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defaultThemeVersion="124226"/>
  <mc:AlternateContent xmlns:mc="http://schemas.openxmlformats.org/markup-compatibility/2006">
    <mc:Choice Requires="x15">
      <x15ac:absPath xmlns:x15ac="http://schemas.microsoft.com/office/spreadsheetml/2010/11/ac" url="O:\０９．風力・海洋\21 一般海域関連\05 公募・事業選定\13 公募占用指針に関する質問\04 第2ラウンド\産業連関表・財務三表\"/>
    </mc:Choice>
  </mc:AlternateContent>
  <xr:revisionPtr revIDLastSave="0" documentId="13_ncr:1_{03D478DA-1FFE-4D1A-A565-2C6F24000A8B}" xr6:coauthVersionLast="47" xr6:coauthVersionMax="47" xr10:uidLastSave="{00000000-0000-0000-0000-000000000000}"/>
  <bookViews>
    <workbookView xWindow="28680" yWindow="-120" windowWidth="29040" windowHeight="15840" tabRatio="961" activeTab="1" xr2:uid="{00000000-000D-0000-FFFF-FFFF00000000}"/>
  </bookViews>
  <sheets>
    <sheet name="表紙" sheetId="90" r:id="rId1"/>
    <sheet name="（入力用）総括表" sheetId="46" r:id="rId2"/>
    <sheet name="建設投資→" sheetId="45" r:id="rId3"/>
    <sheet name="利用の手引き(必ず読んでください！)" sheetId="44" r:id="rId4"/>
    <sheet name="用語定義（建設投資）" sheetId="25" r:id="rId5"/>
    <sheet name="分析結果１ページ（総括表）" sheetId="27" r:id="rId6"/>
    <sheet name="２ページ～" sheetId="28" r:id="rId7"/>
    <sheet name="４ページ～" sheetId="29" r:id="rId8"/>
    <sheet name="６ページ～" sheetId="30" r:id="rId9"/>
    <sheet name="８ページ～" sheetId="31" r:id="rId10"/>
    <sheet name="１２ページ～" sheetId="32" r:id="rId11"/>
    <sheet name="建設IO" sheetId="21" r:id="rId12"/>
    <sheet name="建設IO2" sheetId="23" r:id="rId13"/>
    <sheet name="投入係数(建設)" sheetId="24" r:id="rId14"/>
    <sheet name="建設_投入分析" sheetId="20" r:id="rId15"/>
    <sheet name="波及効果計算ｼｰﾄ" sheetId="33" r:id="rId16"/>
    <sheet name="取引基本表" sheetId="34" r:id="rId17"/>
    <sheet name="投入係数" sheetId="35" r:id="rId18"/>
    <sheet name="県内自給率" sheetId="36" r:id="rId19"/>
    <sheet name="開放経済型逆行列係数" sheetId="37" r:id="rId20"/>
    <sheet name="消費パターン" sheetId="38" r:id="rId21"/>
    <sheet name="手順⑤" sheetId="39" r:id="rId22"/>
    <sheet name="手順⑦" sheetId="40" r:id="rId23"/>
    <sheet name="手順⑭" sheetId="41" r:id="rId24"/>
    <sheet name="雇用表" sheetId="42" r:id="rId25"/>
    <sheet name="設備投資→" sheetId="69" r:id="rId26"/>
    <sheet name="利用の手引き(必ず読んでください！) ok" sheetId="47" r:id="rId27"/>
    <sheet name="用語定義（設備投資）" sheetId="48" r:id="rId28"/>
    <sheet name="分析結果１ページ(総括表)ok" sheetId="49" r:id="rId29"/>
    <sheet name="２ページ～ (2)" sheetId="50" r:id="rId30"/>
    <sheet name="４ページ～ (2)" sheetId="51" r:id="rId31"/>
    <sheet name="６ページ～ (2)" sheetId="52" r:id="rId32"/>
    <sheet name="８ページ～ (2)" sheetId="53" r:id="rId33"/>
    <sheet name="１２ページ～ (2)" sheetId="54" r:id="rId34"/>
    <sheet name="固定資本M ok" sheetId="55" r:id="rId35"/>
    <sheet name="固定資本M係数 ok" sheetId="56" r:id="rId36"/>
    <sheet name="設備投資組替 ok" sheetId="57" r:id="rId37"/>
    <sheet name="★価格変換(最終需要額)ok" sheetId="58" r:id="rId38"/>
    <sheet name="★波及効果計算ｼｰﾄ ok " sheetId="59" r:id="rId39"/>
    <sheet name="取引基本表 (2)" sheetId="60" r:id="rId40"/>
    <sheet name="投入係数 (2)" sheetId="61" r:id="rId41"/>
    <sheet name="県内自給率 (2)" sheetId="62" r:id="rId42"/>
    <sheet name="開放経済型逆行列係数 (2)" sheetId="63" r:id="rId43"/>
    <sheet name="消費パターン (2)" sheetId="64" r:id="rId44"/>
    <sheet name="手順⑤ (2)" sheetId="65" r:id="rId45"/>
    <sheet name="手順⑦ (2)" sheetId="66" r:id="rId46"/>
    <sheet name="手順⑭ (2)" sheetId="67" r:id="rId47"/>
    <sheet name="雇用表 (2)" sheetId="68" r:id="rId48"/>
    <sheet name="生産増加→" sheetId="89" r:id="rId49"/>
    <sheet name="利用の手引き(必ず読んでください！) (2)" sheetId="70" r:id="rId50"/>
    <sheet name="用語定義（生産増加）" sheetId="71" r:id="rId51"/>
    <sheet name="分析結果１ページ(総括表) (2)" sheetId="72" r:id="rId52"/>
    <sheet name="２ページ～ (3)" sheetId="73" r:id="rId53"/>
    <sheet name="４ページ～ (3)" sheetId="74" r:id="rId54"/>
    <sheet name="６ページ～ok" sheetId="75" r:id="rId55"/>
    <sheet name="８ページ～ (3)" sheetId="76" r:id="rId56"/>
    <sheet name="１２ページ～ (3)" sheetId="77" r:id="rId57"/>
    <sheet name="逆行列係数" sheetId="78" r:id="rId58"/>
    <sheet name="外生化逆行列係数" sheetId="79" r:id="rId59"/>
    <sheet name="生産誘発額の計算シート" sheetId="80" r:id="rId60"/>
    <sheet name="★波及効果計算ｼｰﾄ" sheetId="81" r:id="rId61"/>
    <sheet name="取引基本表 (3)" sheetId="82" r:id="rId62"/>
    <sheet name="投入係数 (3)" sheetId="83" r:id="rId63"/>
    <sheet name="県内自給率 (3)" sheetId="84" r:id="rId64"/>
    <sheet name="開放経済型逆行列係数 (3)" sheetId="85" r:id="rId65"/>
    <sheet name="消費パターン (3)" sheetId="86" r:id="rId66"/>
    <sheet name="手順⑭ (3)" sheetId="87" r:id="rId67"/>
    <sheet name="雇用表 (3)" sheetId="88" r:id="rId68"/>
  </sheets>
  <externalReferences>
    <externalReference r:id="rId69"/>
    <externalReference r:id="rId70"/>
    <externalReference r:id="rId71"/>
    <externalReference r:id="rId72"/>
  </externalReferences>
  <definedNames>
    <definedName name="_xlnm._FilterDatabase" localSheetId="4" hidden="1">[1]出力シート!#REF!</definedName>
    <definedName name="_TK503" localSheetId="3">#REF!</definedName>
    <definedName name="_TK503">#REF!</definedName>
    <definedName name="LOCAL_MYSQL_DATE_FORMAT" localSheetId="3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1">'（入力用）総括表'!$A$1:$AB$42</definedName>
    <definedName name="_xlnm.Print_Area" localSheetId="60">★波及効果計算ｼｰﾄ!$B$2:$W$139</definedName>
    <definedName name="_xlnm.Print_Area" localSheetId="38">'★波及効果計算ｼｰﾄ ok '!$B$2:$Y$138</definedName>
    <definedName name="_xlnm.Print_Area" localSheetId="10">'１２ページ～'!$B$2:$J$61</definedName>
    <definedName name="_xlnm.Print_Area" localSheetId="33">'１２ページ～ (2)'!$B$2:$J$61</definedName>
    <definedName name="_xlnm.Print_Area" localSheetId="56">'１２ページ～ (3)'!$B$2:$J$61</definedName>
    <definedName name="_xlnm.Print_Area" localSheetId="6">'２ページ～'!$B$2:$F$91</definedName>
    <definedName name="_xlnm.Print_Area" localSheetId="29">'２ページ～ (2)'!$B$2:$F$91</definedName>
    <definedName name="_xlnm.Print_Area" localSheetId="52">'２ページ～ (3)'!$B$2:$F$91</definedName>
    <definedName name="_xlnm.Print_Area" localSheetId="7">'４ページ～'!$B$2:$AH$99</definedName>
    <definedName name="_xlnm.Print_Area" localSheetId="30">'４ページ～ (2)'!$B$2:$AH$99</definedName>
    <definedName name="_xlnm.Print_Area" localSheetId="53">'４ページ～ (3)'!$B$2:$AH$99</definedName>
    <definedName name="_xlnm.Print_Area" localSheetId="8">'６ページ～'!$B$2:$E$33</definedName>
    <definedName name="_xlnm.Print_Area" localSheetId="31">'６ページ～ (2)'!$A$2:$E$34</definedName>
    <definedName name="_xlnm.Print_Area" localSheetId="54">'６ページ～ok'!$A$2:$E$34</definedName>
    <definedName name="_xlnm.Print_Area" localSheetId="9">'８ページ～'!$B$2:$K$183</definedName>
    <definedName name="_xlnm.Print_Area" localSheetId="32">'８ページ～ (2)'!$B$2:$K$183</definedName>
    <definedName name="_xlnm.Print_Area" localSheetId="55">'８ページ～ (3)'!$B$2:$K$183</definedName>
    <definedName name="_xlnm.Print_Area" localSheetId="19">開放経済型逆行列係数!$B$2:$AQ$45</definedName>
    <definedName name="_xlnm.Print_Area" localSheetId="42">'開放経済型逆行列係数 (2)'!$B$2:$AQ$45</definedName>
    <definedName name="_xlnm.Print_Area" localSheetId="64">'開放経済型逆行列係数 (3)'!$B$2:$AQ$45</definedName>
    <definedName name="_xlnm.Print_Area" localSheetId="14">建設_投入分析!$A$1:$BU$52</definedName>
    <definedName name="_xlnm.Print_Area" localSheetId="11">建設IO!$A$1:$BX$121</definedName>
    <definedName name="_xlnm.Print_Area" localSheetId="12">建設IO2!$A$1:$BT$51</definedName>
    <definedName name="_xlnm.Print_Area" localSheetId="18">県内自給率!$A$2:$F$45</definedName>
    <definedName name="_xlnm.Print_Area" localSheetId="41">'県内自給率 (2)'!$B$2:$E$45</definedName>
    <definedName name="_xlnm.Print_Area" localSheetId="63">'県内自給率 (3)'!$A$2:$E$45</definedName>
    <definedName name="_xlnm.Print_Area" localSheetId="24">雇用表!$B$2:$M$47</definedName>
    <definedName name="_xlnm.Print_Area" localSheetId="47">'雇用表 (2)'!$B$2:$M$47</definedName>
    <definedName name="_xlnm.Print_Area" localSheetId="67">'雇用表 (3)'!$B$2:$M$47</definedName>
    <definedName name="_xlnm.Print_Area" localSheetId="16">取引基本表!$B$2:$BE$53</definedName>
    <definedName name="_xlnm.Print_Area" localSheetId="39">'取引基本表 (2)'!$B$2:$BE$53</definedName>
    <definedName name="_xlnm.Print_Area" localSheetId="61">'取引基本表 (3)'!$B$2:$BE$53</definedName>
    <definedName name="_xlnm.Print_Area" localSheetId="21">手順⑤!$B$2:$AQ$53</definedName>
    <definedName name="_xlnm.Print_Area" localSheetId="44">'手順⑤ (2)'!$B$2:$AQ$53</definedName>
    <definedName name="_xlnm.Print_Area" localSheetId="22">手順⑦!$A$2:$E$44</definedName>
    <definedName name="_xlnm.Print_Area" localSheetId="45">'手順⑦ (2)'!$B$2:$D$44</definedName>
    <definedName name="_xlnm.Print_Area" localSheetId="23">手順⑭!$A$2:$E$44</definedName>
    <definedName name="_xlnm.Print_Area" localSheetId="46">'手順⑭ (2)'!$B$2:$D$44</definedName>
    <definedName name="_xlnm.Print_Area" localSheetId="66">'手順⑭ (3)'!$A$2:$D$44</definedName>
    <definedName name="_xlnm.Print_Area" localSheetId="20">消費パターン!$A$2:$F$45</definedName>
    <definedName name="_xlnm.Print_Area" localSheetId="43">'消費パターン (2)'!$B$2:$E$45</definedName>
    <definedName name="_xlnm.Print_Area" localSheetId="65">'消費パターン (3)'!$A$2:$E$45</definedName>
    <definedName name="_xlnm.Print_Area" localSheetId="17">投入係数!$B$2:$AQ$53</definedName>
    <definedName name="_xlnm.Print_Area" localSheetId="40">'投入係数 (2)'!$B$2:$AQ$53</definedName>
    <definedName name="_xlnm.Print_Area" localSheetId="62">'投入係数 (3)'!$B$2:$AQ$53</definedName>
    <definedName name="_xlnm.Print_Area" localSheetId="13">'投入係数(建設)'!$A$1:$BT$51</definedName>
    <definedName name="_xlnm.Print_Area" localSheetId="15">波及効果計算ｼｰﾄ!$B$2:$W$138</definedName>
    <definedName name="_xlnm.Print_Area" localSheetId="5">'分析結果１ページ（総括表）'!$B$2:$H$42</definedName>
    <definedName name="_xlnm.Print_Area" localSheetId="51">'分析結果１ページ(総括表) (2)'!$B$2:$H$42</definedName>
    <definedName name="_xlnm.Print_Area" localSheetId="28">'分析結果１ページ(総括表)ok'!$B$2:$H$42</definedName>
    <definedName name="_xlnm.Print_Area" localSheetId="4">'用語定義（建設投資）'!$A$1:$U$86</definedName>
    <definedName name="_xlnm.Print_Area" localSheetId="50">'用語定義（生産増加）'!$A$1:$G$94</definedName>
    <definedName name="_xlnm.Print_Area" localSheetId="3">'利用の手引き(必ず読んでください！)'!$B$2:$J$140</definedName>
    <definedName name="_xlnm.Print_Area" localSheetId="49">'利用の手引き(必ず読んでください！) (2)'!$B$2:$J$154</definedName>
    <definedName name="_xlnm.Print_Area" localSheetId="26">'利用の手引き(必ず読んでください！) ok'!$B$2:$J$154</definedName>
    <definedName name="_xlnm.Print_Titles" localSheetId="37">'★価格変換(最終需要額)ok'!$1:$5</definedName>
    <definedName name="_xlnm.Print_Titles" localSheetId="19">開放経済型逆行列係数!$B:$C</definedName>
    <definedName name="_xlnm.Print_Titles" localSheetId="42">'開放経済型逆行列係数 (2)'!$B:$C</definedName>
    <definedName name="_xlnm.Print_Titles" localSheetId="64">'開放経済型逆行列係数 (3)'!$B:$C</definedName>
    <definedName name="_xlnm.Print_Titles" localSheetId="58">外生化逆行列係数!$A:$B</definedName>
    <definedName name="_xlnm.Print_Titles" localSheetId="57">逆行列係数!$A:$B</definedName>
    <definedName name="_xlnm.Print_Titles" localSheetId="11">建設IO!$A:$F,建設IO!$1:$4</definedName>
    <definedName name="_xlnm.Print_Titles" localSheetId="12">建設IO2!$A:$B</definedName>
    <definedName name="_xlnm.Print_Titles" localSheetId="16">取引基本表!$B:$C</definedName>
    <definedName name="_xlnm.Print_Titles" localSheetId="39">'取引基本表 (2)'!$B:$C</definedName>
    <definedName name="_xlnm.Print_Titles" localSheetId="61">'取引基本表 (3)'!$B:$C</definedName>
    <definedName name="_xlnm.Print_Titles" localSheetId="21">手順⑤!$B:$C</definedName>
    <definedName name="_xlnm.Print_Titles" localSheetId="44">'手順⑤ (2)'!$B:$C</definedName>
    <definedName name="_xlnm.Print_Titles" localSheetId="59">生産誘発額の計算シート!$A:$B</definedName>
    <definedName name="_xlnm.Print_Titles" localSheetId="17">投入係数!$B:$C</definedName>
    <definedName name="_xlnm.Print_Titles" localSheetId="40">'投入係数 (2)'!$B:$C</definedName>
    <definedName name="_xlnm.Print_Titles" localSheetId="62">'投入係数 (3)'!$B:$C</definedName>
    <definedName name="_xlnm.Print_Titles" localSheetId="13">'投入係数(建設)'!$A:$B</definedName>
    <definedName name="rinku" localSheetId="3">#REF!</definedName>
    <definedName name="rinku">#REF!</definedName>
    <definedName name="SAN" localSheetId="3">#REF!</definedName>
    <definedName name="SAN">#REF!</definedName>
    <definedName name="YON" localSheetId="3">#REF!</definedName>
    <definedName name="YON">#REF!</definedName>
    <definedName name="医療６０" localSheetId="3">#REF!</definedName>
    <definedName name="医療６０">#REF!</definedName>
    <definedName name="医療６１" localSheetId="3">#REF!</definedName>
    <definedName name="医療６１">#REF!</definedName>
    <definedName name="医療６２" localSheetId="3">#REF!</definedName>
    <definedName name="医療６２">#REF!</definedName>
    <definedName name="教育６０" localSheetId="3">#REF!</definedName>
    <definedName name="教育６０">#REF!</definedName>
    <definedName name="教育６１" localSheetId="3">#REF!</definedName>
    <definedName name="教育６１">#REF!</definedName>
    <definedName name="教育６２" localSheetId="3">#REF!</definedName>
    <definedName name="教育６２">#REF!</definedName>
    <definedName name="石油製品" localSheetId="19">'[2]第２次産業 '!#REF!</definedName>
    <definedName name="石油製品" localSheetId="42">'[2]第２次産業 '!#REF!</definedName>
    <definedName name="石油製品" localSheetId="64">'[2]第２次産業 '!#REF!</definedName>
    <definedName name="石油製品" localSheetId="16">'[2]第２次産業 '!#REF!</definedName>
    <definedName name="石油製品" localSheetId="39">'[2]第２次産業 '!#REF!</definedName>
    <definedName name="石油製品" localSheetId="61">'[2]第２次産業 '!#REF!</definedName>
    <definedName name="石油製品" localSheetId="21">'[2]第２次産業 '!#REF!</definedName>
    <definedName name="石油製品" localSheetId="44">'[2]第２次産業 '!#REF!</definedName>
    <definedName name="石油製品" localSheetId="17">'[2]第２次産業 '!#REF!</definedName>
    <definedName name="石油製品" localSheetId="40">'[2]第２次産業 '!#REF!</definedName>
    <definedName name="石油製品" localSheetId="62">'[2]第２次産業 '!#REF!</definedName>
    <definedName name="石油製品" localSheetId="3">'[3]第２次産業 '!#REF!</definedName>
    <definedName name="石油製品">'[3]第２次産業 '!#REF!</definedName>
    <definedName name="総括表へ" localSheetId="3">[4]資本04!#REF!</definedName>
    <definedName name="総括表へ">[4]資本04!#REF!</definedName>
    <definedName name="他サビ６０" localSheetId="3">#REF!</definedName>
    <definedName name="他サビ６０">#REF!</definedName>
    <definedName name="他サビ６１" localSheetId="3">#REF!</definedName>
    <definedName name="他サビ６１">#REF!</definedName>
    <definedName name="他サビ６２" localSheetId="3">#REF!</definedName>
    <definedName name="他サビ６２">#REF!</definedName>
    <definedName name="他構成比" localSheetId="3">#REF!</definedName>
    <definedName name="他構成比">#REF!</definedName>
    <definedName name="保留１" localSheetId="19">#REF!</definedName>
    <definedName name="保留１" localSheetId="42">#REF!</definedName>
    <definedName name="保留１" localSheetId="64">#REF!</definedName>
    <definedName name="保留１" localSheetId="16">#REF!</definedName>
    <definedName name="保留１" localSheetId="39">#REF!</definedName>
    <definedName name="保留１" localSheetId="61">#REF!</definedName>
    <definedName name="保留１" localSheetId="21">#REF!</definedName>
    <definedName name="保留１" localSheetId="44">#REF!</definedName>
    <definedName name="保留１" localSheetId="17">#REF!</definedName>
    <definedName name="保留１" localSheetId="40">#REF!</definedName>
    <definedName name="保留１" localSheetId="62">#REF!</definedName>
    <definedName name="保留１" localSheetId="3">#REF!</definedName>
    <definedName name="保留１">#REF!</definedName>
    <definedName name="保留13" localSheetId="19">#REF!</definedName>
    <definedName name="保留13" localSheetId="42">#REF!</definedName>
    <definedName name="保留13" localSheetId="64">#REF!</definedName>
    <definedName name="保留13" localSheetId="16">#REF!</definedName>
    <definedName name="保留13" localSheetId="39">#REF!</definedName>
    <definedName name="保留13" localSheetId="61">#REF!</definedName>
    <definedName name="保留13" localSheetId="21">#REF!</definedName>
    <definedName name="保留13" localSheetId="44">#REF!</definedName>
    <definedName name="保留13" localSheetId="17">#REF!</definedName>
    <definedName name="保留13" localSheetId="40">#REF!</definedName>
    <definedName name="保留13" localSheetId="62">#REF!</definedName>
    <definedName name="保留13" localSheetId="3">#REF!</definedName>
    <definedName name="保留13">#REF!</definedName>
    <definedName name="保留２" localSheetId="19">#REF!</definedName>
    <definedName name="保留２" localSheetId="42">#REF!</definedName>
    <definedName name="保留２" localSheetId="64">#REF!</definedName>
    <definedName name="保留２" localSheetId="16">#REF!</definedName>
    <definedName name="保留２" localSheetId="39">#REF!</definedName>
    <definedName name="保留２" localSheetId="61">#REF!</definedName>
    <definedName name="保留２" localSheetId="21">#REF!</definedName>
    <definedName name="保留２" localSheetId="44">#REF!</definedName>
    <definedName name="保留２" localSheetId="17">#REF!</definedName>
    <definedName name="保留２" localSheetId="40">#REF!</definedName>
    <definedName name="保留２" localSheetId="62">#REF!</definedName>
    <definedName name="保留２" localSheetId="3">#REF!</definedName>
    <definedName name="保留２">#REF!</definedName>
    <definedName name="保留３" localSheetId="19">#REF!</definedName>
    <definedName name="保留３" localSheetId="42">#REF!</definedName>
    <definedName name="保留３" localSheetId="64">#REF!</definedName>
    <definedName name="保留３" localSheetId="16">#REF!</definedName>
    <definedName name="保留３" localSheetId="39">#REF!</definedName>
    <definedName name="保留３" localSheetId="61">#REF!</definedName>
    <definedName name="保留３" localSheetId="21">#REF!</definedName>
    <definedName name="保留３" localSheetId="44">#REF!</definedName>
    <definedName name="保留３" localSheetId="17">#REF!</definedName>
    <definedName name="保留３" localSheetId="40">#REF!</definedName>
    <definedName name="保留３" localSheetId="62">#REF!</definedName>
    <definedName name="保留３" localSheetId="3">#REF!</definedName>
    <definedName name="保留３">#REF!</definedName>
    <definedName name="保留４" localSheetId="19">#REF!</definedName>
    <definedName name="保留４" localSheetId="42">#REF!</definedName>
    <definedName name="保留４" localSheetId="64">#REF!</definedName>
    <definedName name="保留４" localSheetId="16">#REF!</definedName>
    <definedName name="保留４" localSheetId="39">#REF!</definedName>
    <definedName name="保留４" localSheetId="61">#REF!</definedName>
    <definedName name="保留４" localSheetId="21">#REF!</definedName>
    <definedName name="保留４" localSheetId="44">#REF!</definedName>
    <definedName name="保留４" localSheetId="17">#REF!</definedName>
    <definedName name="保留４" localSheetId="40">#REF!</definedName>
    <definedName name="保留４" localSheetId="62">#REF!</definedName>
    <definedName name="保留４" localSheetId="3">#REF!</definedName>
    <definedName name="保留４">#REF!</definedName>
    <definedName name="保留５" localSheetId="19">#REF!</definedName>
    <definedName name="保留５" localSheetId="42">#REF!</definedName>
    <definedName name="保留５" localSheetId="64">#REF!</definedName>
    <definedName name="保留５" localSheetId="16">#REF!</definedName>
    <definedName name="保留５" localSheetId="39">#REF!</definedName>
    <definedName name="保留５" localSheetId="61">#REF!</definedName>
    <definedName name="保留５" localSheetId="21">#REF!</definedName>
    <definedName name="保留５" localSheetId="44">#REF!</definedName>
    <definedName name="保留５" localSheetId="17">#REF!</definedName>
    <definedName name="保留５" localSheetId="40">#REF!</definedName>
    <definedName name="保留５" localSheetId="62">#REF!</definedName>
    <definedName name="保留５" localSheetId="3">#REF!</definedName>
    <definedName name="保留５">#REF!</definedName>
    <definedName name="保留６" localSheetId="19">#REF!</definedName>
    <definedName name="保留６" localSheetId="42">#REF!</definedName>
    <definedName name="保留６" localSheetId="64">#REF!</definedName>
    <definedName name="保留６" localSheetId="16">#REF!</definedName>
    <definedName name="保留６" localSheetId="39">#REF!</definedName>
    <definedName name="保留６" localSheetId="61">#REF!</definedName>
    <definedName name="保留６" localSheetId="21">#REF!</definedName>
    <definedName name="保留６" localSheetId="44">#REF!</definedName>
    <definedName name="保留６" localSheetId="17">#REF!</definedName>
    <definedName name="保留６" localSheetId="40">#REF!</definedName>
    <definedName name="保留６" localSheetId="62">#REF!</definedName>
    <definedName name="保留６" localSheetId="3">#REF!</definedName>
    <definedName name="保留６">#REF!</definedName>
    <definedName name="保留９" localSheetId="19">#REF!</definedName>
    <definedName name="保留９" localSheetId="42">#REF!</definedName>
    <definedName name="保留９" localSheetId="64">#REF!</definedName>
    <definedName name="保留９" localSheetId="16">#REF!</definedName>
    <definedName name="保留９" localSheetId="39">#REF!</definedName>
    <definedName name="保留９" localSheetId="61">#REF!</definedName>
    <definedName name="保留９" localSheetId="21">#REF!</definedName>
    <definedName name="保留９" localSheetId="44">#REF!</definedName>
    <definedName name="保留９" localSheetId="17">#REF!</definedName>
    <definedName name="保留９" localSheetId="40">#REF!</definedName>
    <definedName name="保留９" localSheetId="62">#REF!</definedName>
    <definedName name="保留９" localSheetId="3">#REF!</definedName>
    <definedName name="保留９">#REF!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 i="49" l="1"/>
  <c r="G3" i="27"/>
  <c r="K17" i="25"/>
  <c r="E49" i="71"/>
  <c r="E37" i="71"/>
  <c r="E30" i="48"/>
  <c r="E29" i="48"/>
  <c r="E28" i="48"/>
  <c r="E27" i="48"/>
  <c r="E25" i="48"/>
  <c r="E24" i="48"/>
  <c r="E23" i="48"/>
  <c r="E28" i="46"/>
  <c r="E17" i="46"/>
  <c r="E13" i="46"/>
  <c r="E4" i="46"/>
  <c r="E3" i="46" s="1"/>
  <c r="K83" i="25"/>
  <c r="K77" i="25"/>
  <c r="K76" i="25"/>
  <c r="K37" i="25"/>
  <c r="K38" i="25"/>
  <c r="K36" i="25"/>
  <c r="K35" i="25"/>
  <c r="K32" i="25"/>
  <c r="K33" i="25"/>
  <c r="K31" i="25"/>
  <c r="K28" i="25"/>
  <c r="E25" i="46" l="1"/>
  <c r="D6" i="86" l="1"/>
  <c r="D7" i="86"/>
  <c r="D8" i="86"/>
  <c r="D9" i="86"/>
  <c r="D10" i="86"/>
  <c r="D11" i="86"/>
  <c r="D12" i="86"/>
  <c r="D13" i="86"/>
  <c r="D14" i="86"/>
  <c r="D15" i="86"/>
  <c r="D16" i="86"/>
  <c r="D17" i="86"/>
  <c r="D18" i="86"/>
  <c r="D19" i="86"/>
  <c r="D20" i="86"/>
  <c r="D21" i="86"/>
  <c r="D22" i="86"/>
  <c r="D23" i="86"/>
  <c r="D24" i="86"/>
  <c r="D25" i="86"/>
  <c r="D26" i="86"/>
  <c r="D27" i="86"/>
  <c r="D28" i="86"/>
  <c r="D29" i="86"/>
  <c r="D30" i="86"/>
  <c r="D31" i="86"/>
  <c r="D32" i="86"/>
  <c r="D33" i="86"/>
  <c r="D34" i="86"/>
  <c r="D35" i="86"/>
  <c r="D36" i="86"/>
  <c r="D37" i="86"/>
  <c r="D38" i="86"/>
  <c r="D39" i="86"/>
  <c r="D40" i="86"/>
  <c r="D41" i="86"/>
  <c r="D42" i="86"/>
  <c r="D43" i="86"/>
  <c r="D44" i="86"/>
  <c r="D6" i="84"/>
  <c r="E6" i="84" s="1"/>
  <c r="D7" i="84"/>
  <c r="E7" i="84"/>
  <c r="D8" i="84"/>
  <c r="E8" i="84"/>
  <c r="D9" i="84"/>
  <c r="E9" i="84"/>
  <c r="D102" i="81" s="1"/>
  <c r="D10" i="84"/>
  <c r="E10" i="84" s="1"/>
  <c r="D11" i="84"/>
  <c r="E11" i="84"/>
  <c r="D12" i="84"/>
  <c r="E12" i="84"/>
  <c r="D13" i="84"/>
  <c r="E13" i="84"/>
  <c r="D14" i="84"/>
  <c r="E14" i="84" s="1"/>
  <c r="D107" i="81" s="1"/>
  <c r="D15" i="84"/>
  <c r="E15" i="84"/>
  <c r="D16" i="84"/>
  <c r="E16" i="84"/>
  <c r="D17" i="84"/>
  <c r="E17" i="84"/>
  <c r="D18" i="84"/>
  <c r="E18" i="84" s="1"/>
  <c r="D19" i="84"/>
  <c r="E19" i="84"/>
  <c r="D20" i="84"/>
  <c r="E20" i="84"/>
  <c r="D21" i="84"/>
  <c r="E21" i="84"/>
  <c r="D22" i="84"/>
  <c r="E22" i="84" s="1"/>
  <c r="D23" i="84"/>
  <c r="E23" i="84"/>
  <c r="D24" i="84"/>
  <c r="E24" i="84"/>
  <c r="D25" i="84"/>
  <c r="E25" i="84"/>
  <c r="D26" i="84"/>
  <c r="E26" i="84" s="1"/>
  <c r="D27" i="84"/>
  <c r="E27" i="84"/>
  <c r="D28" i="84"/>
  <c r="E28" i="84"/>
  <c r="D29" i="84"/>
  <c r="E29" i="84"/>
  <c r="D30" i="84"/>
  <c r="E30" i="84" s="1"/>
  <c r="D31" i="84"/>
  <c r="E31" i="84"/>
  <c r="D32" i="84"/>
  <c r="E32" i="84"/>
  <c r="D33" i="84"/>
  <c r="E33" i="84"/>
  <c r="D34" i="84"/>
  <c r="E34" i="84" s="1"/>
  <c r="D35" i="84"/>
  <c r="E35" i="84"/>
  <c r="D36" i="84"/>
  <c r="E36" i="84"/>
  <c r="D37" i="84"/>
  <c r="E37" i="84"/>
  <c r="D38" i="84"/>
  <c r="E38" i="84" s="1"/>
  <c r="D39" i="84"/>
  <c r="E39" i="84"/>
  <c r="D40" i="84"/>
  <c r="E40" i="84"/>
  <c r="D41" i="84"/>
  <c r="E41" i="84"/>
  <c r="D42" i="84"/>
  <c r="E42" i="84" s="1"/>
  <c r="D43" i="84"/>
  <c r="E43" i="84"/>
  <c r="D44" i="84"/>
  <c r="E44" i="84"/>
  <c r="D45" i="84"/>
  <c r="E45" i="84"/>
  <c r="D8" i="81"/>
  <c r="D9" i="81"/>
  <c r="E9" i="81" s="1"/>
  <c r="D10" i="81"/>
  <c r="E10" i="81" s="1"/>
  <c r="F10" i="81" s="1"/>
  <c r="D11" i="81"/>
  <c r="E11" i="81" s="1"/>
  <c r="D12" i="81"/>
  <c r="E12" i="81" s="1"/>
  <c r="F12" i="81" s="1"/>
  <c r="F12" i="76" s="1"/>
  <c r="D13" i="81"/>
  <c r="E13" i="81" s="1"/>
  <c r="D14" i="81"/>
  <c r="E14" i="81" s="1"/>
  <c r="F14" i="81" s="1"/>
  <c r="D15" i="81"/>
  <c r="E15" i="81" s="1"/>
  <c r="D16" i="81"/>
  <c r="E16" i="81" s="1"/>
  <c r="D17" i="81"/>
  <c r="E17" i="81" s="1"/>
  <c r="E17" i="76" s="1"/>
  <c r="D18" i="81"/>
  <c r="E18" i="81" s="1"/>
  <c r="F18" i="81" s="1"/>
  <c r="F18" i="76" s="1"/>
  <c r="D19" i="81"/>
  <c r="E19" i="81" s="1"/>
  <c r="D20" i="81"/>
  <c r="E20" i="81" s="1"/>
  <c r="F20" i="81" s="1"/>
  <c r="F20" i="76" s="1"/>
  <c r="D21" i="81"/>
  <c r="E21" i="81" s="1"/>
  <c r="D22" i="81"/>
  <c r="E22" i="81" s="1"/>
  <c r="F22" i="81" s="1"/>
  <c r="F22" i="76" s="1"/>
  <c r="D23" i="81"/>
  <c r="E23" i="81" s="1"/>
  <c r="E23" i="76" s="1"/>
  <c r="D24" i="81"/>
  <c r="E24" i="81" s="1"/>
  <c r="D70" i="81" s="1"/>
  <c r="D160" i="76" s="1"/>
  <c r="D25" i="81"/>
  <c r="E25" i="81" s="1"/>
  <c r="D26" i="81"/>
  <c r="E26" i="81" s="1"/>
  <c r="F26" i="81" s="1"/>
  <c r="D27" i="81"/>
  <c r="E27" i="81" s="1"/>
  <c r="D28" i="81"/>
  <c r="E28" i="81" s="1"/>
  <c r="F28" i="81" s="1"/>
  <c r="F28" i="76" s="1"/>
  <c r="D29" i="81"/>
  <c r="E29" i="81" s="1"/>
  <c r="D30" i="81"/>
  <c r="E30" i="81" s="1"/>
  <c r="F30" i="81" s="1"/>
  <c r="F30" i="76" s="1"/>
  <c r="D31" i="81"/>
  <c r="E31" i="81" s="1"/>
  <c r="D32" i="81"/>
  <c r="E32" i="81" s="1"/>
  <c r="D33" i="81"/>
  <c r="E33" i="81" s="1"/>
  <c r="D34" i="81"/>
  <c r="E34" i="81" s="1"/>
  <c r="F34" i="81" s="1"/>
  <c r="F34" i="76" s="1"/>
  <c r="D35" i="81"/>
  <c r="E35" i="81" s="1"/>
  <c r="E35" i="76" s="1"/>
  <c r="D36" i="81"/>
  <c r="E36" i="81" s="1"/>
  <c r="F36" i="81" s="1"/>
  <c r="F36" i="76" s="1"/>
  <c r="D37" i="81"/>
  <c r="E37" i="81" s="1"/>
  <c r="D38" i="81"/>
  <c r="E38" i="81" s="1"/>
  <c r="D39" i="81"/>
  <c r="E39" i="81" s="1"/>
  <c r="D40" i="81"/>
  <c r="E40" i="81" s="1"/>
  <c r="E40" i="76" s="1"/>
  <c r="D41" i="81"/>
  <c r="E41" i="81" s="1"/>
  <c r="E41" i="76" s="1"/>
  <c r="D42" i="81"/>
  <c r="E42" i="81" s="1"/>
  <c r="E42" i="76" s="1"/>
  <c r="D43" i="81"/>
  <c r="E43" i="81" s="1"/>
  <c r="D44" i="81"/>
  <c r="E44" i="81" s="1"/>
  <c r="E44" i="76" s="1"/>
  <c r="D45" i="81"/>
  <c r="E45" i="81" s="1"/>
  <c r="D46" i="81"/>
  <c r="E46" i="81" s="1"/>
  <c r="D62" i="81"/>
  <c r="D152" i="76" s="1"/>
  <c r="D66" i="81"/>
  <c r="D78" i="81"/>
  <c r="D99" i="81"/>
  <c r="E99" i="81" a="1"/>
  <c r="E102" i="81" s="1"/>
  <c r="E99" i="81"/>
  <c r="F99" i="81" a="1"/>
  <c r="F99" i="81"/>
  <c r="K99" i="81"/>
  <c r="L99" i="81"/>
  <c r="D100" i="81"/>
  <c r="E100" i="81"/>
  <c r="F100" i="81"/>
  <c r="K100" i="81"/>
  <c r="D55" i="81" s="1"/>
  <c r="D145" i="76" s="1"/>
  <c r="L100" i="81"/>
  <c r="D101" i="81"/>
  <c r="E101" i="81"/>
  <c r="F101" i="81"/>
  <c r="K101" i="81"/>
  <c r="L101" i="81"/>
  <c r="F102" i="81"/>
  <c r="K102" i="81"/>
  <c r="D57" i="81" s="1"/>
  <c r="D147" i="76" s="1"/>
  <c r="L102" i="81"/>
  <c r="D103" i="81"/>
  <c r="E103" i="81"/>
  <c r="F103" i="81"/>
  <c r="K103" i="81"/>
  <c r="L103" i="81"/>
  <c r="D104" i="81"/>
  <c r="E104" i="81"/>
  <c r="F104" i="81"/>
  <c r="K104" i="81"/>
  <c r="D59" i="81" s="1"/>
  <c r="D149" i="76" s="1"/>
  <c r="L104" i="81"/>
  <c r="D105" i="81"/>
  <c r="E105" i="81"/>
  <c r="F105" i="81"/>
  <c r="K105" i="81"/>
  <c r="D60" i="81" s="1"/>
  <c r="L105" i="81"/>
  <c r="D106" i="81"/>
  <c r="F106" i="81"/>
  <c r="K106" i="81"/>
  <c r="D61" i="81" s="1"/>
  <c r="L106" i="81"/>
  <c r="E107" i="81"/>
  <c r="F107" i="81"/>
  <c r="K107" i="81"/>
  <c r="L107" i="81"/>
  <c r="D108" i="81"/>
  <c r="E108" i="81"/>
  <c r="F108" i="81"/>
  <c r="K108" i="81"/>
  <c r="L108" i="81"/>
  <c r="D109" i="81"/>
  <c r="E109" i="81"/>
  <c r="F109" i="81"/>
  <c r="K109" i="81"/>
  <c r="L109" i="81"/>
  <c r="D110" i="81"/>
  <c r="E110" i="81"/>
  <c r="F110" i="81"/>
  <c r="K110" i="81"/>
  <c r="D65" i="81" s="1"/>
  <c r="D155" i="76" s="1"/>
  <c r="L110" i="81"/>
  <c r="D111" i="81"/>
  <c r="E111" i="81"/>
  <c r="F111" i="81"/>
  <c r="K111" i="81"/>
  <c r="L111" i="81"/>
  <c r="D112" i="81"/>
  <c r="E112" i="81"/>
  <c r="F112" i="81"/>
  <c r="K112" i="81"/>
  <c r="D67" i="81" s="1"/>
  <c r="L112" i="81"/>
  <c r="D113" i="81"/>
  <c r="E113" i="81"/>
  <c r="F113" i="81"/>
  <c r="K113" i="81"/>
  <c r="D68" i="81" s="1"/>
  <c r="D158" i="76" s="1"/>
  <c r="L113" i="81"/>
  <c r="D114" i="81"/>
  <c r="E114" i="81"/>
  <c r="F114" i="81"/>
  <c r="K114" i="81"/>
  <c r="L114" i="81"/>
  <c r="D115" i="81"/>
  <c r="E115" i="81"/>
  <c r="F115" i="81"/>
  <c r="K115" i="81"/>
  <c r="L115" i="81"/>
  <c r="D116" i="81"/>
  <c r="E116" i="81"/>
  <c r="F116" i="81"/>
  <c r="K116" i="81"/>
  <c r="D71" i="81" s="1"/>
  <c r="L116" i="81"/>
  <c r="D117" i="81"/>
  <c r="E117" i="81"/>
  <c r="F117" i="81"/>
  <c r="K117" i="81"/>
  <c r="D72" i="81" s="1"/>
  <c r="L117" i="81"/>
  <c r="D118" i="81"/>
  <c r="E118" i="81"/>
  <c r="F118" i="81"/>
  <c r="K118" i="81"/>
  <c r="D73" i="81" s="1"/>
  <c r="L118" i="81"/>
  <c r="D119" i="81"/>
  <c r="E119" i="81"/>
  <c r="F119" i="81"/>
  <c r="K119" i="81"/>
  <c r="L119" i="81"/>
  <c r="D120" i="81"/>
  <c r="E120" i="81"/>
  <c r="F120" i="81"/>
  <c r="K120" i="81"/>
  <c r="L120" i="81"/>
  <c r="D121" i="81"/>
  <c r="E121" i="81"/>
  <c r="F121" i="81"/>
  <c r="K121" i="81"/>
  <c r="L121" i="81"/>
  <c r="D122" i="81"/>
  <c r="E122" i="81"/>
  <c r="F122" i="81"/>
  <c r="K122" i="81"/>
  <c r="L122" i="81"/>
  <c r="D123" i="81"/>
  <c r="E123" i="81"/>
  <c r="F32" i="81" s="1"/>
  <c r="F32" i="76" s="1"/>
  <c r="F123" i="81"/>
  <c r="K123" i="81"/>
  <c r="L123" i="81"/>
  <c r="D124" i="81"/>
  <c r="E124" i="81"/>
  <c r="F124" i="81"/>
  <c r="K124" i="81"/>
  <c r="D79" i="81" s="1"/>
  <c r="D169" i="76" s="1"/>
  <c r="L124" i="81"/>
  <c r="D125" i="81"/>
  <c r="E125" i="81"/>
  <c r="F125" i="81"/>
  <c r="K125" i="81"/>
  <c r="L125" i="81"/>
  <c r="D126" i="81"/>
  <c r="E126" i="81"/>
  <c r="F126" i="81"/>
  <c r="K126" i="81"/>
  <c r="L126" i="81"/>
  <c r="D127" i="81"/>
  <c r="E127" i="81"/>
  <c r="F127" i="81"/>
  <c r="K127" i="81"/>
  <c r="L127" i="81"/>
  <c r="D128" i="81"/>
  <c r="E128" i="81"/>
  <c r="F128" i="81"/>
  <c r="K128" i="81"/>
  <c r="D83" i="81" s="1"/>
  <c r="L128" i="81"/>
  <c r="D129" i="81"/>
  <c r="E129" i="81"/>
  <c r="F129" i="81"/>
  <c r="K129" i="81"/>
  <c r="D84" i="81" s="1"/>
  <c r="L129" i="81"/>
  <c r="D130" i="81"/>
  <c r="E130" i="81"/>
  <c r="F130" i="81"/>
  <c r="K130" i="81"/>
  <c r="L130" i="81"/>
  <c r="D131" i="81"/>
  <c r="E131" i="81"/>
  <c r="F131" i="81"/>
  <c r="K131" i="81"/>
  <c r="L131" i="81"/>
  <c r="D132" i="81"/>
  <c r="E132" i="81"/>
  <c r="F132" i="81"/>
  <c r="K132" i="81"/>
  <c r="L132" i="81"/>
  <c r="D133" i="81"/>
  <c r="E133" i="81"/>
  <c r="F133" i="81"/>
  <c r="K133" i="81"/>
  <c r="L133" i="81"/>
  <c r="D134" i="81"/>
  <c r="E134" i="81"/>
  <c r="F134" i="81"/>
  <c r="K134" i="81"/>
  <c r="L134" i="81"/>
  <c r="D135" i="81"/>
  <c r="E135" i="81"/>
  <c r="F135" i="81"/>
  <c r="K135" i="81"/>
  <c r="L135" i="81"/>
  <c r="D136" i="81"/>
  <c r="E136" i="81"/>
  <c r="F136" i="81"/>
  <c r="K136" i="81"/>
  <c r="L136" i="81"/>
  <c r="D137" i="81"/>
  <c r="E137" i="81"/>
  <c r="F137" i="81"/>
  <c r="K137" i="81"/>
  <c r="L137" i="81"/>
  <c r="K138" i="81"/>
  <c r="L138" i="81"/>
  <c r="C45" i="80" a="1"/>
  <c r="G45" i="80" s="1"/>
  <c r="G14" i="80" s="1"/>
  <c r="C4" i="79"/>
  <c r="D4" i="79"/>
  <c r="E4" i="79"/>
  <c r="F4" i="79"/>
  <c r="G4" i="79"/>
  <c r="H4" i="79"/>
  <c r="I4" i="79"/>
  <c r="J4" i="79"/>
  <c r="K4" i="79"/>
  <c r="L4" i="79"/>
  <c r="M4" i="79"/>
  <c r="N4" i="79"/>
  <c r="O4" i="79"/>
  <c r="P4" i="79"/>
  <c r="Q4" i="79"/>
  <c r="R4" i="79"/>
  <c r="S4" i="79"/>
  <c r="T4" i="79"/>
  <c r="U4" i="79"/>
  <c r="V4" i="79"/>
  <c r="W4" i="79"/>
  <c r="X4" i="79"/>
  <c r="Y4" i="79"/>
  <c r="Z4" i="79"/>
  <c r="AA4" i="79"/>
  <c r="AB4" i="79"/>
  <c r="AC4" i="79"/>
  <c r="AD4" i="79"/>
  <c r="AE4" i="79"/>
  <c r="AF4" i="79"/>
  <c r="AG4" i="79"/>
  <c r="AH4" i="79"/>
  <c r="AI4" i="79"/>
  <c r="AJ4" i="79"/>
  <c r="AK4" i="79"/>
  <c r="AL4" i="79"/>
  <c r="AM4" i="79"/>
  <c r="AN4" i="79"/>
  <c r="AO4" i="79"/>
  <c r="C5" i="79"/>
  <c r="D5" i="79"/>
  <c r="E5" i="79"/>
  <c r="F5" i="79"/>
  <c r="G5" i="79"/>
  <c r="H5" i="79"/>
  <c r="I5" i="79"/>
  <c r="J5" i="79"/>
  <c r="K5" i="79"/>
  <c r="L5" i="79"/>
  <c r="M5" i="79"/>
  <c r="N5" i="79"/>
  <c r="O5" i="79"/>
  <c r="P5" i="79"/>
  <c r="Q5" i="79"/>
  <c r="R5" i="79"/>
  <c r="S5" i="79"/>
  <c r="T5" i="79"/>
  <c r="U5" i="79"/>
  <c r="V5" i="79"/>
  <c r="W5" i="79"/>
  <c r="X5" i="79"/>
  <c r="Y5" i="79"/>
  <c r="Z5" i="79"/>
  <c r="AA5" i="79"/>
  <c r="AB5" i="79"/>
  <c r="AC5" i="79"/>
  <c r="AD5" i="79"/>
  <c r="AE5" i="79"/>
  <c r="AF5" i="79"/>
  <c r="AG5" i="79"/>
  <c r="AH5" i="79"/>
  <c r="AI5" i="79"/>
  <c r="AJ5" i="79"/>
  <c r="AK5" i="79"/>
  <c r="AL5" i="79"/>
  <c r="AM5" i="79"/>
  <c r="AN5" i="79"/>
  <c r="AO5" i="79"/>
  <c r="C6" i="79"/>
  <c r="D6" i="79"/>
  <c r="E6" i="79"/>
  <c r="F6" i="79"/>
  <c r="G6" i="79"/>
  <c r="H6" i="79"/>
  <c r="I6" i="79"/>
  <c r="J6" i="79"/>
  <c r="K6" i="79"/>
  <c r="L6" i="79"/>
  <c r="M6" i="79"/>
  <c r="N6" i="79"/>
  <c r="O6" i="79"/>
  <c r="P6" i="79"/>
  <c r="Q6" i="79"/>
  <c r="R6" i="79"/>
  <c r="S6" i="79"/>
  <c r="T6" i="79"/>
  <c r="U6" i="79"/>
  <c r="V6" i="79"/>
  <c r="W6" i="79"/>
  <c r="X6" i="79"/>
  <c r="Y6" i="79"/>
  <c r="Z6" i="79"/>
  <c r="AA6" i="79"/>
  <c r="AB6" i="79"/>
  <c r="AC6" i="79"/>
  <c r="AD6" i="79"/>
  <c r="AE6" i="79"/>
  <c r="AF6" i="79"/>
  <c r="AG6" i="79"/>
  <c r="AH6" i="79"/>
  <c r="AI6" i="79"/>
  <c r="AJ6" i="79"/>
  <c r="AK6" i="79"/>
  <c r="AL6" i="79"/>
  <c r="AM6" i="79"/>
  <c r="AN6" i="79"/>
  <c r="AO6" i="79"/>
  <c r="C7" i="79"/>
  <c r="D7" i="79"/>
  <c r="E7" i="79"/>
  <c r="F7" i="79"/>
  <c r="G7" i="79"/>
  <c r="H7" i="79"/>
  <c r="I7" i="79"/>
  <c r="J7" i="79"/>
  <c r="K7" i="79"/>
  <c r="L7" i="79"/>
  <c r="M7" i="79"/>
  <c r="N7" i="79"/>
  <c r="O7" i="79"/>
  <c r="P7" i="79"/>
  <c r="Q7" i="79"/>
  <c r="R7" i="79"/>
  <c r="S7" i="79"/>
  <c r="T7" i="79"/>
  <c r="U7" i="79"/>
  <c r="V7" i="79"/>
  <c r="W7" i="79"/>
  <c r="X7" i="79"/>
  <c r="Y7" i="79"/>
  <c r="Z7" i="79"/>
  <c r="AA7" i="79"/>
  <c r="AB7" i="79"/>
  <c r="AC7" i="79"/>
  <c r="AD7" i="79"/>
  <c r="AE7" i="79"/>
  <c r="AF7" i="79"/>
  <c r="AG7" i="79"/>
  <c r="AH7" i="79"/>
  <c r="AI7" i="79"/>
  <c r="AJ7" i="79"/>
  <c r="AK7" i="79"/>
  <c r="AL7" i="79"/>
  <c r="AM7" i="79"/>
  <c r="AN7" i="79"/>
  <c r="AO7" i="79"/>
  <c r="C8" i="79"/>
  <c r="D8" i="79"/>
  <c r="E8" i="79"/>
  <c r="F8" i="79"/>
  <c r="G8" i="79"/>
  <c r="H8" i="79"/>
  <c r="I8" i="79"/>
  <c r="J8" i="79"/>
  <c r="K8" i="79"/>
  <c r="L8" i="79"/>
  <c r="M8" i="79"/>
  <c r="N8" i="79"/>
  <c r="O8" i="79"/>
  <c r="P8" i="79"/>
  <c r="Q8" i="79"/>
  <c r="R8" i="79"/>
  <c r="S8" i="79"/>
  <c r="T8" i="79"/>
  <c r="U8" i="79"/>
  <c r="V8" i="79"/>
  <c r="W8" i="79"/>
  <c r="X8" i="79"/>
  <c r="Y8" i="79"/>
  <c r="Z8" i="79"/>
  <c r="AA8" i="79"/>
  <c r="AB8" i="79"/>
  <c r="AC8" i="79"/>
  <c r="AD8" i="79"/>
  <c r="AE8" i="79"/>
  <c r="AF8" i="79"/>
  <c r="AG8" i="79"/>
  <c r="AH8" i="79"/>
  <c r="AI8" i="79"/>
  <c r="AJ8" i="79"/>
  <c r="AK8" i="79"/>
  <c r="AL8" i="79"/>
  <c r="AM8" i="79"/>
  <c r="AN8" i="79"/>
  <c r="AO8" i="79"/>
  <c r="C9" i="79"/>
  <c r="D9" i="79"/>
  <c r="E9" i="79"/>
  <c r="F9" i="79"/>
  <c r="G9" i="79"/>
  <c r="H9" i="79"/>
  <c r="I9" i="79"/>
  <c r="J9" i="79"/>
  <c r="K9" i="79"/>
  <c r="L9" i="79"/>
  <c r="M9" i="79"/>
  <c r="N9" i="79"/>
  <c r="O9" i="79"/>
  <c r="P9" i="79"/>
  <c r="Q9" i="79"/>
  <c r="R9" i="79"/>
  <c r="S9" i="79"/>
  <c r="T9" i="79"/>
  <c r="U9" i="79"/>
  <c r="V9" i="79"/>
  <c r="W9" i="79"/>
  <c r="X9" i="79"/>
  <c r="Y9" i="79"/>
  <c r="Z9" i="79"/>
  <c r="AA9" i="79"/>
  <c r="AB9" i="79"/>
  <c r="AC9" i="79"/>
  <c r="AD9" i="79"/>
  <c r="AE9" i="79"/>
  <c r="AF9" i="79"/>
  <c r="AG9" i="79"/>
  <c r="AH9" i="79"/>
  <c r="AI9" i="79"/>
  <c r="AJ9" i="79"/>
  <c r="AK9" i="79"/>
  <c r="AL9" i="79"/>
  <c r="AM9" i="79"/>
  <c r="AN9" i="79"/>
  <c r="AO9" i="79"/>
  <c r="C10" i="79"/>
  <c r="D10" i="79"/>
  <c r="E10" i="79"/>
  <c r="F10" i="79"/>
  <c r="G10" i="79"/>
  <c r="H10" i="79"/>
  <c r="I10" i="79"/>
  <c r="J10" i="79"/>
  <c r="K10" i="79"/>
  <c r="L10" i="79"/>
  <c r="M10" i="79"/>
  <c r="N10" i="79"/>
  <c r="O10" i="79"/>
  <c r="P10" i="79"/>
  <c r="Q10" i="79"/>
  <c r="R10" i="79"/>
  <c r="S10" i="79"/>
  <c r="T10" i="79"/>
  <c r="U10" i="79"/>
  <c r="V10" i="79"/>
  <c r="W10" i="79"/>
  <c r="X10" i="79"/>
  <c r="Y10" i="79"/>
  <c r="Z10" i="79"/>
  <c r="AA10" i="79"/>
  <c r="AB10" i="79"/>
  <c r="AC10" i="79"/>
  <c r="AD10" i="79"/>
  <c r="AE10" i="79"/>
  <c r="AF10" i="79"/>
  <c r="AG10" i="79"/>
  <c r="AH10" i="79"/>
  <c r="AI10" i="79"/>
  <c r="AJ10" i="79"/>
  <c r="AK10" i="79"/>
  <c r="AL10" i="79"/>
  <c r="AM10" i="79"/>
  <c r="AN10" i="79"/>
  <c r="AO10" i="79"/>
  <c r="C11" i="79"/>
  <c r="D11" i="79"/>
  <c r="E11" i="79"/>
  <c r="F11" i="79"/>
  <c r="G11" i="79"/>
  <c r="H11" i="79"/>
  <c r="I11" i="79"/>
  <c r="J11" i="79"/>
  <c r="K11" i="79"/>
  <c r="L11" i="79"/>
  <c r="M11" i="79"/>
  <c r="N11" i="79"/>
  <c r="O11" i="79"/>
  <c r="P11" i="79"/>
  <c r="Q11" i="79"/>
  <c r="R11" i="79"/>
  <c r="S11" i="79"/>
  <c r="T11" i="79"/>
  <c r="U11" i="79"/>
  <c r="V11" i="79"/>
  <c r="W11" i="79"/>
  <c r="X11" i="79"/>
  <c r="Y11" i="79"/>
  <c r="Z11" i="79"/>
  <c r="AA11" i="79"/>
  <c r="AB11" i="79"/>
  <c r="AC11" i="79"/>
  <c r="AD11" i="79"/>
  <c r="AE11" i="79"/>
  <c r="AF11" i="79"/>
  <c r="AG11" i="79"/>
  <c r="AH11" i="79"/>
  <c r="AI11" i="79"/>
  <c r="AJ11" i="79"/>
  <c r="AK11" i="79"/>
  <c r="AL11" i="79"/>
  <c r="AM11" i="79"/>
  <c r="AN11" i="79"/>
  <c r="AO11" i="79"/>
  <c r="C12" i="79"/>
  <c r="D12" i="79"/>
  <c r="E12" i="79"/>
  <c r="F12" i="79"/>
  <c r="G12" i="79"/>
  <c r="H12" i="79"/>
  <c r="I12" i="79"/>
  <c r="J12" i="79"/>
  <c r="K12" i="79"/>
  <c r="L12" i="79"/>
  <c r="M12" i="79"/>
  <c r="N12" i="79"/>
  <c r="O12" i="79"/>
  <c r="P12" i="79"/>
  <c r="Q12" i="79"/>
  <c r="R12" i="79"/>
  <c r="S12" i="79"/>
  <c r="T12" i="79"/>
  <c r="U12" i="79"/>
  <c r="V12" i="79"/>
  <c r="W12" i="79"/>
  <c r="X12" i="79"/>
  <c r="Y12" i="79"/>
  <c r="Z12" i="79"/>
  <c r="AA12" i="79"/>
  <c r="AB12" i="79"/>
  <c r="AC12" i="79"/>
  <c r="AD12" i="79"/>
  <c r="AE12" i="79"/>
  <c r="AF12" i="79"/>
  <c r="AG12" i="79"/>
  <c r="AH12" i="79"/>
  <c r="AI12" i="79"/>
  <c r="AJ12" i="79"/>
  <c r="AK12" i="79"/>
  <c r="AL12" i="79"/>
  <c r="AM12" i="79"/>
  <c r="AN12" i="79"/>
  <c r="AO12" i="79"/>
  <c r="C13" i="79"/>
  <c r="D13" i="79"/>
  <c r="E13" i="79"/>
  <c r="F13" i="79"/>
  <c r="G13" i="79"/>
  <c r="H13" i="79"/>
  <c r="I13" i="79"/>
  <c r="J13" i="79"/>
  <c r="K13" i="79"/>
  <c r="L13" i="79"/>
  <c r="M13" i="79"/>
  <c r="N13" i="79"/>
  <c r="O13" i="79"/>
  <c r="P13" i="79"/>
  <c r="Q13" i="79"/>
  <c r="R13" i="79"/>
  <c r="S13" i="79"/>
  <c r="T13" i="79"/>
  <c r="U13" i="79"/>
  <c r="V13" i="79"/>
  <c r="W13" i="79"/>
  <c r="X13" i="79"/>
  <c r="Y13" i="79"/>
  <c r="Z13" i="79"/>
  <c r="AA13" i="79"/>
  <c r="AB13" i="79"/>
  <c r="AC13" i="79"/>
  <c r="AD13" i="79"/>
  <c r="AE13" i="79"/>
  <c r="AF13" i="79"/>
  <c r="AG13" i="79"/>
  <c r="AH13" i="79"/>
  <c r="AI13" i="79"/>
  <c r="AJ13" i="79"/>
  <c r="AK13" i="79"/>
  <c r="AL13" i="79"/>
  <c r="AM13" i="79"/>
  <c r="AN13" i="79"/>
  <c r="AO13" i="79"/>
  <c r="C14" i="79"/>
  <c r="D14" i="79"/>
  <c r="E14" i="79"/>
  <c r="F14" i="79"/>
  <c r="G14" i="79"/>
  <c r="H14" i="79"/>
  <c r="I14" i="79"/>
  <c r="J14" i="79"/>
  <c r="K14" i="79"/>
  <c r="L14" i="79"/>
  <c r="M14" i="79"/>
  <c r="N14" i="79"/>
  <c r="O14" i="79"/>
  <c r="P14" i="79"/>
  <c r="Q14" i="79"/>
  <c r="R14" i="79"/>
  <c r="S14" i="79"/>
  <c r="T14" i="79"/>
  <c r="U14" i="79"/>
  <c r="V14" i="79"/>
  <c r="W14" i="79"/>
  <c r="X14" i="79"/>
  <c r="Y14" i="79"/>
  <c r="Z14" i="79"/>
  <c r="AA14" i="79"/>
  <c r="AB14" i="79"/>
  <c r="AC14" i="79"/>
  <c r="AD14" i="79"/>
  <c r="AE14" i="79"/>
  <c r="AF14" i="79"/>
  <c r="AG14" i="79"/>
  <c r="AH14" i="79"/>
  <c r="AI14" i="79"/>
  <c r="AJ14" i="79"/>
  <c r="AK14" i="79"/>
  <c r="AL14" i="79"/>
  <c r="AM14" i="79"/>
  <c r="AN14" i="79"/>
  <c r="AO14" i="79"/>
  <c r="C15" i="79"/>
  <c r="D15" i="79"/>
  <c r="E15" i="79"/>
  <c r="F15" i="79"/>
  <c r="G15" i="79"/>
  <c r="H15" i="79"/>
  <c r="I15" i="79"/>
  <c r="J15" i="79"/>
  <c r="K15" i="79"/>
  <c r="L15" i="79"/>
  <c r="M15" i="79"/>
  <c r="N15" i="79"/>
  <c r="O15" i="79"/>
  <c r="P15" i="79"/>
  <c r="Q15" i="79"/>
  <c r="R15" i="79"/>
  <c r="S15" i="79"/>
  <c r="T15" i="79"/>
  <c r="U15" i="79"/>
  <c r="V15" i="79"/>
  <c r="W15" i="79"/>
  <c r="X15" i="79"/>
  <c r="Y15" i="79"/>
  <c r="Z15" i="79"/>
  <c r="AA15" i="79"/>
  <c r="AB15" i="79"/>
  <c r="AC15" i="79"/>
  <c r="AD15" i="79"/>
  <c r="AE15" i="79"/>
  <c r="AF15" i="79"/>
  <c r="AG15" i="79"/>
  <c r="AH15" i="79"/>
  <c r="AI15" i="79"/>
  <c r="AJ15" i="79"/>
  <c r="AK15" i="79"/>
  <c r="AL15" i="79"/>
  <c r="AM15" i="79"/>
  <c r="AN15" i="79"/>
  <c r="AO15" i="79"/>
  <c r="C16" i="79"/>
  <c r="D16" i="79"/>
  <c r="E16" i="79"/>
  <c r="F16" i="79"/>
  <c r="G16" i="79"/>
  <c r="H16" i="79"/>
  <c r="I16" i="79"/>
  <c r="J16" i="79"/>
  <c r="K16" i="79"/>
  <c r="L16" i="79"/>
  <c r="M16" i="79"/>
  <c r="N16" i="79"/>
  <c r="O16" i="79"/>
  <c r="P16" i="79"/>
  <c r="Q16" i="79"/>
  <c r="R16" i="79"/>
  <c r="S16" i="79"/>
  <c r="T16" i="79"/>
  <c r="U16" i="79"/>
  <c r="V16" i="79"/>
  <c r="W16" i="79"/>
  <c r="X16" i="79"/>
  <c r="Y16" i="79"/>
  <c r="Z16" i="79"/>
  <c r="AA16" i="79"/>
  <c r="AB16" i="79"/>
  <c r="AC16" i="79"/>
  <c r="AD16" i="79"/>
  <c r="AE16" i="79"/>
  <c r="AF16" i="79"/>
  <c r="AG16" i="79"/>
  <c r="AH16" i="79"/>
  <c r="AI16" i="79"/>
  <c r="AJ16" i="79"/>
  <c r="AK16" i="79"/>
  <c r="AL16" i="79"/>
  <c r="AM16" i="79"/>
  <c r="AN16" i="79"/>
  <c r="AO16" i="79"/>
  <c r="C17" i="79"/>
  <c r="D17" i="79"/>
  <c r="E17" i="79"/>
  <c r="F17" i="79"/>
  <c r="G17" i="79"/>
  <c r="H17" i="79"/>
  <c r="I17" i="79"/>
  <c r="J17" i="79"/>
  <c r="K17" i="79"/>
  <c r="L17" i="79"/>
  <c r="M17" i="79"/>
  <c r="N17" i="79"/>
  <c r="O17" i="79"/>
  <c r="P17" i="79"/>
  <c r="Q17" i="79"/>
  <c r="R17" i="79"/>
  <c r="S17" i="79"/>
  <c r="T17" i="79"/>
  <c r="U17" i="79"/>
  <c r="V17" i="79"/>
  <c r="W17" i="79"/>
  <c r="X17" i="79"/>
  <c r="Y17" i="79"/>
  <c r="Z17" i="79"/>
  <c r="AA17" i="79"/>
  <c r="AB17" i="79"/>
  <c r="AC17" i="79"/>
  <c r="AD17" i="79"/>
  <c r="AE17" i="79"/>
  <c r="AF17" i="79"/>
  <c r="AG17" i="79"/>
  <c r="AH17" i="79"/>
  <c r="AI17" i="79"/>
  <c r="AJ17" i="79"/>
  <c r="AK17" i="79"/>
  <c r="AL17" i="79"/>
  <c r="AM17" i="79"/>
  <c r="AN17" i="79"/>
  <c r="AO17" i="79"/>
  <c r="C18" i="79"/>
  <c r="D18" i="79"/>
  <c r="E18" i="79"/>
  <c r="F18" i="79"/>
  <c r="G18" i="79"/>
  <c r="H18" i="79"/>
  <c r="I18" i="79"/>
  <c r="J18" i="79"/>
  <c r="K18" i="79"/>
  <c r="L18" i="79"/>
  <c r="M18" i="79"/>
  <c r="N18" i="79"/>
  <c r="O18" i="79"/>
  <c r="P18" i="79"/>
  <c r="Q18" i="79"/>
  <c r="R18" i="79"/>
  <c r="S18" i="79"/>
  <c r="T18" i="79"/>
  <c r="U18" i="79"/>
  <c r="V18" i="79"/>
  <c r="W18" i="79"/>
  <c r="X18" i="79"/>
  <c r="Y18" i="79"/>
  <c r="Z18" i="79"/>
  <c r="AA18" i="79"/>
  <c r="AB18" i="79"/>
  <c r="AC18" i="79"/>
  <c r="AD18" i="79"/>
  <c r="AE18" i="79"/>
  <c r="AF18" i="79"/>
  <c r="AG18" i="79"/>
  <c r="AH18" i="79"/>
  <c r="AI18" i="79"/>
  <c r="AJ18" i="79"/>
  <c r="AK18" i="79"/>
  <c r="AL18" i="79"/>
  <c r="AM18" i="79"/>
  <c r="AN18" i="79"/>
  <c r="AO18" i="79"/>
  <c r="C19" i="79"/>
  <c r="D19" i="79"/>
  <c r="E19" i="79"/>
  <c r="F19" i="79"/>
  <c r="G19" i="79"/>
  <c r="H19" i="79"/>
  <c r="I19" i="79"/>
  <c r="J19" i="79"/>
  <c r="K19" i="79"/>
  <c r="L19" i="79"/>
  <c r="M19" i="79"/>
  <c r="N19" i="79"/>
  <c r="O19" i="79"/>
  <c r="P19" i="79"/>
  <c r="Q19" i="79"/>
  <c r="R19" i="79"/>
  <c r="S19" i="79"/>
  <c r="T19" i="79"/>
  <c r="U19" i="79"/>
  <c r="V19" i="79"/>
  <c r="W19" i="79"/>
  <c r="X19" i="79"/>
  <c r="Y19" i="79"/>
  <c r="Z19" i="79"/>
  <c r="AA19" i="79"/>
  <c r="AB19" i="79"/>
  <c r="AC19" i="79"/>
  <c r="AD19" i="79"/>
  <c r="AE19" i="79"/>
  <c r="AF19" i="79"/>
  <c r="AG19" i="79"/>
  <c r="AH19" i="79"/>
  <c r="AI19" i="79"/>
  <c r="AJ19" i="79"/>
  <c r="AK19" i="79"/>
  <c r="AL19" i="79"/>
  <c r="AM19" i="79"/>
  <c r="AN19" i="79"/>
  <c r="AO19" i="79"/>
  <c r="C20" i="79"/>
  <c r="D20" i="79"/>
  <c r="E20" i="79"/>
  <c r="F20" i="79"/>
  <c r="G20" i="79"/>
  <c r="H20" i="79"/>
  <c r="I20" i="79"/>
  <c r="J20" i="79"/>
  <c r="K20" i="79"/>
  <c r="L20" i="79"/>
  <c r="M20" i="79"/>
  <c r="N20" i="79"/>
  <c r="O20" i="79"/>
  <c r="P20" i="79"/>
  <c r="Q20" i="79"/>
  <c r="R20" i="79"/>
  <c r="S20" i="79"/>
  <c r="T20" i="79"/>
  <c r="U20" i="79"/>
  <c r="V20" i="79"/>
  <c r="W20" i="79"/>
  <c r="X20" i="79"/>
  <c r="Y20" i="79"/>
  <c r="Z20" i="79"/>
  <c r="AA20" i="79"/>
  <c r="AB20" i="79"/>
  <c r="AC20" i="79"/>
  <c r="AD20" i="79"/>
  <c r="AE20" i="79"/>
  <c r="AF20" i="79"/>
  <c r="AG20" i="79"/>
  <c r="AH20" i="79"/>
  <c r="AI20" i="79"/>
  <c r="AJ20" i="79"/>
  <c r="AK20" i="79"/>
  <c r="AL20" i="79"/>
  <c r="AM20" i="79"/>
  <c r="AN20" i="79"/>
  <c r="AO20" i="79"/>
  <c r="C21" i="79"/>
  <c r="D21" i="79"/>
  <c r="E21" i="79"/>
  <c r="F21" i="79"/>
  <c r="G21" i="79"/>
  <c r="H21" i="79"/>
  <c r="I21" i="79"/>
  <c r="J21" i="79"/>
  <c r="K21" i="79"/>
  <c r="L21" i="79"/>
  <c r="M21" i="79"/>
  <c r="N21" i="79"/>
  <c r="O21" i="79"/>
  <c r="P21" i="79"/>
  <c r="Q21" i="79"/>
  <c r="R21" i="79"/>
  <c r="S21" i="79"/>
  <c r="T21" i="79"/>
  <c r="U21" i="79"/>
  <c r="V21" i="79"/>
  <c r="W21" i="79"/>
  <c r="X21" i="79"/>
  <c r="Y21" i="79"/>
  <c r="Z21" i="79"/>
  <c r="AA21" i="79"/>
  <c r="AB21" i="79"/>
  <c r="AC21" i="79"/>
  <c r="AD21" i="79"/>
  <c r="AE21" i="79"/>
  <c r="AF21" i="79"/>
  <c r="AG21" i="79"/>
  <c r="AH21" i="79"/>
  <c r="AI21" i="79"/>
  <c r="AJ21" i="79"/>
  <c r="AK21" i="79"/>
  <c r="AL21" i="79"/>
  <c r="AM21" i="79"/>
  <c r="AN21" i="79"/>
  <c r="AO21" i="79"/>
  <c r="C22" i="79"/>
  <c r="D22" i="79"/>
  <c r="E22" i="79"/>
  <c r="F22" i="79"/>
  <c r="G22" i="79"/>
  <c r="H22" i="79"/>
  <c r="I22" i="79"/>
  <c r="J22" i="79"/>
  <c r="K22" i="79"/>
  <c r="L22" i="79"/>
  <c r="M22" i="79"/>
  <c r="N22" i="79"/>
  <c r="O22" i="79"/>
  <c r="P22" i="79"/>
  <c r="Q22" i="79"/>
  <c r="R22" i="79"/>
  <c r="S22" i="79"/>
  <c r="T22" i="79"/>
  <c r="U22" i="79"/>
  <c r="V22" i="79"/>
  <c r="W22" i="79"/>
  <c r="X22" i="79"/>
  <c r="Y22" i="79"/>
  <c r="Z22" i="79"/>
  <c r="AA22" i="79"/>
  <c r="AB22" i="79"/>
  <c r="AC22" i="79"/>
  <c r="AD22" i="79"/>
  <c r="AE22" i="79"/>
  <c r="AF22" i="79"/>
  <c r="AG22" i="79"/>
  <c r="AH22" i="79"/>
  <c r="AI22" i="79"/>
  <c r="AJ22" i="79"/>
  <c r="AK22" i="79"/>
  <c r="AL22" i="79"/>
  <c r="AM22" i="79"/>
  <c r="AN22" i="79"/>
  <c r="AO22" i="79"/>
  <c r="C23" i="79"/>
  <c r="D23" i="79"/>
  <c r="E23" i="79"/>
  <c r="F23" i="79"/>
  <c r="G23" i="79"/>
  <c r="H23" i="79"/>
  <c r="I23" i="79"/>
  <c r="J23" i="79"/>
  <c r="K23" i="79"/>
  <c r="L23" i="79"/>
  <c r="M23" i="79"/>
  <c r="N23" i="79"/>
  <c r="O23" i="79"/>
  <c r="P23" i="79"/>
  <c r="Q23" i="79"/>
  <c r="R23" i="79"/>
  <c r="S23" i="79"/>
  <c r="T23" i="79"/>
  <c r="U23" i="79"/>
  <c r="V23" i="79"/>
  <c r="W23" i="79"/>
  <c r="X23" i="79"/>
  <c r="Y23" i="79"/>
  <c r="Z23" i="79"/>
  <c r="AA23" i="79"/>
  <c r="AB23" i="79"/>
  <c r="AC23" i="79"/>
  <c r="AD23" i="79"/>
  <c r="AE23" i="79"/>
  <c r="AF23" i="79"/>
  <c r="AG23" i="79"/>
  <c r="AH23" i="79"/>
  <c r="AI23" i="79"/>
  <c r="AJ23" i="79"/>
  <c r="AK23" i="79"/>
  <c r="AL23" i="79"/>
  <c r="AM23" i="79"/>
  <c r="AN23" i="79"/>
  <c r="AO23" i="79"/>
  <c r="C24" i="79"/>
  <c r="D24" i="79"/>
  <c r="E24" i="79"/>
  <c r="F24" i="79"/>
  <c r="G24" i="79"/>
  <c r="H24" i="79"/>
  <c r="I24" i="79"/>
  <c r="J24" i="79"/>
  <c r="K24" i="79"/>
  <c r="L24" i="79"/>
  <c r="M24" i="79"/>
  <c r="N24" i="79"/>
  <c r="O24" i="79"/>
  <c r="P24" i="79"/>
  <c r="Q24" i="79"/>
  <c r="R24" i="79"/>
  <c r="S24" i="79"/>
  <c r="T24" i="79"/>
  <c r="U24" i="79"/>
  <c r="V24" i="79"/>
  <c r="W24" i="79"/>
  <c r="X24" i="79"/>
  <c r="Y24" i="79"/>
  <c r="Z24" i="79"/>
  <c r="AA24" i="79"/>
  <c r="AB24" i="79"/>
  <c r="AC24" i="79"/>
  <c r="AD24" i="79"/>
  <c r="AE24" i="79"/>
  <c r="AF24" i="79"/>
  <c r="AG24" i="79"/>
  <c r="AH24" i="79"/>
  <c r="AI24" i="79"/>
  <c r="AJ24" i="79"/>
  <c r="AK24" i="79"/>
  <c r="AL24" i="79"/>
  <c r="AM24" i="79"/>
  <c r="AN24" i="79"/>
  <c r="AO24" i="79"/>
  <c r="C25" i="79"/>
  <c r="D25" i="79"/>
  <c r="E25" i="79"/>
  <c r="F25" i="79"/>
  <c r="G25" i="79"/>
  <c r="H25" i="79"/>
  <c r="I25" i="79"/>
  <c r="J25" i="79"/>
  <c r="K25" i="79"/>
  <c r="L25" i="79"/>
  <c r="M25" i="79"/>
  <c r="N25" i="79"/>
  <c r="O25" i="79"/>
  <c r="P25" i="79"/>
  <c r="Q25" i="79"/>
  <c r="R25" i="79"/>
  <c r="S25" i="79"/>
  <c r="T25" i="79"/>
  <c r="U25" i="79"/>
  <c r="V25" i="79"/>
  <c r="W25" i="79"/>
  <c r="X25" i="79"/>
  <c r="Y25" i="79"/>
  <c r="Z25" i="79"/>
  <c r="AA25" i="79"/>
  <c r="AB25" i="79"/>
  <c r="AC25" i="79"/>
  <c r="AD25" i="79"/>
  <c r="AE25" i="79"/>
  <c r="AF25" i="79"/>
  <c r="AG25" i="79"/>
  <c r="AH25" i="79"/>
  <c r="AI25" i="79"/>
  <c r="AJ25" i="79"/>
  <c r="AK25" i="79"/>
  <c r="AL25" i="79"/>
  <c r="AM25" i="79"/>
  <c r="AN25" i="79"/>
  <c r="AO25" i="79"/>
  <c r="C26" i="79"/>
  <c r="D26" i="79"/>
  <c r="E26" i="79"/>
  <c r="F26" i="79"/>
  <c r="G26" i="79"/>
  <c r="H26" i="79"/>
  <c r="I26" i="79"/>
  <c r="J26" i="79"/>
  <c r="K26" i="79"/>
  <c r="L26" i="79"/>
  <c r="M26" i="79"/>
  <c r="N26" i="79"/>
  <c r="O26" i="79"/>
  <c r="P26" i="79"/>
  <c r="Q26" i="79"/>
  <c r="R26" i="79"/>
  <c r="S26" i="79"/>
  <c r="T26" i="79"/>
  <c r="U26" i="79"/>
  <c r="V26" i="79"/>
  <c r="W26" i="79"/>
  <c r="X26" i="79"/>
  <c r="Y26" i="79"/>
  <c r="Z26" i="79"/>
  <c r="AA26" i="79"/>
  <c r="AB26" i="79"/>
  <c r="AC26" i="79"/>
  <c r="AD26" i="79"/>
  <c r="AE26" i="79"/>
  <c r="AF26" i="79"/>
  <c r="AG26" i="79"/>
  <c r="AH26" i="79"/>
  <c r="AI26" i="79"/>
  <c r="AJ26" i="79"/>
  <c r="AK26" i="79"/>
  <c r="AL26" i="79"/>
  <c r="AM26" i="79"/>
  <c r="AN26" i="79"/>
  <c r="AO26" i="79"/>
  <c r="C27" i="79"/>
  <c r="D27" i="79"/>
  <c r="E27" i="79"/>
  <c r="F27" i="79"/>
  <c r="G27" i="79"/>
  <c r="H27" i="79"/>
  <c r="I27" i="79"/>
  <c r="J27" i="79"/>
  <c r="K27" i="79"/>
  <c r="L27" i="79"/>
  <c r="M27" i="79"/>
  <c r="N27" i="79"/>
  <c r="O27" i="79"/>
  <c r="P27" i="79"/>
  <c r="Q27" i="79"/>
  <c r="R27" i="79"/>
  <c r="S27" i="79"/>
  <c r="T27" i="79"/>
  <c r="U27" i="79"/>
  <c r="V27" i="79"/>
  <c r="W27" i="79"/>
  <c r="X27" i="79"/>
  <c r="Y27" i="79"/>
  <c r="Z27" i="79"/>
  <c r="AA27" i="79"/>
  <c r="AB27" i="79"/>
  <c r="AC27" i="79"/>
  <c r="AD27" i="79"/>
  <c r="AE27" i="79"/>
  <c r="AF27" i="79"/>
  <c r="AG27" i="79"/>
  <c r="AH27" i="79"/>
  <c r="AI27" i="79"/>
  <c r="AJ27" i="79"/>
  <c r="AK27" i="79"/>
  <c r="AL27" i="79"/>
  <c r="AM27" i="79"/>
  <c r="AN27" i="79"/>
  <c r="AO27" i="79"/>
  <c r="C28" i="79"/>
  <c r="D28" i="79"/>
  <c r="E28" i="79"/>
  <c r="F28" i="79"/>
  <c r="G28" i="79"/>
  <c r="H28" i="79"/>
  <c r="I28" i="79"/>
  <c r="J28" i="79"/>
  <c r="K28" i="79"/>
  <c r="L28" i="79"/>
  <c r="M28" i="79"/>
  <c r="N28" i="79"/>
  <c r="O28" i="79"/>
  <c r="P28" i="79"/>
  <c r="Q28" i="79"/>
  <c r="R28" i="79"/>
  <c r="S28" i="79"/>
  <c r="T28" i="79"/>
  <c r="U28" i="79"/>
  <c r="V28" i="79"/>
  <c r="W28" i="79"/>
  <c r="X28" i="79"/>
  <c r="Y28" i="79"/>
  <c r="Z28" i="79"/>
  <c r="AA28" i="79"/>
  <c r="AB28" i="79"/>
  <c r="AC28" i="79"/>
  <c r="AD28" i="79"/>
  <c r="AE28" i="79"/>
  <c r="AF28" i="79"/>
  <c r="AG28" i="79"/>
  <c r="AH28" i="79"/>
  <c r="AI28" i="79"/>
  <c r="AJ28" i="79"/>
  <c r="AK28" i="79"/>
  <c r="AL28" i="79"/>
  <c r="AM28" i="79"/>
  <c r="AN28" i="79"/>
  <c r="AO28" i="79"/>
  <c r="C29" i="79"/>
  <c r="D29" i="79"/>
  <c r="E29" i="79"/>
  <c r="F29" i="79"/>
  <c r="G29" i="79"/>
  <c r="H29" i="79"/>
  <c r="I29" i="79"/>
  <c r="J29" i="79"/>
  <c r="K29" i="79"/>
  <c r="L29" i="79"/>
  <c r="M29" i="79"/>
  <c r="N29" i="79"/>
  <c r="O29" i="79"/>
  <c r="P29" i="79"/>
  <c r="Q29" i="79"/>
  <c r="R29" i="79"/>
  <c r="S29" i="79"/>
  <c r="T29" i="79"/>
  <c r="U29" i="79"/>
  <c r="V29" i="79"/>
  <c r="W29" i="79"/>
  <c r="X29" i="79"/>
  <c r="Y29" i="79"/>
  <c r="Z29" i="79"/>
  <c r="AA29" i="79"/>
  <c r="AB29" i="79"/>
  <c r="AC29" i="79"/>
  <c r="AD29" i="79"/>
  <c r="AE29" i="79"/>
  <c r="AF29" i="79"/>
  <c r="AG29" i="79"/>
  <c r="AH29" i="79"/>
  <c r="AI29" i="79"/>
  <c r="AJ29" i="79"/>
  <c r="AK29" i="79"/>
  <c r="AL29" i="79"/>
  <c r="AM29" i="79"/>
  <c r="AN29" i="79"/>
  <c r="AO29" i="79"/>
  <c r="C30" i="79"/>
  <c r="D30" i="79"/>
  <c r="E30" i="79"/>
  <c r="F30" i="79"/>
  <c r="G30" i="79"/>
  <c r="H30" i="79"/>
  <c r="I30" i="79"/>
  <c r="J30" i="79"/>
  <c r="K30" i="79"/>
  <c r="L30" i="79"/>
  <c r="M30" i="79"/>
  <c r="N30" i="79"/>
  <c r="O30" i="79"/>
  <c r="P30" i="79"/>
  <c r="Q30" i="79"/>
  <c r="R30" i="79"/>
  <c r="S30" i="79"/>
  <c r="T30" i="79"/>
  <c r="U30" i="79"/>
  <c r="V30" i="79"/>
  <c r="W30" i="79"/>
  <c r="X30" i="79"/>
  <c r="Y30" i="79"/>
  <c r="Z30" i="79"/>
  <c r="AA30" i="79"/>
  <c r="AB30" i="79"/>
  <c r="AC30" i="79"/>
  <c r="AD30" i="79"/>
  <c r="AE30" i="79"/>
  <c r="AF30" i="79"/>
  <c r="AG30" i="79"/>
  <c r="AH30" i="79"/>
  <c r="AI30" i="79"/>
  <c r="AJ30" i="79"/>
  <c r="AK30" i="79"/>
  <c r="AL30" i="79"/>
  <c r="AM30" i="79"/>
  <c r="AN30" i="79"/>
  <c r="AO30" i="79"/>
  <c r="C31" i="79"/>
  <c r="D31" i="79"/>
  <c r="E31" i="79"/>
  <c r="F31" i="79"/>
  <c r="G31" i="79"/>
  <c r="H31" i="79"/>
  <c r="I31" i="79"/>
  <c r="J31" i="79"/>
  <c r="K31" i="79"/>
  <c r="L31" i="79"/>
  <c r="M31" i="79"/>
  <c r="N31" i="79"/>
  <c r="O31" i="79"/>
  <c r="P31" i="79"/>
  <c r="Q31" i="79"/>
  <c r="R31" i="79"/>
  <c r="S31" i="79"/>
  <c r="T31" i="79"/>
  <c r="U31" i="79"/>
  <c r="V31" i="79"/>
  <c r="W31" i="79"/>
  <c r="X31" i="79"/>
  <c r="Y31" i="79"/>
  <c r="Z31" i="79"/>
  <c r="AA31" i="79"/>
  <c r="AB31" i="79"/>
  <c r="AC31" i="79"/>
  <c r="AD31" i="79"/>
  <c r="AE31" i="79"/>
  <c r="AF31" i="79"/>
  <c r="AG31" i="79"/>
  <c r="AH31" i="79"/>
  <c r="AI31" i="79"/>
  <c r="AJ31" i="79"/>
  <c r="AK31" i="79"/>
  <c r="AL31" i="79"/>
  <c r="AM31" i="79"/>
  <c r="AN31" i="79"/>
  <c r="AO31" i="79"/>
  <c r="C32" i="79"/>
  <c r="D32" i="79"/>
  <c r="E32" i="79"/>
  <c r="F32" i="79"/>
  <c r="G32" i="79"/>
  <c r="H32" i="79"/>
  <c r="I32" i="79"/>
  <c r="J32" i="79"/>
  <c r="K32" i="79"/>
  <c r="L32" i="79"/>
  <c r="M32" i="79"/>
  <c r="N32" i="79"/>
  <c r="O32" i="79"/>
  <c r="P32" i="79"/>
  <c r="Q32" i="79"/>
  <c r="R32" i="79"/>
  <c r="S32" i="79"/>
  <c r="T32" i="79"/>
  <c r="U32" i="79"/>
  <c r="V32" i="79"/>
  <c r="W32" i="79"/>
  <c r="X32" i="79"/>
  <c r="Y32" i="79"/>
  <c r="Z32" i="79"/>
  <c r="AA32" i="79"/>
  <c r="AB32" i="79"/>
  <c r="AC32" i="79"/>
  <c r="AD32" i="79"/>
  <c r="AE32" i="79"/>
  <c r="AF32" i="79"/>
  <c r="AG32" i="79"/>
  <c r="AH32" i="79"/>
  <c r="AI32" i="79"/>
  <c r="AJ32" i="79"/>
  <c r="AK32" i="79"/>
  <c r="AL32" i="79"/>
  <c r="AM32" i="79"/>
  <c r="AN32" i="79"/>
  <c r="AO32" i="79"/>
  <c r="C33" i="79"/>
  <c r="D33" i="79"/>
  <c r="E33" i="79"/>
  <c r="F33" i="79"/>
  <c r="G33" i="79"/>
  <c r="H33" i="79"/>
  <c r="I33" i="79"/>
  <c r="J33" i="79"/>
  <c r="K33" i="79"/>
  <c r="L33" i="79"/>
  <c r="M33" i="79"/>
  <c r="N33" i="79"/>
  <c r="O33" i="79"/>
  <c r="P33" i="79"/>
  <c r="Q33" i="79"/>
  <c r="R33" i="79"/>
  <c r="S33" i="79"/>
  <c r="T33" i="79"/>
  <c r="U33" i="79"/>
  <c r="V33" i="79"/>
  <c r="W33" i="79"/>
  <c r="X33" i="79"/>
  <c r="Y33" i="79"/>
  <c r="Z33" i="79"/>
  <c r="AA33" i="79"/>
  <c r="AB33" i="79"/>
  <c r="AC33" i="79"/>
  <c r="AD33" i="79"/>
  <c r="AE33" i="79"/>
  <c r="AF33" i="79"/>
  <c r="AG33" i="79"/>
  <c r="AH33" i="79"/>
  <c r="AI33" i="79"/>
  <c r="AJ33" i="79"/>
  <c r="AK33" i="79"/>
  <c r="AL33" i="79"/>
  <c r="AM33" i="79"/>
  <c r="AN33" i="79"/>
  <c r="AO33" i="79"/>
  <c r="C34" i="79"/>
  <c r="D34" i="79"/>
  <c r="E34" i="79"/>
  <c r="F34" i="79"/>
  <c r="G34" i="79"/>
  <c r="H34" i="79"/>
  <c r="I34" i="79"/>
  <c r="J34" i="79"/>
  <c r="K34" i="79"/>
  <c r="L34" i="79"/>
  <c r="M34" i="79"/>
  <c r="N34" i="79"/>
  <c r="O34" i="79"/>
  <c r="P34" i="79"/>
  <c r="Q34" i="79"/>
  <c r="R34" i="79"/>
  <c r="S34" i="79"/>
  <c r="T34" i="79"/>
  <c r="U34" i="79"/>
  <c r="V34" i="79"/>
  <c r="W34" i="79"/>
  <c r="X34" i="79"/>
  <c r="Y34" i="79"/>
  <c r="Z34" i="79"/>
  <c r="AA34" i="79"/>
  <c r="AB34" i="79"/>
  <c r="AC34" i="79"/>
  <c r="AD34" i="79"/>
  <c r="AE34" i="79"/>
  <c r="AF34" i="79"/>
  <c r="AG34" i="79"/>
  <c r="AH34" i="79"/>
  <c r="AI34" i="79"/>
  <c r="AJ34" i="79"/>
  <c r="AK34" i="79"/>
  <c r="AL34" i="79"/>
  <c r="AM34" i="79"/>
  <c r="AN34" i="79"/>
  <c r="AO34" i="79"/>
  <c r="C35" i="79"/>
  <c r="D35" i="79"/>
  <c r="E35" i="79"/>
  <c r="F35" i="79"/>
  <c r="G35" i="79"/>
  <c r="H35" i="79"/>
  <c r="I35" i="79"/>
  <c r="J35" i="79"/>
  <c r="K35" i="79"/>
  <c r="L35" i="79"/>
  <c r="M35" i="79"/>
  <c r="N35" i="79"/>
  <c r="O35" i="79"/>
  <c r="P35" i="79"/>
  <c r="Q35" i="79"/>
  <c r="R35" i="79"/>
  <c r="S35" i="79"/>
  <c r="T35" i="79"/>
  <c r="U35" i="79"/>
  <c r="V35" i="79"/>
  <c r="W35" i="79"/>
  <c r="X35" i="79"/>
  <c r="Y35" i="79"/>
  <c r="Z35" i="79"/>
  <c r="AA35" i="79"/>
  <c r="AB35" i="79"/>
  <c r="AC35" i="79"/>
  <c r="AD35" i="79"/>
  <c r="AE35" i="79"/>
  <c r="AF35" i="79"/>
  <c r="AG35" i="79"/>
  <c r="AH35" i="79"/>
  <c r="AI35" i="79"/>
  <c r="AJ35" i="79"/>
  <c r="AK35" i="79"/>
  <c r="AL35" i="79"/>
  <c r="AM35" i="79"/>
  <c r="AN35" i="79"/>
  <c r="AO35" i="79"/>
  <c r="C36" i="79"/>
  <c r="D36" i="79"/>
  <c r="E36" i="79"/>
  <c r="F36" i="79"/>
  <c r="G36" i="79"/>
  <c r="H36" i="79"/>
  <c r="I36" i="79"/>
  <c r="J36" i="79"/>
  <c r="K36" i="79"/>
  <c r="L36" i="79"/>
  <c r="M36" i="79"/>
  <c r="N36" i="79"/>
  <c r="O36" i="79"/>
  <c r="P36" i="79"/>
  <c r="Q36" i="79"/>
  <c r="R36" i="79"/>
  <c r="S36" i="79"/>
  <c r="T36" i="79"/>
  <c r="U36" i="79"/>
  <c r="V36" i="79"/>
  <c r="W36" i="79"/>
  <c r="X36" i="79"/>
  <c r="Y36" i="79"/>
  <c r="Z36" i="79"/>
  <c r="AA36" i="79"/>
  <c r="AB36" i="79"/>
  <c r="AC36" i="79"/>
  <c r="AD36" i="79"/>
  <c r="AE36" i="79"/>
  <c r="AF36" i="79"/>
  <c r="AG36" i="79"/>
  <c r="AH36" i="79"/>
  <c r="AI36" i="79"/>
  <c r="AJ36" i="79"/>
  <c r="AK36" i="79"/>
  <c r="AL36" i="79"/>
  <c r="AM36" i="79"/>
  <c r="AN36" i="79"/>
  <c r="AO36" i="79"/>
  <c r="C37" i="79"/>
  <c r="D37" i="79"/>
  <c r="E37" i="79"/>
  <c r="F37" i="79"/>
  <c r="G37" i="79"/>
  <c r="H37" i="79"/>
  <c r="I37" i="79"/>
  <c r="J37" i="79"/>
  <c r="K37" i="79"/>
  <c r="L37" i="79"/>
  <c r="M37" i="79"/>
  <c r="N37" i="79"/>
  <c r="O37" i="79"/>
  <c r="P37" i="79"/>
  <c r="Q37" i="79"/>
  <c r="R37" i="79"/>
  <c r="S37" i="79"/>
  <c r="T37" i="79"/>
  <c r="U37" i="79"/>
  <c r="V37" i="79"/>
  <c r="W37" i="79"/>
  <c r="X37" i="79"/>
  <c r="Y37" i="79"/>
  <c r="Z37" i="79"/>
  <c r="AA37" i="79"/>
  <c r="AB37" i="79"/>
  <c r="AC37" i="79"/>
  <c r="AD37" i="79"/>
  <c r="AE37" i="79"/>
  <c r="AF37" i="79"/>
  <c r="AG37" i="79"/>
  <c r="AH37" i="79"/>
  <c r="AI37" i="79"/>
  <c r="AJ37" i="79"/>
  <c r="AK37" i="79"/>
  <c r="AL37" i="79"/>
  <c r="AM37" i="79"/>
  <c r="AN37" i="79"/>
  <c r="AO37" i="79"/>
  <c r="C38" i="79"/>
  <c r="D38" i="79"/>
  <c r="E38" i="79"/>
  <c r="F38" i="79"/>
  <c r="G38" i="79"/>
  <c r="H38" i="79"/>
  <c r="I38" i="79"/>
  <c r="J38" i="79"/>
  <c r="K38" i="79"/>
  <c r="L38" i="79"/>
  <c r="M38" i="79"/>
  <c r="N38" i="79"/>
  <c r="O38" i="79"/>
  <c r="P38" i="79"/>
  <c r="Q38" i="79"/>
  <c r="R38" i="79"/>
  <c r="S38" i="79"/>
  <c r="T38" i="79"/>
  <c r="U38" i="79"/>
  <c r="V38" i="79"/>
  <c r="W38" i="79"/>
  <c r="X38" i="79"/>
  <c r="Y38" i="79"/>
  <c r="Z38" i="79"/>
  <c r="AA38" i="79"/>
  <c r="AB38" i="79"/>
  <c r="AC38" i="79"/>
  <c r="AD38" i="79"/>
  <c r="AE38" i="79"/>
  <c r="AF38" i="79"/>
  <c r="AG38" i="79"/>
  <c r="AH38" i="79"/>
  <c r="AI38" i="79"/>
  <c r="AJ38" i="79"/>
  <c r="AK38" i="79"/>
  <c r="AL38" i="79"/>
  <c r="AM38" i="79"/>
  <c r="AN38" i="79"/>
  <c r="AO38" i="79"/>
  <c r="C39" i="79"/>
  <c r="D39" i="79"/>
  <c r="E39" i="79"/>
  <c r="F39" i="79"/>
  <c r="G39" i="79"/>
  <c r="H39" i="79"/>
  <c r="I39" i="79"/>
  <c r="J39" i="79"/>
  <c r="K39" i="79"/>
  <c r="L39" i="79"/>
  <c r="M39" i="79"/>
  <c r="N39" i="79"/>
  <c r="O39" i="79"/>
  <c r="P39" i="79"/>
  <c r="Q39" i="79"/>
  <c r="R39" i="79"/>
  <c r="S39" i="79"/>
  <c r="T39" i="79"/>
  <c r="U39" i="79"/>
  <c r="V39" i="79"/>
  <c r="W39" i="79"/>
  <c r="X39" i="79"/>
  <c r="Y39" i="79"/>
  <c r="Z39" i="79"/>
  <c r="AA39" i="79"/>
  <c r="AB39" i="79"/>
  <c r="AC39" i="79"/>
  <c r="AD39" i="79"/>
  <c r="AE39" i="79"/>
  <c r="AF39" i="79"/>
  <c r="AG39" i="79"/>
  <c r="AH39" i="79"/>
  <c r="AI39" i="79"/>
  <c r="AJ39" i="79"/>
  <c r="AK39" i="79"/>
  <c r="AL39" i="79"/>
  <c r="AM39" i="79"/>
  <c r="AN39" i="79"/>
  <c r="AO39" i="79"/>
  <c r="C40" i="79"/>
  <c r="D40" i="79"/>
  <c r="E40" i="79"/>
  <c r="F40" i="79"/>
  <c r="G40" i="79"/>
  <c r="H40" i="79"/>
  <c r="I40" i="79"/>
  <c r="J40" i="79"/>
  <c r="K40" i="79"/>
  <c r="L40" i="79"/>
  <c r="M40" i="79"/>
  <c r="N40" i="79"/>
  <c r="O40" i="79"/>
  <c r="P40" i="79"/>
  <c r="Q40" i="79"/>
  <c r="R40" i="79"/>
  <c r="S40" i="79"/>
  <c r="T40" i="79"/>
  <c r="U40" i="79"/>
  <c r="V40" i="79"/>
  <c r="W40" i="79"/>
  <c r="X40" i="79"/>
  <c r="Y40" i="79"/>
  <c r="Z40" i="79"/>
  <c r="AA40" i="79"/>
  <c r="AB40" i="79"/>
  <c r="AC40" i="79"/>
  <c r="AD40" i="79"/>
  <c r="AE40" i="79"/>
  <c r="AF40" i="79"/>
  <c r="AG40" i="79"/>
  <c r="AH40" i="79"/>
  <c r="AI40" i="79"/>
  <c r="AJ40" i="79"/>
  <c r="AK40" i="79"/>
  <c r="AL40" i="79"/>
  <c r="AM40" i="79"/>
  <c r="AN40" i="79"/>
  <c r="AO40" i="79"/>
  <c r="C41" i="79"/>
  <c r="D41" i="79"/>
  <c r="E41" i="79"/>
  <c r="F41" i="79"/>
  <c r="G41" i="79"/>
  <c r="H41" i="79"/>
  <c r="I41" i="79"/>
  <c r="J41" i="79"/>
  <c r="K41" i="79"/>
  <c r="L41" i="79"/>
  <c r="M41" i="79"/>
  <c r="N41" i="79"/>
  <c r="O41" i="79"/>
  <c r="P41" i="79"/>
  <c r="Q41" i="79"/>
  <c r="R41" i="79"/>
  <c r="S41" i="79"/>
  <c r="T41" i="79"/>
  <c r="U41" i="79"/>
  <c r="V41" i="79"/>
  <c r="W41" i="79"/>
  <c r="X41" i="79"/>
  <c r="Y41" i="79"/>
  <c r="Z41" i="79"/>
  <c r="AA41" i="79"/>
  <c r="AB41" i="79"/>
  <c r="AC41" i="79"/>
  <c r="AD41" i="79"/>
  <c r="AE41" i="79"/>
  <c r="AF41" i="79"/>
  <c r="AG41" i="79"/>
  <c r="AH41" i="79"/>
  <c r="AI41" i="79"/>
  <c r="AJ41" i="79"/>
  <c r="AK41" i="79"/>
  <c r="AL41" i="79"/>
  <c r="AM41" i="79"/>
  <c r="AN41" i="79"/>
  <c r="AO41" i="79"/>
  <c r="C42" i="79"/>
  <c r="D42" i="79"/>
  <c r="E42" i="79"/>
  <c r="F42" i="79"/>
  <c r="G42" i="79"/>
  <c r="H42" i="79"/>
  <c r="I42" i="79"/>
  <c r="J42" i="79"/>
  <c r="K42" i="79"/>
  <c r="L42" i="79"/>
  <c r="M42" i="79"/>
  <c r="N42" i="79"/>
  <c r="O42" i="79"/>
  <c r="P42" i="79"/>
  <c r="Q42" i="79"/>
  <c r="R42" i="79"/>
  <c r="S42" i="79"/>
  <c r="T42" i="79"/>
  <c r="U42" i="79"/>
  <c r="V42" i="79"/>
  <c r="W42" i="79"/>
  <c r="X42" i="79"/>
  <c r="Y42" i="79"/>
  <c r="Z42" i="79"/>
  <c r="AA42" i="79"/>
  <c r="AB42" i="79"/>
  <c r="AC42" i="79"/>
  <c r="AD42" i="79"/>
  <c r="AE42" i="79"/>
  <c r="AF42" i="79"/>
  <c r="AG42" i="79"/>
  <c r="AH42" i="79"/>
  <c r="AI42" i="79"/>
  <c r="AJ42" i="79"/>
  <c r="AK42" i="79"/>
  <c r="AL42" i="79"/>
  <c r="AM42" i="79"/>
  <c r="AN42" i="79"/>
  <c r="AO42" i="79"/>
  <c r="D6" i="77"/>
  <c r="E6" i="77"/>
  <c r="F6" i="77"/>
  <c r="I6" i="77"/>
  <c r="J6" i="77"/>
  <c r="D7" i="77"/>
  <c r="E7" i="77"/>
  <c r="F7" i="77"/>
  <c r="I7" i="77"/>
  <c r="J7" i="77"/>
  <c r="D8" i="77"/>
  <c r="E8" i="77"/>
  <c r="F8" i="77"/>
  <c r="I8" i="77"/>
  <c r="J8" i="77"/>
  <c r="D9" i="77"/>
  <c r="E9" i="77"/>
  <c r="F9" i="77"/>
  <c r="I9" i="77"/>
  <c r="J9" i="77"/>
  <c r="D10" i="77"/>
  <c r="E10" i="77"/>
  <c r="F10" i="77"/>
  <c r="I10" i="77"/>
  <c r="J10" i="77"/>
  <c r="D11" i="77"/>
  <c r="E11" i="77"/>
  <c r="F11" i="77"/>
  <c r="I11" i="77"/>
  <c r="J11" i="77"/>
  <c r="D12" i="77"/>
  <c r="E12" i="77"/>
  <c r="F12" i="77"/>
  <c r="I12" i="77"/>
  <c r="J12" i="77"/>
  <c r="D13" i="77"/>
  <c r="F13" i="77"/>
  <c r="I13" i="77"/>
  <c r="J13" i="77"/>
  <c r="D14" i="77"/>
  <c r="E14" i="77"/>
  <c r="F14" i="77"/>
  <c r="I14" i="77"/>
  <c r="J14" i="77"/>
  <c r="D15" i="77"/>
  <c r="E15" i="77"/>
  <c r="F15" i="77"/>
  <c r="I15" i="77"/>
  <c r="J15" i="77"/>
  <c r="D16" i="77"/>
  <c r="E16" i="77"/>
  <c r="F16" i="77"/>
  <c r="I16" i="77"/>
  <c r="J16" i="77"/>
  <c r="D17" i="77"/>
  <c r="E17" i="77"/>
  <c r="F17" i="77"/>
  <c r="I17" i="77"/>
  <c r="J17" i="77"/>
  <c r="D18" i="77"/>
  <c r="E18" i="77"/>
  <c r="F18" i="77"/>
  <c r="I18" i="77"/>
  <c r="J18" i="77"/>
  <c r="D19" i="77"/>
  <c r="E19" i="77"/>
  <c r="F19" i="77"/>
  <c r="I19" i="77"/>
  <c r="J19" i="77"/>
  <c r="D20" i="77"/>
  <c r="E20" i="77"/>
  <c r="F20" i="77"/>
  <c r="I20" i="77"/>
  <c r="J20" i="77"/>
  <c r="D21" i="77"/>
  <c r="E21" i="77"/>
  <c r="F21" i="77"/>
  <c r="I21" i="77"/>
  <c r="J21" i="77"/>
  <c r="D22" i="77"/>
  <c r="E22" i="77"/>
  <c r="F22" i="77"/>
  <c r="I22" i="77"/>
  <c r="J22" i="77"/>
  <c r="D23" i="77"/>
  <c r="E23" i="77"/>
  <c r="F23" i="77"/>
  <c r="I23" i="77"/>
  <c r="J23" i="77"/>
  <c r="D24" i="77"/>
  <c r="E24" i="77"/>
  <c r="F24" i="77"/>
  <c r="I24" i="77"/>
  <c r="J24" i="77"/>
  <c r="D25" i="77"/>
  <c r="E25" i="77"/>
  <c r="F25" i="77"/>
  <c r="I25" i="77"/>
  <c r="J25" i="77"/>
  <c r="D26" i="77"/>
  <c r="E26" i="77"/>
  <c r="F26" i="77"/>
  <c r="I26" i="77"/>
  <c r="J26" i="77"/>
  <c r="D27" i="77"/>
  <c r="E27" i="77"/>
  <c r="F27" i="77"/>
  <c r="I27" i="77"/>
  <c r="J27" i="77"/>
  <c r="D28" i="77"/>
  <c r="E28" i="77"/>
  <c r="F28" i="77"/>
  <c r="I28" i="77"/>
  <c r="J28" i="77"/>
  <c r="D29" i="77"/>
  <c r="E29" i="77"/>
  <c r="F29" i="77"/>
  <c r="I29" i="77"/>
  <c r="J29" i="77"/>
  <c r="D30" i="77"/>
  <c r="E30" i="77"/>
  <c r="F30" i="77"/>
  <c r="I30" i="77"/>
  <c r="J30" i="77"/>
  <c r="D31" i="77"/>
  <c r="E31" i="77"/>
  <c r="F31" i="77"/>
  <c r="I31" i="77"/>
  <c r="J31" i="77"/>
  <c r="D32" i="77"/>
  <c r="E32" i="77"/>
  <c r="F32" i="77"/>
  <c r="I32" i="77"/>
  <c r="J32" i="77"/>
  <c r="D33" i="77"/>
  <c r="E33" i="77"/>
  <c r="F33" i="77"/>
  <c r="I33" i="77"/>
  <c r="J33" i="77"/>
  <c r="D34" i="77"/>
  <c r="E34" i="77"/>
  <c r="F34" i="77"/>
  <c r="I34" i="77"/>
  <c r="J34" i="77"/>
  <c r="D35" i="77"/>
  <c r="E35" i="77"/>
  <c r="F35" i="77"/>
  <c r="I35" i="77"/>
  <c r="J35" i="77"/>
  <c r="D36" i="77"/>
  <c r="E36" i="77"/>
  <c r="F36" i="77"/>
  <c r="I36" i="77"/>
  <c r="J36" i="77"/>
  <c r="D37" i="77"/>
  <c r="E37" i="77"/>
  <c r="F37" i="77"/>
  <c r="I37" i="77"/>
  <c r="J37" i="77"/>
  <c r="D38" i="77"/>
  <c r="E38" i="77"/>
  <c r="F38" i="77"/>
  <c r="I38" i="77"/>
  <c r="J38" i="77"/>
  <c r="D39" i="77"/>
  <c r="E39" i="77"/>
  <c r="F39" i="77"/>
  <c r="I39" i="77"/>
  <c r="J39" i="77"/>
  <c r="D40" i="77"/>
  <c r="E40" i="77"/>
  <c r="F40" i="77"/>
  <c r="I40" i="77"/>
  <c r="J40" i="77"/>
  <c r="D41" i="77"/>
  <c r="E41" i="77"/>
  <c r="F41" i="77"/>
  <c r="I41" i="77"/>
  <c r="J41" i="77"/>
  <c r="D42" i="77"/>
  <c r="E42" i="77"/>
  <c r="F42" i="77"/>
  <c r="I42" i="77"/>
  <c r="J42" i="77"/>
  <c r="D43" i="77"/>
  <c r="E43" i="77"/>
  <c r="F43" i="77"/>
  <c r="I43" i="77"/>
  <c r="J43" i="77"/>
  <c r="D44" i="77"/>
  <c r="E44" i="77"/>
  <c r="F44" i="77"/>
  <c r="I44" i="77"/>
  <c r="J44" i="77"/>
  <c r="I45" i="77"/>
  <c r="J45" i="77"/>
  <c r="D8" i="76"/>
  <c r="D9" i="76"/>
  <c r="E9" i="76"/>
  <c r="F10" i="76"/>
  <c r="D11" i="76"/>
  <c r="E11" i="76"/>
  <c r="D13" i="76"/>
  <c r="E13" i="76"/>
  <c r="D14" i="76"/>
  <c r="E14" i="76"/>
  <c r="F14" i="76"/>
  <c r="D15" i="76"/>
  <c r="E15" i="76"/>
  <c r="D16" i="76"/>
  <c r="E16" i="76"/>
  <c r="D19" i="76"/>
  <c r="E19" i="76"/>
  <c r="D20" i="76"/>
  <c r="E20" i="76"/>
  <c r="D21" i="76"/>
  <c r="E21" i="76"/>
  <c r="D22" i="76"/>
  <c r="D25" i="76"/>
  <c r="E25" i="76"/>
  <c r="D26" i="76"/>
  <c r="E26" i="76"/>
  <c r="F26" i="76"/>
  <c r="D27" i="76"/>
  <c r="E27" i="76"/>
  <c r="E28" i="76"/>
  <c r="D29" i="76"/>
  <c r="E29" i="76"/>
  <c r="D31" i="76"/>
  <c r="E31" i="76"/>
  <c r="D32" i="76"/>
  <c r="E32" i="76"/>
  <c r="D33" i="76"/>
  <c r="E33" i="76"/>
  <c r="D34" i="76"/>
  <c r="E34" i="76"/>
  <c r="D37" i="76"/>
  <c r="E37" i="76"/>
  <c r="D38" i="76"/>
  <c r="E38" i="76"/>
  <c r="D39" i="76"/>
  <c r="E39" i="76"/>
  <c r="D40" i="76"/>
  <c r="D43" i="76"/>
  <c r="E43" i="76"/>
  <c r="D44" i="76"/>
  <c r="D45" i="76"/>
  <c r="E45" i="76"/>
  <c r="D46" i="76"/>
  <c r="D150" i="76"/>
  <c r="D151" i="76"/>
  <c r="D156" i="76"/>
  <c r="D157" i="76"/>
  <c r="D161" i="76"/>
  <c r="D162" i="76"/>
  <c r="D163" i="76"/>
  <c r="D168" i="76"/>
  <c r="D173" i="76"/>
  <c r="D174" i="76"/>
  <c r="G3" i="72"/>
  <c r="B5" i="72"/>
  <c r="E53" i="71"/>
  <c r="D62" i="71"/>
  <c r="D57" i="71" s="1"/>
  <c r="I138" i="81" s="1"/>
  <c r="G45" i="77" s="1"/>
  <c r="D63" i="71"/>
  <c r="D64" i="71"/>
  <c r="D65" i="71"/>
  <c r="E65" i="71" s="1"/>
  <c r="D66" i="71"/>
  <c r="E66" i="71" s="1"/>
  <c r="E67" i="71"/>
  <c r="E68" i="71"/>
  <c r="E86" i="71"/>
  <c r="E24" i="76" l="1"/>
  <c r="E64" i="71"/>
  <c r="D82" i="81"/>
  <c r="D172" i="76" s="1"/>
  <c r="D63" i="81"/>
  <c r="D153" i="76" s="1"/>
  <c r="E36" i="76"/>
  <c r="D24" i="76"/>
  <c r="D58" i="81"/>
  <c r="D148" i="76" s="1"/>
  <c r="D42" i="76"/>
  <c r="D28" i="76"/>
  <c r="D23" i="76"/>
  <c r="D18" i="76"/>
  <c r="E10" i="76"/>
  <c r="D88" i="81"/>
  <c r="D178" i="76" s="1"/>
  <c r="D76" i="81"/>
  <c r="D166" i="76" s="1"/>
  <c r="D64" i="81"/>
  <c r="D154" i="76" s="1"/>
  <c r="F16" i="81"/>
  <c r="F16" i="76" s="1"/>
  <c r="D56" i="81"/>
  <c r="D146" i="76" s="1"/>
  <c r="D74" i="81"/>
  <c r="D164" i="76" s="1"/>
  <c r="E63" i="71"/>
  <c r="D87" i="81"/>
  <c r="D177" i="76" s="1"/>
  <c r="D81" i="81"/>
  <c r="D171" i="76" s="1"/>
  <c r="D75" i="81"/>
  <c r="D165" i="76" s="1"/>
  <c r="D69" i="81"/>
  <c r="D159" i="76" s="1"/>
  <c r="D41" i="76"/>
  <c r="D35" i="76"/>
  <c r="E30" i="76"/>
  <c r="E12" i="76"/>
  <c r="D10" i="76"/>
  <c r="D36" i="76"/>
  <c r="E18" i="76"/>
  <c r="D30" i="76"/>
  <c r="E22" i="76"/>
  <c r="D17" i="76"/>
  <c r="D12" i="76"/>
  <c r="F24" i="81"/>
  <c r="F24" i="76" s="1"/>
  <c r="F46" i="81"/>
  <c r="F46" i="76" s="1"/>
  <c r="E46" i="76"/>
  <c r="D16" i="72"/>
  <c r="AE45" i="80"/>
  <c r="C45" i="80"/>
  <c r="C8" i="80" s="1"/>
  <c r="Z45" i="80"/>
  <c r="Z8" i="80" s="1"/>
  <c r="AA45" i="80"/>
  <c r="AA41" i="80" s="1"/>
  <c r="W45" i="80"/>
  <c r="W18" i="80" s="1"/>
  <c r="R45" i="80"/>
  <c r="R7" i="80" s="1"/>
  <c r="D77" i="81"/>
  <c r="D167" i="76" s="1"/>
  <c r="J45" i="80"/>
  <c r="J25" i="80" s="1"/>
  <c r="S45" i="80"/>
  <c r="S9" i="80" s="1"/>
  <c r="AM45" i="80"/>
  <c r="AM5" i="80" s="1"/>
  <c r="Z16" i="80"/>
  <c r="E62" i="71"/>
  <c r="C4" i="80"/>
  <c r="C6" i="80"/>
  <c r="C15" i="80"/>
  <c r="C13" i="80"/>
  <c r="C17" i="80"/>
  <c r="C22" i="80"/>
  <c r="C30" i="80"/>
  <c r="C23" i="80"/>
  <c r="C31" i="80"/>
  <c r="C24" i="80"/>
  <c r="C32" i="80"/>
  <c r="C37" i="80"/>
  <c r="C10" i="80"/>
  <c r="C16" i="80"/>
  <c r="C25" i="80"/>
  <c r="C33" i="80"/>
  <c r="C18" i="80"/>
  <c r="C26" i="80"/>
  <c r="C34" i="80"/>
  <c r="C19" i="80"/>
  <c r="C27" i="80"/>
  <c r="C35" i="80"/>
  <c r="C14" i="80"/>
  <c r="C20" i="80"/>
  <c r="C28" i="80"/>
  <c r="C36" i="80"/>
  <c r="C21" i="80"/>
  <c r="C38" i="80"/>
  <c r="C42" i="80"/>
  <c r="C29" i="80"/>
  <c r="C41" i="80"/>
  <c r="C40" i="80"/>
  <c r="C39" i="80"/>
  <c r="W29" i="80"/>
  <c r="W35" i="80"/>
  <c r="W15" i="80"/>
  <c r="W42" i="80"/>
  <c r="W10" i="80"/>
  <c r="D45" i="80"/>
  <c r="L45" i="80"/>
  <c r="T45" i="80"/>
  <c r="AB45" i="80"/>
  <c r="AJ45" i="80"/>
  <c r="E45" i="80"/>
  <c r="M45" i="80"/>
  <c r="U45" i="80"/>
  <c r="AC45" i="80"/>
  <c r="AK45" i="80"/>
  <c r="F45" i="80"/>
  <c r="N45" i="80"/>
  <c r="V45" i="80"/>
  <c r="AD45" i="80"/>
  <c r="AL45" i="80"/>
  <c r="H45" i="80"/>
  <c r="P45" i="80"/>
  <c r="X45" i="80"/>
  <c r="AF45" i="80"/>
  <c r="AN45" i="80"/>
  <c r="I45" i="80"/>
  <c r="Q45" i="80"/>
  <c r="Y45" i="80"/>
  <c r="AG45" i="80"/>
  <c r="AO45" i="80"/>
  <c r="W14" i="80"/>
  <c r="S8" i="80"/>
  <c r="S12" i="80"/>
  <c r="S22" i="80"/>
  <c r="S32" i="80"/>
  <c r="S34" i="80"/>
  <c r="AM23" i="80"/>
  <c r="AM10" i="80"/>
  <c r="R6" i="80"/>
  <c r="R29" i="80"/>
  <c r="R23" i="80"/>
  <c r="R25" i="80"/>
  <c r="R37" i="80"/>
  <c r="R41" i="80"/>
  <c r="AI45" i="80"/>
  <c r="O45" i="80"/>
  <c r="AH45" i="80"/>
  <c r="K45" i="80"/>
  <c r="AE7" i="80"/>
  <c r="AE4" i="80"/>
  <c r="AE5" i="80"/>
  <c r="AE8" i="80"/>
  <c r="AE12" i="80"/>
  <c r="AE16" i="80"/>
  <c r="AE17" i="80"/>
  <c r="AE18" i="80"/>
  <c r="AE19" i="80"/>
  <c r="AE20" i="80"/>
  <c r="AE21" i="80"/>
  <c r="AE22" i="80"/>
  <c r="AE23" i="80"/>
  <c r="AE24" i="80"/>
  <c r="AE25" i="80"/>
  <c r="AE26" i="80"/>
  <c r="AE27" i="80"/>
  <c r="AE28" i="80"/>
  <c r="AE29" i="80"/>
  <c r="AE30" i="80"/>
  <c r="AE31" i="80"/>
  <c r="AE32" i="80"/>
  <c r="AE33" i="80"/>
  <c r="AE34" i="80"/>
  <c r="AE35" i="80"/>
  <c r="AE36" i="80"/>
  <c r="AE37" i="80"/>
  <c r="AE38" i="80"/>
  <c r="AE10" i="80"/>
  <c r="AE13" i="80"/>
  <c r="AE11" i="80"/>
  <c r="AE6" i="80"/>
  <c r="AE14" i="80"/>
  <c r="AE39" i="80"/>
  <c r="AE40" i="80"/>
  <c r="AE41" i="80"/>
  <c r="AE42" i="80"/>
  <c r="AE9" i="80"/>
  <c r="AE15" i="80"/>
  <c r="AA32" i="80"/>
  <c r="AA27" i="80"/>
  <c r="AA36" i="80"/>
  <c r="G6" i="80"/>
  <c r="G4" i="80"/>
  <c r="G11" i="80"/>
  <c r="G15" i="80"/>
  <c r="G18" i="80"/>
  <c r="G19" i="80"/>
  <c r="G20" i="80"/>
  <c r="G21" i="80"/>
  <c r="G22" i="80"/>
  <c r="G23" i="80"/>
  <c r="G24" i="80"/>
  <c r="G25" i="80"/>
  <c r="G26" i="80"/>
  <c r="G27" i="80"/>
  <c r="G28" i="80"/>
  <c r="G29" i="80"/>
  <c r="G30" i="80"/>
  <c r="G31" i="80"/>
  <c r="G32" i="80"/>
  <c r="G33" i="80"/>
  <c r="G34" i="80"/>
  <c r="G35" i="80"/>
  <c r="G36" i="80"/>
  <c r="G37" i="80"/>
  <c r="G38" i="80"/>
  <c r="G39" i="80"/>
  <c r="G7" i="80"/>
  <c r="G17" i="80"/>
  <c r="G8" i="80"/>
  <c r="G9" i="80"/>
  <c r="G12" i="80"/>
  <c r="G40" i="80"/>
  <c r="G41" i="80"/>
  <c r="G42" i="80"/>
  <c r="G10" i="80"/>
  <c r="G13" i="80"/>
  <c r="G16" i="80"/>
  <c r="G5" i="80"/>
  <c r="S40" i="80"/>
  <c r="D90" i="81"/>
  <c r="G44" i="81"/>
  <c r="E90" i="81"/>
  <c r="F44" i="81"/>
  <c r="G39" i="81"/>
  <c r="F39" i="81"/>
  <c r="E85" i="81"/>
  <c r="D85" i="81"/>
  <c r="G46" i="81"/>
  <c r="E92" i="81"/>
  <c r="D92" i="81"/>
  <c r="G36" i="81"/>
  <c r="E82" i="81"/>
  <c r="G40" i="81"/>
  <c r="F40" i="81"/>
  <c r="E86" i="81"/>
  <c r="D86" i="81"/>
  <c r="G43" i="81"/>
  <c r="E89" i="81"/>
  <c r="D89" i="81"/>
  <c r="F43" i="81"/>
  <c r="G45" i="81"/>
  <c r="E91" i="81"/>
  <c r="F45" i="81"/>
  <c r="D91" i="81"/>
  <c r="G34" i="81"/>
  <c r="E80" i="81"/>
  <c r="D80" i="81"/>
  <c r="E8" i="81"/>
  <c r="D47" i="81"/>
  <c r="G32" i="81"/>
  <c r="E78" i="81"/>
  <c r="G28" i="81"/>
  <c r="E74" i="81"/>
  <c r="G24" i="81"/>
  <c r="E70" i="81"/>
  <c r="G20" i="81"/>
  <c r="E66" i="81"/>
  <c r="G16" i="81"/>
  <c r="E62" i="81"/>
  <c r="G12" i="81"/>
  <c r="E58" i="81"/>
  <c r="G41" i="81"/>
  <c r="F41" i="81"/>
  <c r="E87" i="81"/>
  <c r="G37" i="81"/>
  <c r="F37" i="81"/>
  <c r="E83" i="81"/>
  <c r="G30" i="81"/>
  <c r="E76" i="81"/>
  <c r="G26" i="81"/>
  <c r="E72" i="81"/>
  <c r="G22" i="81"/>
  <c r="E68" i="81"/>
  <c r="G18" i="81"/>
  <c r="E64" i="81"/>
  <c r="G14" i="81"/>
  <c r="E60" i="81"/>
  <c r="G10" i="81"/>
  <c r="E56" i="81"/>
  <c r="G35" i="81"/>
  <c r="F35" i="81"/>
  <c r="E81" i="81"/>
  <c r="E34" i="86"/>
  <c r="J127" i="81" s="1"/>
  <c r="H34" i="77" s="1"/>
  <c r="G42" i="81"/>
  <c r="F42" i="81"/>
  <c r="E88" i="81"/>
  <c r="G38" i="81"/>
  <c r="F38" i="81"/>
  <c r="E84" i="81"/>
  <c r="G33" i="81"/>
  <c r="F33" i="81"/>
  <c r="E79" i="81"/>
  <c r="G31" i="81"/>
  <c r="F31" i="81"/>
  <c r="E77" i="81"/>
  <c r="G29" i="81"/>
  <c r="F29" i="81"/>
  <c r="E75" i="81"/>
  <c r="F27" i="81"/>
  <c r="G25" i="81"/>
  <c r="F25" i="81"/>
  <c r="E71" i="81"/>
  <c r="F23" i="81"/>
  <c r="G21" i="81"/>
  <c r="F21" i="81"/>
  <c r="E67" i="81"/>
  <c r="F19" i="81"/>
  <c r="G17" i="81"/>
  <c r="F17" i="81"/>
  <c r="E63" i="81"/>
  <c r="G13" i="81"/>
  <c r="F13" i="81"/>
  <c r="E59" i="81"/>
  <c r="F11" i="81"/>
  <c r="G9" i="81"/>
  <c r="F9" i="81"/>
  <c r="E55" i="81"/>
  <c r="E73" i="81"/>
  <c r="E69" i="81"/>
  <c r="E65" i="81"/>
  <c r="E61" i="81"/>
  <c r="E57" i="81"/>
  <c r="E26" i="86"/>
  <c r="J119" i="81" s="1"/>
  <c r="H26" i="77" s="1"/>
  <c r="G27" i="81"/>
  <c r="G23" i="81"/>
  <c r="G19" i="81"/>
  <c r="G15" i="81"/>
  <c r="G11" i="81"/>
  <c r="E106" i="81"/>
  <c r="E13" i="77" s="1"/>
  <c r="E42" i="86"/>
  <c r="J135" i="81" s="1"/>
  <c r="H42" i="77" s="1"/>
  <c r="D45" i="86"/>
  <c r="E30" i="86" s="1"/>
  <c r="J123" i="81" s="1"/>
  <c r="H30" i="77" s="1"/>
  <c r="D6" i="64"/>
  <c r="D7" i="64"/>
  <c r="D45" i="64" s="1"/>
  <c r="D8" i="64"/>
  <c r="D9" i="64"/>
  <c r="D10" i="64"/>
  <c r="E10" i="64" s="1"/>
  <c r="D11" i="64"/>
  <c r="D12" i="64"/>
  <c r="D13" i="64"/>
  <c r="D14" i="64"/>
  <c r="D15" i="64"/>
  <c r="D16" i="64"/>
  <c r="D17" i="64"/>
  <c r="D18" i="64"/>
  <c r="E18" i="64" s="1"/>
  <c r="D19" i="64"/>
  <c r="D20" i="64"/>
  <c r="D21" i="64"/>
  <c r="D22" i="64"/>
  <c r="D23" i="64"/>
  <c r="D24" i="64"/>
  <c r="D25" i="64"/>
  <c r="D26" i="64"/>
  <c r="E26" i="64" s="1"/>
  <c r="D27" i="64"/>
  <c r="D28" i="64"/>
  <c r="D29" i="64"/>
  <c r="D30" i="64"/>
  <c r="D31" i="64"/>
  <c r="D32" i="64"/>
  <c r="D33" i="64"/>
  <c r="D34" i="64"/>
  <c r="E34" i="64" s="1"/>
  <c r="D35" i="64"/>
  <c r="D36" i="64"/>
  <c r="E36" i="64" s="1"/>
  <c r="D37" i="64"/>
  <c r="D38" i="64"/>
  <c r="D39" i="64"/>
  <c r="D40" i="64"/>
  <c r="D41" i="64"/>
  <c r="D42" i="64"/>
  <c r="E42" i="64" s="1"/>
  <c r="D43" i="64"/>
  <c r="D44" i="64"/>
  <c r="D6" i="62"/>
  <c r="E6" i="62" s="1"/>
  <c r="D99" i="59" s="1"/>
  <c r="D7" i="62"/>
  <c r="E7" i="62" s="1"/>
  <c r="D8" i="62"/>
  <c r="E8" i="62" s="1"/>
  <c r="D9" i="62"/>
  <c r="E9" i="62" s="1"/>
  <c r="D10" i="62"/>
  <c r="E10" i="62" s="1"/>
  <c r="D11" i="62"/>
  <c r="E11" i="62" s="1"/>
  <c r="D12" i="62"/>
  <c r="E12" i="62" s="1"/>
  <c r="D13" i="62"/>
  <c r="E13" i="62" s="1"/>
  <c r="D14" i="62"/>
  <c r="E14" i="62" s="1"/>
  <c r="D107" i="59" s="1"/>
  <c r="D15" i="62"/>
  <c r="E15" i="62" s="1"/>
  <c r="D16" i="62"/>
  <c r="E16" i="62" s="1"/>
  <c r="D17" i="62"/>
  <c r="E17" i="62" s="1"/>
  <c r="D18" i="62"/>
  <c r="E18" i="62" s="1"/>
  <c r="D19" i="62"/>
  <c r="E19" i="62" s="1"/>
  <c r="D20" i="62"/>
  <c r="E20" i="62" s="1"/>
  <c r="D21" i="62"/>
  <c r="E21" i="62" s="1"/>
  <c r="D22" i="62"/>
  <c r="E22" i="62" s="1"/>
  <c r="D115" i="59" s="1"/>
  <c r="D23" i="62"/>
  <c r="E23" i="62" s="1"/>
  <c r="D24" i="62"/>
  <c r="E24" i="62" s="1"/>
  <c r="D25" i="62"/>
  <c r="E25" i="62" s="1"/>
  <c r="D26" i="62"/>
  <c r="E26" i="62" s="1"/>
  <c r="D27" i="62"/>
  <c r="E27" i="62" s="1"/>
  <c r="D28" i="62"/>
  <c r="E28" i="62" s="1"/>
  <c r="D29" i="62"/>
  <c r="E29" i="62" s="1"/>
  <c r="D30" i="62"/>
  <c r="E30" i="62" s="1"/>
  <c r="D123" i="59" s="1"/>
  <c r="D31" i="62"/>
  <c r="E31" i="62" s="1"/>
  <c r="D32" i="62"/>
  <c r="E32" i="62" s="1"/>
  <c r="D33" i="62"/>
  <c r="E33" i="62" s="1"/>
  <c r="D34" i="62"/>
  <c r="E34" i="62" s="1"/>
  <c r="D35" i="62"/>
  <c r="E35" i="62"/>
  <c r="D36" i="62"/>
  <c r="E36" i="62" s="1"/>
  <c r="D37" i="62"/>
  <c r="E37" i="62" s="1"/>
  <c r="D130" i="59" s="1"/>
  <c r="D38" i="62"/>
  <c r="E38" i="62" s="1"/>
  <c r="D39" i="62"/>
  <c r="E39" i="62" s="1"/>
  <c r="D40" i="62"/>
  <c r="E40" i="62" s="1"/>
  <c r="D41" i="62"/>
  <c r="E41" i="62" s="1"/>
  <c r="D42" i="62"/>
  <c r="E42" i="62" s="1"/>
  <c r="D43" i="62"/>
  <c r="E43" i="62"/>
  <c r="D44" i="62"/>
  <c r="E44" i="62" s="1"/>
  <c r="D45" i="62"/>
  <c r="E45" i="62" s="1"/>
  <c r="E99" i="59" a="1"/>
  <c r="E99" i="59" s="1"/>
  <c r="F99" i="59" a="1"/>
  <c r="F100" i="59" s="1"/>
  <c r="K99" i="59"/>
  <c r="L99" i="59"/>
  <c r="D100" i="59"/>
  <c r="K100" i="59"/>
  <c r="L100" i="59"/>
  <c r="D101" i="59"/>
  <c r="K101" i="59"/>
  <c r="L101" i="59"/>
  <c r="D102" i="59"/>
  <c r="F102" i="59"/>
  <c r="K102" i="59"/>
  <c r="L102" i="59"/>
  <c r="D103" i="59"/>
  <c r="F103" i="59"/>
  <c r="J103" i="59"/>
  <c r="K103" i="59"/>
  <c r="L103" i="59"/>
  <c r="D104" i="59"/>
  <c r="E104" i="59"/>
  <c r="F104" i="59"/>
  <c r="K104" i="59"/>
  <c r="L104" i="59"/>
  <c r="D105" i="59"/>
  <c r="E105" i="59"/>
  <c r="F105" i="59"/>
  <c r="K105" i="59"/>
  <c r="L105" i="59"/>
  <c r="D106" i="59"/>
  <c r="F106" i="59"/>
  <c r="K106" i="59"/>
  <c r="L106" i="59"/>
  <c r="F107" i="59"/>
  <c r="K107" i="59"/>
  <c r="L107" i="59"/>
  <c r="D108" i="59"/>
  <c r="E108" i="59"/>
  <c r="F108" i="59"/>
  <c r="K108" i="59"/>
  <c r="L108" i="59"/>
  <c r="D109" i="59"/>
  <c r="E109" i="59"/>
  <c r="F109" i="59"/>
  <c r="K109" i="59"/>
  <c r="L109" i="59"/>
  <c r="D110" i="59"/>
  <c r="F110" i="59"/>
  <c r="K110" i="59"/>
  <c r="L110" i="59"/>
  <c r="D111" i="59"/>
  <c r="F111" i="59"/>
  <c r="J111" i="59"/>
  <c r="K111" i="59"/>
  <c r="L111" i="59"/>
  <c r="D112" i="59"/>
  <c r="E112" i="59"/>
  <c r="F112" i="59"/>
  <c r="K112" i="59"/>
  <c r="L112" i="59"/>
  <c r="D113" i="59"/>
  <c r="E113" i="59"/>
  <c r="F113" i="59"/>
  <c r="K113" i="59"/>
  <c r="L113" i="59"/>
  <c r="D114" i="59"/>
  <c r="F114" i="59"/>
  <c r="K114" i="59"/>
  <c r="L114" i="59"/>
  <c r="F115" i="59"/>
  <c r="K115" i="59"/>
  <c r="L115" i="59"/>
  <c r="D116" i="59"/>
  <c r="E116" i="59"/>
  <c r="F116" i="59"/>
  <c r="K116" i="59"/>
  <c r="L116" i="59"/>
  <c r="D117" i="59"/>
  <c r="E117" i="59"/>
  <c r="F117" i="59"/>
  <c r="K117" i="59"/>
  <c r="L117" i="59"/>
  <c r="D118" i="59"/>
  <c r="F118" i="59"/>
  <c r="K118" i="59"/>
  <c r="L118" i="59"/>
  <c r="D119" i="59"/>
  <c r="F119" i="59"/>
  <c r="J119" i="59"/>
  <c r="K119" i="59"/>
  <c r="L119" i="59"/>
  <c r="D120" i="59"/>
  <c r="E120" i="59"/>
  <c r="F120" i="59"/>
  <c r="K120" i="59"/>
  <c r="L120" i="59"/>
  <c r="D121" i="59"/>
  <c r="E121" i="59"/>
  <c r="F121" i="59"/>
  <c r="K121" i="59"/>
  <c r="L121" i="59"/>
  <c r="D122" i="59"/>
  <c r="F122" i="59"/>
  <c r="K122" i="59"/>
  <c r="L122" i="59"/>
  <c r="F123" i="59"/>
  <c r="K123" i="59"/>
  <c r="L123" i="59"/>
  <c r="D124" i="59"/>
  <c r="E124" i="59"/>
  <c r="F124" i="59"/>
  <c r="K124" i="59"/>
  <c r="L124" i="59"/>
  <c r="D125" i="59"/>
  <c r="E125" i="59"/>
  <c r="F125" i="59"/>
  <c r="K125" i="59"/>
  <c r="L125" i="59"/>
  <c r="D126" i="59"/>
  <c r="F126" i="59"/>
  <c r="K126" i="59"/>
  <c r="L126" i="59"/>
  <c r="D127" i="59"/>
  <c r="F127" i="59"/>
  <c r="J127" i="59"/>
  <c r="K127" i="59"/>
  <c r="L127" i="59"/>
  <c r="D128" i="59"/>
  <c r="E128" i="59"/>
  <c r="F128" i="59"/>
  <c r="K128" i="59"/>
  <c r="L128" i="59"/>
  <c r="D129" i="59"/>
  <c r="E129" i="59"/>
  <c r="F129" i="59"/>
  <c r="J129" i="59"/>
  <c r="K129" i="59"/>
  <c r="L129" i="59"/>
  <c r="F130" i="59"/>
  <c r="K130" i="59"/>
  <c r="L130" i="59"/>
  <c r="D131" i="59"/>
  <c r="F131" i="59"/>
  <c r="K131" i="59"/>
  <c r="L131" i="59"/>
  <c r="D132" i="59"/>
  <c r="E132" i="59"/>
  <c r="F132" i="59"/>
  <c r="K132" i="59"/>
  <c r="L132" i="59"/>
  <c r="D133" i="59"/>
  <c r="E133" i="59"/>
  <c r="F133" i="59"/>
  <c r="K133" i="59"/>
  <c r="L133" i="59"/>
  <c r="D134" i="59"/>
  <c r="E134" i="59"/>
  <c r="F134" i="59"/>
  <c r="K134" i="59"/>
  <c r="L134" i="59"/>
  <c r="D135" i="59"/>
  <c r="F135" i="59"/>
  <c r="J135" i="59"/>
  <c r="K135" i="59"/>
  <c r="L135" i="59"/>
  <c r="D136" i="59"/>
  <c r="E136" i="59"/>
  <c r="F136" i="59"/>
  <c r="K136" i="59"/>
  <c r="L136" i="59"/>
  <c r="D137" i="59"/>
  <c r="E137" i="59"/>
  <c r="F137" i="59"/>
  <c r="K137" i="59"/>
  <c r="L137" i="59"/>
  <c r="K138" i="59"/>
  <c r="L138" i="59"/>
  <c r="C6" i="58"/>
  <c r="F6" i="58"/>
  <c r="G6" i="58"/>
  <c r="C7" i="58"/>
  <c r="F7" i="58"/>
  <c r="G7" i="58"/>
  <c r="C8" i="58"/>
  <c r="F8" i="58"/>
  <c r="G8" i="58"/>
  <c r="C9" i="58"/>
  <c r="F9" i="58"/>
  <c r="G9" i="58"/>
  <c r="C10" i="58"/>
  <c r="F10" i="58"/>
  <c r="G10" i="58"/>
  <c r="C11" i="58"/>
  <c r="F11" i="58"/>
  <c r="G11" i="58"/>
  <c r="C12" i="58"/>
  <c r="F12" i="58"/>
  <c r="G12" i="58"/>
  <c r="C13" i="58"/>
  <c r="F13" i="58"/>
  <c r="G13" i="58"/>
  <c r="C14" i="58"/>
  <c r="F14" i="58"/>
  <c r="G14" i="58"/>
  <c r="C15" i="58"/>
  <c r="F15" i="58"/>
  <c r="G15" i="58"/>
  <c r="C16" i="58"/>
  <c r="F16" i="58"/>
  <c r="G16" i="58"/>
  <c r="C17" i="58"/>
  <c r="F17" i="58"/>
  <c r="G17" i="58"/>
  <c r="C18" i="58"/>
  <c r="F18" i="58"/>
  <c r="G18" i="58"/>
  <c r="C19" i="58"/>
  <c r="F19" i="58"/>
  <c r="G19" i="58"/>
  <c r="C20" i="58"/>
  <c r="F20" i="58"/>
  <c r="G20" i="58"/>
  <c r="C21" i="58"/>
  <c r="F21" i="58"/>
  <c r="G21" i="58"/>
  <c r="C22" i="58"/>
  <c r="F22" i="58"/>
  <c r="G22" i="58"/>
  <c r="C23" i="58"/>
  <c r="F23" i="58"/>
  <c r="G23" i="58"/>
  <c r="C24" i="58"/>
  <c r="F24" i="58"/>
  <c r="G24" i="58"/>
  <c r="C25" i="58"/>
  <c r="F25" i="58"/>
  <c r="G25" i="58"/>
  <c r="C26" i="58"/>
  <c r="F26" i="58"/>
  <c r="G26" i="58"/>
  <c r="C27" i="58"/>
  <c r="F27" i="58"/>
  <c r="G27" i="58"/>
  <c r="C28" i="58"/>
  <c r="F28" i="58"/>
  <c r="G28" i="58"/>
  <c r="C29" i="58"/>
  <c r="F29" i="58"/>
  <c r="G29" i="58"/>
  <c r="C30" i="58"/>
  <c r="F30" i="58"/>
  <c r="G30" i="58"/>
  <c r="C31" i="58"/>
  <c r="F31" i="58"/>
  <c r="G31" i="58"/>
  <c r="C32" i="58"/>
  <c r="G32" i="58"/>
  <c r="H32" i="58" s="1"/>
  <c r="C33" i="58"/>
  <c r="F33" i="58"/>
  <c r="G33" i="58"/>
  <c r="C34" i="58"/>
  <c r="F34" i="58"/>
  <c r="G34" i="58"/>
  <c r="C35" i="58"/>
  <c r="F35" i="58"/>
  <c r="H35" i="58" s="1"/>
  <c r="C36" i="58"/>
  <c r="F36" i="58"/>
  <c r="G36" i="58"/>
  <c r="C37" i="58"/>
  <c r="F37" i="58"/>
  <c r="G37" i="58"/>
  <c r="C38" i="58"/>
  <c r="F38" i="58"/>
  <c r="G38" i="58"/>
  <c r="C39" i="58"/>
  <c r="F39" i="58"/>
  <c r="G39" i="58"/>
  <c r="C40" i="58"/>
  <c r="F40" i="58"/>
  <c r="G40" i="58"/>
  <c r="C41" i="58"/>
  <c r="F41" i="58"/>
  <c r="G41" i="58"/>
  <c r="C42" i="58"/>
  <c r="F42" i="58"/>
  <c r="G42" i="58"/>
  <c r="C43" i="58"/>
  <c r="F43" i="58"/>
  <c r="G43" i="58"/>
  <c r="C44" i="58"/>
  <c r="F44" i="58"/>
  <c r="G44" i="58"/>
  <c r="C4" i="57" a="1"/>
  <c r="D4" i="57" s="1"/>
  <c r="C4" i="56"/>
  <c r="D4" i="56"/>
  <c r="E4" i="56"/>
  <c r="F4" i="56"/>
  <c r="G4" i="56"/>
  <c r="H4" i="56"/>
  <c r="I4" i="56"/>
  <c r="J4" i="56"/>
  <c r="K4" i="56"/>
  <c r="L4" i="56"/>
  <c r="M4" i="56"/>
  <c r="N4" i="56"/>
  <c r="O4" i="56"/>
  <c r="P4" i="56"/>
  <c r="Q4" i="56"/>
  <c r="R4" i="56"/>
  <c r="S4" i="56"/>
  <c r="T4" i="56"/>
  <c r="U4" i="56"/>
  <c r="V4" i="56"/>
  <c r="W4" i="56"/>
  <c r="X4" i="56"/>
  <c r="Y4" i="56"/>
  <c r="Z4" i="56"/>
  <c r="AA4" i="56"/>
  <c r="AB4" i="56"/>
  <c r="AC4" i="56"/>
  <c r="AD4" i="56"/>
  <c r="AE4" i="56"/>
  <c r="AF4" i="56"/>
  <c r="AG4" i="56"/>
  <c r="AH4" i="56"/>
  <c r="AI4" i="56"/>
  <c r="AJ4" i="56"/>
  <c r="AK4" i="56"/>
  <c r="AL4" i="56"/>
  <c r="AM4" i="56"/>
  <c r="AN4" i="56"/>
  <c r="AO4" i="56"/>
  <c r="AP4" i="56"/>
  <c r="C5" i="56"/>
  <c r="D5" i="56"/>
  <c r="E5" i="56"/>
  <c r="F5" i="56"/>
  <c r="G5" i="56"/>
  <c r="H5" i="56"/>
  <c r="I5" i="56"/>
  <c r="J5" i="56"/>
  <c r="K5" i="56"/>
  <c r="L5" i="56"/>
  <c r="M5" i="56"/>
  <c r="N5" i="56"/>
  <c r="O5" i="56"/>
  <c r="P5" i="56"/>
  <c r="Q5" i="56"/>
  <c r="R5" i="56"/>
  <c r="S5" i="56"/>
  <c r="T5" i="56"/>
  <c r="U5" i="56"/>
  <c r="V5" i="56"/>
  <c r="W5" i="56"/>
  <c r="X5" i="56"/>
  <c r="Y5" i="56"/>
  <c r="Z5" i="56"/>
  <c r="AA5" i="56"/>
  <c r="AB5" i="56"/>
  <c r="AC5" i="56"/>
  <c r="AD5" i="56"/>
  <c r="AE5" i="56"/>
  <c r="AF5" i="56"/>
  <c r="AG5" i="56"/>
  <c r="AH5" i="56"/>
  <c r="AI5" i="56"/>
  <c r="AJ5" i="56"/>
  <c r="AK5" i="56"/>
  <c r="AL5" i="56"/>
  <c r="AM5" i="56"/>
  <c r="AN5" i="56"/>
  <c r="AO5" i="56"/>
  <c r="AP5" i="56"/>
  <c r="C6" i="56"/>
  <c r="D6" i="56"/>
  <c r="E6" i="56"/>
  <c r="F6" i="56"/>
  <c r="G6" i="56"/>
  <c r="H6" i="56"/>
  <c r="I6" i="56"/>
  <c r="J6" i="56"/>
  <c r="K6" i="56"/>
  <c r="L6" i="56"/>
  <c r="M6" i="56"/>
  <c r="N6" i="56"/>
  <c r="O6" i="56"/>
  <c r="P6" i="56"/>
  <c r="Q6" i="56"/>
  <c r="R6" i="56"/>
  <c r="S6" i="56"/>
  <c r="T6" i="56"/>
  <c r="U6" i="56"/>
  <c r="V6" i="56"/>
  <c r="W6" i="56"/>
  <c r="X6" i="56"/>
  <c r="Y6" i="56"/>
  <c r="Z6" i="56"/>
  <c r="AA6" i="56"/>
  <c r="AB6" i="56"/>
  <c r="AC6" i="56"/>
  <c r="AD6" i="56"/>
  <c r="AE6" i="56"/>
  <c r="AF6" i="56"/>
  <c r="AG6" i="56"/>
  <c r="AH6" i="56"/>
  <c r="AI6" i="56"/>
  <c r="AJ6" i="56"/>
  <c r="AK6" i="56"/>
  <c r="AL6" i="56"/>
  <c r="AM6" i="56"/>
  <c r="AN6" i="56"/>
  <c r="AO6" i="56"/>
  <c r="AP6" i="56"/>
  <c r="C7" i="56"/>
  <c r="D7" i="56"/>
  <c r="E7" i="56"/>
  <c r="F7" i="56"/>
  <c r="G7" i="56"/>
  <c r="H7" i="56"/>
  <c r="I7" i="56"/>
  <c r="J7" i="56"/>
  <c r="K7" i="56"/>
  <c r="L7" i="56"/>
  <c r="M7" i="56"/>
  <c r="N7" i="56"/>
  <c r="O7" i="56"/>
  <c r="P7" i="56"/>
  <c r="Q7" i="56"/>
  <c r="R7" i="56"/>
  <c r="S7" i="56"/>
  <c r="T7" i="56"/>
  <c r="U7" i="56"/>
  <c r="V7" i="56"/>
  <c r="W7" i="56"/>
  <c r="X7" i="56"/>
  <c r="Y7" i="56"/>
  <c r="Z7" i="56"/>
  <c r="AA7" i="56"/>
  <c r="AB7" i="56"/>
  <c r="AC7" i="56"/>
  <c r="AD7" i="56"/>
  <c r="AE7" i="56"/>
  <c r="AF7" i="56"/>
  <c r="AG7" i="56"/>
  <c r="AH7" i="56"/>
  <c r="AI7" i="56"/>
  <c r="AJ7" i="56"/>
  <c r="AK7" i="56"/>
  <c r="AL7" i="56"/>
  <c r="AM7" i="56"/>
  <c r="AN7" i="56"/>
  <c r="AO7" i="56"/>
  <c r="AP7" i="56"/>
  <c r="C8" i="56"/>
  <c r="D8" i="56"/>
  <c r="E8" i="56"/>
  <c r="F8" i="56"/>
  <c r="G8" i="56"/>
  <c r="H8" i="56"/>
  <c r="I8" i="56"/>
  <c r="J8" i="56"/>
  <c r="K8" i="56"/>
  <c r="L8" i="56"/>
  <c r="M8" i="56"/>
  <c r="N8" i="56"/>
  <c r="O8" i="56"/>
  <c r="P8" i="56"/>
  <c r="Q8" i="56"/>
  <c r="R8" i="56"/>
  <c r="S8" i="56"/>
  <c r="T8" i="56"/>
  <c r="U8" i="56"/>
  <c r="V8" i="56"/>
  <c r="W8" i="56"/>
  <c r="X8" i="56"/>
  <c r="Y8" i="56"/>
  <c r="Z8" i="56"/>
  <c r="AA8" i="56"/>
  <c r="AB8" i="56"/>
  <c r="AC8" i="56"/>
  <c r="AD8" i="56"/>
  <c r="AE8" i="56"/>
  <c r="AF8" i="56"/>
  <c r="AG8" i="56"/>
  <c r="AH8" i="56"/>
  <c r="AI8" i="56"/>
  <c r="AJ8" i="56"/>
  <c r="AK8" i="56"/>
  <c r="AL8" i="56"/>
  <c r="AM8" i="56"/>
  <c r="AN8" i="56"/>
  <c r="AO8" i="56"/>
  <c r="AP8" i="56"/>
  <c r="C9" i="56"/>
  <c r="D9" i="56"/>
  <c r="E9" i="56"/>
  <c r="F9" i="56"/>
  <c r="G9" i="56"/>
  <c r="H9" i="56"/>
  <c r="I9" i="56"/>
  <c r="J9" i="56"/>
  <c r="K9" i="56"/>
  <c r="L9" i="56"/>
  <c r="M9" i="56"/>
  <c r="N9" i="56"/>
  <c r="O9" i="56"/>
  <c r="P9" i="56"/>
  <c r="Q9" i="56"/>
  <c r="R9" i="56"/>
  <c r="S9" i="56"/>
  <c r="T9" i="56"/>
  <c r="U9" i="56"/>
  <c r="V9" i="56"/>
  <c r="W9" i="56"/>
  <c r="X9" i="56"/>
  <c r="Y9" i="56"/>
  <c r="Z9" i="56"/>
  <c r="AA9" i="56"/>
  <c r="AB9" i="56"/>
  <c r="AC9" i="56"/>
  <c r="AD9" i="56"/>
  <c r="AE9" i="56"/>
  <c r="AF9" i="56"/>
  <c r="AG9" i="56"/>
  <c r="AH9" i="56"/>
  <c r="AI9" i="56"/>
  <c r="AJ9" i="56"/>
  <c r="AK9" i="56"/>
  <c r="AL9" i="56"/>
  <c r="AM9" i="56"/>
  <c r="AN9" i="56"/>
  <c r="AO9" i="56"/>
  <c r="AP9" i="56"/>
  <c r="C10" i="56"/>
  <c r="D10" i="56"/>
  <c r="E10" i="56"/>
  <c r="F10" i="56"/>
  <c r="G10" i="56"/>
  <c r="H10" i="56"/>
  <c r="I10" i="56"/>
  <c r="J10" i="56"/>
  <c r="K10" i="56"/>
  <c r="L10" i="56"/>
  <c r="M10" i="56"/>
  <c r="N10" i="56"/>
  <c r="O10" i="56"/>
  <c r="P10" i="56"/>
  <c r="Q10" i="56"/>
  <c r="R10" i="56"/>
  <c r="S10" i="56"/>
  <c r="T10" i="56"/>
  <c r="U10" i="56"/>
  <c r="V10" i="56"/>
  <c r="W10" i="56"/>
  <c r="X10" i="56"/>
  <c r="Y10" i="56"/>
  <c r="Z10" i="56"/>
  <c r="AA10" i="56"/>
  <c r="AB10" i="56"/>
  <c r="AC10" i="56"/>
  <c r="AD10" i="56"/>
  <c r="AE10" i="56"/>
  <c r="AF10" i="56"/>
  <c r="AG10" i="56"/>
  <c r="AH10" i="56"/>
  <c r="AI10" i="56"/>
  <c r="AJ10" i="56"/>
  <c r="AK10" i="56"/>
  <c r="AL10" i="56"/>
  <c r="AM10" i="56"/>
  <c r="AN10" i="56"/>
  <c r="AO10" i="56"/>
  <c r="AP10" i="56"/>
  <c r="C11" i="56"/>
  <c r="D11" i="56"/>
  <c r="E11" i="56"/>
  <c r="F11" i="56"/>
  <c r="G11" i="56"/>
  <c r="H11" i="56"/>
  <c r="I11" i="56"/>
  <c r="J11" i="56"/>
  <c r="K11" i="56"/>
  <c r="L11" i="56"/>
  <c r="M11" i="56"/>
  <c r="N11" i="56"/>
  <c r="O11" i="56"/>
  <c r="P11" i="56"/>
  <c r="Q11" i="56"/>
  <c r="R11" i="56"/>
  <c r="S11" i="56"/>
  <c r="T11" i="56"/>
  <c r="U11" i="56"/>
  <c r="V11" i="56"/>
  <c r="W11" i="56"/>
  <c r="X11" i="56"/>
  <c r="Y11" i="56"/>
  <c r="Z11" i="56"/>
  <c r="AA11" i="56"/>
  <c r="AB11" i="56"/>
  <c r="AC11" i="56"/>
  <c r="AD11" i="56"/>
  <c r="AE11" i="56"/>
  <c r="AF11" i="56"/>
  <c r="AG11" i="56"/>
  <c r="AH11" i="56"/>
  <c r="AI11" i="56"/>
  <c r="AJ11" i="56"/>
  <c r="AK11" i="56"/>
  <c r="AL11" i="56"/>
  <c r="AM11" i="56"/>
  <c r="AN11" i="56"/>
  <c r="AO11" i="56"/>
  <c r="AP11" i="56"/>
  <c r="C12" i="56"/>
  <c r="D12" i="56"/>
  <c r="E12" i="56"/>
  <c r="F12" i="56"/>
  <c r="G12" i="56"/>
  <c r="H12" i="56"/>
  <c r="I12" i="56"/>
  <c r="J12" i="56"/>
  <c r="K12" i="56"/>
  <c r="L12" i="56"/>
  <c r="M12" i="56"/>
  <c r="N12" i="56"/>
  <c r="O12" i="56"/>
  <c r="P12" i="56"/>
  <c r="Q12" i="56"/>
  <c r="R12" i="56"/>
  <c r="S12" i="56"/>
  <c r="T12" i="56"/>
  <c r="U12" i="56"/>
  <c r="V12" i="56"/>
  <c r="W12" i="56"/>
  <c r="X12" i="56"/>
  <c r="Y12" i="56"/>
  <c r="Z12" i="56"/>
  <c r="AA12" i="56"/>
  <c r="AB12" i="56"/>
  <c r="AC12" i="56"/>
  <c r="AD12" i="56"/>
  <c r="AE12" i="56"/>
  <c r="AF12" i="56"/>
  <c r="AG12" i="56"/>
  <c r="AH12" i="56"/>
  <c r="AI12" i="56"/>
  <c r="AJ12" i="56"/>
  <c r="AK12" i="56"/>
  <c r="AL12" i="56"/>
  <c r="AM12" i="56"/>
  <c r="AN12" i="56"/>
  <c r="AO12" i="56"/>
  <c r="AP12" i="56"/>
  <c r="C13" i="56"/>
  <c r="D13" i="56"/>
  <c r="E13" i="56"/>
  <c r="F13" i="56"/>
  <c r="G13" i="56"/>
  <c r="H13" i="56"/>
  <c r="I13" i="56"/>
  <c r="J13" i="56"/>
  <c r="K13" i="56"/>
  <c r="L13" i="56"/>
  <c r="M13" i="56"/>
  <c r="N13" i="56"/>
  <c r="O13" i="56"/>
  <c r="P13" i="56"/>
  <c r="Q13" i="56"/>
  <c r="R13" i="56"/>
  <c r="S13" i="56"/>
  <c r="T13" i="56"/>
  <c r="U13" i="56"/>
  <c r="V13" i="56"/>
  <c r="W13" i="56"/>
  <c r="X13" i="56"/>
  <c r="Y13" i="56"/>
  <c r="Z13" i="56"/>
  <c r="AA13" i="56"/>
  <c r="AB13" i="56"/>
  <c r="AC13" i="56"/>
  <c r="AD13" i="56"/>
  <c r="AE13" i="56"/>
  <c r="AF13" i="56"/>
  <c r="AG13" i="56"/>
  <c r="AH13" i="56"/>
  <c r="AI13" i="56"/>
  <c r="AJ13" i="56"/>
  <c r="AK13" i="56"/>
  <c r="AL13" i="56"/>
  <c r="AM13" i="56"/>
  <c r="AN13" i="56"/>
  <c r="AO13" i="56"/>
  <c r="AP13" i="56"/>
  <c r="C14" i="56"/>
  <c r="D14" i="56"/>
  <c r="E14" i="56"/>
  <c r="F14" i="56"/>
  <c r="G14" i="56"/>
  <c r="H14" i="56"/>
  <c r="I14" i="56"/>
  <c r="J14" i="56"/>
  <c r="K14" i="56"/>
  <c r="L14" i="56"/>
  <c r="M14" i="56"/>
  <c r="N14" i="56"/>
  <c r="O14" i="56"/>
  <c r="P14" i="56"/>
  <c r="Q14" i="56"/>
  <c r="R14" i="56"/>
  <c r="S14" i="56"/>
  <c r="T14" i="56"/>
  <c r="U14" i="56"/>
  <c r="V14" i="56"/>
  <c r="W14" i="56"/>
  <c r="X14" i="56"/>
  <c r="Y14" i="56"/>
  <c r="Z14" i="56"/>
  <c r="AA14" i="56"/>
  <c r="AB14" i="56"/>
  <c r="AC14" i="56"/>
  <c r="AD14" i="56"/>
  <c r="AE14" i="56"/>
  <c r="AF14" i="56"/>
  <c r="AG14" i="56"/>
  <c r="AH14" i="56"/>
  <c r="AI14" i="56"/>
  <c r="AJ14" i="56"/>
  <c r="AK14" i="56"/>
  <c r="AL14" i="56"/>
  <c r="AM14" i="56"/>
  <c r="AN14" i="56"/>
  <c r="AO14" i="56"/>
  <c r="AP14" i="56"/>
  <c r="C15" i="56"/>
  <c r="D15" i="56"/>
  <c r="E15" i="56"/>
  <c r="F15" i="56"/>
  <c r="G15" i="56"/>
  <c r="H15" i="56"/>
  <c r="I15" i="56"/>
  <c r="J15" i="56"/>
  <c r="K15" i="56"/>
  <c r="L15" i="56"/>
  <c r="M15" i="56"/>
  <c r="N15" i="56"/>
  <c r="O15" i="56"/>
  <c r="P15" i="56"/>
  <c r="Q15" i="56"/>
  <c r="R15" i="56"/>
  <c r="S15" i="56"/>
  <c r="T15" i="56"/>
  <c r="U15" i="56"/>
  <c r="V15" i="56"/>
  <c r="W15" i="56"/>
  <c r="X15" i="56"/>
  <c r="Y15" i="56"/>
  <c r="Z15" i="56"/>
  <c r="AA15" i="56"/>
  <c r="AB15" i="56"/>
  <c r="AC15" i="56"/>
  <c r="AD15" i="56"/>
  <c r="AE15" i="56"/>
  <c r="AF15" i="56"/>
  <c r="AG15" i="56"/>
  <c r="AH15" i="56"/>
  <c r="AI15" i="56"/>
  <c r="AJ15" i="56"/>
  <c r="AK15" i="56"/>
  <c r="AL15" i="56"/>
  <c r="AM15" i="56"/>
  <c r="AN15" i="56"/>
  <c r="AO15" i="56"/>
  <c r="AP15" i="56"/>
  <c r="C16" i="56"/>
  <c r="D16" i="56"/>
  <c r="E16" i="56"/>
  <c r="F16" i="56"/>
  <c r="G16" i="56"/>
  <c r="H16" i="56"/>
  <c r="I16" i="56"/>
  <c r="J16" i="56"/>
  <c r="K16" i="56"/>
  <c r="L16" i="56"/>
  <c r="M16" i="56"/>
  <c r="N16" i="56"/>
  <c r="O16" i="56"/>
  <c r="P16" i="56"/>
  <c r="Q16" i="56"/>
  <c r="R16" i="56"/>
  <c r="S16" i="56"/>
  <c r="T16" i="56"/>
  <c r="U16" i="56"/>
  <c r="V16" i="56"/>
  <c r="W16" i="56"/>
  <c r="X16" i="56"/>
  <c r="Y16" i="56"/>
  <c r="Z16" i="56"/>
  <c r="AA16" i="56"/>
  <c r="AB16" i="56"/>
  <c r="AC16" i="56"/>
  <c r="AD16" i="56"/>
  <c r="AE16" i="56"/>
  <c r="AF16" i="56"/>
  <c r="AG16" i="56"/>
  <c r="AH16" i="56"/>
  <c r="AI16" i="56"/>
  <c r="AJ16" i="56"/>
  <c r="AK16" i="56"/>
  <c r="AL16" i="56"/>
  <c r="AM16" i="56"/>
  <c r="AN16" i="56"/>
  <c r="AO16" i="56"/>
  <c r="AP16" i="56"/>
  <c r="C17" i="56"/>
  <c r="D17" i="56"/>
  <c r="E17" i="56"/>
  <c r="F17" i="56"/>
  <c r="G17" i="56"/>
  <c r="H17" i="56"/>
  <c r="I17" i="56"/>
  <c r="J17" i="56"/>
  <c r="K17" i="56"/>
  <c r="L17" i="56"/>
  <c r="M17" i="56"/>
  <c r="N17" i="56"/>
  <c r="O17" i="56"/>
  <c r="P17" i="56"/>
  <c r="Q17" i="56"/>
  <c r="R17" i="56"/>
  <c r="S17" i="56"/>
  <c r="T17" i="56"/>
  <c r="U17" i="56"/>
  <c r="V17" i="56"/>
  <c r="W17" i="56"/>
  <c r="X17" i="56"/>
  <c r="Y17" i="56"/>
  <c r="Z17" i="56"/>
  <c r="AA17" i="56"/>
  <c r="AB17" i="56"/>
  <c r="AC17" i="56"/>
  <c r="AD17" i="56"/>
  <c r="AE17" i="56"/>
  <c r="AF17" i="56"/>
  <c r="AG17" i="56"/>
  <c r="AH17" i="56"/>
  <c r="AI17" i="56"/>
  <c r="AJ17" i="56"/>
  <c r="AK17" i="56"/>
  <c r="AL17" i="56"/>
  <c r="AM17" i="56"/>
  <c r="AN17" i="56"/>
  <c r="AO17" i="56"/>
  <c r="AP17" i="56"/>
  <c r="C18" i="56"/>
  <c r="D18" i="56"/>
  <c r="E18" i="56"/>
  <c r="F18" i="56"/>
  <c r="G18" i="56"/>
  <c r="H18" i="56"/>
  <c r="I18" i="56"/>
  <c r="J18" i="56"/>
  <c r="K18" i="56"/>
  <c r="L18" i="56"/>
  <c r="M18" i="56"/>
  <c r="N18" i="56"/>
  <c r="O18" i="56"/>
  <c r="P18" i="56"/>
  <c r="Q18" i="56"/>
  <c r="R18" i="56"/>
  <c r="S18" i="56"/>
  <c r="T18" i="56"/>
  <c r="U18" i="56"/>
  <c r="V18" i="56"/>
  <c r="W18" i="56"/>
  <c r="X18" i="56"/>
  <c r="Y18" i="56"/>
  <c r="Z18" i="56"/>
  <c r="AA18" i="56"/>
  <c r="AB18" i="56"/>
  <c r="AC18" i="56"/>
  <c r="AD18" i="56"/>
  <c r="AE18" i="56"/>
  <c r="AF18" i="56"/>
  <c r="AG18" i="56"/>
  <c r="AH18" i="56"/>
  <c r="AI18" i="56"/>
  <c r="AJ18" i="56"/>
  <c r="AK18" i="56"/>
  <c r="AL18" i="56"/>
  <c r="AM18" i="56"/>
  <c r="AN18" i="56"/>
  <c r="AO18" i="56"/>
  <c r="AP18" i="56"/>
  <c r="C19" i="56"/>
  <c r="D19" i="56"/>
  <c r="E19" i="56"/>
  <c r="F19" i="56"/>
  <c r="G19" i="56"/>
  <c r="H19" i="56"/>
  <c r="I19" i="56"/>
  <c r="J19" i="56"/>
  <c r="K19" i="56"/>
  <c r="L19" i="56"/>
  <c r="M19" i="56"/>
  <c r="N19" i="56"/>
  <c r="O19" i="56"/>
  <c r="P19" i="56"/>
  <c r="Q19" i="56"/>
  <c r="R19" i="56"/>
  <c r="S19" i="56"/>
  <c r="T19" i="56"/>
  <c r="U19" i="56"/>
  <c r="V19" i="56"/>
  <c r="W19" i="56"/>
  <c r="X19" i="56"/>
  <c r="Y19" i="56"/>
  <c r="Z19" i="56"/>
  <c r="AA19" i="56"/>
  <c r="AB19" i="56"/>
  <c r="AC19" i="56"/>
  <c r="AD19" i="56"/>
  <c r="AE19" i="56"/>
  <c r="AF19" i="56"/>
  <c r="AG19" i="56"/>
  <c r="AH19" i="56"/>
  <c r="AI19" i="56"/>
  <c r="AJ19" i="56"/>
  <c r="AK19" i="56"/>
  <c r="AL19" i="56"/>
  <c r="AM19" i="56"/>
  <c r="AN19" i="56"/>
  <c r="AO19" i="56"/>
  <c r="AP19" i="56"/>
  <c r="C20" i="56"/>
  <c r="D20" i="56"/>
  <c r="E20" i="56"/>
  <c r="F20" i="56"/>
  <c r="G20" i="56"/>
  <c r="H20" i="56"/>
  <c r="I20" i="56"/>
  <c r="J20" i="56"/>
  <c r="K20" i="56"/>
  <c r="L20" i="56"/>
  <c r="M20" i="56"/>
  <c r="N20" i="56"/>
  <c r="O20" i="56"/>
  <c r="P20" i="56"/>
  <c r="Q20" i="56"/>
  <c r="R20" i="56"/>
  <c r="S20" i="56"/>
  <c r="T20" i="56"/>
  <c r="U20" i="56"/>
  <c r="V20" i="56"/>
  <c r="W20" i="56"/>
  <c r="X20" i="56"/>
  <c r="Y20" i="56"/>
  <c r="Z20" i="56"/>
  <c r="AA20" i="56"/>
  <c r="AB20" i="56"/>
  <c r="AC20" i="56"/>
  <c r="AD20" i="56"/>
  <c r="AE20" i="56"/>
  <c r="AF20" i="56"/>
  <c r="AG20" i="56"/>
  <c r="AH20" i="56"/>
  <c r="AI20" i="56"/>
  <c r="AJ20" i="56"/>
  <c r="AK20" i="56"/>
  <c r="AL20" i="56"/>
  <c r="AM20" i="56"/>
  <c r="AN20" i="56"/>
  <c r="AO20" i="56"/>
  <c r="AP20" i="56"/>
  <c r="C21" i="56"/>
  <c r="D21" i="56"/>
  <c r="E21" i="56"/>
  <c r="F21" i="56"/>
  <c r="G21" i="56"/>
  <c r="H21" i="56"/>
  <c r="I21" i="56"/>
  <c r="J21" i="56"/>
  <c r="K21" i="56"/>
  <c r="L21" i="56"/>
  <c r="M21" i="56"/>
  <c r="N21" i="56"/>
  <c r="O21" i="56"/>
  <c r="P21" i="56"/>
  <c r="Q21" i="56"/>
  <c r="R21" i="56"/>
  <c r="S21" i="56"/>
  <c r="T21" i="56"/>
  <c r="U21" i="56"/>
  <c r="V21" i="56"/>
  <c r="W21" i="56"/>
  <c r="X21" i="56"/>
  <c r="Y21" i="56"/>
  <c r="Z21" i="56"/>
  <c r="AA21" i="56"/>
  <c r="AB21" i="56"/>
  <c r="AC21" i="56"/>
  <c r="AD21" i="56"/>
  <c r="AE21" i="56"/>
  <c r="AF21" i="56"/>
  <c r="AG21" i="56"/>
  <c r="AH21" i="56"/>
  <c r="AI21" i="56"/>
  <c r="AJ21" i="56"/>
  <c r="AK21" i="56"/>
  <c r="AL21" i="56"/>
  <c r="AM21" i="56"/>
  <c r="AN21" i="56"/>
  <c r="AO21" i="56"/>
  <c r="AP21" i="56"/>
  <c r="C22" i="56"/>
  <c r="D22" i="56"/>
  <c r="E22" i="56"/>
  <c r="F22" i="56"/>
  <c r="G22" i="56"/>
  <c r="H22" i="56"/>
  <c r="I22" i="56"/>
  <c r="J22" i="56"/>
  <c r="K22" i="56"/>
  <c r="L22" i="56"/>
  <c r="M22" i="56"/>
  <c r="N22" i="56"/>
  <c r="O22" i="56"/>
  <c r="P22" i="56"/>
  <c r="Q22" i="56"/>
  <c r="R22" i="56"/>
  <c r="S22" i="56"/>
  <c r="T22" i="56"/>
  <c r="U22" i="56"/>
  <c r="V22" i="56"/>
  <c r="W22" i="56"/>
  <c r="X22" i="56"/>
  <c r="Y22" i="56"/>
  <c r="Z22" i="56"/>
  <c r="AA22" i="56"/>
  <c r="AB22" i="56"/>
  <c r="AC22" i="56"/>
  <c r="AD22" i="56"/>
  <c r="AE22" i="56"/>
  <c r="AF22" i="56"/>
  <c r="AG22" i="56"/>
  <c r="AH22" i="56"/>
  <c r="AI22" i="56"/>
  <c r="AJ22" i="56"/>
  <c r="AK22" i="56"/>
  <c r="AL22" i="56"/>
  <c r="AM22" i="56"/>
  <c r="AN22" i="56"/>
  <c r="AO22" i="56"/>
  <c r="AP22" i="56"/>
  <c r="C23" i="56"/>
  <c r="D23" i="56"/>
  <c r="E23" i="56"/>
  <c r="F23" i="56"/>
  <c r="G23" i="56"/>
  <c r="H23" i="56"/>
  <c r="I23" i="56"/>
  <c r="J23" i="56"/>
  <c r="K23" i="56"/>
  <c r="L23" i="56"/>
  <c r="M23" i="56"/>
  <c r="N23" i="56"/>
  <c r="O23" i="56"/>
  <c r="P23" i="56"/>
  <c r="Q23" i="56"/>
  <c r="R23" i="56"/>
  <c r="S23" i="56"/>
  <c r="T23" i="56"/>
  <c r="U23" i="56"/>
  <c r="V23" i="56"/>
  <c r="W23" i="56"/>
  <c r="X23" i="56"/>
  <c r="Y23" i="56"/>
  <c r="Z23" i="56"/>
  <c r="AA23" i="56"/>
  <c r="AB23" i="56"/>
  <c r="AC23" i="56"/>
  <c r="AD23" i="56"/>
  <c r="AE23" i="56"/>
  <c r="AF23" i="56"/>
  <c r="AG23" i="56"/>
  <c r="AH23" i="56"/>
  <c r="AI23" i="56"/>
  <c r="AJ23" i="56"/>
  <c r="AK23" i="56"/>
  <c r="AL23" i="56"/>
  <c r="AM23" i="56"/>
  <c r="AN23" i="56"/>
  <c r="AO23" i="56"/>
  <c r="AP23" i="56"/>
  <c r="C24" i="56"/>
  <c r="D24" i="56"/>
  <c r="E24" i="56"/>
  <c r="F24" i="56"/>
  <c r="G24" i="56"/>
  <c r="H24" i="56"/>
  <c r="I24" i="56"/>
  <c r="J24" i="56"/>
  <c r="K24" i="56"/>
  <c r="L24" i="56"/>
  <c r="M24" i="56"/>
  <c r="N24" i="56"/>
  <c r="O24" i="56"/>
  <c r="P24" i="56"/>
  <c r="Q24" i="56"/>
  <c r="R24" i="56"/>
  <c r="S24" i="56"/>
  <c r="T24" i="56"/>
  <c r="U24" i="56"/>
  <c r="V24" i="56"/>
  <c r="W24" i="56"/>
  <c r="X24" i="56"/>
  <c r="Y24" i="56"/>
  <c r="Z24" i="56"/>
  <c r="AA24" i="56"/>
  <c r="AB24" i="56"/>
  <c r="AC24" i="56"/>
  <c r="AD24" i="56"/>
  <c r="AE24" i="56"/>
  <c r="AF24" i="56"/>
  <c r="AG24" i="56"/>
  <c r="AH24" i="56"/>
  <c r="AI24" i="56"/>
  <c r="AJ24" i="56"/>
  <c r="AK24" i="56"/>
  <c r="AL24" i="56"/>
  <c r="AM24" i="56"/>
  <c r="AN24" i="56"/>
  <c r="AO24" i="56"/>
  <c r="AP24" i="56"/>
  <c r="C25" i="56"/>
  <c r="D25" i="56"/>
  <c r="E25" i="56"/>
  <c r="F25" i="56"/>
  <c r="G25" i="56"/>
  <c r="H25" i="56"/>
  <c r="I25" i="56"/>
  <c r="J25" i="56"/>
  <c r="K25" i="56"/>
  <c r="L25" i="56"/>
  <c r="M25" i="56"/>
  <c r="N25" i="56"/>
  <c r="O25" i="56"/>
  <c r="P25" i="56"/>
  <c r="Q25" i="56"/>
  <c r="R25" i="56"/>
  <c r="S25" i="56"/>
  <c r="T25" i="56"/>
  <c r="U25" i="56"/>
  <c r="V25" i="56"/>
  <c r="W25" i="56"/>
  <c r="X25" i="56"/>
  <c r="Y25" i="56"/>
  <c r="Z25" i="56"/>
  <c r="AA25" i="56"/>
  <c r="AB25" i="56"/>
  <c r="AC25" i="56"/>
  <c r="AD25" i="56"/>
  <c r="AE25" i="56"/>
  <c r="AF25" i="56"/>
  <c r="AG25" i="56"/>
  <c r="AH25" i="56"/>
  <c r="AI25" i="56"/>
  <c r="AJ25" i="56"/>
  <c r="AK25" i="56"/>
  <c r="AL25" i="56"/>
  <c r="AM25" i="56"/>
  <c r="AN25" i="56"/>
  <c r="AO25" i="56"/>
  <c r="AP25" i="56"/>
  <c r="C26" i="56"/>
  <c r="D26" i="56"/>
  <c r="E26" i="56"/>
  <c r="F26" i="56"/>
  <c r="G26" i="56"/>
  <c r="H26" i="56"/>
  <c r="I26" i="56"/>
  <c r="J26" i="56"/>
  <c r="K26" i="56"/>
  <c r="L26" i="56"/>
  <c r="M26" i="56"/>
  <c r="N26" i="56"/>
  <c r="O26" i="56"/>
  <c r="P26" i="56"/>
  <c r="Q26" i="56"/>
  <c r="R26" i="56"/>
  <c r="S26" i="56"/>
  <c r="T26" i="56"/>
  <c r="U26" i="56"/>
  <c r="V26" i="56"/>
  <c r="W26" i="56"/>
  <c r="X26" i="56"/>
  <c r="Y26" i="56"/>
  <c r="Z26" i="56"/>
  <c r="AA26" i="56"/>
  <c r="AB26" i="56"/>
  <c r="AC26" i="56"/>
  <c r="AD26" i="56"/>
  <c r="AE26" i="56"/>
  <c r="AF26" i="56"/>
  <c r="AG26" i="56"/>
  <c r="AH26" i="56"/>
  <c r="AI26" i="56"/>
  <c r="AJ26" i="56"/>
  <c r="AK26" i="56"/>
  <c r="AL26" i="56"/>
  <c r="AM26" i="56"/>
  <c r="AN26" i="56"/>
  <c r="AO26" i="56"/>
  <c r="AP26" i="56"/>
  <c r="C27" i="56"/>
  <c r="D27" i="56"/>
  <c r="E27" i="56"/>
  <c r="F27" i="56"/>
  <c r="G27" i="56"/>
  <c r="H27" i="56"/>
  <c r="I27" i="56"/>
  <c r="J27" i="56"/>
  <c r="K27" i="56"/>
  <c r="L27" i="56"/>
  <c r="M27" i="56"/>
  <c r="N27" i="56"/>
  <c r="O27" i="56"/>
  <c r="P27" i="56"/>
  <c r="Q27" i="56"/>
  <c r="R27" i="56"/>
  <c r="S27" i="56"/>
  <c r="T27" i="56"/>
  <c r="U27" i="56"/>
  <c r="V27" i="56"/>
  <c r="W27" i="56"/>
  <c r="X27" i="56"/>
  <c r="Y27" i="56"/>
  <c r="Z27" i="56"/>
  <c r="AA27" i="56"/>
  <c r="AB27" i="56"/>
  <c r="AC27" i="56"/>
  <c r="AD27" i="56"/>
  <c r="AE27" i="56"/>
  <c r="AF27" i="56"/>
  <c r="AG27" i="56"/>
  <c r="AH27" i="56"/>
  <c r="AI27" i="56"/>
  <c r="AJ27" i="56"/>
  <c r="AK27" i="56"/>
  <c r="AL27" i="56"/>
  <c r="AM27" i="56"/>
  <c r="AN27" i="56"/>
  <c r="AO27" i="56"/>
  <c r="AP27" i="56"/>
  <c r="C28" i="56"/>
  <c r="D28" i="56"/>
  <c r="E28" i="56"/>
  <c r="F28" i="56"/>
  <c r="G28" i="56"/>
  <c r="H28" i="56"/>
  <c r="I28" i="56"/>
  <c r="J28" i="56"/>
  <c r="K28" i="56"/>
  <c r="L28" i="56"/>
  <c r="M28" i="56"/>
  <c r="N28" i="56"/>
  <c r="O28" i="56"/>
  <c r="P28" i="56"/>
  <c r="Q28" i="56"/>
  <c r="R28" i="56"/>
  <c r="S28" i="56"/>
  <c r="T28" i="56"/>
  <c r="U28" i="56"/>
  <c r="V28" i="56"/>
  <c r="W28" i="56"/>
  <c r="X28" i="56"/>
  <c r="Y28" i="56"/>
  <c r="Z28" i="56"/>
  <c r="AA28" i="56"/>
  <c r="AB28" i="56"/>
  <c r="AC28" i="56"/>
  <c r="AD28" i="56"/>
  <c r="AE28" i="56"/>
  <c r="AF28" i="56"/>
  <c r="AG28" i="56"/>
  <c r="AH28" i="56"/>
  <c r="AI28" i="56"/>
  <c r="AJ28" i="56"/>
  <c r="AK28" i="56"/>
  <c r="AL28" i="56"/>
  <c r="AM28" i="56"/>
  <c r="AN28" i="56"/>
  <c r="AO28" i="56"/>
  <c r="AP28" i="56"/>
  <c r="C29" i="56"/>
  <c r="D29" i="56"/>
  <c r="E29" i="56"/>
  <c r="F29" i="56"/>
  <c r="G29" i="56"/>
  <c r="H29" i="56"/>
  <c r="I29" i="56"/>
  <c r="J29" i="56"/>
  <c r="K29" i="56"/>
  <c r="L29" i="56"/>
  <c r="M29" i="56"/>
  <c r="N29" i="56"/>
  <c r="O29" i="56"/>
  <c r="P29" i="56"/>
  <c r="Q29" i="56"/>
  <c r="R29" i="56"/>
  <c r="S29" i="56"/>
  <c r="T29" i="56"/>
  <c r="U29" i="56"/>
  <c r="V29" i="56"/>
  <c r="W29" i="56"/>
  <c r="X29" i="56"/>
  <c r="Y29" i="56"/>
  <c r="Z29" i="56"/>
  <c r="AA29" i="56"/>
  <c r="AB29" i="56"/>
  <c r="AC29" i="56"/>
  <c r="AD29" i="56"/>
  <c r="AE29" i="56"/>
  <c r="AF29" i="56"/>
  <c r="AG29" i="56"/>
  <c r="AH29" i="56"/>
  <c r="AI29" i="56"/>
  <c r="AJ29" i="56"/>
  <c r="AK29" i="56"/>
  <c r="AL29" i="56"/>
  <c r="AM29" i="56"/>
  <c r="AN29" i="56"/>
  <c r="AO29" i="56"/>
  <c r="AP29" i="56"/>
  <c r="C30" i="56"/>
  <c r="D30" i="56"/>
  <c r="E30" i="56"/>
  <c r="F30" i="56"/>
  <c r="G30" i="56"/>
  <c r="H30" i="56"/>
  <c r="I30" i="56"/>
  <c r="J30" i="56"/>
  <c r="K30" i="56"/>
  <c r="L30" i="56"/>
  <c r="M30" i="56"/>
  <c r="N30" i="56"/>
  <c r="O30" i="56"/>
  <c r="P30" i="56"/>
  <c r="Q30" i="56"/>
  <c r="R30" i="56"/>
  <c r="S30" i="56"/>
  <c r="T30" i="56"/>
  <c r="U30" i="56"/>
  <c r="V30" i="56"/>
  <c r="W30" i="56"/>
  <c r="X30" i="56"/>
  <c r="Y30" i="56"/>
  <c r="Z30" i="56"/>
  <c r="AA30" i="56"/>
  <c r="AB30" i="56"/>
  <c r="AC30" i="56"/>
  <c r="AD30" i="56"/>
  <c r="AE30" i="56"/>
  <c r="AF30" i="56"/>
  <c r="AG30" i="56"/>
  <c r="AH30" i="56"/>
  <c r="AI30" i="56"/>
  <c r="AJ30" i="56"/>
  <c r="AK30" i="56"/>
  <c r="AL30" i="56"/>
  <c r="AM30" i="56"/>
  <c r="AN30" i="56"/>
  <c r="AO30" i="56"/>
  <c r="AP30" i="56"/>
  <c r="C31" i="56"/>
  <c r="D31" i="56"/>
  <c r="E31" i="56"/>
  <c r="F31" i="56"/>
  <c r="G31" i="56"/>
  <c r="H31" i="56"/>
  <c r="I31" i="56"/>
  <c r="J31" i="56"/>
  <c r="K31" i="56"/>
  <c r="L31" i="56"/>
  <c r="M31" i="56"/>
  <c r="N31" i="56"/>
  <c r="O31" i="56"/>
  <c r="P31" i="56"/>
  <c r="Q31" i="56"/>
  <c r="R31" i="56"/>
  <c r="S31" i="56"/>
  <c r="T31" i="56"/>
  <c r="U31" i="56"/>
  <c r="V31" i="56"/>
  <c r="W31" i="56"/>
  <c r="X31" i="56"/>
  <c r="Y31" i="56"/>
  <c r="Z31" i="56"/>
  <c r="AA31" i="56"/>
  <c r="AB31" i="56"/>
  <c r="AC31" i="56"/>
  <c r="AD31" i="56"/>
  <c r="AE31" i="56"/>
  <c r="AF31" i="56"/>
  <c r="AG31" i="56"/>
  <c r="AH31" i="56"/>
  <c r="AI31" i="56"/>
  <c r="AJ31" i="56"/>
  <c r="AK31" i="56"/>
  <c r="AL31" i="56"/>
  <c r="AM31" i="56"/>
  <c r="AN31" i="56"/>
  <c r="AO31" i="56"/>
  <c r="AP31" i="56"/>
  <c r="C32" i="56"/>
  <c r="D32" i="56"/>
  <c r="E32" i="56"/>
  <c r="F32" i="56"/>
  <c r="G32" i="56"/>
  <c r="H32" i="56"/>
  <c r="I32" i="56"/>
  <c r="J32" i="56"/>
  <c r="K32" i="56"/>
  <c r="L32" i="56"/>
  <c r="M32" i="56"/>
  <c r="N32" i="56"/>
  <c r="O32" i="56"/>
  <c r="P32" i="56"/>
  <c r="Q32" i="56"/>
  <c r="R32" i="56"/>
  <c r="S32" i="56"/>
  <c r="T32" i="56"/>
  <c r="U32" i="56"/>
  <c r="V32" i="56"/>
  <c r="W32" i="56"/>
  <c r="X32" i="56"/>
  <c r="Y32" i="56"/>
  <c r="Z32" i="56"/>
  <c r="AA32" i="56"/>
  <c r="AB32" i="56"/>
  <c r="AC32" i="56"/>
  <c r="AD32" i="56"/>
  <c r="AE32" i="56"/>
  <c r="AF32" i="56"/>
  <c r="AG32" i="56"/>
  <c r="AH32" i="56"/>
  <c r="AI32" i="56"/>
  <c r="AJ32" i="56"/>
  <c r="AK32" i="56"/>
  <c r="AL32" i="56"/>
  <c r="AM32" i="56"/>
  <c r="AN32" i="56"/>
  <c r="AO32" i="56"/>
  <c r="AP32" i="56"/>
  <c r="C33" i="56"/>
  <c r="D33" i="56"/>
  <c r="E33" i="56"/>
  <c r="F33" i="56"/>
  <c r="G33" i="56"/>
  <c r="H33" i="56"/>
  <c r="I33" i="56"/>
  <c r="J33" i="56"/>
  <c r="K33" i="56"/>
  <c r="L33" i="56"/>
  <c r="M33" i="56"/>
  <c r="N33" i="56"/>
  <c r="O33" i="56"/>
  <c r="P33" i="56"/>
  <c r="Q33" i="56"/>
  <c r="R33" i="56"/>
  <c r="S33" i="56"/>
  <c r="T33" i="56"/>
  <c r="U33" i="56"/>
  <c r="V33" i="56"/>
  <c r="W33" i="56"/>
  <c r="X33" i="56"/>
  <c r="Y33" i="56"/>
  <c r="Z33" i="56"/>
  <c r="AA33" i="56"/>
  <c r="AB33" i="56"/>
  <c r="AC33" i="56"/>
  <c r="AD33" i="56"/>
  <c r="AE33" i="56"/>
  <c r="AF33" i="56"/>
  <c r="AG33" i="56"/>
  <c r="AH33" i="56"/>
  <c r="AI33" i="56"/>
  <c r="AJ33" i="56"/>
  <c r="AK33" i="56"/>
  <c r="AL33" i="56"/>
  <c r="AM33" i="56"/>
  <c r="AN33" i="56"/>
  <c r="AO33" i="56"/>
  <c r="AP33" i="56"/>
  <c r="C34" i="56"/>
  <c r="D34" i="56"/>
  <c r="E34" i="56"/>
  <c r="F34" i="56"/>
  <c r="G34" i="56"/>
  <c r="H34" i="56"/>
  <c r="I34" i="56"/>
  <c r="J34" i="56"/>
  <c r="K34" i="56"/>
  <c r="L34" i="56"/>
  <c r="M34" i="56"/>
  <c r="N34" i="56"/>
  <c r="O34" i="56"/>
  <c r="P34" i="56"/>
  <c r="Q34" i="56"/>
  <c r="R34" i="56"/>
  <c r="S34" i="56"/>
  <c r="T34" i="56"/>
  <c r="U34" i="56"/>
  <c r="V34" i="56"/>
  <c r="W34" i="56"/>
  <c r="X34" i="56"/>
  <c r="Y34" i="56"/>
  <c r="Z34" i="56"/>
  <c r="AA34" i="56"/>
  <c r="AB34" i="56"/>
  <c r="AC34" i="56"/>
  <c r="AD34" i="56"/>
  <c r="AE34" i="56"/>
  <c r="AF34" i="56"/>
  <c r="AG34" i="56"/>
  <c r="AH34" i="56"/>
  <c r="AI34" i="56"/>
  <c r="AJ34" i="56"/>
  <c r="AK34" i="56"/>
  <c r="AL34" i="56"/>
  <c r="AM34" i="56"/>
  <c r="AN34" i="56"/>
  <c r="AO34" i="56"/>
  <c r="AP34" i="56"/>
  <c r="C35" i="56"/>
  <c r="D35" i="56"/>
  <c r="E35" i="56"/>
  <c r="F35" i="56"/>
  <c r="G35" i="56"/>
  <c r="H35" i="56"/>
  <c r="I35" i="56"/>
  <c r="J35" i="56"/>
  <c r="K35" i="56"/>
  <c r="L35" i="56"/>
  <c r="M35" i="56"/>
  <c r="N35" i="56"/>
  <c r="O35" i="56"/>
  <c r="P35" i="56"/>
  <c r="Q35" i="56"/>
  <c r="R35" i="56"/>
  <c r="S35" i="56"/>
  <c r="T35" i="56"/>
  <c r="U35" i="56"/>
  <c r="V35" i="56"/>
  <c r="W35" i="56"/>
  <c r="X35" i="56"/>
  <c r="Y35" i="56"/>
  <c r="Z35" i="56"/>
  <c r="AA35" i="56"/>
  <c r="AB35" i="56"/>
  <c r="AC35" i="56"/>
  <c r="AD35" i="56"/>
  <c r="AE35" i="56"/>
  <c r="AF35" i="56"/>
  <c r="AG35" i="56"/>
  <c r="AH35" i="56"/>
  <c r="AI35" i="56"/>
  <c r="AJ35" i="56"/>
  <c r="AK35" i="56"/>
  <c r="AL35" i="56"/>
  <c r="AM35" i="56"/>
  <c r="AN35" i="56"/>
  <c r="AO35" i="56"/>
  <c r="AP35" i="56"/>
  <c r="C36" i="56"/>
  <c r="D36" i="56"/>
  <c r="E36" i="56"/>
  <c r="F36" i="56"/>
  <c r="G36" i="56"/>
  <c r="H36" i="56"/>
  <c r="I36" i="56"/>
  <c r="J36" i="56"/>
  <c r="K36" i="56"/>
  <c r="L36" i="56"/>
  <c r="M36" i="56"/>
  <c r="N36" i="56"/>
  <c r="O36" i="56"/>
  <c r="P36" i="56"/>
  <c r="Q36" i="56"/>
  <c r="R36" i="56"/>
  <c r="S36" i="56"/>
  <c r="T36" i="56"/>
  <c r="U36" i="56"/>
  <c r="V36" i="56"/>
  <c r="W36" i="56"/>
  <c r="X36" i="56"/>
  <c r="Y36" i="56"/>
  <c r="Z36" i="56"/>
  <c r="AA36" i="56"/>
  <c r="AB36" i="56"/>
  <c r="AC36" i="56"/>
  <c r="AD36" i="56"/>
  <c r="AE36" i="56"/>
  <c r="AF36" i="56"/>
  <c r="AG36" i="56"/>
  <c r="AH36" i="56"/>
  <c r="AI36" i="56"/>
  <c r="AJ36" i="56"/>
  <c r="AK36" i="56"/>
  <c r="AL36" i="56"/>
  <c r="AM36" i="56"/>
  <c r="AN36" i="56"/>
  <c r="AO36" i="56"/>
  <c r="AP36" i="56"/>
  <c r="C37" i="56"/>
  <c r="D37" i="56"/>
  <c r="E37" i="56"/>
  <c r="F37" i="56"/>
  <c r="G37" i="56"/>
  <c r="H37" i="56"/>
  <c r="I37" i="56"/>
  <c r="J37" i="56"/>
  <c r="K37" i="56"/>
  <c r="L37" i="56"/>
  <c r="M37" i="56"/>
  <c r="N37" i="56"/>
  <c r="O37" i="56"/>
  <c r="P37" i="56"/>
  <c r="Q37" i="56"/>
  <c r="R37" i="56"/>
  <c r="S37" i="56"/>
  <c r="T37" i="56"/>
  <c r="U37" i="56"/>
  <c r="V37" i="56"/>
  <c r="W37" i="56"/>
  <c r="X37" i="56"/>
  <c r="Y37" i="56"/>
  <c r="Z37" i="56"/>
  <c r="AA37" i="56"/>
  <c r="AB37" i="56"/>
  <c r="AC37" i="56"/>
  <c r="AD37" i="56"/>
  <c r="AE37" i="56"/>
  <c r="AF37" i="56"/>
  <c r="AG37" i="56"/>
  <c r="AH37" i="56"/>
  <c r="AI37" i="56"/>
  <c r="AJ37" i="56"/>
  <c r="AK37" i="56"/>
  <c r="AL37" i="56"/>
  <c r="AM37" i="56"/>
  <c r="AN37" i="56"/>
  <c r="AO37" i="56"/>
  <c r="AP37" i="56"/>
  <c r="C38" i="56"/>
  <c r="D38" i="56"/>
  <c r="E38" i="56"/>
  <c r="F38" i="56"/>
  <c r="G38" i="56"/>
  <c r="H38" i="56"/>
  <c r="I38" i="56"/>
  <c r="J38" i="56"/>
  <c r="K38" i="56"/>
  <c r="L38" i="56"/>
  <c r="M38" i="56"/>
  <c r="N38" i="56"/>
  <c r="O38" i="56"/>
  <c r="P38" i="56"/>
  <c r="Q38" i="56"/>
  <c r="R38" i="56"/>
  <c r="S38" i="56"/>
  <c r="T38" i="56"/>
  <c r="U38" i="56"/>
  <c r="V38" i="56"/>
  <c r="W38" i="56"/>
  <c r="X38" i="56"/>
  <c r="Y38" i="56"/>
  <c r="Z38" i="56"/>
  <c r="AA38" i="56"/>
  <c r="AB38" i="56"/>
  <c r="AC38" i="56"/>
  <c r="AD38" i="56"/>
  <c r="AE38" i="56"/>
  <c r="AF38" i="56"/>
  <c r="AG38" i="56"/>
  <c r="AH38" i="56"/>
  <c r="AI38" i="56"/>
  <c r="AJ38" i="56"/>
  <c r="AK38" i="56"/>
  <c r="AL38" i="56"/>
  <c r="AM38" i="56"/>
  <c r="AN38" i="56"/>
  <c r="AO38" i="56"/>
  <c r="AP38" i="56"/>
  <c r="C39" i="56"/>
  <c r="D39" i="56"/>
  <c r="E39" i="56"/>
  <c r="F39" i="56"/>
  <c r="G39" i="56"/>
  <c r="H39" i="56"/>
  <c r="I39" i="56"/>
  <c r="J39" i="56"/>
  <c r="K39" i="56"/>
  <c r="L39" i="56"/>
  <c r="M39" i="56"/>
  <c r="N39" i="56"/>
  <c r="O39" i="56"/>
  <c r="P39" i="56"/>
  <c r="Q39" i="56"/>
  <c r="R39" i="56"/>
  <c r="S39" i="56"/>
  <c r="T39" i="56"/>
  <c r="U39" i="56"/>
  <c r="V39" i="56"/>
  <c r="W39" i="56"/>
  <c r="X39" i="56"/>
  <c r="Y39" i="56"/>
  <c r="Z39" i="56"/>
  <c r="AA39" i="56"/>
  <c r="AB39" i="56"/>
  <c r="AC39" i="56"/>
  <c r="AD39" i="56"/>
  <c r="AE39" i="56"/>
  <c r="AF39" i="56"/>
  <c r="AG39" i="56"/>
  <c r="AH39" i="56"/>
  <c r="AI39" i="56"/>
  <c r="AJ39" i="56"/>
  <c r="AK39" i="56"/>
  <c r="AL39" i="56"/>
  <c r="AM39" i="56"/>
  <c r="AN39" i="56"/>
  <c r="AO39" i="56"/>
  <c r="AP39" i="56"/>
  <c r="C40" i="56"/>
  <c r="D40" i="56"/>
  <c r="E40" i="56"/>
  <c r="F40" i="56"/>
  <c r="G40" i="56"/>
  <c r="H40" i="56"/>
  <c r="I40" i="56"/>
  <c r="J40" i="56"/>
  <c r="K40" i="56"/>
  <c r="L40" i="56"/>
  <c r="M40" i="56"/>
  <c r="N40" i="56"/>
  <c r="O40" i="56"/>
  <c r="P40" i="56"/>
  <c r="Q40" i="56"/>
  <c r="R40" i="56"/>
  <c r="S40" i="56"/>
  <c r="T40" i="56"/>
  <c r="U40" i="56"/>
  <c r="V40" i="56"/>
  <c r="W40" i="56"/>
  <c r="X40" i="56"/>
  <c r="Y40" i="56"/>
  <c r="Z40" i="56"/>
  <c r="AA40" i="56"/>
  <c r="AB40" i="56"/>
  <c r="AC40" i="56"/>
  <c r="AD40" i="56"/>
  <c r="AE40" i="56"/>
  <c r="AF40" i="56"/>
  <c r="AG40" i="56"/>
  <c r="AH40" i="56"/>
  <c r="AI40" i="56"/>
  <c r="AJ40" i="56"/>
  <c r="AK40" i="56"/>
  <c r="AL40" i="56"/>
  <c r="AM40" i="56"/>
  <c r="AN40" i="56"/>
  <c r="AO40" i="56"/>
  <c r="AP40" i="56"/>
  <c r="C41" i="56"/>
  <c r="D41" i="56"/>
  <c r="E41" i="56"/>
  <c r="F41" i="56"/>
  <c r="G41" i="56"/>
  <c r="H41" i="56"/>
  <c r="I41" i="56"/>
  <c r="J41" i="56"/>
  <c r="K41" i="56"/>
  <c r="L41" i="56"/>
  <c r="M41" i="56"/>
  <c r="N41" i="56"/>
  <c r="O41" i="56"/>
  <c r="P41" i="56"/>
  <c r="Q41" i="56"/>
  <c r="R41" i="56"/>
  <c r="S41" i="56"/>
  <c r="T41" i="56"/>
  <c r="U41" i="56"/>
  <c r="V41" i="56"/>
  <c r="W41" i="56"/>
  <c r="X41" i="56"/>
  <c r="Y41" i="56"/>
  <c r="Z41" i="56"/>
  <c r="AA41" i="56"/>
  <c r="AB41" i="56"/>
  <c r="AC41" i="56"/>
  <c r="AD41" i="56"/>
  <c r="AE41" i="56"/>
  <c r="AF41" i="56"/>
  <c r="AG41" i="56"/>
  <c r="AH41" i="56"/>
  <c r="AI41" i="56"/>
  <c r="AJ41" i="56"/>
  <c r="AK41" i="56"/>
  <c r="AL41" i="56"/>
  <c r="AM41" i="56"/>
  <c r="AN41" i="56"/>
  <c r="AO41" i="56"/>
  <c r="AP41" i="56"/>
  <c r="C42" i="56"/>
  <c r="D42" i="56"/>
  <c r="E42" i="56"/>
  <c r="F42" i="56"/>
  <c r="G42" i="56"/>
  <c r="H42" i="56"/>
  <c r="I42" i="56"/>
  <c r="J42" i="56"/>
  <c r="K42" i="56"/>
  <c r="L42" i="56"/>
  <c r="M42" i="56"/>
  <c r="N42" i="56"/>
  <c r="O42" i="56"/>
  <c r="P42" i="56"/>
  <c r="Q42" i="56"/>
  <c r="R42" i="56"/>
  <c r="S42" i="56"/>
  <c r="T42" i="56"/>
  <c r="U42" i="56"/>
  <c r="V42" i="56"/>
  <c r="W42" i="56"/>
  <c r="X42" i="56"/>
  <c r="Y42" i="56"/>
  <c r="Z42" i="56"/>
  <c r="AA42" i="56"/>
  <c r="AB42" i="56"/>
  <c r="AC42" i="56"/>
  <c r="AD42" i="56"/>
  <c r="AE42" i="56"/>
  <c r="AF42" i="56"/>
  <c r="AG42" i="56"/>
  <c r="AH42" i="56"/>
  <c r="AI42" i="56"/>
  <c r="AJ42" i="56"/>
  <c r="AK42" i="56"/>
  <c r="AL42" i="56"/>
  <c r="AM42" i="56"/>
  <c r="AN42" i="56"/>
  <c r="AO42" i="56"/>
  <c r="AP42" i="56"/>
  <c r="C43" i="56"/>
  <c r="D43" i="56"/>
  <c r="E43" i="56"/>
  <c r="F43" i="56"/>
  <c r="G43" i="56"/>
  <c r="H43" i="56"/>
  <c r="I43" i="56"/>
  <c r="J43" i="56"/>
  <c r="K43" i="56"/>
  <c r="L43" i="56"/>
  <c r="M43" i="56"/>
  <c r="N43" i="56"/>
  <c r="O43" i="56"/>
  <c r="P43" i="56"/>
  <c r="Q43" i="56"/>
  <c r="R43" i="56"/>
  <c r="S43" i="56"/>
  <c r="T43" i="56"/>
  <c r="U43" i="56"/>
  <c r="V43" i="56"/>
  <c r="W43" i="56"/>
  <c r="X43" i="56"/>
  <c r="Y43" i="56"/>
  <c r="Z43" i="56"/>
  <c r="AA43" i="56"/>
  <c r="AB43" i="56"/>
  <c r="AC43" i="56"/>
  <c r="AD43" i="56"/>
  <c r="AE43" i="56"/>
  <c r="AF43" i="56"/>
  <c r="AG43" i="56"/>
  <c r="AH43" i="56"/>
  <c r="AI43" i="56"/>
  <c r="AJ43" i="56"/>
  <c r="AK43" i="56"/>
  <c r="AL43" i="56"/>
  <c r="AM43" i="56"/>
  <c r="AN43" i="56"/>
  <c r="AO43" i="56"/>
  <c r="AP43" i="56"/>
  <c r="D6" i="54"/>
  <c r="E6" i="54"/>
  <c r="I6" i="54"/>
  <c r="J6" i="54"/>
  <c r="D7" i="54"/>
  <c r="F7" i="54"/>
  <c r="I7" i="54"/>
  <c r="J7" i="54"/>
  <c r="D8" i="54"/>
  <c r="I8" i="54"/>
  <c r="J8" i="54"/>
  <c r="D9" i="54"/>
  <c r="F9" i="54"/>
  <c r="I9" i="54"/>
  <c r="J9" i="54"/>
  <c r="D10" i="54"/>
  <c r="F10" i="54"/>
  <c r="H10" i="54"/>
  <c r="I10" i="54"/>
  <c r="J10" i="54"/>
  <c r="D11" i="54"/>
  <c r="E11" i="54"/>
  <c r="F11" i="54"/>
  <c r="I11" i="54"/>
  <c r="J11" i="54"/>
  <c r="D12" i="54"/>
  <c r="E12" i="54"/>
  <c r="F12" i="54"/>
  <c r="I12" i="54"/>
  <c r="J12" i="54"/>
  <c r="D13" i="54"/>
  <c r="F13" i="54"/>
  <c r="I13" i="54"/>
  <c r="J13" i="54"/>
  <c r="D14" i="54"/>
  <c r="F14" i="54"/>
  <c r="I14" i="54"/>
  <c r="J14" i="54"/>
  <c r="D15" i="54"/>
  <c r="E15" i="54"/>
  <c r="F15" i="54"/>
  <c r="I15" i="54"/>
  <c r="J15" i="54"/>
  <c r="D16" i="54"/>
  <c r="E16" i="54"/>
  <c r="F16" i="54"/>
  <c r="I16" i="54"/>
  <c r="J16" i="54"/>
  <c r="D17" i="54"/>
  <c r="F17" i="54"/>
  <c r="I17" i="54"/>
  <c r="J17" i="54"/>
  <c r="D18" i="54"/>
  <c r="F18" i="54"/>
  <c r="H18" i="54"/>
  <c r="I18" i="54"/>
  <c r="J18" i="54"/>
  <c r="D19" i="54"/>
  <c r="E19" i="54"/>
  <c r="F19" i="54"/>
  <c r="I19" i="54"/>
  <c r="J19" i="54"/>
  <c r="D20" i="54"/>
  <c r="E20" i="54"/>
  <c r="F20" i="54"/>
  <c r="I20" i="54"/>
  <c r="J20" i="54"/>
  <c r="D21" i="54"/>
  <c r="F21" i="54"/>
  <c r="I21" i="54"/>
  <c r="J21" i="54"/>
  <c r="D22" i="54"/>
  <c r="F22" i="54"/>
  <c r="I22" i="54"/>
  <c r="J22" i="54"/>
  <c r="D23" i="54"/>
  <c r="E23" i="54"/>
  <c r="F23" i="54"/>
  <c r="I23" i="54"/>
  <c r="J23" i="54"/>
  <c r="D24" i="54"/>
  <c r="E24" i="54"/>
  <c r="F24" i="54"/>
  <c r="I24" i="54"/>
  <c r="J24" i="54"/>
  <c r="D25" i="54"/>
  <c r="F25" i="54"/>
  <c r="I25" i="54"/>
  <c r="J25" i="54"/>
  <c r="D26" i="54"/>
  <c r="F26" i="54"/>
  <c r="H26" i="54"/>
  <c r="I26" i="54"/>
  <c r="J26" i="54"/>
  <c r="D27" i="54"/>
  <c r="E27" i="54"/>
  <c r="F27" i="54"/>
  <c r="I27" i="54"/>
  <c r="J27" i="54"/>
  <c r="D28" i="54"/>
  <c r="E28" i="54"/>
  <c r="F28" i="54"/>
  <c r="I28" i="54"/>
  <c r="J28" i="54"/>
  <c r="D29" i="54"/>
  <c r="F29" i="54"/>
  <c r="I29" i="54"/>
  <c r="J29" i="54"/>
  <c r="D30" i="54"/>
  <c r="F30" i="54"/>
  <c r="I30" i="54"/>
  <c r="J30" i="54"/>
  <c r="D31" i="54"/>
  <c r="E31" i="54"/>
  <c r="F31" i="54"/>
  <c r="I31" i="54"/>
  <c r="J31" i="54"/>
  <c r="D32" i="54"/>
  <c r="E32" i="54"/>
  <c r="F32" i="54"/>
  <c r="I32" i="54"/>
  <c r="J32" i="54"/>
  <c r="D33" i="54"/>
  <c r="F33" i="54"/>
  <c r="I33" i="54"/>
  <c r="J33" i="54"/>
  <c r="D34" i="54"/>
  <c r="F34" i="54"/>
  <c r="H34" i="54"/>
  <c r="I34" i="54"/>
  <c r="J34" i="54"/>
  <c r="D35" i="54"/>
  <c r="E35" i="54"/>
  <c r="F35" i="54"/>
  <c r="I35" i="54"/>
  <c r="J35" i="54"/>
  <c r="D36" i="54"/>
  <c r="E36" i="54"/>
  <c r="F36" i="54"/>
  <c r="H36" i="54"/>
  <c r="I36" i="54"/>
  <c r="J36" i="54"/>
  <c r="D37" i="54"/>
  <c r="F37" i="54"/>
  <c r="I37" i="54"/>
  <c r="J37" i="54"/>
  <c r="D38" i="54"/>
  <c r="F38" i="54"/>
  <c r="I38" i="54"/>
  <c r="J38" i="54"/>
  <c r="D39" i="54"/>
  <c r="E39" i="54"/>
  <c r="F39" i="54"/>
  <c r="I39" i="54"/>
  <c r="J39" i="54"/>
  <c r="D40" i="54"/>
  <c r="E40" i="54"/>
  <c r="F40" i="54"/>
  <c r="I40" i="54"/>
  <c r="J40" i="54"/>
  <c r="D41" i="54"/>
  <c r="E41" i="54"/>
  <c r="F41" i="54"/>
  <c r="I41" i="54"/>
  <c r="J41" i="54"/>
  <c r="D42" i="54"/>
  <c r="F42" i="54"/>
  <c r="H42" i="54"/>
  <c r="I42" i="54"/>
  <c r="J42" i="54"/>
  <c r="D43" i="54"/>
  <c r="E43" i="54"/>
  <c r="F43" i="54"/>
  <c r="I43" i="54"/>
  <c r="J43" i="54"/>
  <c r="D44" i="54"/>
  <c r="E44" i="54"/>
  <c r="F44" i="54"/>
  <c r="I44" i="54"/>
  <c r="J44" i="54"/>
  <c r="I45" i="54"/>
  <c r="J45" i="54"/>
  <c r="B5" i="49"/>
  <c r="E48" i="48"/>
  <c r="D60" i="48"/>
  <c r="D61" i="48"/>
  <c r="D62" i="48"/>
  <c r="D63" i="48"/>
  <c r="D64" i="48"/>
  <c r="E64" i="48" s="1"/>
  <c r="E65" i="48"/>
  <c r="E66" i="48"/>
  <c r="E83" i="48"/>
  <c r="AA29" i="80" l="1"/>
  <c r="AA19" i="80"/>
  <c r="AA10" i="80"/>
  <c r="AM12" i="80"/>
  <c r="AM22" i="80"/>
  <c r="C7" i="80"/>
  <c r="AA21" i="80"/>
  <c r="AA15" i="80"/>
  <c r="AA5" i="80"/>
  <c r="AM35" i="80"/>
  <c r="AM17" i="80"/>
  <c r="AA13" i="80"/>
  <c r="AA34" i="80"/>
  <c r="AM34" i="80"/>
  <c r="AM15" i="80"/>
  <c r="AA28" i="80"/>
  <c r="AA26" i="80"/>
  <c r="AM16" i="80"/>
  <c r="AM29" i="80"/>
  <c r="AA30" i="80"/>
  <c r="AA20" i="80"/>
  <c r="AA18" i="80"/>
  <c r="AM13" i="80"/>
  <c r="AM28" i="80"/>
  <c r="C9" i="80"/>
  <c r="W28" i="80"/>
  <c r="W23" i="80"/>
  <c r="W12" i="80"/>
  <c r="W22" i="80"/>
  <c r="W17" i="80"/>
  <c r="W34" i="80"/>
  <c r="W13" i="80"/>
  <c r="E62" i="48"/>
  <c r="E61" i="48"/>
  <c r="AA9" i="80"/>
  <c r="AA24" i="80"/>
  <c r="AA16" i="80"/>
  <c r="AA4" i="80"/>
  <c r="S27" i="80"/>
  <c r="S26" i="80"/>
  <c r="S24" i="80"/>
  <c r="S10" i="80"/>
  <c r="S15" i="80"/>
  <c r="S7" i="80"/>
  <c r="AA35" i="80"/>
  <c r="AA38" i="80"/>
  <c r="AA11" i="80"/>
  <c r="AA12" i="80"/>
  <c r="S39" i="80"/>
  <c r="S19" i="80"/>
  <c r="S35" i="80"/>
  <c r="S18" i="80"/>
  <c r="S31" i="80"/>
  <c r="S29" i="80"/>
  <c r="S11" i="80"/>
  <c r="S6" i="80"/>
  <c r="S42" i="80"/>
  <c r="AA22" i="80"/>
  <c r="AA33" i="80"/>
  <c r="AA31" i="80"/>
  <c r="AA8" i="80"/>
  <c r="AA37" i="80"/>
  <c r="S38" i="80"/>
  <c r="S33" i="80"/>
  <c r="S23" i="80"/>
  <c r="S21" i="80"/>
  <c r="S17" i="80"/>
  <c r="S5" i="80"/>
  <c r="AA25" i="80"/>
  <c r="AA23" i="80"/>
  <c r="AA7" i="80"/>
  <c r="AA40" i="80"/>
  <c r="AA39" i="80"/>
  <c r="S25" i="80"/>
  <c r="S16" i="80"/>
  <c r="S28" i="80"/>
  <c r="S13" i="80"/>
  <c r="S4" i="80"/>
  <c r="AA17" i="80"/>
  <c r="AA14" i="80"/>
  <c r="AA6" i="80"/>
  <c r="S37" i="80"/>
  <c r="S14" i="80"/>
  <c r="S30" i="80"/>
  <c r="S20" i="80"/>
  <c r="R34" i="80"/>
  <c r="R39" i="80"/>
  <c r="R26" i="80"/>
  <c r="R38" i="80"/>
  <c r="R13" i="80"/>
  <c r="R8" i="80"/>
  <c r="R4" i="80"/>
  <c r="AM42" i="80"/>
  <c r="AM9" i="80"/>
  <c r="AM33" i="80"/>
  <c r="AM27" i="80"/>
  <c r="AM21" i="80"/>
  <c r="AM11" i="80"/>
  <c r="W41" i="80"/>
  <c r="W5" i="80"/>
  <c r="W33" i="80"/>
  <c r="W27" i="80"/>
  <c r="W21" i="80"/>
  <c r="W9" i="80"/>
  <c r="R35" i="80"/>
  <c r="R18" i="80"/>
  <c r="R32" i="80"/>
  <c r="R30" i="80"/>
  <c r="R15" i="80"/>
  <c r="AM14" i="80"/>
  <c r="AM41" i="80"/>
  <c r="AM38" i="80"/>
  <c r="AM32" i="80"/>
  <c r="AM26" i="80"/>
  <c r="AM20" i="80"/>
  <c r="AM6" i="80"/>
  <c r="W40" i="80"/>
  <c r="W38" i="80"/>
  <c r="W32" i="80"/>
  <c r="W26" i="80"/>
  <c r="W20" i="80"/>
  <c r="W6" i="80"/>
  <c r="C5" i="80"/>
  <c r="R40" i="80"/>
  <c r="R16" i="80"/>
  <c r="R5" i="80"/>
  <c r="R27" i="80"/>
  <c r="R17" i="80"/>
  <c r="R24" i="80"/>
  <c r="R22" i="80"/>
  <c r="R11" i="80"/>
  <c r="AM8" i="80"/>
  <c r="AM40" i="80"/>
  <c r="AM37" i="80"/>
  <c r="AM31" i="80"/>
  <c r="AM25" i="80"/>
  <c r="AM19" i="80"/>
  <c r="AM7" i="80"/>
  <c r="W39" i="80"/>
  <c r="W37" i="80"/>
  <c r="W31" i="80"/>
  <c r="W25" i="80"/>
  <c r="W19" i="80"/>
  <c r="W4" i="80"/>
  <c r="R14" i="80"/>
  <c r="R21" i="80"/>
  <c r="R9" i="80"/>
  <c r="R42" i="80"/>
  <c r="R19" i="80"/>
  <c r="R33" i="80"/>
  <c r="R31" i="80"/>
  <c r="R10" i="80"/>
  <c r="AM4" i="80"/>
  <c r="AM39" i="80"/>
  <c r="AM36" i="80"/>
  <c r="AM30" i="80"/>
  <c r="AM24" i="80"/>
  <c r="AM18" i="80"/>
  <c r="W16" i="80"/>
  <c r="W7" i="80"/>
  <c r="W36" i="80"/>
  <c r="W30" i="80"/>
  <c r="W24" i="80"/>
  <c r="Z20" i="80"/>
  <c r="J22" i="80"/>
  <c r="Z12" i="80"/>
  <c r="J18" i="80"/>
  <c r="Z7" i="80"/>
  <c r="C11" i="80"/>
  <c r="C12" i="80"/>
  <c r="Z42" i="80"/>
  <c r="J29" i="80"/>
  <c r="J11" i="80"/>
  <c r="Z41" i="80"/>
  <c r="Z36" i="80"/>
  <c r="Z37" i="80"/>
  <c r="Z34" i="80"/>
  <c r="Z6" i="80"/>
  <c r="J41" i="80"/>
  <c r="J8" i="80"/>
  <c r="J6" i="80"/>
  <c r="Z40" i="80"/>
  <c r="Z29" i="80"/>
  <c r="Z35" i="80"/>
  <c r="Z26" i="80"/>
  <c r="Z5" i="80"/>
  <c r="J32" i="80"/>
  <c r="J20" i="80"/>
  <c r="Z39" i="80"/>
  <c r="Z21" i="80"/>
  <c r="Z27" i="80"/>
  <c r="Z18" i="80"/>
  <c r="Z4" i="80"/>
  <c r="J24" i="80"/>
  <c r="J35" i="80"/>
  <c r="Z31" i="80"/>
  <c r="Z30" i="80"/>
  <c r="Z13" i="80"/>
  <c r="Z19" i="80"/>
  <c r="Z9" i="80"/>
  <c r="J31" i="80"/>
  <c r="J14" i="80"/>
  <c r="Z23" i="80"/>
  <c r="Z22" i="80"/>
  <c r="Z28" i="80"/>
  <c r="Z15" i="80"/>
  <c r="Z14" i="80"/>
  <c r="E60" i="48"/>
  <c r="D55" i="48"/>
  <c r="I138" i="59" s="1"/>
  <c r="E63" i="48"/>
  <c r="H23" i="58"/>
  <c r="H7" i="58"/>
  <c r="Z38" i="80"/>
  <c r="Z33" i="80"/>
  <c r="H39" i="58"/>
  <c r="H17" i="58"/>
  <c r="H9" i="58"/>
  <c r="D43" i="57"/>
  <c r="D42" i="57"/>
  <c r="D41" i="57"/>
  <c r="D40" i="57"/>
  <c r="D39" i="57"/>
  <c r="D38" i="57"/>
  <c r="D37" i="57"/>
  <c r="D36" i="57"/>
  <c r="D35" i="57"/>
  <c r="H28" i="58"/>
  <c r="Z25" i="80"/>
  <c r="Z32" i="80"/>
  <c r="Z17" i="80"/>
  <c r="H24" i="58"/>
  <c r="H43" i="58"/>
  <c r="H41" i="58"/>
  <c r="H22" i="58"/>
  <c r="Z24" i="80"/>
  <c r="Z11" i="80"/>
  <c r="Z10" i="80"/>
  <c r="AA42" i="80"/>
  <c r="J13" i="80"/>
  <c r="J21" i="80"/>
  <c r="J27" i="80"/>
  <c r="J16" i="80"/>
  <c r="J10" i="80"/>
  <c r="J15" i="80"/>
  <c r="J19" i="80"/>
  <c r="J12" i="80"/>
  <c r="J42" i="80"/>
  <c r="J38" i="80"/>
  <c r="J9" i="80"/>
  <c r="J17" i="80"/>
  <c r="J7" i="80"/>
  <c r="J33" i="80"/>
  <c r="R20" i="80"/>
  <c r="R28" i="80"/>
  <c r="R12" i="80"/>
  <c r="W8" i="80"/>
  <c r="W11" i="80"/>
  <c r="J40" i="80"/>
  <c r="J23" i="80"/>
  <c r="J36" i="80"/>
  <c r="J34" i="80"/>
  <c r="J5" i="80"/>
  <c r="J37" i="80"/>
  <c r="R36" i="80"/>
  <c r="J39" i="80"/>
  <c r="J30" i="80"/>
  <c r="J28" i="80"/>
  <c r="J26" i="80"/>
  <c r="J4" i="80"/>
  <c r="S36" i="80"/>
  <c r="S41" i="80"/>
  <c r="H40" i="58"/>
  <c r="H37" i="58"/>
  <c r="H26" i="58"/>
  <c r="H10" i="58"/>
  <c r="H6" i="58"/>
  <c r="H19" i="58"/>
  <c r="H8" i="58"/>
  <c r="H36" i="58"/>
  <c r="H30" i="58"/>
  <c r="H25" i="58"/>
  <c r="H20" i="58"/>
  <c r="D34" i="57"/>
  <c r="D33" i="57"/>
  <c r="D32" i="57"/>
  <c r="D31" i="57"/>
  <c r="D30" i="57"/>
  <c r="D29" i="57"/>
  <c r="D28" i="57"/>
  <c r="D27" i="57"/>
  <c r="D26" i="57"/>
  <c r="D25" i="57"/>
  <c r="D24" i="57"/>
  <c r="D23" i="57"/>
  <c r="D22" i="57"/>
  <c r="D21" i="57"/>
  <c r="D20" i="57"/>
  <c r="D19" i="57"/>
  <c r="D18" i="57"/>
  <c r="D17" i="57"/>
  <c r="H33" i="58"/>
  <c r="H38" i="58"/>
  <c r="H27" i="58"/>
  <c r="AH4" i="57"/>
  <c r="AH38" i="57" s="1"/>
  <c r="Z4" i="57"/>
  <c r="Z38" i="57" s="1"/>
  <c r="S4" i="57"/>
  <c r="S30" i="57" s="1"/>
  <c r="H42" i="58"/>
  <c r="H18" i="58"/>
  <c r="H13" i="58"/>
  <c r="H15" i="58"/>
  <c r="H12" i="58"/>
  <c r="H31" i="58"/>
  <c r="H21" i="58"/>
  <c r="AH14" i="57"/>
  <c r="R4" i="57"/>
  <c r="R32" i="57" s="1"/>
  <c r="H16" i="58"/>
  <c r="K4" i="57"/>
  <c r="K24" i="57" s="1"/>
  <c r="J4" i="57"/>
  <c r="J28" i="57" s="1"/>
  <c r="AI4" i="57"/>
  <c r="AI18" i="57" s="1"/>
  <c r="C4" i="57"/>
  <c r="C21" i="57" s="1"/>
  <c r="H29" i="58"/>
  <c r="AA4" i="57"/>
  <c r="AA17" i="57" s="1"/>
  <c r="H44" i="58"/>
  <c r="H34" i="58"/>
  <c r="E155" i="76"/>
  <c r="E174" i="76"/>
  <c r="F37" i="76"/>
  <c r="K4" i="80"/>
  <c r="K5" i="80"/>
  <c r="K6" i="80"/>
  <c r="K7" i="80"/>
  <c r="K8" i="80"/>
  <c r="K10" i="80"/>
  <c r="K14" i="80"/>
  <c r="K12" i="80"/>
  <c r="K16" i="80"/>
  <c r="K25" i="80"/>
  <c r="K33" i="80"/>
  <c r="K11" i="80"/>
  <c r="K18" i="80"/>
  <c r="K26" i="80"/>
  <c r="K34" i="80"/>
  <c r="K17" i="80"/>
  <c r="K19" i="80"/>
  <c r="K27" i="80"/>
  <c r="K35" i="80"/>
  <c r="K20" i="80"/>
  <c r="K28" i="80"/>
  <c r="K36" i="80"/>
  <c r="K9" i="80"/>
  <c r="K15" i="80"/>
  <c r="K21" i="80"/>
  <c r="K29" i="80"/>
  <c r="K22" i="80"/>
  <c r="K30" i="80"/>
  <c r="K23" i="80"/>
  <c r="K31" i="80"/>
  <c r="K38" i="80"/>
  <c r="K24" i="80"/>
  <c r="K13" i="80"/>
  <c r="K32" i="80"/>
  <c r="K42" i="80"/>
  <c r="K41" i="80"/>
  <c r="K40" i="80"/>
  <c r="K39" i="80"/>
  <c r="K37" i="80"/>
  <c r="E159" i="76"/>
  <c r="F13" i="76"/>
  <c r="F19" i="76"/>
  <c r="F31" i="76"/>
  <c r="F38" i="76"/>
  <c r="E171" i="76"/>
  <c r="E162" i="76"/>
  <c r="G12" i="76"/>
  <c r="D47" i="76"/>
  <c r="C7" i="74"/>
  <c r="C59" i="74"/>
  <c r="D14" i="72"/>
  <c r="D27" i="72" s="1"/>
  <c r="D175" i="76"/>
  <c r="AH4" i="80"/>
  <c r="AH5" i="80"/>
  <c r="AH6" i="80"/>
  <c r="AH7" i="80"/>
  <c r="AH9" i="80"/>
  <c r="AH13" i="80"/>
  <c r="AH19" i="80"/>
  <c r="AH27" i="80"/>
  <c r="AH10" i="80"/>
  <c r="AH16" i="80"/>
  <c r="AH20" i="80"/>
  <c r="AH28" i="80"/>
  <c r="AH37" i="80"/>
  <c r="AH21" i="80"/>
  <c r="AH29" i="80"/>
  <c r="AH8" i="80"/>
  <c r="AH22" i="80"/>
  <c r="AH30" i="80"/>
  <c r="AH36" i="80"/>
  <c r="AH11" i="80"/>
  <c r="AH14" i="80"/>
  <c r="AH23" i="80"/>
  <c r="AH31" i="80"/>
  <c r="AH24" i="80"/>
  <c r="AH32" i="80"/>
  <c r="AH12" i="80"/>
  <c r="AH17" i="80"/>
  <c r="AH25" i="80"/>
  <c r="AH33" i="80"/>
  <c r="AH39" i="80"/>
  <c r="AH40" i="80"/>
  <c r="AH41" i="80"/>
  <c r="AH42" i="80"/>
  <c r="AH35" i="80"/>
  <c r="AH15" i="80"/>
  <c r="AH18" i="80"/>
  <c r="AH38" i="80"/>
  <c r="AH26" i="80"/>
  <c r="AH34" i="80"/>
  <c r="X7" i="80"/>
  <c r="X5" i="80"/>
  <c r="X8" i="80"/>
  <c r="X11" i="80"/>
  <c r="X15" i="80"/>
  <c r="X6" i="80"/>
  <c r="X4" i="80"/>
  <c r="X9" i="80"/>
  <c r="X13" i="80"/>
  <c r="X17" i="80"/>
  <c r="X18" i="80"/>
  <c r="X19" i="80"/>
  <c r="X20" i="80"/>
  <c r="X21" i="80"/>
  <c r="X22" i="80"/>
  <c r="X23" i="80"/>
  <c r="X24" i="80"/>
  <c r="X25" i="80"/>
  <c r="X26" i="80"/>
  <c r="X27" i="80"/>
  <c r="X28" i="80"/>
  <c r="X29" i="80"/>
  <c r="X30" i="80"/>
  <c r="X31" i="80"/>
  <c r="X32" i="80"/>
  <c r="X33" i="80"/>
  <c r="X34" i="80"/>
  <c r="X35" i="80"/>
  <c r="X36" i="80"/>
  <c r="X37" i="80"/>
  <c r="X38" i="80"/>
  <c r="X14" i="80"/>
  <c r="X12" i="80"/>
  <c r="X10" i="80"/>
  <c r="X16" i="80"/>
  <c r="X42" i="80"/>
  <c r="X41" i="80"/>
  <c r="X40" i="80"/>
  <c r="X39" i="80"/>
  <c r="AK4" i="80"/>
  <c r="AK5" i="80"/>
  <c r="AK6" i="80"/>
  <c r="AK8" i="80"/>
  <c r="AK12" i="80"/>
  <c r="AK16" i="80"/>
  <c r="AK10" i="80"/>
  <c r="AK14" i="80"/>
  <c r="AK9" i="80"/>
  <c r="AK17" i="80"/>
  <c r="AK25" i="80"/>
  <c r="AK33" i="80"/>
  <c r="AK15" i="80"/>
  <c r="AK18" i="80"/>
  <c r="AK26" i="80"/>
  <c r="AK34" i="80"/>
  <c r="AK39" i="80"/>
  <c r="AK40" i="80"/>
  <c r="AK41" i="80"/>
  <c r="AK42" i="80"/>
  <c r="AK19" i="80"/>
  <c r="AK27" i="80"/>
  <c r="AK35" i="80"/>
  <c r="AK13" i="80"/>
  <c r="AK20" i="80"/>
  <c r="AK28" i="80"/>
  <c r="AK38" i="80"/>
  <c r="AK21" i="80"/>
  <c r="AK29" i="80"/>
  <c r="AK22" i="80"/>
  <c r="AK30" i="80"/>
  <c r="AK7" i="80"/>
  <c r="AK11" i="80"/>
  <c r="AK23" i="80"/>
  <c r="AK31" i="80"/>
  <c r="AK36" i="80"/>
  <c r="AK24" i="80"/>
  <c r="AK32" i="80"/>
  <c r="AK37" i="80"/>
  <c r="L4" i="80"/>
  <c r="L5" i="80"/>
  <c r="L6" i="80"/>
  <c r="L7" i="80"/>
  <c r="L8" i="80"/>
  <c r="L18" i="80"/>
  <c r="L19" i="80"/>
  <c r="L20" i="80"/>
  <c r="L21" i="80"/>
  <c r="L22" i="80"/>
  <c r="L23" i="80"/>
  <c r="L24" i="80"/>
  <c r="L25" i="80"/>
  <c r="L26" i="80"/>
  <c r="L27" i="80"/>
  <c r="L28" i="80"/>
  <c r="L29" i="80"/>
  <c r="L30" i="80"/>
  <c r="L31" i="80"/>
  <c r="L32" i="80"/>
  <c r="L33" i="80"/>
  <c r="L34" i="80"/>
  <c r="L35" i="80"/>
  <c r="L36" i="80"/>
  <c r="L9" i="80"/>
  <c r="L13" i="80"/>
  <c r="L17" i="80"/>
  <c r="L37" i="80"/>
  <c r="L11" i="80"/>
  <c r="L14" i="80"/>
  <c r="L12" i="80"/>
  <c r="L15" i="80"/>
  <c r="L16" i="80"/>
  <c r="L38" i="80"/>
  <c r="L10" i="80"/>
  <c r="L42" i="80"/>
  <c r="L41" i="80"/>
  <c r="L40" i="80"/>
  <c r="L39" i="80"/>
  <c r="G17" i="76"/>
  <c r="G22" i="76"/>
  <c r="G43" i="76"/>
  <c r="E38" i="86"/>
  <c r="J131" i="81" s="1"/>
  <c r="H38" i="77" s="1"/>
  <c r="G23" i="76"/>
  <c r="E163" i="76"/>
  <c r="E157" i="76"/>
  <c r="G25" i="76"/>
  <c r="F35" i="76"/>
  <c r="G14" i="76"/>
  <c r="G37" i="76"/>
  <c r="E152" i="76"/>
  <c r="G24" i="76"/>
  <c r="F8" i="81"/>
  <c r="G8" i="81"/>
  <c r="E54" i="81"/>
  <c r="E47" i="81"/>
  <c r="D54" i="81"/>
  <c r="E8" i="76"/>
  <c r="E172" i="76"/>
  <c r="E175" i="76"/>
  <c r="G43" i="80"/>
  <c r="AO4" i="80"/>
  <c r="AO5" i="80"/>
  <c r="AO8" i="80"/>
  <c r="AO9" i="80"/>
  <c r="AO10" i="80"/>
  <c r="AO11" i="80"/>
  <c r="AO12" i="80"/>
  <c r="AO13" i="80"/>
  <c r="AO14" i="80"/>
  <c r="AO15" i="80"/>
  <c r="AO16" i="80"/>
  <c r="AO7" i="80"/>
  <c r="AO23" i="80"/>
  <c r="AO31" i="80"/>
  <c r="AO24" i="80"/>
  <c r="AO32" i="80"/>
  <c r="AO17" i="80"/>
  <c r="AO25" i="80"/>
  <c r="AO33" i="80"/>
  <c r="AO18" i="80"/>
  <c r="AO26" i="80"/>
  <c r="AO34" i="80"/>
  <c r="AO19" i="80"/>
  <c r="AO27" i="80"/>
  <c r="AO20" i="80"/>
  <c r="AO28" i="80"/>
  <c r="AO39" i="80"/>
  <c r="AO40" i="80"/>
  <c r="AO41" i="80"/>
  <c r="AO42" i="80"/>
  <c r="AO6" i="80"/>
  <c r="AO21" i="80"/>
  <c r="AO29" i="80"/>
  <c r="AO37" i="80"/>
  <c r="AO38" i="80"/>
  <c r="AO35" i="80"/>
  <c r="AO36" i="80"/>
  <c r="AO22" i="80"/>
  <c r="AO30" i="80"/>
  <c r="P5" i="80"/>
  <c r="P6" i="80"/>
  <c r="P12" i="80"/>
  <c r="P16" i="80"/>
  <c r="P10" i="80"/>
  <c r="P14" i="80"/>
  <c r="P18" i="80"/>
  <c r="P19" i="80"/>
  <c r="P20" i="80"/>
  <c r="P21" i="80"/>
  <c r="P22" i="80"/>
  <c r="P23" i="80"/>
  <c r="P24" i="80"/>
  <c r="P25" i="80"/>
  <c r="P26" i="80"/>
  <c r="P27" i="80"/>
  <c r="P28" i="80"/>
  <c r="P29" i="80"/>
  <c r="P30" i="80"/>
  <c r="P31" i="80"/>
  <c r="P32" i="80"/>
  <c r="P33" i="80"/>
  <c r="P34" i="80"/>
  <c r="P35" i="80"/>
  <c r="P36" i="80"/>
  <c r="P37" i="80"/>
  <c r="P38" i="80"/>
  <c r="P7" i="80"/>
  <c r="P13" i="80"/>
  <c r="P4" i="80"/>
  <c r="P11" i="80"/>
  <c r="P17" i="80"/>
  <c r="P8" i="80"/>
  <c r="P9" i="80"/>
  <c r="P15" i="80"/>
  <c r="P39" i="80"/>
  <c r="P42" i="80"/>
  <c r="P41" i="80"/>
  <c r="P40" i="80"/>
  <c r="AC4" i="80"/>
  <c r="AC5" i="80"/>
  <c r="AC6" i="80"/>
  <c r="AC7" i="80"/>
  <c r="AC9" i="80"/>
  <c r="AC13" i="80"/>
  <c r="AC11" i="80"/>
  <c r="AC15" i="80"/>
  <c r="AC16" i="80"/>
  <c r="AC22" i="80"/>
  <c r="AC30" i="80"/>
  <c r="AC23" i="80"/>
  <c r="AC31" i="80"/>
  <c r="AC39" i="80"/>
  <c r="AC40" i="80"/>
  <c r="AC41" i="80"/>
  <c r="AC42" i="80"/>
  <c r="AC8" i="80"/>
  <c r="AC14" i="80"/>
  <c r="AC24" i="80"/>
  <c r="AC32" i="80"/>
  <c r="AC17" i="80"/>
  <c r="AC25" i="80"/>
  <c r="AC33" i="80"/>
  <c r="AC18" i="80"/>
  <c r="AC26" i="80"/>
  <c r="AC12" i="80"/>
  <c r="AC19" i="80"/>
  <c r="AC27" i="80"/>
  <c r="AC35" i="80"/>
  <c r="AC20" i="80"/>
  <c r="AC28" i="80"/>
  <c r="AC37" i="80"/>
  <c r="AC36" i="80"/>
  <c r="AC21" i="80"/>
  <c r="AC29" i="80"/>
  <c r="AC10" i="80"/>
  <c r="AC34" i="80"/>
  <c r="AC38" i="80"/>
  <c r="D4" i="80"/>
  <c r="D5" i="80"/>
  <c r="D6" i="80"/>
  <c r="D7" i="80"/>
  <c r="D8" i="80"/>
  <c r="D18" i="80"/>
  <c r="D19" i="80"/>
  <c r="D20" i="80"/>
  <c r="D21" i="80"/>
  <c r="D22" i="80"/>
  <c r="D23" i="80"/>
  <c r="D24" i="80"/>
  <c r="D25" i="80"/>
  <c r="D26" i="80"/>
  <c r="D27" i="80"/>
  <c r="D28" i="80"/>
  <c r="D29" i="80"/>
  <c r="D30" i="80"/>
  <c r="D31" i="80"/>
  <c r="D32" i="80"/>
  <c r="D33" i="80"/>
  <c r="D34" i="80"/>
  <c r="D35" i="80"/>
  <c r="D36" i="80"/>
  <c r="D10" i="80"/>
  <c r="D14" i="80"/>
  <c r="D9" i="80"/>
  <c r="D12" i="80"/>
  <c r="D15" i="80"/>
  <c r="D38" i="80"/>
  <c r="D39" i="80"/>
  <c r="D13" i="80"/>
  <c r="D37" i="80"/>
  <c r="D16" i="80"/>
  <c r="D11" i="80"/>
  <c r="D17" i="80"/>
  <c r="D42" i="80"/>
  <c r="D41" i="80"/>
  <c r="D40" i="80"/>
  <c r="G32" i="76"/>
  <c r="G40" i="76"/>
  <c r="E145" i="76"/>
  <c r="G13" i="76"/>
  <c r="F21" i="76"/>
  <c r="F27" i="76"/>
  <c r="G31" i="76"/>
  <c r="G38" i="76"/>
  <c r="E154" i="76"/>
  <c r="G26" i="76"/>
  <c r="E177" i="76"/>
  <c r="E164" i="76"/>
  <c r="D181" i="76"/>
  <c r="F39" i="76"/>
  <c r="AG4" i="80"/>
  <c r="AG5" i="80"/>
  <c r="AG8" i="80"/>
  <c r="AG9" i="80"/>
  <c r="AG10" i="80"/>
  <c r="AG11" i="80"/>
  <c r="AG12" i="80"/>
  <c r="AG13" i="80"/>
  <c r="AG14" i="80"/>
  <c r="AG15" i="80"/>
  <c r="AG16" i="80"/>
  <c r="AG20" i="80"/>
  <c r="AG28" i="80"/>
  <c r="AG21" i="80"/>
  <c r="AG29" i="80"/>
  <c r="AG22" i="80"/>
  <c r="AG30" i="80"/>
  <c r="AG36" i="80"/>
  <c r="AG23" i="80"/>
  <c r="AG31" i="80"/>
  <c r="AG6" i="80"/>
  <c r="AG24" i="80"/>
  <c r="AG32" i="80"/>
  <c r="AG7" i="80"/>
  <c r="AG17" i="80"/>
  <c r="AG25" i="80"/>
  <c r="AG33" i="80"/>
  <c r="AG39" i="80"/>
  <c r="AG40" i="80"/>
  <c r="AG41" i="80"/>
  <c r="AG42" i="80"/>
  <c r="AG18" i="80"/>
  <c r="AG26" i="80"/>
  <c r="AG34" i="80"/>
  <c r="AG38" i="80"/>
  <c r="AG19" i="80"/>
  <c r="AG27" i="80"/>
  <c r="AG37" i="80"/>
  <c r="AG35" i="80"/>
  <c r="H7" i="80"/>
  <c r="H9" i="80"/>
  <c r="H13" i="80"/>
  <c r="H17" i="80"/>
  <c r="H11" i="80"/>
  <c r="H15" i="80"/>
  <c r="H18" i="80"/>
  <c r="H19" i="80"/>
  <c r="H20" i="80"/>
  <c r="H21" i="80"/>
  <c r="H22" i="80"/>
  <c r="H23" i="80"/>
  <c r="H24" i="80"/>
  <c r="H25" i="80"/>
  <c r="H26" i="80"/>
  <c r="H27" i="80"/>
  <c r="H28" i="80"/>
  <c r="H29" i="80"/>
  <c r="H30" i="80"/>
  <c r="H31" i="80"/>
  <c r="H32" i="80"/>
  <c r="H33" i="80"/>
  <c r="H34" i="80"/>
  <c r="H35" i="80"/>
  <c r="H36" i="80"/>
  <c r="H37" i="80"/>
  <c r="H38" i="80"/>
  <c r="H14" i="80"/>
  <c r="H4" i="80"/>
  <c r="H8" i="80"/>
  <c r="H12" i="80"/>
  <c r="H6" i="80"/>
  <c r="H10" i="80"/>
  <c r="H16" i="80"/>
  <c r="H42" i="80"/>
  <c r="H41" i="80"/>
  <c r="H5" i="80"/>
  <c r="H40" i="80"/>
  <c r="H39" i="80"/>
  <c r="U4" i="80"/>
  <c r="U5" i="80"/>
  <c r="U6" i="80"/>
  <c r="U7" i="80"/>
  <c r="U8" i="80"/>
  <c r="U10" i="80"/>
  <c r="U14" i="80"/>
  <c r="U12" i="80"/>
  <c r="U16" i="80"/>
  <c r="U19" i="80"/>
  <c r="U27" i="80"/>
  <c r="U9" i="80"/>
  <c r="U15" i="80"/>
  <c r="U20" i="80"/>
  <c r="U28" i="80"/>
  <c r="U39" i="80"/>
  <c r="U40" i="80"/>
  <c r="U41" i="80"/>
  <c r="U42" i="80"/>
  <c r="U21" i="80"/>
  <c r="U29" i="80"/>
  <c r="U36" i="80"/>
  <c r="U22" i="80"/>
  <c r="U30" i="80"/>
  <c r="U13" i="80"/>
  <c r="U23" i="80"/>
  <c r="U31" i="80"/>
  <c r="U24" i="80"/>
  <c r="U32" i="80"/>
  <c r="U11" i="80"/>
  <c r="U25" i="80"/>
  <c r="U33" i="80"/>
  <c r="U38" i="80"/>
  <c r="U18" i="80"/>
  <c r="U26" i="80"/>
  <c r="U37" i="80"/>
  <c r="U34" i="80"/>
  <c r="U17" i="80"/>
  <c r="U35" i="80"/>
  <c r="G19" i="76"/>
  <c r="E167" i="76"/>
  <c r="E160" i="76"/>
  <c r="AF4" i="80"/>
  <c r="AF6" i="80"/>
  <c r="AF10" i="80"/>
  <c r="AF14" i="80"/>
  <c r="AF8" i="80"/>
  <c r="AF12" i="80"/>
  <c r="AF16" i="80"/>
  <c r="AF17" i="80"/>
  <c r="AF18" i="80"/>
  <c r="AF19" i="80"/>
  <c r="AF20" i="80"/>
  <c r="AF21" i="80"/>
  <c r="AF22" i="80"/>
  <c r="AF23" i="80"/>
  <c r="AF24" i="80"/>
  <c r="AF25" i="80"/>
  <c r="AF26" i="80"/>
  <c r="AF27" i="80"/>
  <c r="AF28" i="80"/>
  <c r="AF29" i="80"/>
  <c r="AF30" i="80"/>
  <c r="AF31" i="80"/>
  <c r="AF32" i="80"/>
  <c r="AF33" i="80"/>
  <c r="AF34" i="80"/>
  <c r="AF35" i="80"/>
  <c r="AF36" i="80"/>
  <c r="AF37" i="80"/>
  <c r="AF13" i="80"/>
  <c r="AF5" i="80"/>
  <c r="AF11" i="80"/>
  <c r="AF7" i="80"/>
  <c r="AF9" i="80"/>
  <c r="AF15" i="80"/>
  <c r="AF38" i="80"/>
  <c r="AF42" i="80"/>
  <c r="AF41" i="80"/>
  <c r="AF40" i="80"/>
  <c r="AF39" i="80"/>
  <c r="F9" i="80"/>
  <c r="F10" i="80"/>
  <c r="F11" i="80"/>
  <c r="F12" i="80"/>
  <c r="F13" i="80"/>
  <c r="F14" i="80"/>
  <c r="F15" i="80"/>
  <c r="F16" i="80"/>
  <c r="F17" i="80"/>
  <c r="F5" i="80"/>
  <c r="F7" i="80"/>
  <c r="F6" i="80"/>
  <c r="F8" i="80"/>
  <c r="F20" i="80"/>
  <c r="F28" i="80"/>
  <c r="F4" i="80"/>
  <c r="F21" i="80"/>
  <c r="F29" i="80"/>
  <c r="F22" i="80"/>
  <c r="F30" i="80"/>
  <c r="F40" i="80"/>
  <c r="F41" i="80"/>
  <c r="F42" i="80"/>
  <c r="F23" i="80"/>
  <c r="F31" i="80"/>
  <c r="F38" i="80"/>
  <c r="F39" i="80"/>
  <c r="F24" i="80"/>
  <c r="F32" i="80"/>
  <c r="F25" i="80"/>
  <c r="F33" i="80"/>
  <c r="F37" i="80"/>
  <c r="F18" i="80"/>
  <c r="F26" i="80"/>
  <c r="F34" i="80"/>
  <c r="F35" i="80"/>
  <c r="F19" i="80"/>
  <c r="F27" i="80"/>
  <c r="F36" i="80"/>
  <c r="T4" i="80"/>
  <c r="T5" i="80"/>
  <c r="T6" i="80"/>
  <c r="T7" i="80"/>
  <c r="T8" i="80"/>
  <c r="T18" i="80"/>
  <c r="T19" i="80"/>
  <c r="T20" i="80"/>
  <c r="T21" i="80"/>
  <c r="T22" i="80"/>
  <c r="T23" i="80"/>
  <c r="T24" i="80"/>
  <c r="T25" i="80"/>
  <c r="T26" i="80"/>
  <c r="T27" i="80"/>
  <c r="T28" i="80"/>
  <c r="T29" i="80"/>
  <c r="T30" i="80"/>
  <c r="T31" i="80"/>
  <c r="T32" i="80"/>
  <c r="T33" i="80"/>
  <c r="T34" i="80"/>
  <c r="T35" i="80"/>
  <c r="T12" i="80"/>
  <c r="T16" i="80"/>
  <c r="T9" i="80"/>
  <c r="T15" i="80"/>
  <c r="T36" i="80"/>
  <c r="T10" i="80"/>
  <c r="T13" i="80"/>
  <c r="T11" i="80"/>
  <c r="T38" i="80"/>
  <c r="T14" i="80"/>
  <c r="T17" i="80"/>
  <c r="T41" i="80"/>
  <c r="T37" i="80"/>
  <c r="T40" i="80"/>
  <c r="T39" i="80"/>
  <c r="T42" i="80"/>
  <c r="G11" i="76"/>
  <c r="G27" i="76"/>
  <c r="F9" i="76"/>
  <c r="F15" i="81"/>
  <c r="E165" i="76"/>
  <c r="E169" i="76"/>
  <c r="E178" i="76"/>
  <c r="G35" i="76"/>
  <c r="E166" i="76"/>
  <c r="F41" i="76"/>
  <c r="G16" i="76"/>
  <c r="D170" i="76"/>
  <c r="D176" i="76"/>
  <c r="G36" i="76"/>
  <c r="D180" i="76"/>
  <c r="Y4" i="80"/>
  <c r="Y5" i="80"/>
  <c r="Y9" i="80"/>
  <c r="Y10" i="80"/>
  <c r="Y11" i="80"/>
  <c r="Y12" i="80"/>
  <c r="Y13" i="80"/>
  <c r="Y14" i="80"/>
  <c r="Y15" i="80"/>
  <c r="Y16" i="80"/>
  <c r="Y7" i="80"/>
  <c r="Y6" i="80"/>
  <c r="Y8" i="80"/>
  <c r="Y17" i="80"/>
  <c r="Y25" i="80"/>
  <c r="Y33" i="80"/>
  <c r="Y18" i="80"/>
  <c r="Y26" i="80"/>
  <c r="Y34" i="80"/>
  <c r="Y19" i="80"/>
  <c r="Y27" i="80"/>
  <c r="Y35" i="80"/>
  <c r="Y37" i="80"/>
  <c r="Y20" i="80"/>
  <c r="Y28" i="80"/>
  <c r="Y21" i="80"/>
  <c r="Y29" i="80"/>
  <c r="Y22" i="80"/>
  <c r="Y30" i="80"/>
  <c r="Y39" i="80"/>
  <c r="Y40" i="80"/>
  <c r="Y41" i="80"/>
  <c r="Y42" i="80"/>
  <c r="Y23" i="80"/>
  <c r="Y31" i="80"/>
  <c r="Y24" i="80"/>
  <c r="Y32" i="80"/>
  <c r="Y38" i="80"/>
  <c r="Y36" i="80"/>
  <c r="AL4" i="80"/>
  <c r="AL8" i="80"/>
  <c r="AL9" i="80"/>
  <c r="AL10" i="80"/>
  <c r="AL11" i="80"/>
  <c r="AL12" i="80"/>
  <c r="AL13" i="80"/>
  <c r="AL14" i="80"/>
  <c r="AL15" i="80"/>
  <c r="AL16" i="80"/>
  <c r="AL6" i="80"/>
  <c r="AL7" i="80"/>
  <c r="AL24" i="80"/>
  <c r="AL32" i="80"/>
  <c r="AL17" i="80"/>
  <c r="AL25" i="80"/>
  <c r="AL33" i="80"/>
  <c r="AL18" i="80"/>
  <c r="AL26" i="80"/>
  <c r="AL34" i="80"/>
  <c r="AL39" i="80"/>
  <c r="AL40" i="80"/>
  <c r="AL41" i="80"/>
  <c r="AL42" i="80"/>
  <c r="AL19" i="80"/>
  <c r="AL27" i="80"/>
  <c r="AL35" i="80"/>
  <c r="AL5" i="80"/>
  <c r="AL20" i="80"/>
  <c r="AL28" i="80"/>
  <c r="AL21" i="80"/>
  <c r="AL29" i="80"/>
  <c r="AL37" i="80"/>
  <c r="AL22" i="80"/>
  <c r="AL30" i="80"/>
  <c r="AL23" i="80"/>
  <c r="AL31" i="80"/>
  <c r="AL38" i="80"/>
  <c r="AL36" i="80"/>
  <c r="M4" i="80"/>
  <c r="M5" i="80"/>
  <c r="M6" i="80"/>
  <c r="M7" i="80"/>
  <c r="M8" i="80"/>
  <c r="M11" i="80"/>
  <c r="M15" i="80"/>
  <c r="M9" i="80"/>
  <c r="M13" i="80"/>
  <c r="M17" i="80"/>
  <c r="M10" i="80"/>
  <c r="M16" i="80"/>
  <c r="M24" i="80"/>
  <c r="M32" i="80"/>
  <c r="M25" i="80"/>
  <c r="M33" i="80"/>
  <c r="M39" i="80"/>
  <c r="M40" i="80"/>
  <c r="M41" i="80"/>
  <c r="M42" i="80"/>
  <c r="M18" i="80"/>
  <c r="M26" i="80"/>
  <c r="M34" i="80"/>
  <c r="M37" i="80"/>
  <c r="M14" i="80"/>
  <c r="M19" i="80"/>
  <c r="M27" i="80"/>
  <c r="M35" i="80"/>
  <c r="M20" i="80"/>
  <c r="M28" i="80"/>
  <c r="M12" i="80"/>
  <c r="M21" i="80"/>
  <c r="M29" i="80"/>
  <c r="M22" i="80"/>
  <c r="M30" i="80"/>
  <c r="M31" i="80"/>
  <c r="M38" i="80"/>
  <c r="M36" i="80"/>
  <c r="M23" i="80"/>
  <c r="E153" i="76"/>
  <c r="G21" i="76"/>
  <c r="F29" i="76"/>
  <c r="F33" i="76"/>
  <c r="F42" i="76"/>
  <c r="E146" i="76"/>
  <c r="G18" i="76"/>
  <c r="E156" i="76"/>
  <c r="G28" i="76"/>
  <c r="E170" i="76"/>
  <c r="F45" i="76"/>
  <c r="F43" i="76"/>
  <c r="E176" i="76"/>
  <c r="D182" i="76"/>
  <c r="G39" i="76"/>
  <c r="AE43" i="80"/>
  <c r="O4" i="80"/>
  <c r="O7" i="80"/>
  <c r="O6" i="80"/>
  <c r="O10" i="80"/>
  <c r="O14" i="80"/>
  <c r="O18" i="80"/>
  <c r="O19" i="80"/>
  <c r="O20" i="80"/>
  <c r="O21" i="80"/>
  <c r="O22" i="80"/>
  <c r="O23" i="80"/>
  <c r="O24" i="80"/>
  <c r="O25" i="80"/>
  <c r="O26" i="80"/>
  <c r="O27" i="80"/>
  <c r="O28" i="80"/>
  <c r="O29" i="80"/>
  <c r="O30" i="80"/>
  <c r="O31" i="80"/>
  <c r="O32" i="80"/>
  <c r="O33" i="80"/>
  <c r="O34" i="80"/>
  <c r="O35" i="80"/>
  <c r="O36" i="80"/>
  <c r="O37" i="80"/>
  <c r="O38" i="80"/>
  <c r="O5" i="80"/>
  <c r="O13" i="80"/>
  <c r="O16" i="80"/>
  <c r="O11" i="80"/>
  <c r="O17" i="80"/>
  <c r="O39" i="80"/>
  <c r="O40" i="80"/>
  <c r="O41" i="80"/>
  <c r="O42" i="80"/>
  <c r="O8" i="80"/>
  <c r="O9" i="80"/>
  <c r="O12" i="80"/>
  <c r="O15" i="80"/>
  <c r="Q4" i="80"/>
  <c r="Q5" i="80"/>
  <c r="Q9" i="80"/>
  <c r="Q10" i="80"/>
  <c r="Q11" i="80"/>
  <c r="Q12" i="80"/>
  <c r="Q13" i="80"/>
  <c r="Q14" i="80"/>
  <c r="Q15" i="80"/>
  <c r="Q16" i="80"/>
  <c r="Q17" i="80"/>
  <c r="Q7" i="80"/>
  <c r="Q8" i="80"/>
  <c r="Q6" i="80"/>
  <c r="Q22" i="80"/>
  <c r="Q30" i="80"/>
  <c r="Q23" i="80"/>
  <c r="Q31" i="80"/>
  <c r="Q24" i="80"/>
  <c r="Q32" i="80"/>
  <c r="Q38" i="80"/>
  <c r="Q25" i="80"/>
  <c r="Q33" i="80"/>
  <c r="Q18" i="80"/>
  <c r="Q26" i="80"/>
  <c r="Q19" i="80"/>
  <c r="Q27" i="80"/>
  <c r="Q35" i="80"/>
  <c r="Q39" i="80"/>
  <c r="Q40" i="80"/>
  <c r="Q41" i="80"/>
  <c r="Q42" i="80"/>
  <c r="Q20" i="80"/>
  <c r="Q28" i="80"/>
  <c r="Q36" i="80"/>
  <c r="Q37" i="80"/>
  <c r="Q21" i="80"/>
  <c r="Q29" i="80"/>
  <c r="Q34" i="80"/>
  <c r="AD8" i="80"/>
  <c r="AD9" i="80"/>
  <c r="AD10" i="80"/>
  <c r="AD11" i="80"/>
  <c r="AD12" i="80"/>
  <c r="AD13" i="80"/>
  <c r="AD14" i="80"/>
  <c r="AD15" i="80"/>
  <c r="AD16" i="80"/>
  <c r="AD7" i="80"/>
  <c r="AD21" i="80"/>
  <c r="AD29" i="80"/>
  <c r="AD22" i="80"/>
  <c r="AD30" i="80"/>
  <c r="AD36" i="80"/>
  <c r="AD5" i="80"/>
  <c r="AD6" i="80"/>
  <c r="AD23" i="80"/>
  <c r="AD31" i="80"/>
  <c r="AD39" i="80"/>
  <c r="AD40" i="80"/>
  <c r="AD41" i="80"/>
  <c r="AD42" i="80"/>
  <c r="AD24" i="80"/>
  <c r="AD32" i="80"/>
  <c r="AD4" i="80"/>
  <c r="AD17" i="80"/>
  <c r="AD25" i="80"/>
  <c r="AD33" i="80"/>
  <c r="AD18" i="80"/>
  <c r="AD26" i="80"/>
  <c r="AD34" i="80"/>
  <c r="AD38" i="80"/>
  <c r="AD19" i="80"/>
  <c r="AD27" i="80"/>
  <c r="AD35" i="80"/>
  <c r="AD28" i="80"/>
  <c r="AD37" i="80"/>
  <c r="AD20" i="80"/>
  <c r="E4" i="80"/>
  <c r="E5" i="80"/>
  <c r="E6" i="80"/>
  <c r="E7" i="80"/>
  <c r="E12" i="80"/>
  <c r="E16" i="80"/>
  <c r="E8" i="80"/>
  <c r="E10" i="80"/>
  <c r="E14" i="80"/>
  <c r="E21" i="80"/>
  <c r="E29" i="80"/>
  <c r="E9" i="80"/>
  <c r="E22" i="80"/>
  <c r="E30" i="80"/>
  <c r="E40" i="80"/>
  <c r="E41" i="80"/>
  <c r="E42" i="80"/>
  <c r="E15" i="80"/>
  <c r="E23" i="80"/>
  <c r="E31" i="80"/>
  <c r="E38" i="80"/>
  <c r="E39" i="80"/>
  <c r="E24" i="80"/>
  <c r="E32" i="80"/>
  <c r="E13" i="80"/>
  <c r="E25" i="80"/>
  <c r="E33" i="80"/>
  <c r="E18" i="80"/>
  <c r="E26" i="80"/>
  <c r="E34" i="80"/>
  <c r="E19" i="80"/>
  <c r="E27" i="80"/>
  <c r="E35" i="80"/>
  <c r="E36" i="80"/>
  <c r="E17" i="80"/>
  <c r="E20" i="80"/>
  <c r="E37" i="80"/>
  <c r="E11" i="80"/>
  <c r="E28" i="80"/>
  <c r="E149" i="76"/>
  <c r="E150" i="76"/>
  <c r="G44" i="76"/>
  <c r="G15" i="76"/>
  <c r="E147" i="76"/>
  <c r="G9" i="76"/>
  <c r="F17" i="76"/>
  <c r="F23" i="76"/>
  <c r="E158" i="76"/>
  <c r="G30" i="76"/>
  <c r="G41" i="76"/>
  <c r="E168" i="76"/>
  <c r="E181" i="76"/>
  <c r="D179" i="76"/>
  <c r="F40" i="76"/>
  <c r="E182" i="76"/>
  <c r="F44" i="76"/>
  <c r="AI4" i="80"/>
  <c r="AI5" i="80"/>
  <c r="AI6" i="80"/>
  <c r="AI7" i="80"/>
  <c r="AI11" i="80"/>
  <c r="AI15" i="80"/>
  <c r="AI9" i="80"/>
  <c r="AI13" i="80"/>
  <c r="AI18" i="80"/>
  <c r="AI26" i="80"/>
  <c r="AI19" i="80"/>
  <c r="AI27" i="80"/>
  <c r="AI35" i="80"/>
  <c r="AI38" i="80"/>
  <c r="AI10" i="80"/>
  <c r="AI16" i="80"/>
  <c r="AI20" i="80"/>
  <c r="AI28" i="80"/>
  <c r="AI37" i="80"/>
  <c r="AI21" i="80"/>
  <c r="AI29" i="80"/>
  <c r="AI8" i="80"/>
  <c r="AI22" i="80"/>
  <c r="AI30" i="80"/>
  <c r="AI14" i="80"/>
  <c r="AI23" i="80"/>
  <c r="AI31" i="80"/>
  <c r="AI24" i="80"/>
  <c r="AI32" i="80"/>
  <c r="AI33" i="80"/>
  <c r="AI12" i="80"/>
  <c r="AI36" i="80"/>
  <c r="AI42" i="80"/>
  <c r="AI41" i="80"/>
  <c r="AI17" i="80"/>
  <c r="AI40" i="80"/>
  <c r="AI39" i="80"/>
  <c r="AI34" i="80"/>
  <c r="AI25" i="80"/>
  <c r="I4" i="80"/>
  <c r="I5" i="80"/>
  <c r="I8" i="80"/>
  <c r="I9" i="80"/>
  <c r="I10" i="80"/>
  <c r="I11" i="80"/>
  <c r="I12" i="80"/>
  <c r="I13" i="80"/>
  <c r="I14" i="80"/>
  <c r="I15" i="80"/>
  <c r="I16" i="80"/>
  <c r="I17" i="80"/>
  <c r="I19" i="80"/>
  <c r="I27" i="80"/>
  <c r="I20" i="80"/>
  <c r="I28" i="80"/>
  <c r="I36" i="80"/>
  <c r="I21" i="80"/>
  <c r="I29" i="80"/>
  <c r="I22" i="80"/>
  <c r="I30" i="80"/>
  <c r="I23" i="80"/>
  <c r="I31" i="80"/>
  <c r="I24" i="80"/>
  <c r="I32" i="80"/>
  <c r="I39" i="80"/>
  <c r="I40" i="80"/>
  <c r="I41" i="80"/>
  <c r="I42" i="80"/>
  <c r="I6" i="80"/>
  <c r="I25" i="80"/>
  <c r="I33" i="80"/>
  <c r="I37" i="80"/>
  <c r="I26" i="80"/>
  <c r="I34" i="80"/>
  <c r="I38" i="80"/>
  <c r="I35" i="80"/>
  <c r="I7" i="80"/>
  <c r="I18" i="80"/>
  <c r="V9" i="80"/>
  <c r="V10" i="80"/>
  <c r="V11" i="80"/>
  <c r="V12" i="80"/>
  <c r="V13" i="80"/>
  <c r="V14" i="80"/>
  <c r="V15" i="80"/>
  <c r="V16" i="80"/>
  <c r="V17" i="80"/>
  <c r="V4" i="80"/>
  <c r="V5" i="80"/>
  <c r="V18" i="80"/>
  <c r="V26" i="80"/>
  <c r="V6" i="80"/>
  <c r="V19" i="80"/>
  <c r="V27" i="80"/>
  <c r="V35" i="80"/>
  <c r="V37" i="80"/>
  <c r="V7" i="80"/>
  <c r="V20" i="80"/>
  <c r="V28" i="80"/>
  <c r="V39" i="80"/>
  <c r="V40" i="80"/>
  <c r="V41" i="80"/>
  <c r="V42" i="80"/>
  <c r="V21" i="80"/>
  <c r="V29" i="80"/>
  <c r="V36" i="80"/>
  <c r="V22" i="80"/>
  <c r="V30" i="80"/>
  <c r="V23" i="80"/>
  <c r="V31" i="80"/>
  <c r="V8" i="80"/>
  <c r="V24" i="80"/>
  <c r="V32" i="80"/>
  <c r="V34" i="80"/>
  <c r="V38" i="80"/>
  <c r="V25" i="80"/>
  <c r="V33" i="80"/>
  <c r="AJ4" i="80"/>
  <c r="AJ5" i="80"/>
  <c r="AJ6" i="80"/>
  <c r="AJ7" i="80"/>
  <c r="AJ17" i="80"/>
  <c r="AJ18" i="80"/>
  <c r="AJ19" i="80"/>
  <c r="AJ20" i="80"/>
  <c r="AJ21" i="80"/>
  <c r="AJ22" i="80"/>
  <c r="AJ23" i="80"/>
  <c r="AJ24" i="80"/>
  <c r="AJ25" i="80"/>
  <c r="AJ26" i="80"/>
  <c r="AJ27" i="80"/>
  <c r="AJ28" i="80"/>
  <c r="AJ29" i="80"/>
  <c r="AJ30" i="80"/>
  <c r="AJ31" i="80"/>
  <c r="AJ32" i="80"/>
  <c r="AJ33" i="80"/>
  <c r="AJ34" i="80"/>
  <c r="AJ35" i="80"/>
  <c r="AJ10" i="80"/>
  <c r="AJ14" i="80"/>
  <c r="AJ12" i="80"/>
  <c r="AJ15" i="80"/>
  <c r="AJ13" i="80"/>
  <c r="AJ38" i="80"/>
  <c r="AJ16" i="80"/>
  <c r="AJ37" i="80"/>
  <c r="AJ8" i="80"/>
  <c r="AJ11" i="80"/>
  <c r="AJ36" i="80"/>
  <c r="AJ39" i="80"/>
  <c r="AJ9" i="80"/>
  <c r="AJ42" i="80"/>
  <c r="AJ41" i="80"/>
  <c r="AJ40" i="80"/>
  <c r="F25" i="76"/>
  <c r="E6" i="86"/>
  <c r="E10" i="86"/>
  <c r="J103" i="81" s="1"/>
  <c r="H10" i="77" s="1"/>
  <c r="E14" i="86"/>
  <c r="J107" i="81" s="1"/>
  <c r="H14" i="77" s="1"/>
  <c r="E18" i="86"/>
  <c r="J111" i="81" s="1"/>
  <c r="H18" i="77" s="1"/>
  <c r="E22" i="86"/>
  <c r="J115" i="81" s="1"/>
  <c r="H22" i="77" s="1"/>
  <c r="E7" i="86"/>
  <c r="J100" i="81" s="1"/>
  <c r="H7" i="77" s="1"/>
  <c r="E11" i="86"/>
  <c r="J104" i="81" s="1"/>
  <c r="H11" i="77" s="1"/>
  <c r="E15" i="86"/>
  <c r="J108" i="81" s="1"/>
  <c r="H15" i="77" s="1"/>
  <c r="E19" i="86"/>
  <c r="J112" i="81" s="1"/>
  <c r="H19" i="77" s="1"/>
  <c r="E23" i="86"/>
  <c r="J116" i="81" s="1"/>
  <c r="H23" i="77" s="1"/>
  <c r="E27" i="86"/>
  <c r="J120" i="81" s="1"/>
  <c r="H27" i="77" s="1"/>
  <c r="E31" i="86"/>
  <c r="J124" i="81" s="1"/>
  <c r="H31" i="77" s="1"/>
  <c r="E35" i="86"/>
  <c r="J128" i="81" s="1"/>
  <c r="H35" i="77" s="1"/>
  <c r="E39" i="86"/>
  <c r="J132" i="81" s="1"/>
  <c r="H39" i="77" s="1"/>
  <c r="E43" i="86"/>
  <c r="J136" i="81" s="1"/>
  <c r="H43" i="77" s="1"/>
  <c r="E8" i="86"/>
  <c r="J101" i="81" s="1"/>
  <c r="H8" i="77" s="1"/>
  <c r="E12" i="86"/>
  <c r="J105" i="81" s="1"/>
  <c r="H12" i="77" s="1"/>
  <c r="E16" i="86"/>
  <c r="J109" i="81" s="1"/>
  <c r="H16" i="77" s="1"/>
  <c r="E20" i="86"/>
  <c r="J113" i="81" s="1"/>
  <c r="H20" i="77" s="1"/>
  <c r="E24" i="86"/>
  <c r="J117" i="81" s="1"/>
  <c r="H24" i="77" s="1"/>
  <c r="E28" i="86"/>
  <c r="J121" i="81" s="1"/>
  <c r="H28" i="77" s="1"/>
  <c r="E32" i="86"/>
  <c r="J125" i="81" s="1"/>
  <c r="H32" i="77" s="1"/>
  <c r="E36" i="86"/>
  <c r="J129" i="81" s="1"/>
  <c r="H36" i="77" s="1"/>
  <c r="E40" i="86"/>
  <c r="J133" i="81" s="1"/>
  <c r="H40" i="77" s="1"/>
  <c r="E44" i="86"/>
  <c r="J137" i="81" s="1"/>
  <c r="H44" i="77" s="1"/>
  <c r="E29" i="86"/>
  <c r="J122" i="81" s="1"/>
  <c r="H29" i="77" s="1"/>
  <c r="E25" i="86"/>
  <c r="J118" i="81" s="1"/>
  <c r="H25" i="77" s="1"/>
  <c r="E13" i="86"/>
  <c r="J106" i="81" s="1"/>
  <c r="H13" i="77" s="1"/>
  <c r="E33" i="86"/>
  <c r="J126" i="81" s="1"/>
  <c r="H33" i="77" s="1"/>
  <c r="E41" i="86"/>
  <c r="J134" i="81" s="1"/>
  <c r="H41" i="77" s="1"/>
  <c r="E21" i="86"/>
  <c r="J114" i="81" s="1"/>
  <c r="H21" i="77" s="1"/>
  <c r="E9" i="86"/>
  <c r="J102" i="81" s="1"/>
  <c r="H9" i="77" s="1"/>
  <c r="E37" i="86"/>
  <c r="J130" i="81" s="1"/>
  <c r="H37" i="77" s="1"/>
  <c r="E17" i="86"/>
  <c r="J110" i="81" s="1"/>
  <c r="H17" i="77" s="1"/>
  <c r="E151" i="76"/>
  <c r="F11" i="76"/>
  <c r="E161" i="76"/>
  <c r="G29" i="76"/>
  <c r="G33" i="76"/>
  <c r="G42" i="76"/>
  <c r="G10" i="76"/>
  <c r="E173" i="76"/>
  <c r="E148" i="76"/>
  <c r="G20" i="76"/>
  <c r="G34" i="76"/>
  <c r="G45" i="76"/>
  <c r="E179" i="76"/>
  <c r="G46" i="76"/>
  <c r="E180" i="76"/>
  <c r="AN4" i="80"/>
  <c r="AN9" i="80"/>
  <c r="AN13" i="80"/>
  <c r="AN5" i="80"/>
  <c r="AN11" i="80"/>
  <c r="AN15" i="80"/>
  <c r="AN17" i="80"/>
  <c r="AN18" i="80"/>
  <c r="AN19" i="80"/>
  <c r="AN20" i="80"/>
  <c r="AN21" i="80"/>
  <c r="AN22" i="80"/>
  <c r="AN23" i="80"/>
  <c r="AN24" i="80"/>
  <c r="AN25" i="80"/>
  <c r="AN26" i="80"/>
  <c r="AN27" i="80"/>
  <c r="AN28" i="80"/>
  <c r="AN29" i="80"/>
  <c r="AN30" i="80"/>
  <c r="AN31" i="80"/>
  <c r="AN32" i="80"/>
  <c r="AN33" i="80"/>
  <c r="AN34" i="80"/>
  <c r="AN35" i="80"/>
  <c r="AN36" i="80"/>
  <c r="AN37" i="80"/>
  <c r="AN12" i="80"/>
  <c r="AN10" i="80"/>
  <c r="AN6" i="80"/>
  <c r="AN16" i="80"/>
  <c r="AN38" i="80"/>
  <c r="AN40" i="80"/>
  <c r="AN8" i="80"/>
  <c r="AN39" i="80"/>
  <c r="AN42" i="80"/>
  <c r="AN14" i="80"/>
  <c r="AN41" i="80"/>
  <c r="AN7" i="80"/>
  <c r="N4" i="80"/>
  <c r="N9" i="80"/>
  <c r="N10" i="80"/>
  <c r="N11" i="80"/>
  <c r="N12" i="80"/>
  <c r="N13" i="80"/>
  <c r="N14" i="80"/>
  <c r="N15" i="80"/>
  <c r="N16" i="80"/>
  <c r="N17" i="80"/>
  <c r="N8" i="80"/>
  <c r="N5" i="80"/>
  <c r="N7" i="80"/>
  <c r="N23" i="80"/>
  <c r="N31" i="80"/>
  <c r="N24" i="80"/>
  <c r="N32" i="80"/>
  <c r="N38" i="80"/>
  <c r="N25" i="80"/>
  <c r="N33" i="80"/>
  <c r="N39" i="80"/>
  <c r="N40" i="80"/>
  <c r="N41" i="80"/>
  <c r="N42" i="80"/>
  <c r="N18" i="80"/>
  <c r="N26" i="80"/>
  <c r="N34" i="80"/>
  <c r="N37" i="80"/>
  <c r="N19" i="80"/>
  <c r="N27" i="80"/>
  <c r="N20" i="80"/>
  <c r="N28" i="80"/>
  <c r="N36" i="80"/>
  <c r="N21" i="80"/>
  <c r="N29" i="80"/>
  <c r="N35" i="80"/>
  <c r="N22" i="80"/>
  <c r="N6" i="80"/>
  <c r="N30" i="80"/>
  <c r="AB4" i="80"/>
  <c r="AB5" i="80"/>
  <c r="AB6" i="80"/>
  <c r="AB7" i="80"/>
  <c r="AB17" i="80"/>
  <c r="AB18" i="80"/>
  <c r="AB19" i="80"/>
  <c r="AB20" i="80"/>
  <c r="AB21" i="80"/>
  <c r="AB22" i="80"/>
  <c r="AB23" i="80"/>
  <c r="AB24" i="80"/>
  <c r="AB25" i="80"/>
  <c r="AB26" i="80"/>
  <c r="AB27" i="80"/>
  <c r="AB28" i="80"/>
  <c r="AB29" i="80"/>
  <c r="AB30" i="80"/>
  <c r="AB31" i="80"/>
  <c r="AB32" i="80"/>
  <c r="AB33" i="80"/>
  <c r="AB34" i="80"/>
  <c r="AB35" i="80"/>
  <c r="AB11" i="80"/>
  <c r="AB15" i="80"/>
  <c r="AB8" i="80"/>
  <c r="AB14" i="80"/>
  <c r="AB38" i="80"/>
  <c r="AB9" i="80"/>
  <c r="AB12" i="80"/>
  <c r="AB37" i="80"/>
  <c r="AB10" i="80"/>
  <c r="AB36" i="80"/>
  <c r="AB42" i="80"/>
  <c r="AB16" i="80"/>
  <c r="AB41" i="80"/>
  <c r="AB13" i="80"/>
  <c r="AB40" i="80"/>
  <c r="AB39" i="80"/>
  <c r="AP45" i="80"/>
  <c r="G45" i="54"/>
  <c r="D16" i="49"/>
  <c r="D5" i="57"/>
  <c r="D6" i="57"/>
  <c r="D7" i="57"/>
  <c r="D8" i="57"/>
  <c r="D9" i="57"/>
  <c r="D10" i="57"/>
  <c r="D11" i="57"/>
  <c r="D12" i="57"/>
  <c r="D13" i="57"/>
  <c r="D14" i="57"/>
  <c r="D15" i="57"/>
  <c r="D16" i="57"/>
  <c r="H11" i="58"/>
  <c r="F45" i="58"/>
  <c r="I32" i="58" s="1"/>
  <c r="G45" i="58"/>
  <c r="I35" i="58" s="1"/>
  <c r="C45" i="58"/>
  <c r="H14" i="58"/>
  <c r="AO4" i="57"/>
  <c r="AG4" i="57"/>
  <c r="Y4" i="57"/>
  <c r="Q4" i="57"/>
  <c r="I4" i="57"/>
  <c r="E101" i="59"/>
  <c r="E8" i="54" s="1"/>
  <c r="AN4" i="57"/>
  <c r="AF4" i="57"/>
  <c r="X4" i="57"/>
  <c r="P4" i="57"/>
  <c r="H4" i="57"/>
  <c r="AM4" i="57"/>
  <c r="AE4" i="57"/>
  <c r="W4" i="57"/>
  <c r="O4" i="57"/>
  <c r="G4" i="57"/>
  <c r="AL4" i="57"/>
  <c r="AD4" i="57"/>
  <c r="V4" i="57"/>
  <c r="N4" i="57"/>
  <c r="F4" i="57"/>
  <c r="E130" i="59"/>
  <c r="E37" i="54" s="1"/>
  <c r="E126" i="59"/>
  <c r="E33" i="54" s="1"/>
  <c r="E122" i="59"/>
  <c r="E29" i="54" s="1"/>
  <c r="E118" i="59"/>
  <c r="E25" i="54" s="1"/>
  <c r="E114" i="59"/>
  <c r="E21" i="54" s="1"/>
  <c r="E110" i="59"/>
  <c r="E17" i="54" s="1"/>
  <c r="E106" i="59"/>
  <c r="E13" i="54" s="1"/>
  <c r="E102" i="59"/>
  <c r="E9" i="54" s="1"/>
  <c r="AK4" i="57"/>
  <c r="AC4" i="57"/>
  <c r="U4" i="57"/>
  <c r="M4" i="57"/>
  <c r="E4" i="57"/>
  <c r="AJ4" i="57"/>
  <c r="AB4" i="57"/>
  <c r="T4" i="57"/>
  <c r="L4" i="57"/>
  <c r="E135" i="59"/>
  <c r="E42" i="54" s="1"/>
  <c r="E131" i="59"/>
  <c r="E38" i="54" s="1"/>
  <c r="E127" i="59"/>
  <c r="E34" i="54" s="1"/>
  <c r="E123" i="59"/>
  <c r="E30" i="54" s="1"/>
  <c r="E119" i="59"/>
  <c r="E26" i="54" s="1"/>
  <c r="E115" i="59"/>
  <c r="E22" i="54" s="1"/>
  <c r="E111" i="59"/>
  <c r="E18" i="54" s="1"/>
  <c r="E107" i="59"/>
  <c r="E14" i="54" s="1"/>
  <c r="E103" i="59"/>
  <c r="E10" i="54" s="1"/>
  <c r="E100" i="59"/>
  <c r="E7" i="54" s="1"/>
  <c r="F101" i="59"/>
  <c r="F8" i="54" s="1"/>
  <c r="F99" i="59"/>
  <c r="F6" i="54" s="1"/>
  <c r="E40" i="64"/>
  <c r="J133" i="59" s="1"/>
  <c r="H40" i="54" s="1"/>
  <c r="E8" i="64"/>
  <c r="J101" i="59" s="1"/>
  <c r="H8" i="54" s="1"/>
  <c r="E12" i="64"/>
  <c r="J105" i="59" s="1"/>
  <c r="H12" i="54" s="1"/>
  <c r="E16" i="64"/>
  <c r="J109" i="59" s="1"/>
  <c r="H16" i="54" s="1"/>
  <c r="E20" i="64"/>
  <c r="J113" i="59" s="1"/>
  <c r="H20" i="54" s="1"/>
  <c r="E24" i="64"/>
  <c r="J117" i="59" s="1"/>
  <c r="H24" i="54" s="1"/>
  <c r="E28" i="64"/>
  <c r="J121" i="59" s="1"/>
  <c r="H28" i="54" s="1"/>
  <c r="E32" i="64"/>
  <c r="J125" i="59" s="1"/>
  <c r="H32" i="54" s="1"/>
  <c r="E44" i="64"/>
  <c r="J137" i="59" s="1"/>
  <c r="H44" i="54" s="1"/>
  <c r="E9" i="64"/>
  <c r="J102" i="59" s="1"/>
  <c r="H9" i="54" s="1"/>
  <c r="E13" i="64"/>
  <c r="J106" i="59" s="1"/>
  <c r="H13" i="54" s="1"/>
  <c r="E17" i="64"/>
  <c r="J110" i="59" s="1"/>
  <c r="H17" i="54" s="1"/>
  <c r="E21" i="64"/>
  <c r="J114" i="59" s="1"/>
  <c r="H21" i="54" s="1"/>
  <c r="E25" i="64"/>
  <c r="J118" i="59" s="1"/>
  <c r="H25" i="54" s="1"/>
  <c r="E29" i="64"/>
  <c r="J122" i="59" s="1"/>
  <c r="H29" i="54" s="1"/>
  <c r="E33" i="64"/>
  <c r="J126" i="59" s="1"/>
  <c r="H33" i="54" s="1"/>
  <c r="E37" i="64"/>
  <c r="J130" i="59" s="1"/>
  <c r="H37" i="54" s="1"/>
  <c r="E41" i="64"/>
  <c r="J134" i="59" s="1"/>
  <c r="H41" i="54" s="1"/>
  <c r="E7" i="64"/>
  <c r="J100" i="59" s="1"/>
  <c r="H7" i="54" s="1"/>
  <c r="E11" i="64"/>
  <c r="J104" i="59" s="1"/>
  <c r="H11" i="54" s="1"/>
  <c r="E15" i="64"/>
  <c r="J108" i="59" s="1"/>
  <c r="H15" i="54" s="1"/>
  <c r="E19" i="64"/>
  <c r="J112" i="59" s="1"/>
  <c r="H19" i="54" s="1"/>
  <c r="E23" i="64"/>
  <c r="J116" i="59" s="1"/>
  <c r="H23" i="54" s="1"/>
  <c r="E27" i="64"/>
  <c r="J120" i="59" s="1"/>
  <c r="H27" i="54" s="1"/>
  <c r="E31" i="64"/>
  <c r="J124" i="59" s="1"/>
  <c r="H31" i="54" s="1"/>
  <c r="E35" i="64"/>
  <c r="J128" i="59" s="1"/>
  <c r="H35" i="54" s="1"/>
  <c r="E39" i="64"/>
  <c r="J132" i="59" s="1"/>
  <c r="H39" i="54" s="1"/>
  <c r="E43" i="64"/>
  <c r="J136" i="59" s="1"/>
  <c r="H43" i="54" s="1"/>
  <c r="E38" i="64"/>
  <c r="J131" i="59" s="1"/>
  <c r="H38" i="54" s="1"/>
  <c r="E30" i="64"/>
  <c r="J123" i="59" s="1"/>
  <c r="H30" i="54" s="1"/>
  <c r="E22" i="64"/>
  <c r="J115" i="59" s="1"/>
  <c r="H22" i="54" s="1"/>
  <c r="E14" i="64"/>
  <c r="J107" i="59" s="1"/>
  <c r="H14" i="54" s="1"/>
  <c r="E6" i="64"/>
  <c r="O8" i="25"/>
  <c r="O13" i="25"/>
  <c r="P13" i="25" s="1"/>
  <c r="O14" i="25"/>
  <c r="AA43" i="80" l="1"/>
  <c r="C43" i="80"/>
  <c r="AM43" i="80"/>
  <c r="AH13" i="57"/>
  <c r="S5" i="57"/>
  <c r="S9" i="57"/>
  <c r="S13" i="57"/>
  <c r="W43" i="80"/>
  <c r="Z43" i="80"/>
  <c r="AA8" i="57"/>
  <c r="Z28" i="57"/>
  <c r="AH18" i="57"/>
  <c r="Z6" i="57"/>
  <c r="AH19" i="57"/>
  <c r="K10" i="57"/>
  <c r="AH21" i="57"/>
  <c r="AH6" i="57"/>
  <c r="AH20" i="57"/>
  <c r="Z25" i="57"/>
  <c r="AH7" i="57"/>
  <c r="AH22" i="57"/>
  <c r="AH8" i="57"/>
  <c r="AA12" i="57"/>
  <c r="AH24" i="57"/>
  <c r="AH12" i="57"/>
  <c r="AH43" i="57"/>
  <c r="Z14" i="57"/>
  <c r="Z36" i="57"/>
  <c r="AH9" i="57"/>
  <c r="AH15" i="57"/>
  <c r="Z23" i="57"/>
  <c r="Z10" i="57"/>
  <c r="AH16" i="57"/>
  <c r="AH23" i="57"/>
  <c r="AH10" i="57"/>
  <c r="AH17" i="57"/>
  <c r="S42" i="57"/>
  <c r="R43" i="80"/>
  <c r="AH5" i="57"/>
  <c r="AH11" i="57"/>
  <c r="Z18" i="57"/>
  <c r="AH41" i="57"/>
  <c r="S43" i="80"/>
  <c r="J43" i="80"/>
  <c r="AP17" i="80"/>
  <c r="H21" i="81" s="1"/>
  <c r="H21" i="76" s="1"/>
  <c r="AP5" i="80"/>
  <c r="H9" i="81" s="1"/>
  <c r="AP36" i="80"/>
  <c r="H40" i="81" s="1"/>
  <c r="J40" i="81" s="1"/>
  <c r="AP34" i="80"/>
  <c r="H38" i="81" s="1"/>
  <c r="J38" i="81" s="1"/>
  <c r="AP11" i="80"/>
  <c r="H15" i="81" s="1"/>
  <c r="H15" i="76" s="1"/>
  <c r="AP12" i="80"/>
  <c r="H16" i="81" s="1"/>
  <c r="H16" i="76" s="1"/>
  <c r="AP16" i="80"/>
  <c r="H20" i="81" s="1"/>
  <c r="J20" i="81" s="1"/>
  <c r="AP14" i="80"/>
  <c r="H18" i="81" s="1"/>
  <c r="J18" i="81" s="1"/>
  <c r="AP30" i="80"/>
  <c r="H34" i="81" s="1"/>
  <c r="J34" i="81" s="1"/>
  <c r="AP23" i="80"/>
  <c r="H27" i="81" s="1"/>
  <c r="J27" i="81" s="1"/>
  <c r="AP7" i="80"/>
  <c r="H11" i="81" s="1"/>
  <c r="J11" i="81" s="1"/>
  <c r="AP15" i="80"/>
  <c r="H19" i="81" s="1"/>
  <c r="J19" i="81" s="1"/>
  <c r="AP37" i="80"/>
  <c r="H41" i="81" s="1"/>
  <c r="J41" i="81" s="1"/>
  <c r="AP26" i="80"/>
  <c r="H30" i="81" s="1"/>
  <c r="H30" i="76" s="1"/>
  <c r="AP38" i="80"/>
  <c r="H42" i="81" s="1"/>
  <c r="J42" i="81" s="1"/>
  <c r="AP22" i="80"/>
  <c r="H26" i="81" s="1"/>
  <c r="J26" i="81" s="1"/>
  <c r="AP18" i="80"/>
  <c r="H22" i="81" s="1"/>
  <c r="J22" i="81" s="1"/>
  <c r="AP31" i="80"/>
  <c r="H35" i="81" s="1"/>
  <c r="J35" i="81" s="1"/>
  <c r="AP9" i="80"/>
  <c r="H13" i="81" s="1"/>
  <c r="H13" i="76" s="1"/>
  <c r="AP29" i="80"/>
  <c r="H33" i="81" s="1"/>
  <c r="AP21" i="80"/>
  <c r="H25" i="81" s="1"/>
  <c r="J25" i="81" s="1"/>
  <c r="AP41" i="80"/>
  <c r="H45" i="81" s="1"/>
  <c r="J45" i="81" s="1"/>
  <c r="AP13" i="80"/>
  <c r="H17" i="81" s="1"/>
  <c r="H17" i="76" s="1"/>
  <c r="AP28" i="80"/>
  <c r="H32" i="81" s="1"/>
  <c r="J32" i="81" s="1"/>
  <c r="AP20" i="80"/>
  <c r="H24" i="81" s="1"/>
  <c r="J24" i="81" s="1"/>
  <c r="AP40" i="80"/>
  <c r="H44" i="81" s="1"/>
  <c r="AP39" i="80"/>
  <c r="H43" i="81" s="1"/>
  <c r="J43" i="81" s="1"/>
  <c r="AP35" i="80"/>
  <c r="H39" i="81" s="1"/>
  <c r="J39" i="81" s="1"/>
  <c r="AP27" i="80"/>
  <c r="H31" i="81" s="1"/>
  <c r="J31" i="81" s="1"/>
  <c r="AP19" i="80"/>
  <c r="H23" i="81" s="1"/>
  <c r="H23" i="76" s="1"/>
  <c r="AP10" i="80"/>
  <c r="H14" i="81" s="1"/>
  <c r="J14" i="81" s="1"/>
  <c r="AP8" i="80"/>
  <c r="H12" i="81" s="1"/>
  <c r="AP25" i="80"/>
  <c r="H29" i="81" s="1"/>
  <c r="J29" i="81" s="1"/>
  <c r="AP6" i="80"/>
  <c r="H10" i="81" s="1"/>
  <c r="H10" i="76" s="1"/>
  <c r="AP42" i="80"/>
  <c r="H46" i="81" s="1"/>
  <c r="J46" i="81" s="1"/>
  <c r="AP24" i="80"/>
  <c r="H28" i="81" s="1"/>
  <c r="H28" i="76" s="1"/>
  <c r="AP33" i="80"/>
  <c r="H37" i="81" s="1"/>
  <c r="J37" i="81" s="1"/>
  <c r="AP32" i="80"/>
  <c r="H36" i="81" s="1"/>
  <c r="H36" i="76" s="1"/>
  <c r="Z22" i="57"/>
  <c r="Z27" i="57"/>
  <c r="Z31" i="57"/>
  <c r="Z35" i="57"/>
  <c r="Z19" i="57"/>
  <c r="AH36" i="57"/>
  <c r="Z15" i="57"/>
  <c r="Z24" i="57"/>
  <c r="AH25" i="57"/>
  <c r="Z41" i="57"/>
  <c r="Z7" i="57"/>
  <c r="Z8" i="57"/>
  <c r="Z12" i="57"/>
  <c r="Z16" i="57"/>
  <c r="Z20" i="57"/>
  <c r="AH28" i="57"/>
  <c r="Z42" i="57"/>
  <c r="Z29" i="57"/>
  <c r="Z43" i="57"/>
  <c r="Z11" i="57"/>
  <c r="Z5" i="57"/>
  <c r="Z9" i="57"/>
  <c r="Z13" i="57"/>
  <c r="Z17" i="57"/>
  <c r="Z21" i="57"/>
  <c r="Z26" i="57"/>
  <c r="AH29" i="57"/>
  <c r="R5" i="57"/>
  <c r="J17" i="57"/>
  <c r="S28" i="57"/>
  <c r="AA42" i="57"/>
  <c r="Z37" i="57"/>
  <c r="R10" i="57"/>
  <c r="S23" i="57"/>
  <c r="Z32" i="57"/>
  <c r="AH37" i="57"/>
  <c r="C16" i="57"/>
  <c r="AH32" i="57"/>
  <c r="Z39" i="57"/>
  <c r="S15" i="57"/>
  <c r="AA35" i="57"/>
  <c r="Z33" i="57"/>
  <c r="Z40" i="57"/>
  <c r="S24" i="57"/>
  <c r="AH27" i="57"/>
  <c r="AH33" i="57"/>
  <c r="AH40" i="57"/>
  <c r="S34" i="57"/>
  <c r="I45" i="58"/>
  <c r="R8" i="57"/>
  <c r="J15" i="57"/>
  <c r="R17" i="57"/>
  <c r="S6" i="57"/>
  <c r="AA21" i="57"/>
  <c r="AA37" i="57"/>
  <c r="AA41" i="57"/>
  <c r="AH26" i="57"/>
  <c r="AH31" i="57"/>
  <c r="AH35" i="57"/>
  <c r="AH39" i="57"/>
  <c r="S16" i="57"/>
  <c r="S25" i="57"/>
  <c r="S35" i="57"/>
  <c r="S43" i="57"/>
  <c r="H45" i="58"/>
  <c r="R6" i="57"/>
  <c r="J13" i="57"/>
  <c r="R15" i="57"/>
  <c r="R20" i="57"/>
  <c r="J27" i="57"/>
  <c r="AI37" i="57"/>
  <c r="AA6" i="57"/>
  <c r="S7" i="57"/>
  <c r="S17" i="57"/>
  <c r="S26" i="57"/>
  <c r="S36" i="57"/>
  <c r="J11" i="57"/>
  <c r="R13" i="57"/>
  <c r="R28" i="57"/>
  <c r="AA25" i="57"/>
  <c r="AA38" i="57"/>
  <c r="J37" i="57"/>
  <c r="AA11" i="57"/>
  <c r="S8" i="57"/>
  <c r="S18" i="57"/>
  <c r="S27" i="57"/>
  <c r="S37" i="57"/>
  <c r="J9" i="57"/>
  <c r="R11" i="57"/>
  <c r="R18" i="57"/>
  <c r="J24" i="57"/>
  <c r="J34" i="57"/>
  <c r="AA28" i="57"/>
  <c r="AI41" i="57"/>
  <c r="AI20" i="57"/>
  <c r="AA13" i="57"/>
  <c r="S10" i="57"/>
  <c r="S19" i="57"/>
  <c r="S29" i="57"/>
  <c r="S38" i="57"/>
  <c r="J7" i="57"/>
  <c r="R9" i="57"/>
  <c r="R16" i="57"/>
  <c r="R21" i="57"/>
  <c r="J36" i="57"/>
  <c r="AA29" i="57"/>
  <c r="C43" i="57"/>
  <c r="AI28" i="57"/>
  <c r="AA15" i="57"/>
  <c r="S11" i="57"/>
  <c r="S20" i="57"/>
  <c r="S31" i="57"/>
  <c r="S39" i="57"/>
  <c r="J5" i="57"/>
  <c r="R7" i="57"/>
  <c r="R14" i="57"/>
  <c r="R37" i="57"/>
  <c r="AA33" i="57"/>
  <c r="AA43" i="57"/>
  <c r="AA34" i="57"/>
  <c r="Z30" i="57"/>
  <c r="Z34" i="57"/>
  <c r="AH42" i="57"/>
  <c r="S12" i="57"/>
  <c r="S21" i="57"/>
  <c r="S32" i="57"/>
  <c r="S40" i="57"/>
  <c r="R12" i="57"/>
  <c r="R19" i="57"/>
  <c r="J22" i="57"/>
  <c r="R42" i="57"/>
  <c r="C34" i="57"/>
  <c r="AA39" i="57"/>
  <c r="AH30" i="57"/>
  <c r="AH34" i="57"/>
  <c r="S14" i="57"/>
  <c r="S22" i="57"/>
  <c r="S33" i="57"/>
  <c r="S41" i="57"/>
  <c r="K31" i="57"/>
  <c r="K20" i="57"/>
  <c r="K25" i="57"/>
  <c r="K30" i="57"/>
  <c r="C9" i="57"/>
  <c r="K11" i="57"/>
  <c r="K18" i="57"/>
  <c r="C26" i="57"/>
  <c r="C32" i="57"/>
  <c r="C17" i="57"/>
  <c r="C33" i="57"/>
  <c r="C30" i="57"/>
  <c r="C25" i="57"/>
  <c r="J25" i="57"/>
  <c r="J29" i="57"/>
  <c r="AI29" i="57"/>
  <c r="C36" i="57"/>
  <c r="AI38" i="57"/>
  <c r="J30" i="57"/>
  <c r="R38" i="57"/>
  <c r="AI22" i="57"/>
  <c r="K29" i="57"/>
  <c r="AI34" i="57"/>
  <c r="AI39" i="57"/>
  <c r="AI6" i="57"/>
  <c r="K9" i="57"/>
  <c r="AI13" i="57"/>
  <c r="K16" i="57"/>
  <c r="K21" i="57"/>
  <c r="AI30" i="57"/>
  <c r="AI8" i="57"/>
  <c r="AI26" i="57"/>
  <c r="AI21" i="57"/>
  <c r="J23" i="57"/>
  <c r="R29" i="57"/>
  <c r="J38" i="57"/>
  <c r="K22" i="57"/>
  <c r="K26" i="57"/>
  <c r="AA30" i="57"/>
  <c r="AA36" i="57"/>
  <c r="K40" i="57"/>
  <c r="J31" i="57"/>
  <c r="R39" i="57"/>
  <c r="K23" i="57"/>
  <c r="C31" i="57"/>
  <c r="AI35" i="57"/>
  <c r="C41" i="57"/>
  <c r="C5" i="57"/>
  <c r="C7" i="57"/>
  <c r="AA9" i="57"/>
  <c r="AI11" i="57"/>
  <c r="C14" i="57"/>
  <c r="AA16" i="57"/>
  <c r="C19" i="57"/>
  <c r="C22" i="57"/>
  <c r="J19" i="57"/>
  <c r="J21" i="57"/>
  <c r="R23" i="57"/>
  <c r="R30" i="57"/>
  <c r="J39" i="57"/>
  <c r="AA22" i="57"/>
  <c r="K27" i="57"/>
  <c r="K33" i="57"/>
  <c r="AI36" i="57"/>
  <c r="AA40" i="57"/>
  <c r="J26" i="57"/>
  <c r="R31" i="57"/>
  <c r="J40" i="57"/>
  <c r="C24" i="57"/>
  <c r="AI31" i="57"/>
  <c r="K36" i="57"/>
  <c r="C42" i="57"/>
  <c r="K5" i="57"/>
  <c r="K7" i="57"/>
  <c r="AI9" i="57"/>
  <c r="C12" i="57"/>
  <c r="K14" i="57"/>
  <c r="AI16" i="57"/>
  <c r="K19" i="57"/>
  <c r="AA23" i="57"/>
  <c r="J32" i="57"/>
  <c r="R40" i="57"/>
  <c r="C23" i="57"/>
  <c r="AI27" i="57"/>
  <c r="K37" i="57"/>
  <c r="AI40" i="57"/>
  <c r="R26" i="57"/>
  <c r="R33" i="57"/>
  <c r="R41" i="57"/>
  <c r="AI25" i="57"/>
  <c r="K32" i="57"/>
  <c r="C37" i="57"/>
  <c r="AA5" i="57"/>
  <c r="AA7" i="57"/>
  <c r="C10" i="57"/>
  <c r="K12" i="57"/>
  <c r="AA14" i="57"/>
  <c r="K17" i="57"/>
  <c r="AA19" i="57"/>
  <c r="AA24" i="57"/>
  <c r="J33" i="57"/>
  <c r="J41" i="57"/>
  <c r="AI23" i="57"/>
  <c r="C28" i="57"/>
  <c r="AI33" i="57"/>
  <c r="K41" i="57"/>
  <c r="R34" i="57"/>
  <c r="J42" i="57"/>
  <c r="AA26" i="57"/>
  <c r="AA32" i="57"/>
  <c r="C38" i="57"/>
  <c r="AI42" i="57"/>
  <c r="AI5" i="57"/>
  <c r="AI7" i="57"/>
  <c r="AA10" i="57"/>
  <c r="AI12" i="57"/>
  <c r="AI14" i="57"/>
  <c r="AI19" i="57"/>
  <c r="C35" i="57"/>
  <c r="R35" i="57"/>
  <c r="J43" i="57"/>
  <c r="C27" i="57"/>
  <c r="AI32" i="57"/>
  <c r="C39" i="57"/>
  <c r="K43" i="57"/>
  <c r="C6" i="57"/>
  <c r="C8" i="57"/>
  <c r="AI10" i="57"/>
  <c r="C13" i="57"/>
  <c r="C15" i="57"/>
  <c r="AI17" i="57"/>
  <c r="C20" i="57"/>
  <c r="C40" i="57"/>
  <c r="AA31" i="57"/>
  <c r="AA27" i="57"/>
  <c r="AA18" i="57"/>
  <c r="R25" i="57"/>
  <c r="J6" i="57"/>
  <c r="J8" i="57"/>
  <c r="J10" i="57"/>
  <c r="J12" i="57"/>
  <c r="J14" i="57"/>
  <c r="J16" i="57"/>
  <c r="J18" i="57"/>
  <c r="J20" i="57"/>
  <c r="R22" i="57"/>
  <c r="R24" i="57"/>
  <c r="R27" i="57"/>
  <c r="J35" i="57"/>
  <c r="R43" i="57"/>
  <c r="AI24" i="57"/>
  <c r="C29" i="57"/>
  <c r="K35" i="57"/>
  <c r="K38" i="57"/>
  <c r="K42" i="57"/>
  <c r="R36" i="57"/>
  <c r="AI15" i="57"/>
  <c r="K28" i="57"/>
  <c r="K34" i="57"/>
  <c r="K39" i="57"/>
  <c r="AI43" i="57"/>
  <c r="K6" i="57"/>
  <c r="K8" i="57"/>
  <c r="C11" i="57"/>
  <c r="K13" i="57"/>
  <c r="K15" i="57"/>
  <c r="C18" i="57"/>
  <c r="AA20" i="57"/>
  <c r="J10" i="81"/>
  <c r="J44" i="81"/>
  <c r="H44" i="76"/>
  <c r="J17" i="81"/>
  <c r="J12" i="81"/>
  <c r="H12" i="76"/>
  <c r="J28" i="81"/>
  <c r="J21" i="81"/>
  <c r="J33" i="81"/>
  <c r="H33" i="76"/>
  <c r="J9" i="81"/>
  <c r="H9" i="76"/>
  <c r="H38" i="76"/>
  <c r="H22" i="76"/>
  <c r="O43" i="80"/>
  <c r="F47" i="81"/>
  <c r="F8" i="76"/>
  <c r="AD43" i="80"/>
  <c r="Q43" i="80"/>
  <c r="K43" i="80"/>
  <c r="Y43" i="80"/>
  <c r="F15" i="76"/>
  <c r="H43" i="80"/>
  <c r="AO43" i="80"/>
  <c r="D93" i="81"/>
  <c r="D144" i="76"/>
  <c r="AH43" i="80"/>
  <c r="E43" i="80"/>
  <c r="AL43" i="80"/>
  <c r="N43" i="80"/>
  <c r="AI43" i="80"/>
  <c r="M43" i="80"/>
  <c r="E47" i="76"/>
  <c r="D15" i="72"/>
  <c r="L13" i="74"/>
  <c r="D23" i="72"/>
  <c r="C67" i="74"/>
  <c r="AK43" i="80"/>
  <c r="AN43" i="80"/>
  <c r="AP4" i="80"/>
  <c r="AB43" i="80"/>
  <c r="J99" i="81"/>
  <c r="H6" i="77" s="1"/>
  <c r="E45" i="86"/>
  <c r="J138" i="81" s="1"/>
  <c r="H45" i="77" s="1"/>
  <c r="V43" i="80"/>
  <c r="I43" i="80"/>
  <c r="AF43" i="80"/>
  <c r="AG43" i="80"/>
  <c r="AC43" i="80"/>
  <c r="E93" i="81"/>
  <c r="E144" i="76"/>
  <c r="L43" i="80"/>
  <c r="X43" i="80"/>
  <c r="D43" i="80"/>
  <c r="AJ43" i="80"/>
  <c r="T43" i="80"/>
  <c r="F43" i="80"/>
  <c r="U43" i="80"/>
  <c r="P43" i="80"/>
  <c r="G47" i="81"/>
  <c r="G8" i="76"/>
  <c r="AN5" i="57"/>
  <c r="AN6" i="57"/>
  <c r="AN7" i="57"/>
  <c r="AN8" i="57"/>
  <c r="AN9" i="57"/>
  <c r="AN10" i="57"/>
  <c r="AN11" i="57"/>
  <c r="AN12" i="57"/>
  <c r="AN13" i="57"/>
  <c r="AN14" i="57"/>
  <c r="AN15" i="57"/>
  <c r="AN16" i="57"/>
  <c r="AN17" i="57"/>
  <c r="AN18" i="57"/>
  <c r="AN19" i="57"/>
  <c r="AN20" i="57"/>
  <c r="AN21" i="57"/>
  <c r="AN22" i="57"/>
  <c r="AN23" i="57"/>
  <c r="AN24" i="57"/>
  <c r="AN25" i="57"/>
  <c r="AN26" i="57"/>
  <c r="AN27" i="57"/>
  <c r="AN28" i="57"/>
  <c r="AN29" i="57"/>
  <c r="AN30" i="57"/>
  <c r="AN31" i="57"/>
  <c r="AN32" i="57"/>
  <c r="AN33" i="57"/>
  <c r="AN34" i="57"/>
  <c r="AN35" i="57"/>
  <c r="AN36" i="57"/>
  <c r="AN37" i="57"/>
  <c r="AN38" i="57"/>
  <c r="AN39" i="57"/>
  <c r="AN40" i="57"/>
  <c r="AN41" i="57"/>
  <c r="AN42" i="57"/>
  <c r="AN43" i="57"/>
  <c r="L5" i="57"/>
  <c r="L6" i="57"/>
  <c r="L7" i="57"/>
  <c r="L8" i="57"/>
  <c r="L9" i="57"/>
  <c r="L10" i="57"/>
  <c r="L11" i="57"/>
  <c r="L12" i="57"/>
  <c r="L13" i="57"/>
  <c r="L14" i="57"/>
  <c r="L15" i="57"/>
  <c r="L16" i="57"/>
  <c r="L17" i="57"/>
  <c r="L18" i="57"/>
  <c r="L19" i="57"/>
  <c r="L20" i="57"/>
  <c r="L21" i="57"/>
  <c r="L22" i="57"/>
  <c r="L23" i="57"/>
  <c r="L24" i="57"/>
  <c r="L25" i="57"/>
  <c r="L26" i="57"/>
  <c r="L27" i="57"/>
  <c r="L28" i="57"/>
  <c r="L31" i="57"/>
  <c r="L35" i="57"/>
  <c r="L36" i="57"/>
  <c r="L37" i="57"/>
  <c r="L38" i="57"/>
  <c r="L39" i="57"/>
  <c r="L40" i="57"/>
  <c r="L41" i="57"/>
  <c r="L42" i="57"/>
  <c r="L43" i="57"/>
  <c r="L29" i="57"/>
  <c r="L30" i="57"/>
  <c r="L32" i="57"/>
  <c r="L33" i="57"/>
  <c r="L34" i="57"/>
  <c r="AK5" i="57"/>
  <c r="AK6" i="57"/>
  <c r="AK7" i="57"/>
  <c r="AK8" i="57"/>
  <c r="AK9" i="57"/>
  <c r="AK10" i="57"/>
  <c r="AK11" i="57"/>
  <c r="AK12" i="57"/>
  <c r="AK13" i="57"/>
  <c r="AK14" i="57"/>
  <c r="AK15" i="57"/>
  <c r="AK16" i="57"/>
  <c r="AK17" i="57"/>
  <c r="AK18" i="57"/>
  <c r="AK19" i="57"/>
  <c r="AK20" i="57"/>
  <c r="AK21" i="57"/>
  <c r="AK22" i="57"/>
  <c r="AK23" i="57"/>
  <c r="AK24" i="57"/>
  <c r="AK25" i="57"/>
  <c r="AK26" i="57"/>
  <c r="AK27" i="57"/>
  <c r="AK28" i="57"/>
  <c r="AK29" i="57"/>
  <c r="AK30" i="57"/>
  <c r="AK34" i="57"/>
  <c r="AK35" i="57"/>
  <c r="AK36" i="57"/>
  <c r="AK37" i="57"/>
  <c r="AK38" i="57"/>
  <c r="AK39" i="57"/>
  <c r="AK40" i="57"/>
  <c r="AK41" i="57"/>
  <c r="AK42" i="57"/>
  <c r="AK43" i="57"/>
  <c r="AK32" i="57"/>
  <c r="AK31" i="57"/>
  <c r="AK33" i="57"/>
  <c r="W5" i="57"/>
  <c r="W6" i="57"/>
  <c r="W7" i="57"/>
  <c r="W8" i="57"/>
  <c r="W9" i="57"/>
  <c r="W10" i="57"/>
  <c r="W11" i="57"/>
  <c r="W12" i="57"/>
  <c r="W13" i="57"/>
  <c r="W14" i="57"/>
  <c r="W16" i="57"/>
  <c r="W17" i="57"/>
  <c r="W18" i="57"/>
  <c r="W19" i="57"/>
  <c r="W20" i="57"/>
  <c r="W21" i="57"/>
  <c r="W22" i="57"/>
  <c r="W23" i="57"/>
  <c r="W24" i="57"/>
  <c r="W25" i="57"/>
  <c r="W26" i="57"/>
  <c r="W27" i="57"/>
  <c r="W28" i="57"/>
  <c r="W29" i="57"/>
  <c r="W30" i="57"/>
  <c r="W31" i="57"/>
  <c r="W15" i="57"/>
  <c r="W32" i="57"/>
  <c r="W33" i="57"/>
  <c r="W35" i="57"/>
  <c r="W36" i="57"/>
  <c r="W37" i="57"/>
  <c r="W38" i="57"/>
  <c r="W39" i="57"/>
  <c r="W40" i="57"/>
  <c r="W41" i="57"/>
  <c r="W42" i="57"/>
  <c r="W43" i="57"/>
  <c r="W34" i="57"/>
  <c r="AB5" i="57"/>
  <c r="AB6" i="57"/>
  <c r="AB7" i="57"/>
  <c r="AB8" i="57"/>
  <c r="AB9" i="57"/>
  <c r="AB10" i="57"/>
  <c r="AB11" i="57"/>
  <c r="AB12" i="57"/>
  <c r="AB13" i="57"/>
  <c r="AB14" i="57"/>
  <c r="AB15" i="57"/>
  <c r="AB16" i="57"/>
  <c r="AB17" i="57"/>
  <c r="AB18" i="57"/>
  <c r="AB19" i="57"/>
  <c r="AB20" i="57"/>
  <c r="AB21" i="57"/>
  <c r="AB22" i="57"/>
  <c r="AB23" i="57"/>
  <c r="AB24" i="57"/>
  <c r="AB25" i="57"/>
  <c r="AB26" i="57"/>
  <c r="AB27" i="57"/>
  <c r="AB31" i="57"/>
  <c r="AB29" i="57"/>
  <c r="AB35" i="57"/>
  <c r="AB36" i="57"/>
  <c r="AB37" i="57"/>
  <c r="AB38" i="57"/>
  <c r="AB39" i="57"/>
  <c r="AB40" i="57"/>
  <c r="AB41" i="57"/>
  <c r="AB42" i="57"/>
  <c r="AB43" i="57"/>
  <c r="AB28" i="57"/>
  <c r="AB34" i="57"/>
  <c r="AB30" i="57"/>
  <c r="AB32" i="57"/>
  <c r="AB33" i="57"/>
  <c r="N5" i="57"/>
  <c r="N6" i="57"/>
  <c r="N7" i="57"/>
  <c r="N8" i="57"/>
  <c r="N9" i="57"/>
  <c r="N10" i="57"/>
  <c r="N11" i="57"/>
  <c r="N12" i="57"/>
  <c r="N13" i="57"/>
  <c r="N14" i="57"/>
  <c r="N15" i="57"/>
  <c r="N16" i="57"/>
  <c r="N17" i="57"/>
  <c r="N18" i="57"/>
  <c r="N19" i="57"/>
  <c r="N20" i="57"/>
  <c r="N21" i="57"/>
  <c r="N22" i="57"/>
  <c r="N23" i="57"/>
  <c r="N24" i="57"/>
  <c r="N25" i="57"/>
  <c r="N26" i="57"/>
  <c r="N27" i="57"/>
  <c r="N28" i="57"/>
  <c r="N29" i="57"/>
  <c r="N30" i="57"/>
  <c r="N31" i="57"/>
  <c r="N32" i="57"/>
  <c r="N33" i="57"/>
  <c r="N34" i="57"/>
  <c r="N35" i="57"/>
  <c r="N36" i="57"/>
  <c r="N37" i="57"/>
  <c r="N38" i="57"/>
  <c r="N39" i="57"/>
  <c r="N40" i="57"/>
  <c r="N41" i="57"/>
  <c r="N42" i="57"/>
  <c r="N43" i="57"/>
  <c r="AM5" i="57"/>
  <c r="AM6" i="57"/>
  <c r="AM7" i="57"/>
  <c r="AM8" i="57"/>
  <c r="AM9" i="57"/>
  <c r="AM10" i="57"/>
  <c r="AM11" i="57"/>
  <c r="AM12" i="57"/>
  <c r="AM13" i="57"/>
  <c r="AM14" i="57"/>
  <c r="AM16" i="57"/>
  <c r="AM17" i="57"/>
  <c r="AM18" i="57"/>
  <c r="AM19" i="57"/>
  <c r="AM20" i="57"/>
  <c r="AM21" i="57"/>
  <c r="AM22" i="57"/>
  <c r="AM23" i="57"/>
  <c r="AM24" i="57"/>
  <c r="AM25" i="57"/>
  <c r="AM26" i="57"/>
  <c r="AM27" i="57"/>
  <c r="AM28" i="57"/>
  <c r="AM29" i="57"/>
  <c r="AM30" i="57"/>
  <c r="AM31" i="57"/>
  <c r="AM15" i="57"/>
  <c r="AM32" i="57"/>
  <c r="AM34" i="57"/>
  <c r="AM35" i="57"/>
  <c r="AM36" i="57"/>
  <c r="AM37" i="57"/>
  <c r="AM38" i="57"/>
  <c r="AM39" i="57"/>
  <c r="AM40" i="57"/>
  <c r="AM41" i="57"/>
  <c r="AM42" i="57"/>
  <c r="AM43" i="57"/>
  <c r="AM33" i="57"/>
  <c r="Q5" i="57"/>
  <c r="Q6" i="57"/>
  <c r="Q7" i="57"/>
  <c r="Q8" i="57"/>
  <c r="Q9" i="57"/>
  <c r="Q10" i="57"/>
  <c r="Q11" i="57"/>
  <c r="Q12" i="57"/>
  <c r="Q13" i="57"/>
  <c r="Q14" i="57"/>
  <c r="Q15" i="57"/>
  <c r="Q16" i="57"/>
  <c r="Q17" i="57"/>
  <c r="Q18" i="57"/>
  <c r="Q19" i="57"/>
  <c r="Q20" i="57"/>
  <c r="Q21" i="57"/>
  <c r="Q22" i="57"/>
  <c r="Q23" i="57"/>
  <c r="Q24" i="57"/>
  <c r="Q25" i="57"/>
  <c r="Q26" i="57"/>
  <c r="Q27" i="57"/>
  <c r="Q28" i="57"/>
  <c r="Q29" i="57"/>
  <c r="Q30" i="57"/>
  <c r="Q31" i="57"/>
  <c r="Q32" i="57"/>
  <c r="Q33" i="57"/>
  <c r="Q34" i="57"/>
  <c r="Q36" i="57"/>
  <c r="Q41" i="57"/>
  <c r="Q38" i="57"/>
  <c r="Q35" i="57"/>
  <c r="Q43" i="57"/>
  <c r="Q40" i="57"/>
  <c r="Q42" i="57"/>
  <c r="Q39" i="57"/>
  <c r="Q37" i="57"/>
  <c r="AC5" i="57"/>
  <c r="AC6" i="57"/>
  <c r="AC7" i="57"/>
  <c r="AC8" i="57"/>
  <c r="AC9" i="57"/>
  <c r="AC10" i="57"/>
  <c r="AC11" i="57"/>
  <c r="AC12" i="57"/>
  <c r="AC13" i="57"/>
  <c r="AC14" i="57"/>
  <c r="AC15" i="57"/>
  <c r="AC16" i="57"/>
  <c r="AC17" i="57"/>
  <c r="AC18" i="57"/>
  <c r="AC19" i="57"/>
  <c r="AC20" i="57"/>
  <c r="AC21" i="57"/>
  <c r="AC22" i="57"/>
  <c r="AC23" i="57"/>
  <c r="AC24" i="57"/>
  <c r="AC25" i="57"/>
  <c r="AC26" i="57"/>
  <c r="AC27" i="57"/>
  <c r="AC28" i="57"/>
  <c r="AC29" i="57"/>
  <c r="AC33" i="57"/>
  <c r="AC31" i="57"/>
  <c r="AC35" i="57"/>
  <c r="AC36" i="57"/>
  <c r="AC37" i="57"/>
  <c r="AC38" i="57"/>
  <c r="AC39" i="57"/>
  <c r="AC40" i="57"/>
  <c r="AC41" i="57"/>
  <c r="AC42" i="57"/>
  <c r="AC43" i="57"/>
  <c r="AC34" i="57"/>
  <c r="AC30" i="57"/>
  <c r="AC32" i="57"/>
  <c r="T5" i="57"/>
  <c r="T6" i="57"/>
  <c r="T7" i="57"/>
  <c r="T8" i="57"/>
  <c r="T9" i="57"/>
  <c r="T10" i="57"/>
  <c r="T11" i="57"/>
  <c r="T12" i="57"/>
  <c r="T13" i="57"/>
  <c r="T14" i="57"/>
  <c r="T15" i="57"/>
  <c r="T16" i="57"/>
  <c r="T17" i="57"/>
  <c r="T18" i="57"/>
  <c r="T19" i="57"/>
  <c r="T20" i="57"/>
  <c r="T21" i="57"/>
  <c r="T22" i="57"/>
  <c r="T23" i="57"/>
  <c r="T24" i="57"/>
  <c r="T25" i="57"/>
  <c r="T26" i="57"/>
  <c r="T27" i="57"/>
  <c r="T28" i="57"/>
  <c r="T30" i="57"/>
  <c r="T32" i="57"/>
  <c r="T33" i="57"/>
  <c r="T35" i="57"/>
  <c r="T36" i="57"/>
  <c r="T37" i="57"/>
  <c r="T38" i="57"/>
  <c r="T39" i="57"/>
  <c r="T40" i="57"/>
  <c r="T41" i="57"/>
  <c r="T42" i="57"/>
  <c r="T43" i="57"/>
  <c r="T31" i="57"/>
  <c r="T34" i="57"/>
  <c r="T29" i="57"/>
  <c r="F5" i="57"/>
  <c r="F6" i="57"/>
  <c r="F7" i="57"/>
  <c r="F8" i="57"/>
  <c r="F9" i="57"/>
  <c r="F10" i="57"/>
  <c r="F11" i="57"/>
  <c r="F12" i="57"/>
  <c r="F13" i="57"/>
  <c r="F14" i="57"/>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I5" i="57"/>
  <c r="I6" i="57"/>
  <c r="I7" i="57"/>
  <c r="I8" i="57"/>
  <c r="I9" i="57"/>
  <c r="I10" i="57"/>
  <c r="I11" i="57"/>
  <c r="I12" i="57"/>
  <c r="I13" i="57"/>
  <c r="I14" i="57"/>
  <c r="I16" i="57"/>
  <c r="I17" i="57"/>
  <c r="I18" i="57"/>
  <c r="I19" i="57"/>
  <c r="I20" i="57"/>
  <c r="I21" i="57"/>
  <c r="I22" i="57"/>
  <c r="I23" i="57"/>
  <c r="I24" i="57"/>
  <c r="I25" i="57"/>
  <c r="I26" i="57"/>
  <c r="I27" i="57"/>
  <c r="I28" i="57"/>
  <c r="I29" i="57"/>
  <c r="I30" i="57"/>
  <c r="I31" i="57"/>
  <c r="I32" i="57"/>
  <c r="I33" i="57"/>
  <c r="I34" i="57"/>
  <c r="I15" i="57"/>
  <c r="I41" i="57"/>
  <c r="I38" i="57"/>
  <c r="I35" i="57"/>
  <c r="I43" i="57"/>
  <c r="I40" i="57"/>
  <c r="I37" i="57"/>
  <c r="I39" i="57"/>
  <c r="I36" i="57"/>
  <c r="I42" i="57"/>
  <c r="E45" i="64"/>
  <c r="J138" i="59" s="1"/>
  <c r="H45" i="54" s="1"/>
  <c r="J99" i="59"/>
  <c r="H6" i="54" s="1"/>
  <c r="AJ5" i="57"/>
  <c r="AJ6" i="57"/>
  <c r="AJ7" i="57"/>
  <c r="AJ8" i="57"/>
  <c r="AJ9" i="57"/>
  <c r="AJ10" i="57"/>
  <c r="AJ11" i="57"/>
  <c r="AJ12" i="57"/>
  <c r="AJ13" i="57"/>
  <c r="AJ14" i="57"/>
  <c r="AJ15" i="57"/>
  <c r="AJ16" i="57"/>
  <c r="AJ17" i="57"/>
  <c r="AJ18" i="57"/>
  <c r="AJ19" i="57"/>
  <c r="AJ20" i="57"/>
  <c r="AJ21" i="57"/>
  <c r="AJ22" i="57"/>
  <c r="AJ23" i="57"/>
  <c r="AJ24" i="57"/>
  <c r="AJ25" i="57"/>
  <c r="AJ26" i="57"/>
  <c r="AJ27" i="57"/>
  <c r="AJ30" i="57"/>
  <c r="AJ34" i="57"/>
  <c r="AJ35" i="57"/>
  <c r="AJ36" i="57"/>
  <c r="AJ37" i="57"/>
  <c r="AJ38" i="57"/>
  <c r="AJ39" i="57"/>
  <c r="AJ40" i="57"/>
  <c r="AJ41" i="57"/>
  <c r="AJ42" i="57"/>
  <c r="AJ43" i="57"/>
  <c r="AJ32" i="57"/>
  <c r="AJ31" i="57"/>
  <c r="AJ33" i="57"/>
  <c r="AJ29" i="57"/>
  <c r="AJ28" i="57"/>
  <c r="V5" i="57"/>
  <c r="V6" i="57"/>
  <c r="V7" i="57"/>
  <c r="V8" i="57"/>
  <c r="V9" i="57"/>
  <c r="V10" i="57"/>
  <c r="V11" i="57"/>
  <c r="V12" i="57"/>
  <c r="V13" i="57"/>
  <c r="V14" i="57"/>
  <c r="V16" i="57"/>
  <c r="V17" i="57"/>
  <c r="V18" i="57"/>
  <c r="V19" i="57"/>
  <c r="V20" i="57"/>
  <c r="V21" i="57"/>
  <c r="V22" i="57"/>
  <c r="V23" i="57"/>
  <c r="V24" i="57"/>
  <c r="V25" i="57"/>
  <c r="V26" i="57"/>
  <c r="V27" i="57"/>
  <c r="V28" i="57"/>
  <c r="V29" i="57"/>
  <c r="V30" i="57"/>
  <c r="V31" i="57"/>
  <c r="V32" i="57"/>
  <c r="V33" i="57"/>
  <c r="V34" i="57"/>
  <c r="V15" i="57"/>
  <c r="V35" i="57"/>
  <c r="V36" i="57"/>
  <c r="V37" i="57"/>
  <c r="V38" i="57"/>
  <c r="V39" i="57"/>
  <c r="V40" i="57"/>
  <c r="V41" i="57"/>
  <c r="V42" i="57"/>
  <c r="V43" i="57"/>
  <c r="H5" i="57"/>
  <c r="H6" i="57"/>
  <c r="H7" i="57"/>
  <c r="H8" i="57"/>
  <c r="H9" i="57"/>
  <c r="H10" i="57"/>
  <c r="H11" i="57"/>
  <c r="H12" i="57"/>
  <c r="H13" i="57"/>
  <c r="H14" i="57"/>
  <c r="H15" i="57"/>
  <c r="H16" i="57"/>
  <c r="H17" i="57"/>
  <c r="H18" i="57"/>
  <c r="H19" i="57"/>
  <c r="H20" i="57"/>
  <c r="H21" i="57"/>
  <c r="H22" i="57"/>
  <c r="H23" i="57"/>
  <c r="H24" i="57"/>
  <c r="H25" i="57"/>
  <c r="H26" i="57"/>
  <c r="H27" i="57"/>
  <c r="H28" i="57"/>
  <c r="H29" i="57"/>
  <c r="H30" i="57"/>
  <c r="H31" i="57"/>
  <c r="H32" i="57"/>
  <c r="H33" i="57"/>
  <c r="H34" i="57"/>
  <c r="H35" i="57"/>
  <c r="H36" i="57"/>
  <c r="H37" i="57"/>
  <c r="H38" i="57"/>
  <c r="H39" i="57"/>
  <c r="H40" i="57"/>
  <c r="H41" i="57"/>
  <c r="H42" i="57"/>
  <c r="H43" i="57"/>
  <c r="Y5" i="57"/>
  <c r="Y6" i="57"/>
  <c r="Y7" i="57"/>
  <c r="Y8" i="57"/>
  <c r="Y9" i="57"/>
  <c r="Y10" i="57"/>
  <c r="Y11" i="57"/>
  <c r="Y12" i="57"/>
  <c r="Y13" i="57"/>
  <c r="Y16" i="57"/>
  <c r="Y17" i="57"/>
  <c r="Y18" i="57"/>
  <c r="Y19" i="57"/>
  <c r="Y20" i="57"/>
  <c r="Y21" i="57"/>
  <c r="Y22" i="57"/>
  <c r="Y23" i="57"/>
  <c r="Y24" i="57"/>
  <c r="Y25" i="57"/>
  <c r="Y26" i="57"/>
  <c r="Y27" i="57"/>
  <c r="Y28" i="57"/>
  <c r="Y29" i="57"/>
  <c r="Y30" i="57"/>
  <c r="Y31" i="57"/>
  <c r="Y32" i="57"/>
  <c r="Y33" i="57"/>
  <c r="Y34" i="57"/>
  <c r="Y14" i="57"/>
  <c r="Y15" i="57"/>
  <c r="Y39" i="57"/>
  <c r="Y36" i="57"/>
  <c r="Y41" i="57"/>
  <c r="Y38" i="57"/>
  <c r="Y35" i="57"/>
  <c r="Y43" i="57"/>
  <c r="Y37" i="57"/>
  <c r="Y42" i="57"/>
  <c r="Y40" i="57"/>
  <c r="O5" i="57"/>
  <c r="O6" i="57"/>
  <c r="O7" i="57"/>
  <c r="O8" i="57"/>
  <c r="O9" i="57"/>
  <c r="O10" i="57"/>
  <c r="O11" i="57"/>
  <c r="O12" i="57"/>
  <c r="O13" i="57"/>
  <c r="O14" i="57"/>
  <c r="O15" i="57"/>
  <c r="O16" i="57"/>
  <c r="O17" i="57"/>
  <c r="O18" i="57"/>
  <c r="O19" i="57"/>
  <c r="O20" i="57"/>
  <c r="O21" i="57"/>
  <c r="O22" i="57"/>
  <c r="O23" i="57"/>
  <c r="O24" i="57"/>
  <c r="O25" i="57"/>
  <c r="O26" i="57"/>
  <c r="O27" i="57"/>
  <c r="O28" i="57"/>
  <c r="O29" i="57"/>
  <c r="O30" i="57"/>
  <c r="O31" i="57"/>
  <c r="O34" i="57"/>
  <c r="O35" i="57"/>
  <c r="O36" i="57"/>
  <c r="O37" i="57"/>
  <c r="O38" i="57"/>
  <c r="O39" i="57"/>
  <c r="O40" i="57"/>
  <c r="O41" i="57"/>
  <c r="O42" i="57"/>
  <c r="O43" i="57"/>
  <c r="O32" i="57"/>
  <c r="O33" i="57"/>
  <c r="AP4" i="57"/>
  <c r="E5" i="57"/>
  <c r="E6" i="57"/>
  <c r="E7" i="57"/>
  <c r="E8" i="57"/>
  <c r="E9" i="57"/>
  <c r="E10" i="57"/>
  <c r="E11" i="57"/>
  <c r="E12" i="57"/>
  <c r="E13" i="57"/>
  <c r="E14" i="57"/>
  <c r="E15" i="57"/>
  <c r="E16" i="57"/>
  <c r="E17" i="57"/>
  <c r="E18" i="57"/>
  <c r="E19" i="57"/>
  <c r="E20" i="57"/>
  <c r="E21" i="57"/>
  <c r="E22" i="57"/>
  <c r="E23" i="57"/>
  <c r="E24" i="57"/>
  <c r="E25" i="57"/>
  <c r="E26" i="57"/>
  <c r="E27" i="57"/>
  <c r="E28" i="57"/>
  <c r="E29" i="57"/>
  <c r="E30" i="57"/>
  <c r="E32" i="57"/>
  <c r="E33" i="57"/>
  <c r="E34" i="57"/>
  <c r="E35" i="57"/>
  <c r="E36" i="57"/>
  <c r="E37" i="57"/>
  <c r="E38" i="57"/>
  <c r="E39" i="57"/>
  <c r="E40" i="57"/>
  <c r="E41" i="57"/>
  <c r="E42" i="57"/>
  <c r="E43" i="57"/>
  <c r="E31" i="57"/>
  <c r="AD5" i="57"/>
  <c r="AD6" i="57"/>
  <c r="AD7" i="57"/>
  <c r="AD8" i="57"/>
  <c r="AD9" i="57"/>
  <c r="AD10" i="57"/>
  <c r="AD11" i="57"/>
  <c r="AD12" i="57"/>
  <c r="AD13" i="57"/>
  <c r="AD14" i="57"/>
  <c r="AD16" i="57"/>
  <c r="AD17" i="57"/>
  <c r="AD18" i="57"/>
  <c r="AD19" i="57"/>
  <c r="AD20" i="57"/>
  <c r="AD21" i="57"/>
  <c r="AD22" i="57"/>
  <c r="AD23" i="57"/>
  <c r="AD24" i="57"/>
  <c r="AD25" i="57"/>
  <c r="AD26" i="57"/>
  <c r="AD27" i="57"/>
  <c r="AD28" i="57"/>
  <c r="AD29" i="57"/>
  <c r="AD30" i="57"/>
  <c r="AD31" i="57"/>
  <c r="AD32" i="57"/>
  <c r="AD33" i="57"/>
  <c r="AD34" i="57"/>
  <c r="AD15" i="57"/>
  <c r="AD35" i="57"/>
  <c r="AD36" i="57"/>
  <c r="AD37" i="57"/>
  <c r="AD38" i="57"/>
  <c r="AD39" i="57"/>
  <c r="AD40" i="57"/>
  <c r="AD41" i="57"/>
  <c r="AD42" i="57"/>
  <c r="AD43" i="57"/>
  <c r="P5" i="57"/>
  <c r="P6" i="57"/>
  <c r="P7" i="57"/>
  <c r="P8" i="57"/>
  <c r="P9" i="57"/>
  <c r="P10" i="57"/>
  <c r="P11" i="57"/>
  <c r="P12" i="57"/>
  <c r="P13" i="57"/>
  <c r="P14" i="57"/>
  <c r="P15" i="57"/>
  <c r="P16" i="57"/>
  <c r="P17" i="57"/>
  <c r="P18" i="57"/>
  <c r="P19" i="57"/>
  <c r="P20" i="57"/>
  <c r="P21" i="57"/>
  <c r="P22" i="57"/>
  <c r="P23" i="57"/>
  <c r="P24" i="57"/>
  <c r="P25" i="57"/>
  <c r="P26" i="57"/>
  <c r="P27" i="57"/>
  <c r="P28" i="57"/>
  <c r="P29" i="57"/>
  <c r="P30" i="57"/>
  <c r="P31" i="57"/>
  <c r="P32" i="57"/>
  <c r="P33" i="57"/>
  <c r="P34" i="57"/>
  <c r="P35" i="57"/>
  <c r="P36" i="57"/>
  <c r="P37" i="57"/>
  <c r="P38" i="57"/>
  <c r="P39" i="57"/>
  <c r="P40" i="57"/>
  <c r="P41" i="57"/>
  <c r="P42" i="57"/>
  <c r="P43" i="57"/>
  <c r="AG5" i="57"/>
  <c r="AG6" i="57"/>
  <c r="AG7" i="57"/>
  <c r="AG8" i="57"/>
  <c r="AG9" i="57"/>
  <c r="AG10" i="57"/>
  <c r="AG11" i="57"/>
  <c r="AG12" i="57"/>
  <c r="AG13" i="57"/>
  <c r="AG14" i="57"/>
  <c r="AG16" i="57"/>
  <c r="AG17" i="57"/>
  <c r="AG18" i="57"/>
  <c r="AG19" i="57"/>
  <c r="AG20" i="57"/>
  <c r="AG21" i="57"/>
  <c r="AG22" i="57"/>
  <c r="AG23" i="57"/>
  <c r="AG24" i="57"/>
  <c r="AG25" i="57"/>
  <c r="AG26" i="57"/>
  <c r="AG27" i="57"/>
  <c r="AG28" i="57"/>
  <c r="AG29" i="57"/>
  <c r="AG30" i="57"/>
  <c r="AG31" i="57"/>
  <c r="AG32" i="57"/>
  <c r="AG33" i="57"/>
  <c r="AG15" i="57"/>
  <c r="AG34" i="57"/>
  <c r="AG42" i="57"/>
  <c r="AG39" i="57"/>
  <c r="AG36" i="57"/>
  <c r="AG41" i="57"/>
  <c r="AG38" i="57"/>
  <c r="AG40" i="57"/>
  <c r="AG37" i="57"/>
  <c r="AG35" i="57"/>
  <c r="AG43" i="57"/>
  <c r="D44" i="57"/>
  <c r="AE5" i="57"/>
  <c r="AE6" i="57"/>
  <c r="AE7" i="57"/>
  <c r="AE8" i="57"/>
  <c r="AE9" i="57"/>
  <c r="AE10" i="57"/>
  <c r="AE11" i="57"/>
  <c r="AE12" i="57"/>
  <c r="AE13" i="57"/>
  <c r="AE14" i="57"/>
  <c r="AE16" i="57"/>
  <c r="AE17" i="57"/>
  <c r="AE18" i="57"/>
  <c r="AE19" i="57"/>
  <c r="AE20" i="57"/>
  <c r="AE21" i="57"/>
  <c r="AE22" i="57"/>
  <c r="AE23" i="57"/>
  <c r="AE24" i="57"/>
  <c r="AE25" i="57"/>
  <c r="AE26" i="57"/>
  <c r="AE27" i="57"/>
  <c r="AE28" i="57"/>
  <c r="AE29" i="57"/>
  <c r="AE30" i="57"/>
  <c r="AE31" i="57"/>
  <c r="AE15" i="57"/>
  <c r="AE32" i="57"/>
  <c r="AE33" i="57"/>
  <c r="AE34" i="57"/>
  <c r="AE35" i="57"/>
  <c r="AE36" i="57"/>
  <c r="AE37" i="57"/>
  <c r="AE38" i="57"/>
  <c r="AE39" i="57"/>
  <c r="AE40" i="57"/>
  <c r="AE41" i="57"/>
  <c r="AE42" i="57"/>
  <c r="AE43" i="57"/>
  <c r="M5" i="57"/>
  <c r="M6" i="57"/>
  <c r="M7" i="57"/>
  <c r="M8" i="57"/>
  <c r="M9" i="57"/>
  <c r="M10" i="57"/>
  <c r="M11" i="57"/>
  <c r="M12" i="57"/>
  <c r="M13" i="57"/>
  <c r="M14" i="57"/>
  <c r="M15" i="57"/>
  <c r="M16" i="57"/>
  <c r="M17" i="57"/>
  <c r="M18" i="57"/>
  <c r="M19" i="57"/>
  <c r="M20" i="57"/>
  <c r="M21" i="57"/>
  <c r="M22" i="57"/>
  <c r="M23" i="57"/>
  <c r="M24" i="57"/>
  <c r="M25" i="57"/>
  <c r="M26" i="57"/>
  <c r="M27" i="57"/>
  <c r="M28" i="57"/>
  <c r="M29" i="57"/>
  <c r="M34" i="57"/>
  <c r="M31" i="57"/>
  <c r="M35" i="57"/>
  <c r="M36" i="57"/>
  <c r="M37" i="57"/>
  <c r="M38" i="57"/>
  <c r="M39" i="57"/>
  <c r="M40" i="57"/>
  <c r="M41" i="57"/>
  <c r="M42" i="57"/>
  <c r="M43" i="57"/>
  <c r="M30" i="57"/>
  <c r="M32" i="57"/>
  <c r="M33" i="57"/>
  <c r="AL5" i="57"/>
  <c r="AL6" i="57"/>
  <c r="AL7" i="57"/>
  <c r="AL8" i="57"/>
  <c r="AL9" i="57"/>
  <c r="AL10" i="57"/>
  <c r="AL11" i="57"/>
  <c r="AL12" i="57"/>
  <c r="AL13" i="57"/>
  <c r="AL14" i="57"/>
  <c r="AL16" i="57"/>
  <c r="AL17" i="57"/>
  <c r="AL18" i="57"/>
  <c r="AL19" i="57"/>
  <c r="AL20" i="57"/>
  <c r="AL21" i="57"/>
  <c r="AL22" i="57"/>
  <c r="AL23" i="57"/>
  <c r="AL24" i="57"/>
  <c r="AL25" i="57"/>
  <c r="AL26" i="57"/>
  <c r="AL27" i="57"/>
  <c r="AL28" i="57"/>
  <c r="AL29" i="57"/>
  <c r="AL30" i="57"/>
  <c r="AL31" i="57"/>
  <c r="AL32" i="57"/>
  <c r="AL33" i="57"/>
  <c r="AL15" i="57"/>
  <c r="AL34" i="57"/>
  <c r="AL35" i="57"/>
  <c r="AL36" i="57"/>
  <c r="AL37" i="57"/>
  <c r="AL38" i="57"/>
  <c r="AL39" i="57"/>
  <c r="AL40" i="57"/>
  <c r="AL41" i="57"/>
  <c r="AL42" i="57"/>
  <c r="AL43" i="57"/>
  <c r="X5" i="57"/>
  <c r="X6" i="57"/>
  <c r="X7" i="57"/>
  <c r="X8" i="57"/>
  <c r="X9" i="57"/>
  <c r="X10" i="57"/>
  <c r="X11" i="57"/>
  <c r="X12" i="57"/>
  <c r="X13" i="57"/>
  <c r="X14" i="57"/>
  <c r="X15" i="57"/>
  <c r="X16" i="57"/>
  <c r="X17" i="57"/>
  <c r="X18" i="57"/>
  <c r="X19" i="57"/>
  <c r="X20" i="57"/>
  <c r="X21" i="57"/>
  <c r="X22" i="57"/>
  <c r="X23" i="57"/>
  <c r="X24" i="57"/>
  <c r="X25" i="57"/>
  <c r="X26" i="57"/>
  <c r="X27" i="57"/>
  <c r="X28" i="57"/>
  <c r="X29" i="57"/>
  <c r="X30" i="57"/>
  <c r="X31" i="57"/>
  <c r="X32" i="57"/>
  <c r="X33" i="57"/>
  <c r="X34" i="57"/>
  <c r="X35" i="57"/>
  <c r="X36" i="57"/>
  <c r="X37" i="57"/>
  <c r="X38" i="57"/>
  <c r="X39" i="57"/>
  <c r="X40" i="57"/>
  <c r="X41" i="57"/>
  <c r="X42" i="57"/>
  <c r="X43" i="57"/>
  <c r="AO5" i="57"/>
  <c r="AO6" i="57"/>
  <c r="AO7" i="57"/>
  <c r="AO8" i="57"/>
  <c r="AO9" i="57"/>
  <c r="AO10" i="57"/>
  <c r="AO11" i="57"/>
  <c r="AO12" i="57"/>
  <c r="AO13" i="57"/>
  <c r="AO15" i="57"/>
  <c r="AO16" i="57"/>
  <c r="AO17" i="57"/>
  <c r="AO18" i="57"/>
  <c r="AO19" i="57"/>
  <c r="AO20" i="57"/>
  <c r="AO21" i="57"/>
  <c r="AO22" i="57"/>
  <c r="AO23" i="57"/>
  <c r="AO24" i="57"/>
  <c r="AO25" i="57"/>
  <c r="AO26" i="57"/>
  <c r="AO27" i="57"/>
  <c r="AO28" i="57"/>
  <c r="AO29" i="57"/>
  <c r="AO30" i="57"/>
  <c r="AO31" i="57"/>
  <c r="AO32" i="57"/>
  <c r="AO33" i="57"/>
  <c r="AO14" i="57"/>
  <c r="AO37" i="57"/>
  <c r="AO34" i="57"/>
  <c r="AO42" i="57"/>
  <c r="AO39" i="57"/>
  <c r="AO36" i="57"/>
  <c r="AO41" i="57"/>
  <c r="AO35" i="57"/>
  <c r="AO43" i="57"/>
  <c r="AO40" i="57"/>
  <c r="AO38" i="57"/>
  <c r="U5" i="57"/>
  <c r="U6" i="57"/>
  <c r="U7" i="57"/>
  <c r="U8" i="57"/>
  <c r="U9" i="57"/>
  <c r="U10" i="57"/>
  <c r="U11" i="57"/>
  <c r="U12" i="57"/>
  <c r="U13" i="57"/>
  <c r="U14" i="57"/>
  <c r="U15" i="57"/>
  <c r="U16" i="57"/>
  <c r="U17" i="57"/>
  <c r="U18" i="57"/>
  <c r="U19" i="57"/>
  <c r="U20" i="57"/>
  <c r="U21" i="57"/>
  <c r="U22" i="57"/>
  <c r="U23" i="57"/>
  <c r="U24" i="57"/>
  <c r="U25" i="57"/>
  <c r="U26" i="57"/>
  <c r="U27" i="57"/>
  <c r="U28" i="57"/>
  <c r="U29" i="57"/>
  <c r="U30" i="57"/>
  <c r="U32" i="57"/>
  <c r="U33" i="57"/>
  <c r="U35" i="57"/>
  <c r="U36" i="57"/>
  <c r="U37" i="57"/>
  <c r="U38" i="57"/>
  <c r="U39" i="57"/>
  <c r="U40" i="57"/>
  <c r="U41" i="57"/>
  <c r="U42" i="57"/>
  <c r="U43" i="57"/>
  <c r="U31" i="57"/>
  <c r="U34" i="57"/>
  <c r="G5" i="57"/>
  <c r="G6" i="57"/>
  <c r="G7" i="57"/>
  <c r="G8" i="57"/>
  <c r="G9" i="57"/>
  <c r="G10" i="57"/>
  <c r="G11" i="57"/>
  <c r="G12" i="57"/>
  <c r="G13" i="57"/>
  <c r="G14" i="57"/>
  <c r="G15" i="57"/>
  <c r="G16" i="57"/>
  <c r="G17" i="57"/>
  <c r="G18" i="57"/>
  <c r="G19" i="57"/>
  <c r="G20" i="57"/>
  <c r="G21" i="57"/>
  <c r="G22" i="57"/>
  <c r="G23" i="57"/>
  <c r="G24" i="57"/>
  <c r="G25" i="57"/>
  <c r="G26" i="57"/>
  <c r="G27" i="57"/>
  <c r="G28" i="57"/>
  <c r="G29" i="57"/>
  <c r="G30" i="57"/>
  <c r="G31" i="57"/>
  <c r="G32" i="57"/>
  <c r="G33" i="57"/>
  <c r="G34" i="57"/>
  <c r="G35" i="57"/>
  <c r="G36" i="57"/>
  <c r="G37" i="57"/>
  <c r="G38" i="57"/>
  <c r="G39" i="57"/>
  <c r="G40" i="57"/>
  <c r="G41" i="57"/>
  <c r="G42" i="57"/>
  <c r="G43" i="57"/>
  <c r="AF5" i="57"/>
  <c r="AF6" i="57"/>
  <c r="AF7" i="57"/>
  <c r="AF8" i="57"/>
  <c r="AF9" i="57"/>
  <c r="AF10" i="57"/>
  <c r="AF11" i="57"/>
  <c r="AF12" i="57"/>
  <c r="AF13" i="57"/>
  <c r="AF14" i="57"/>
  <c r="AF15" i="57"/>
  <c r="AF16" i="57"/>
  <c r="AF17" i="57"/>
  <c r="AF18" i="57"/>
  <c r="AF19" i="57"/>
  <c r="AF20" i="57"/>
  <c r="AF21" i="57"/>
  <c r="AF22" i="57"/>
  <c r="AF23" i="57"/>
  <c r="AF24" i="57"/>
  <c r="AF25" i="57"/>
  <c r="AF26" i="57"/>
  <c r="AF27" i="57"/>
  <c r="AF28" i="57"/>
  <c r="AF29" i="57"/>
  <c r="AF30" i="57"/>
  <c r="AF31" i="57"/>
  <c r="AF32" i="57"/>
  <c r="AF33" i="57"/>
  <c r="AF34" i="57"/>
  <c r="AF35" i="57"/>
  <c r="AF36" i="57"/>
  <c r="AF37" i="57"/>
  <c r="AF38" i="57"/>
  <c r="AF39" i="57"/>
  <c r="AF40" i="57"/>
  <c r="AF41" i="57"/>
  <c r="AF42" i="57"/>
  <c r="AF43" i="57"/>
  <c r="D45" i="36"/>
  <c r="D8" i="36"/>
  <c r="D9" i="36"/>
  <c r="D10" i="36"/>
  <c r="D11" i="36"/>
  <c r="D12" i="36"/>
  <c r="D13" i="36"/>
  <c r="D14" i="36"/>
  <c r="D15" i="36"/>
  <c r="D16" i="36"/>
  <c r="D17" i="36"/>
  <c r="D18" i="36"/>
  <c r="D19" i="36"/>
  <c r="D20" i="36"/>
  <c r="D21" i="36"/>
  <c r="D22" i="36"/>
  <c r="D23" i="36"/>
  <c r="D24" i="36"/>
  <c r="D25" i="36"/>
  <c r="D26" i="36"/>
  <c r="D27" i="36"/>
  <c r="D28" i="36"/>
  <c r="D29" i="36"/>
  <c r="D30" i="36"/>
  <c r="D31" i="36"/>
  <c r="D32" i="36"/>
  <c r="D33" i="36"/>
  <c r="D34" i="36"/>
  <c r="D35" i="36"/>
  <c r="D36" i="36"/>
  <c r="D37" i="36"/>
  <c r="D38" i="36"/>
  <c r="D39" i="36"/>
  <c r="D40" i="36"/>
  <c r="D41" i="36"/>
  <c r="D42" i="36"/>
  <c r="D43" i="36"/>
  <c r="D44" i="36"/>
  <c r="D7" i="36"/>
  <c r="D6" i="36"/>
  <c r="H27" i="76" l="1"/>
  <c r="H39" i="76"/>
  <c r="H34" i="76"/>
  <c r="H19" i="76"/>
  <c r="H35" i="76"/>
  <c r="H11" i="76"/>
  <c r="J13" i="81"/>
  <c r="H40" i="76"/>
  <c r="H46" i="76"/>
  <c r="H43" i="76"/>
  <c r="J15" i="81"/>
  <c r="K15" i="81" s="1"/>
  <c r="H41" i="76"/>
  <c r="H37" i="76"/>
  <c r="H31" i="76"/>
  <c r="H20" i="76"/>
  <c r="H14" i="76"/>
  <c r="H42" i="76"/>
  <c r="J30" i="81"/>
  <c r="K30" i="81" s="1"/>
  <c r="J23" i="81"/>
  <c r="J16" i="81"/>
  <c r="K16" i="81" s="1"/>
  <c r="J36" i="81"/>
  <c r="K36" i="81" s="1"/>
  <c r="H45" i="76"/>
  <c r="H25" i="76"/>
  <c r="H18" i="76"/>
  <c r="H26" i="76"/>
  <c r="H24" i="76"/>
  <c r="H32" i="76"/>
  <c r="H29" i="76"/>
  <c r="Z44" i="57"/>
  <c r="AH44" i="57"/>
  <c r="S44" i="57"/>
  <c r="K44" i="57"/>
  <c r="AA44" i="57"/>
  <c r="AP12" i="57"/>
  <c r="H16" i="48" s="1"/>
  <c r="R44" i="57"/>
  <c r="J44" i="57"/>
  <c r="AE44" i="57"/>
  <c r="AP10" i="57"/>
  <c r="H14" i="48" s="1"/>
  <c r="AI44" i="57"/>
  <c r="AP16" i="57"/>
  <c r="H20" i="48" s="1"/>
  <c r="AP8" i="57"/>
  <c r="H12" i="48" s="1"/>
  <c r="V44" i="57"/>
  <c r="AP13" i="57"/>
  <c r="J14" i="58" s="1"/>
  <c r="D16" i="59" s="1"/>
  <c r="AP11" i="57"/>
  <c r="H15" i="48" s="1"/>
  <c r="X44" i="57"/>
  <c r="AP15" i="57"/>
  <c r="J16" i="58" s="1"/>
  <c r="D18" i="59" s="1"/>
  <c r="C44" i="57"/>
  <c r="AP14" i="57"/>
  <c r="H18" i="48" s="1"/>
  <c r="AP6" i="57"/>
  <c r="H10" i="48" s="1"/>
  <c r="F47" i="76"/>
  <c r="S19" i="74"/>
  <c r="E23" i="72"/>
  <c r="K34" i="81"/>
  <c r="F80" i="81"/>
  <c r="G80" i="81"/>
  <c r="L34" i="81"/>
  <c r="D79" i="76"/>
  <c r="K22" i="81"/>
  <c r="F68" i="81"/>
  <c r="G68" i="81"/>
  <c r="L22" i="81"/>
  <c r="D67" i="76"/>
  <c r="K9" i="81"/>
  <c r="L9" i="81"/>
  <c r="F55" i="81"/>
  <c r="G55" i="81"/>
  <c r="D54" i="76"/>
  <c r="K21" i="81"/>
  <c r="L21" i="81"/>
  <c r="F67" i="81"/>
  <c r="G67" i="81"/>
  <c r="D66" i="76"/>
  <c r="K12" i="81"/>
  <c r="L12" i="81"/>
  <c r="G58" i="81"/>
  <c r="F58" i="81"/>
  <c r="D57" i="76"/>
  <c r="K14" i="81"/>
  <c r="F60" i="81"/>
  <c r="G60" i="81"/>
  <c r="L14" i="81"/>
  <c r="D59" i="76"/>
  <c r="L43" i="81"/>
  <c r="F89" i="81"/>
  <c r="G89" i="81"/>
  <c r="K43" i="81"/>
  <c r="D88" i="76"/>
  <c r="G47" i="76"/>
  <c r="U19" i="74"/>
  <c r="F23" i="72"/>
  <c r="K41" i="81"/>
  <c r="F87" i="81"/>
  <c r="G87" i="81"/>
  <c r="D86" i="76"/>
  <c r="L41" i="81"/>
  <c r="K18" i="81"/>
  <c r="F64" i="81"/>
  <c r="G64" i="81"/>
  <c r="L18" i="81"/>
  <c r="D63" i="76"/>
  <c r="G61" i="81"/>
  <c r="D60" i="76"/>
  <c r="K33" i="81"/>
  <c r="L33" i="81"/>
  <c r="F79" i="81"/>
  <c r="G79" i="81"/>
  <c r="D78" i="76"/>
  <c r="K27" i="81"/>
  <c r="L27" i="81"/>
  <c r="F73" i="81"/>
  <c r="G73" i="81"/>
  <c r="D72" i="76"/>
  <c r="K37" i="81"/>
  <c r="L37" i="81"/>
  <c r="G83" i="81"/>
  <c r="F83" i="81"/>
  <c r="D82" i="76"/>
  <c r="K17" i="81"/>
  <c r="L17" i="81"/>
  <c r="F63" i="81"/>
  <c r="G63" i="81"/>
  <c r="D62" i="76"/>
  <c r="K23" i="81"/>
  <c r="L23" i="81"/>
  <c r="F69" i="81"/>
  <c r="G69" i="81"/>
  <c r="D68" i="76"/>
  <c r="L44" i="81"/>
  <c r="G90" i="81"/>
  <c r="K44" i="81"/>
  <c r="F90" i="81"/>
  <c r="D89" i="76"/>
  <c r="K26" i="81"/>
  <c r="F72" i="81"/>
  <c r="G72" i="81"/>
  <c r="L26" i="81"/>
  <c r="D71" i="76"/>
  <c r="K19" i="81"/>
  <c r="L19" i="81"/>
  <c r="F65" i="81"/>
  <c r="G65" i="81"/>
  <c r="D64" i="76"/>
  <c r="K20" i="81"/>
  <c r="L20" i="81"/>
  <c r="G66" i="81"/>
  <c r="F66" i="81"/>
  <c r="D65" i="76"/>
  <c r="K38" i="81"/>
  <c r="L38" i="81"/>
  <c r="F84" i="81"/>
  <c r="G84" i="81"/>
  <c r="D83" i="76"/>
  <c r="K11" i="81"/>
  <c r="L11" i="81"/>
  <c r="F57" i="81"/>
  <c r="G57" i="81"/>
  <c r="D56" i="76"/>
  <c r="K24" i="81"/>
  <c r="L24" i="81"/>
  <c r="G70" i="81"/>
  <c r="F70" i="81"/>
  <c r="D69" i="76"/>
  <c r="K28" i="81"/>
  <c r="L28" i="81"/>
  <c r="G74" i="81"/>
  <c r="F74" i="81"/>
  <c r="D73" i="76"/>
  <c r="K13" i="81"/>
  <c r="L13" i="81"/>
  <c r="G59" i="81"/>
  <c r="F59" i="81"/>
  <c r="D58" i="76"/>
  <c r="K31" i="81"/>
  <c r="L31" i="81"/>
  <c r="F77" i="81"/>
  <c r="G77" i="81"/>
  <c r="D76" i="76"/>
  <c r="K10" i="81"/>
  <c r="F56" i="81"/>
  <c r="G56" i="81"/>
  <c r="L10" i="81"/>
  <c r="D55" i="76"/>
  <c r="E183" i="76"/>
  <c r="U73" i="74"/>
  <c r="H23" i="72"/>
  <c r="H8" i="81"/>
  <c r="AP43" i="80"/>
  <c r="D183" i="76"/>
  <c r="G23" i="72"/>
  <c r="S73" i="74"/>
  <c r="K42" i="81"/>
  <c r="L42" i="81"/>
  <c r="F88" i="81"/>
  <c r="G88" i="81"/>
  <c r="D87" i="76"/>
  <c r="K25" i="81"/>
  <c r="L25" i="81"/>
  <c r="F71" i="81"/>
  <c r="G71" i="81"/>
  <c r="D70" i="76"/>
  <c r="K32" i="81"/>
  <c r="G78" i="81"/>
  <c r="L32" i="81"/>
  <c r="F78" i="81"/>
  <c r="D77" i="76"/>
  <c r="K40" i="81"/>
  <c r="G86" i="81"/>
  <c r="L40" i="81"/>
  <c r="F86" i="81"/>
  <c r="D85" i="76"/>
  <c r="K35" i="81"/>
  <c r="F81" i="81"/>
  <c r="G81" i="81"/>
  <c r="L35" i="81"/>
  <c r="D80" i="76"/>
  <c r="L46" i="81"/>
  <c r="K46" i="81"/>
  <c r="F92" i="81"/>
  <c r="G92" i="81"/>
  <c r="D91" i="76"/>
  <c r="K29" i="81"/>
  <c r="L29" i="81"/>
  <c r="G75" i="81"/>
  <c r="F75" i="81"/>
  <c r="D74" i="76"/>
  <c r="K39" i="81"/>
  <c r="L39" i="81"/>
  <c r="F85" i="81"/>
  <c r="G85" i="81"/>
  <c r="D84" i="76"/>
  <c r="L45" i="81"/>
  <c r="G91" i="81"/>
  <c r="K45" i="81"/>
  <c r="F91" i="81"/>
  <c r="D90" i="76"/>
  <c r="J11" i="58"/>
  <c r="D13" i="59" s="1"/>
  <c r="AP40" i="57"/>
  <c r="M44" i="57"/>
  <c r="AP42" i="57"/>
  <c r="AP34" i="57"/>
  <c r="AP25" i="57"/>
  <c r="AP17" i="57"/>
  <c r="AP9" i="57"/>
  <c r="T44" i="57"/>
  <c r="L44" i="57"/>
  <c r="AP23" i="57"/>
  <c r="AL44" i="57"/>
  <c r="AP41" i="57"/>
  <c r="AP33" i="57"/>
  <c r="AP24" i="57"/>
  <c r="AJ44" i="57"/>
  <c r="F44" i="57"/>
  <c r="AK44" i="57"/>
  <c r="AO44" i="57"/>
  <c r="AP39" i="57"/>
  <c r="AP30" i="57"/>
  <c r="AP22" i="57"/>
  <c r="H44" i="57"/>
  <c r="AB44" i="57"/>
  <c r="W44" i="57"/>
  <c r="U44" i="57"/>
  <c r="AP38" i="57"/>
  <c r="AP29" i="57"/>
  <c r="AP21" i="57"/>
  <c r="E44" i="57"/>
  <c r="AP5" i="57"/>
  <c r="O44" i="57"/>
  <c r="Y44" i="57"/>
  <c r="N44" i="57"/>
  <c r="AP7" i="57"/>
  <c r="I44" i="57"/>
  <c r="G44" i="57"/>
  <c r="AD44" i="57"/>
  <c r="AP37" i="57"/>
  <c r="AP28" i="57"/>
  <c r="AP20" i="57"/>
  <c r="AM44" i="57"/>
  <c r="AP32" i="57"/>
  <c r="AF44" i="57"/>
  <c r="P44" i="57"/>
  <c r="AP31" i="57"/>
  <c r="AP36" i="57"/>
  <c r="AP27" i="57"/>
  <c r="AP19" i="57"/>
  <c r="Q44" i="57"/>
  <c r="AG44" i="57"/>
  <c r="AP43" i="57"/>
  <c r="AP35" i="57"/>
  <c r="AP26" i="57"/>
  <c r="AP18" i="57"/>
  <c r="AC44" i="57"/>
  <c r="AN44" i="57"/>
  <c r="B5" i="27"/>
  <c r="P36" i="25"/>
  <c r="P19" i="25"/>
  <c r="P18" i="25"/>
  <c r="O17" i="25"/>
  <c r="P17" i="25" s="1"/>
  <c r="O16" i="25"/>
  <c r="O15" i="25"/>
  <c r="J15" i="58" l="1"/>
  <c r="D17" i="59" s="1"/>
  <c r="H17" i="48"/>
  <c r="D61" i="76"/>
  <c r="D81" i="76"/>
  <c r="F61" i="81"/>
  <c r="L15" i="81"/>
  <c r="F60" i="76" s="1"/>
  <c r="F82" i="81"/>
  <c r="G82" i="81"/>
  <c r="G172" i="76" s="1"/>
  <c r="L36" i="81"/>
  <c r="F81" i="76" s="1"/>
  <c r="D75" i="76"/>
  <c r="L30" i="81"/>
  <c r="F75" i="76" s="1"/>
  <c r="G76" i="81"/>
  <c r="G166" i="76" s="1"/>
  <c r="F76" i="81"/>
  <c r="F166" i="76" s="1"/>
  <c r="J17" i="58"/>
  <c r="D19" i="59" s="1"/>
  <c r="D19" i="53" s="1"/>
  <c r="J9" i="58"/>
  <c r="D11" i="59" s="1"/>
  <c r="E11" i="59" s="1"/>
  <c r="G62" i="81"/>
  <c r="G152" i="76" s="1"/>
  <c r="F62" i="81"/>
  <c r="F152" i="76" s="1"/>
  <c r="L16" i="81"/>
  <c r="F61" i="76" s="1"/>
  <c r="J7" i="58"/>
  <c r="D9" i="59" s="1"/>
  <c r="E9" i="59" s="1"/>
  <c r="J12" i="58"/>
  <c r="D14" i="59" s="1"/>
  <c r="E14" i="59" s="1"/>
  <c r="J13" i="58"/>
  <c r="D15" i="59" s="1"/>
  <c r="D15" i="53" s="1"/>
  <c r="H19" i="48"/>
  <c r="F181" i="76"/>
  <c r="F80" i="76"/>
  <c r="F87" i="76"/>
  <c r="G163" i="76"/>
  <c r="F158" i="76"/>
  <c r="E84" i="76"/>
  <c r="G171" i="76"/>
  <c r="E87" i="76"/>
  <c r="E73" i="76"/>
  <c r="F174" i="76"/>
  <c r="E68" i="76"/>
  <c r="F163" i="76"/>
  <c r="E57" i="76"/>
  <c r="G181" i="76"/>
  <c r="G182" i="76"/>
  <c r="F171" i="76"/>
  <c r="F168" i="76"/>
  <c r="F70" i="76"/>
  <c r="G167" i="76"/>
  <c r="F58" i="76"/>
  <c r="G147" i="76"/>
  <c r="F83" i="76"/>
  <c r="F71" i="76"/>
  <c r="G180" i="76"/>
  <c r="F173" i="76"/>
  <c r="F72" i="76"/>
  <c r="F63" i="76"/>
  <c r="F177" i="76"/>
  <c r="E88" i="76"/>
  <c r="F150" i="76"/>
  <c r="G157" i="76"/>
  <c r="F54" i="76"/>
  <c r="F149" i="76"/>
  <c r="F65" i="76"/>
  <c r="E61" i="76"/>
  <c r="F161" i="76"/>
  <c r="G149" i="76"/>
  <c r="E65" i="76"/>
  <c r="E89" i="76"/>
  <c r="E78" i="76"/>
  <c r="G177" i="76"/>
  <c r="G150" i="76"/>
  <c r="F145" i="76"/>
  <c r="E67" i="76"/>
  <c r="F90" i="76"/>
  <c r="F182" i="76"/>
  <c r="E80" i="76"/>
  <c r="F77" i="76"/>
  <c r="E70" i="76"/>
  <c r="F167" i="76"/>
  <c r="E58" i="76"/>
  <c r="F147" i="76"/>
  <c r="E83" i="76"/>
  <c r="G162" i="76"/>
  <c r="F89" i="76"/>
  <c r="G173" i="76"/>
  <c r="E72" i="76"/>
  <c r="G154" i="76"/>
  <c r="E86" i="76"/>
  <c r="G179" i="76"/>
  <c r="E59" i="76"/>
  <c r="F157" i="76"/>
  <c r="E54" i="76"/>
  <c r="G174" i="76"/>
  <c r="F68" i="76"/>
  <c r="F78" i="76"/>
  <c r="F59" i="76"/>
  <c r="F57" i="76"/>
  <c r="E90" i="76"/>
  <c r="F165" i="76"/>
  <c r="F55" i="76"/>
  <c r="F160" i="76"/>
  <c r="G155" i="76"/>
  <c r="G165" i="76"/>
  <c r="F91" i="76"/>
  <c r="F85" i="76"/>
  <c r="E77" i="76"/>
  <c r="G146" i="76"/>
  <c r="E76" i="76"/>
  <c r="G160" i="76"/>
  <c r="E56" i="76"/>
  <c r="F155" i="76"/>
  <c r="E71" i="76"/>
  <c r="F153" i="76"/>
  <c r="E82" i="76"/>
  <c r="F151" i="76"/>
  <c r="E63" i="76"/>
  <c r="F88" i="76"/>
  <c r="E66" i="76"/>
  <c r="G170" i="76"/>
  <c r="E75" i="76"/>
  <c r="F84" i="76"/>
  <c r="G145" i="76"/>
  <c r="E91" i="76"/>
  <c r="G168" i="76"/>
  <c r="F76" i="76"/>
  <c r="F56" i="76"/>
  <c r="G153" i="76"/>
  <c r="F154" i="76"/>
  <c r="G176" i="76"/>
  <c r="J8" i="81"/>
  <c r="H47" i="81"/>
  <c r="H8" i="76"/>
  <c r="F146" i="76"/>
  <c r="F164" i="76"/>
  <c r="F69" i="76"/>
  <c r="F156" i="76"/>
  <c r="F64" i="76"/>
  <c r="G159" i="76"/>
  <c r="F62" i="76"/>
  <c r="G169" i="76"/>
  <c r="F148" i="76"/>
  <c r="F67" i="76"/>
  <c r="F170" i="76"/>
  <c r="G161" i="76"/>
  <c r="F73" i="76"/>
  <c r="F180" i="76"/>
  <c r="F176" i="76"/>
  <c r="F162" i="76"/>
  <c r="F82" i="76"/>
  <c r="G151" i="76"/>
  <c r="F179" i="76"/>
  <c r="F172" i="76"/>
  <c r="F66" i="76"/>
  <c r="F79" i="76"/>
  <c r="G175" i="76"/>
  <c r="F74" i="76"/>
  <c r="G178" i="76"/>
  <c r="F175" i="76"/>
  <c r="E74" i="76"/>
  <c r="E85" i="76"/>
  <c r="F178" i="76"/>
  <c r="E55" i="76"/>
  <c r="G164" i="76"/>
  <c r="E69" i="76"/>
  <c r="G156" i="76"/>
  <c r="E64" i="76"/>
  <c r="F159" i="76"/>
  <c r="E62" i="76"/>
  <c r="F169" i="76"/>
  <c r="E60" i="76"/>
  <c r="F86" i="76"/>
  <c r="G148" i="76"/>
  <c r="E81" i="76"/>
  <c r="G158" i="76"/>
  <c r="E79" i="76"/>
  <c r="J37" i="58"/>
  <c r="D39" i="59" s="1"/>
  <c r="H40" i="48"/>
  <c r="J32" i="58"/>
  <c r="D34" i="59" s="1"/>
  <c r="H35" i="48"/>
  <c r="J23" i="58"/>
  <c r="D25" i="59" s="1"/>
  <c r="H26" i="48"/>
  <c r="J34" i="58"/>
  <c r="D36" i="59" s="1"/>
  <c r="H37" i="48"/>
  <c r="J26" i="58"/>
  <c r="D28" i="59" s="1"/>
  <c r="H29" i="48"/>
  <c r="E16" i="59"/>
  <c r="D16" i="53"/>
  <c r="J21" i="58"/>
  <c r="D23" i="59" s="1"/>
  <c r="H24" i="48"/>
  <c r="J18" i="58"/>
  <c r="D20" i="59" s="1"/>
  <c r="H21" i="48"/>
  <c r="J22" i="58"/>
  <c r="D24" i="59" s="1"/>
  <c r="H25" i="48"/>
  <c r="J31" i="58"/>
  <c r="D33" i="59" s="1"/>
  <c r="H34" i="48"/>
  <c r="J42" i="58"/>
  <c r="D44" i="59" s="1"/>
  <c r="H45" i="48"/>
  <c r="J35" i="58"/>
  <c r="D37" i="59" s="1"/>
  <c r="H38" i="48"/>
  <c r="J20" i="58"/>
  <c r="D22" i="59" s="1"/>
  <c r="H23" i="48"/>
  <c r="J6" i="58"/>
  <c r="AP44" i="57"/>
  <c r="H9" i="48"/>
  <c r="J36" i="58"/>
  <c r="D38" i="59" s="1"/>
  <c r="H39" i="48"/>
  <c r="J44" i="58"/>
  <c r="D46" i="59" s="1"/>
  <c r="H47" i="48"/>
  <c r="J30" i="58"/>
  <c r="D32" i="59" s="1"/>
  <c r="H33" i="48"/>
  <c r="J40" i="58"/>
  <c r="D42" i="59" s="1"/>
  <c r="H43" i="48"/>
  <c r="J43" i="58"/>
  <c r="D45" i="59" s="1"/>
  <c r="H46" i="48"/>
  <c r="E17" i="59"/>
  <c r="D17" i="53"/>
  <c r="J38" i="58"/>
  <c r="D40" i="59" s="1"/>
  <c r="H41" i="48"/>
  <c r="J25" i="58"/>
  <c r="D27" i="59" s="1"/>
  <c r="H28" i="48"/>
  <c r="J27" i="58"/>
  <c r="D29" i="59" s="1"/>
  <c r="H30" i="48"/>
  <c r="J33" i="58"/>
  <c r="D35" i="59" s="1"/>
  <c r="H36" i="48"/>
  <c r="J8" i="58"/>
  <c r="D10" i="59" s="1"/>
  <c r="H11" i="48"/>
  <c r="J39" i="58"/>
  <c r="D41" i="59" s="1"/>
  <c r="H42" i="48"/>
  <c r="J24" i="58"/>
  <c r="D26" i="59" s="1"/>
  <c r="H27" i="48"/>
  <c r="J19" i="58"/>
  <c r="D21" i="59" s="1"/>
  <c r="H22" i="48"/>
  <c r="J41" i="58"/>
  <c r="D43" i="59" s="1"/>
  <c r="H44" i="48"/>
  <c r="J28" i="58"/>
  <c r="D30" i="59" s="1"/>
  <c r="H31" i="48"/>
  <c r="J29" i="58"/>
  <c r="D31" i="59" s="1"/>
  <c r="H32" i="48"/>
  <c r="J10" i="58"/>
  <c r="D12" i="59" s="1"/>
  <c r="H13" i="48"/>
  <c r="D14" i="53"/>
  <c r="E18" i="59"/>
  <c r="D18" i="53"/>
  <c r="E13" i="59"/>
  <c r="D13" i="53"/>
  <c r="I138" i="33"/>
  <c r="P14" i="25"/>
  <c r="P16" i="25"/>
  <c r="P15" i="25"/>
  <c r="E19" i="59" l="1"/>
  <c r="E15" i="59"/>
  <c r="D11" i="53"/>
  <c r="D9" i="53"/>
  <c r="C25" i="74"/>
  <c r="H47" i="76"/>
  <c r="K8" i="81"/>
  <c r="L8" i="81"/>
  <c r="G54" i="81"/>
  <c r="J47" i="81"/>
  <c r="F54" i="81"/>
  <c r="D53" i="76"/>
  <c r="E45" i="59"/>
  <c r="D45" i="53"/>
  <c r="H48" i="48"/>
  <c r="E44" i="59"/>
  <c r="D44" i="53"/>
  <c r="E23" i="59"/>
  <c r="D23" i="53"/>
  <c r="E36" i="59"/>
  <c r="D36" i="53"/>
  <c r="D55" i="59"/>
  <c r="E55" i="59"/>
  <c r="F9" i="59"/>
  <c r="G9" i="59"/>
  <c r="E9" i="53"/>
  <c r="E43" i="59"/>
  <c r="D43" i="53"/>
  <c r="E10" i="59"/>
  <c r="D10" i="53"/>
  <c r="E40" i="59"/>
  <c r="D40" i="53"/>
  <c r="E42" i="59"/>
  <c r="D42" i="53"/>
  <c r="E38" i="59"/>
  <c r="D38" i="53"/>
  <c r="F13" i="59"/>
  <c r="G13" i="59"/>
  <c r="E59" i="59"/>
  <c r="D59" i="59"/>
  <c r="E13" i="53"/>
  <c r="D8" i="59"/>
  <c r="J45" i="58"/>
  <c r="E33" i="59"/>
  <c r="D33" i="53"/>
  <c r="F16" i="59"/>
  <c r="G16" i="59"/>
  <c r="D62" i="59"/>
  <c r="E62" i="59"/>
  <c r="E16" i="53"/>
  <c r="E25" i="59"/>
  <c r="D25" i="53"/>
  <c r="E12" i="59"/>
  <c r="D12" i="53"/>
  <c r="E30" i="59"/>
  <c r="D30" i="53"/>
  <c r="E35" i="59"/>
  <c r="D35" i="53"/>
  <c r="F11" i="59"/>
  <c r="D57" i="59"/>
  <c r="G11" i="59"/>
  <c r="E57" i="59"/>
  <c r="E11" i="53"/>
  <c r="E32" i="59"/>
  <c r="D32" i="53"/>
  <c r="E27" i="59"/>
  <c r="D27" i="53"/>
  <c r="E31" i="59"/>
  <c r="D31" i="53"/>
  <c r="G18" i="59"/>
  <c r="F18" i="59"/>
  <c r="D64" i="59"/>
  <c r="E64" i="59"/>
  <c r="E18" i="53"/>
  <c r="E21" i="59"/>
  <c r="D21" i="53"/>
  <c r="E22" i="59"/>
  <c r="D22" i="53"/>
  <c r="E24" i="59"/>
  <c r="D24" i="53"/>
  <c r="F15" i="59"/>
  <c r="E61" i="59"/>
  <c r="G15" i="59"/>
  <c r="D61" i="59"/>
  <c r="E15" i="53"/>
  <c r="E34" i="59"/>
  <c r="D34" i="53"/>
  <c r="E41" i="59"/>
  <c r="D41" i="53"/>
  <c r="G14" i="59"/>
  <c r="D60" i="59"/>
  <c r="F14" i="59"/>
  <c r="E60" i="59"/>
  <c r="E14" i="53"/>
  <c r="F19" i="59"/>
  <c r="G19" i="59"/>
  <c r="D65" i="59"/>
  <c r="E65" i="59"/>
  <c r="E19" i="53"/>
  <c r="E26" i="59"/>
  <c r="D26" i="53"/>
  <c r="E29" i="59"/>
  <c r="D29" i="53"/>
  <c r="D63" i="59"/>
  <c r="E63" i="59"/>
  <c r="F17" i="59"/>
  <c r="G17" i="59"/>
  <c r="E17" i="53"/>
  <c r="E46" i="59"/>
  <c r="D46" i="53"/>
  <c r="E37" i="59"/>
  <c r="D37" i="53"/>
  <c r="E20" i="59"/>
  <c r="D20" i="53"/>
  <c r="E28" i="59"/>
  <c r="D28" i="53"/>
  <c r="E39" i="59"/>
  <c r="D39" i="53"/>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45" i="36"/>
  <c r="E44" i="36"/>
  <c r="D137" i="33" s="1"/>
  <c r="E43" i="36"/>
  <c r="D136" i="33" s="1"/>
  <c r="E45" i="31" s="1"/>
  <c r="E42" i="36"/>
  <c r="D135" i="33" s="1"/>
  <c r="D42" i="32" s="1"/>
  <c r="E41" i="36"/>
  <c r="D134" i="33" s="1"/>
  <c r="D41" i="32" s="1"/>
  <c r="E40" i="36"/>
  <c r="D133" i="33" s="1"/>
  <c r="D40" i="32" s="1"/>
  <c r="E39" i="36"/>
  <c r="D132" i="33" s="1"/>
  <c r="E38" i="36"/>
  <c r="D131" i="33" s="1"/>
  <c r="D38" i="32" s="1"/>
  <c r="E37" i="36"/>
  <c r="D130" i="33" s="1"/>
  <c r="D37" i="32" s="1"/>
  <c r="E36" i="36"/>
  <c r="D129" i="33" s="1"/>
  <c r="E35" i="36"/>
  <c r="E34" i="36"/>
  <c r="D127" i="33" s="1"/>
  <c r="D34" i="32" s="1"/>
  <c r="E33" i="36"/>
  <c r="D126" i="33" s="1"/>
  <c r="D33" i="32" s="1"/>
  <c r="E32" i="36"/>
  <c r="D125" i="33" s="1"/>
  <c r="D32" i="32" s="1"/>
  <c r="E31" i="36"/>
  <c r="D124" i="33" s="1"/>
  <c r="E30" i="36"/>
  <c r="D123" i="33" s="1"/>
  <c r="D30" i="32" s="1"/>
  <c r="E29" i="36"/>
  <c r="D122" i="33" s="1"/>
  <c r="E31" i="31" s="1"/>
  <c r="E28" i="36"/>
  <c r="D121" i="33" s="1"/>
  <c r="D28" i="32" s="1"/>
  <c r="E27" i="36"/>
  <c r="D120" i="33" s="1"/>
  <c r="D27" i="32" s="1"/>
  <c r="E26" i="36"/>
  <c r="D119" i="33" s="1"/>
  <c r="D26" i="32" s="1"/>
  <c r="E25" i="36"/>
  <c r="D118" i="33" s="1"/>
  <c r="E24" i="36"/>
  <c r="D117" i="33" s="1"/>
  <c r="D24" i="32" s="1"/>
  <c r="E23" i="36"/>
  <c r="D116" i="33" s="1"/>
  <c r="D23" i="32" s="1"/>
  <c r="E22" i="36"/>
  <c r="D115" i="33" s="1"/>
  <c r="D22" i="32" s="1"/>
  <c r="E21" i="36"/>
  <c r="D114" i="33" s="1"/>
  <c r="D21" i="32" s="1"/>
  <c r="E20" i="36"/>
  <c r="D113" i="33" s="1"/>
  <c r="E19" i="36"/>
  <c r="D112" i="33" s="1"/>
  <c r="D19" i="32" s="1"/>
  <c r="E18" i="36"/>
  <c r="D111" i="33" s="1"/>
  <c r="D18" i="32" s="1"/>
  <c r="E17" i="36"/>
  <c r="D110" i="33" s="1"/>
  <c r="E16" i="36"/>
  <c r="D109" i="33" s="1"/>
  <c r="D16" i="32" s="1"/>
  <c r="E15" i="36"/>
  <c r="D108" i="33" s="1"/>
  <c r="E14" i="36"/>
  <c r="D107" i="33" s="1"/>
  <c r="D14" i="32" s="1"/>
  <c r="E13" i="36"/>
  <c r="D106" i="33" s="1"/>
  <c r="E12" i="36"/>
  <c r="D105" i="33" s="1"/>
  <c r="E11" i="36"/>
  <c r="D104" i="33" s="1"/>
  <c r="E10" i="36"/>
  <c r="D103" i="33" s="1"/>
  <c r="D10" i="32" s="1"/>
  <c r="E9" i="36"/>
  <c r="D102" i="33" s="1"/>
  <c r="D9" i="32" s="1"/>
  <c r="E8" i="36"/>
  <c r="D101" i="33" s="1"/>
  <c r="D8" i="32" s="1"/>
  <c r="E7" i="36"/>
  <c r="D100" i="33" s="1"/>
  <c r="E6" i="36"/>
  <c r="D99" i="33" s="1"/>
  <c r="L138" i="33"/>
  <c r="J45" i="32" s="1"/>
  <c r="K138" i="33"/>
  <c r="I45" i="32" s="1"/>
  <c r="L137" i="33"/>
  <c r="J44" i="32" s="1"/>
  <c r="K137" i="33"/>
  <c r="I44" i="32" s="1"/>
  <c r="L136" i="33"/>
  <c r="J43" i="32" s="1"/>
  <c r="K136" i="33"/>
  <c r="I43" i="32" s="1"/>
  <c r="L135" i="33"/>
  <c r="K135" i="33"/>
  <c r="I42" i="32" s="1"/>
  <c r="L134" i="33"/>
  <c r="J41" i="32" s="1"/>
  <c r="K134" i="33"/>
  <c r="I41" i="32" s="1"/>
  <c r="L133" i="33"/>
  <c r="J40" i="32" s="1"/>
  <c r="K133" i="33"/>
  <c r="I40" i="32" s="1"/>
  <c r="L132" i="33"/>
  <c r="J39" i="32" s="1"/>
  <c r="K132" i="33"/>
  <c r="I39" i="32" s="1"/>
  <c r="L131" i="33"/>
  <c r="J38" i="32" s="1"/>
  <c r="K131" i="33"/>
  <c r="I38" i="32" s="1"/>
  <c r="L130" i="33"/>
  <c r="K130" i="33"/>
  <c r="I37" i="32" s="1"/>
  <c r="L129" i="33"/>
  <c r="J36" i="32" s="1"/>
  <c r="K129" i="33"/>
  <c r="I36" i="32" s="1"/>
  <c r="L128" i="33"/>
  <c r="J35" i="32" s="1"/>
  <c r="K128" i="33"/>
  <c r="I35" i="32" s="1"/>
  <c r="D128" i="33"/>
  <c r="D35" i="32" s="1"/>
  <c r="L127" i="33"/>
  <c r="J34" i="32" s="1"/>
  <c r="K127" i="33"/>
  <c r="I34" i="32" s="1"/>
  <c r="L126" i="33"/>
  <c r="J33" i="32" s="1"/>
  <c r="K126" i="33"/>
  <c r="I33" i="32" s="1"/>
  <c r="L125" i="33"/>
  <c r="J32" i="32" s="1"/>
  <c r="K125" i="33"/>
  <c r="I32" i="32" s="1"/>
  <c r="L124" i="33"/>
  <c r="J31" i="32" s="1"/>
  <c r="K124" i="33"/>
  <c r="I31" i="32" s="1"/>
  <c r="L123" i="33"/>
  <c r="E78" i="33" s="1"/>
  <c r="E168" i="31" s="1"/>
  <c r="K123" i="33"/>
  <c r="I30" i="32" s="1"/>
  <c r="L122" i="33"/>
  <c r="J29" i="32" s="1"/>
  <c r="K122" i="33"/>
  <c r="I29" i="32" s="1"/>
  <c r="L121" i="33"/>
  <c r="J28" i="32" s="1"/>
  <c r="K121" i="33"/>
  <c r="I28" i="32" s="1"/>
  <c r="L120" i="33"/>
  <c r="J27" i="32" s="1"/>
  <c r="K120" i="33"/>
  <c r="I27" i="32" s="1"/>
  <c r="L119" i="33"/>
  <c r="K119" i="33"/>
  <c r="I26" i="32" s="1"/>
  <c r="L118" i="33"/>
  <c r="J25" i="32" s="1"/>
  <c r="K118" i="33"/>
  <c r="L117" i="33"/>
  <c r="J24" i="32" s="1"/>
  <c r="K117" i="33"/>
  <c r="I24" i="32" s="1"/>
  <c r="L116" i="33"/>
  <c r="J23" i="32" s="1"/>
  <c r="K116" i="33"/>
  <c r="D71" i="33" s="1"/>
  <c r="L115" i="33"/>
  <c r="J22" i="32" s="1"/>
  <c r="K115" i="33"/>
  <c r="I22" i="32" s="1"/>
  <c r="L114" i="33"/>
  <c r="J21" i="32" s="1"/>
  <c r="K114" i="33"/>
  <c r="I21" i="32" s="1"/>
  <c r="L113" i="33"/>
  <c r="J20" i="32" s="1"/>
  <c r="K113" i="33"/>
  <c r="I20" i="32" s="1"/>
  <c r="L112" i="33"/>
  <c r="J19" i="32" s="1"/>
  <c r="K112" i="33"/>
  <c r="I19" i="32" s="1"/>
  <c r="L111" i="33"/>
  <c r="J18" i="32" s="1"/>
  <c r="K111" i="33"/>
  <c r="I18" i="32" s="1"/>
  <c r="L110" i="33"/>
  <c r="J17" i="32" s="1"/>
  <c r="K110" i="33"/>
  <c r="I17" i="32" s="1"/>
  <c r="L109" i="33"/>
  <c r="J16" i="32" s="1"/>
  <c r="K109" i="33"/>
  <c r="I16" i="32" s="1"/>
  <c r="L108" i="33"/>
  <c r="J15" i="32" s="1"/>
  <c r="K108" i="33"/>
  <c r="I15" i="32" s="1"/>
  <c r="L107" i="33"/>
  <c r="J14" i="32" s="1"/>
  <c r="K107" i="33"/>
  <c r="I14" i="32" s="1"/>
  <c r="L106" i="33"/>
  <c r="J13" i="32" s="1"/>
  <c r="K106" i="33"/>
  <c r="I13" i="32" s="1"/>
  <c r="L105" i="33"/>
  <c r="J12" i="32" s="1"/>
  <c r="K105" i="33"/>
  <c r="I12" i="32" s="1"/>
  <c r="L104" i="33"/>
  <c r="J11" i="32" s="1"/>
  <c r="K104" i="33"/>
  <c r="I11" i="32" s="1"/>
  <c r="L103" i="33"/>
  <c r="J10" i="32" s="1"/>
  <c r="K103" i="33"/>
  <c r="L102" i="33"/>
  <c r="J9" i="32" s="1"/>
  <c r="K102" i="33"/>
  <c r="I9" i="32" s="1"/>
  <c r="L101" i="33"/>
  <c r="J8" i="32" s="1"/>
  <c r="K101" i="33"/>
  <c r="I8" i="32" s="1"/>
  <c r="L100" i="33"/>
  <c r="J7" i="32" s="1"/>
  <c r="K100" i="33"/>
  <c r="I7" i="32" s="1"/>
  <c r="L99" i="33"/>
  <c r="J6" i="32" s="1"/>
  <c r="K99" i="33"/>
  <c r="I6" i="32" s="1"/>
  <c r="F99" i="33" a="1"/>
  <c r="F129" i="33" s="1"/>
  <c r="F36" i="32" s="1"/>
  <c r="E99" i="33" a="1"/>
  <c r="E134" i="33" s="1"/>
  <c r="E41" i="32" s="1"/>
  <c r="E43" i="31"/>
  <c r="E39" i="31"/>
  <c r="E37" i="31"/>
  <c r="E82" i="33"/>
  <c r="E172" i="31" s="1"/>
  <c r="E35" i="31"/>
  <c r="E18" i="31"/>
  <c r="G45" i="32"/>
  <c r="J42" i="32"/>
  <c r="J37" i="32"/>
  <c r="J26" i="32"/>
  <c r="I25" i="32"/>
  <c r="D13" i="32"/>
  <c r="I10" i="32"/>
  <c r="D46" i="31"/>
  <c r="D45" i="31"/>
  <c r="D44" i="31"/>
  <c r="D43" i="31"/>
  <c r="D42" i="31"/>
  <c r="D41" i="31"/>
  <c r="D40" i="31"/>
  <c r="D39" i="31"/>
  <c r="D38" i="31"/>
  <c r="D37" i="31"/>
  <c r="E36" i="31"/>
  <c r="D36" i="31"/>
  <c r="D35" i="31"/>
  <c r="D34" i="31"/>
  <c r="D33" i="31"/>
  <c r="D32" i="31"/>
  <c r="D31" i="31"/>
  <c r="D29" i="31"/>
  <c r="D28" i="31"/>
  <c r="D27" i="31"/>
  <c r="D26" i="31"/>
  <c r="D25" i="31"/>
  <c r="D24" i="31"/>
  <c r="D23" i="31"/>
  <c r="D22" i="31"/>
  <c r="D21" i="31"/>
  <c r="D20" i="31"/>
  <c r="D19" i="31"/>
  <c r="D18" i="31"/>
  <c r="D17" i="31"/>
  <c r="D16" i="31"/>
  <c r="D15" i="31"/>
  <c r="D14" i="31"/>
  <c r="D13" i="31"/>
  <c r="D12" i="31"/>
  <c r="E11" i="31"/>
  <c r="D11" i="31"/>
  <c r="D10" i="31"/>
  <c r="D9" i="31"/>
  <c r="D8" i="31"/>
  <c r="D16" i="27"/>
  <c r="F93" i="81" l="1"/>
  <c r="F144" i="76"/>
  <c r="D92" i="76"/>
  <c r="C79" i="74"/>
  <c r="C31" i="74"/>
  <c r="D24" i="72"/>
  <c r="G93" i="81"/>
  <c r="G144" i="76"/>
  <c r="L47" i="81"/>
  <c r="F53" i="76"/>
  <c r="K47" i="81"/>
  <c r="E53" i="76"/>
  <c r="G26" i="59"/>
  <c r="F26" i="59"/>
  <c r="D72" i="59"/>
  <c r="E72" i="59"/>
  <c r="E26" i="53"/>
  <c r="G36" i="59"/>
  <c r="D82" i="59"/>
  <c r="E82" i="59"/>
  <c r="F36" i="59"/>
  <c r="E36" i="53"/>
  <c r="F17" i="53"/>
  <c r="J12" i="46" s="1"/>
  <c r="F18" i="53"/>
  <c r="J13" i="46" s="1"/>
  <c r="D152" i="53"/>
  <c r="L11" i="46" s="1"/>
  <c r="G17" i="53"/>
  <c r="K12" i="46" s="1"/>
  <c r="D154" i="53"/>
  <c r="L13" i="46" s="1"/>
  <c r="F32" i="59"/>
  <c r="G32" i="59"/>
  <c r="D78" i="59"/>
  <c r="E78" i="59"/>
  <c r="E32" i="53"/>
  <c r="F35" i="59"/>
  <c r="G35" i="59"/>
  <c r="D81" i="59"/>
  <c r="E81" i="59"/>
  <c r="E35" i="53"/>
  <c r="G20" i="59"/>
  <c r="D66" i="59"/>
  <c r="E66" i="59"/>
  <c r="F20" i="59"/>
  <c r="E20" i="53"/>
  <c r="E153" i="53"/>
  <c r="M12" i="46" s="1"/>
  <c r="E155" i="53"/>
  <c r="M14" i="46" s="1"/>
  <c r="F14" i="53"/>
  <c r="J9" i="46" s="1"/>
  <c r="D151" i="53"/>
  <c r="L10" i="46" s="1"/>
  <c r="G22" i="59"/>
  <c r="F22" i="59"/>
  <c r="D68" i="59"/>
  <c r="E68" i="59"/>
  <c r="E22" i="53"/>
  <c r="G18" i="53"/>
  <c r="K13" i="46" s="1"/>
  <c r="E147" i="53"/>
  <c r="M6" i="46" s="1"/>
  <c r="G30" i="59"/>
  <c r="D76" i="59"/>
  <c r="E76" i="59"/>
  <c r="F30" i="59"/>
  <c r="E30" i="53"/>
  <c r="G16" i="53"/>
  <c r="K11" i="46" s="1"/>
  <c r="D149" i="53"/>
  <c r="L8" i="46" s="1"/>
  <c r="G42" i="59"/>
  <c r="D88" i="59"/>
  <c r="E88" i="59"/>
  <c r="F42" i="59"/>
  <c r="E42" i="53"/>
  <c r="G9" i="53"/>
  <c r="K4" i="46" s="1"/>
  <c r="F23" i="59"/>
  <c r="E69" i="59"/>
  <c r="G23" i="59"/>
  <c r="D69" i="59"/>
  <c r="E23" i="53"/>
  <c r="D70" i="59"/>
  <c r="G24" i="59"/>
  <c r="E70" i="59"/>
  <c r="F24" i="59"/>
  <c r="E24" i="53"/>
  <c r="G38" i="59"/>
  <c r="F38" i="59"/>
  <c r="D84" i="59"/>
  <c r="E84" i="59"/>
  <c r="E38" i="53"/>
  <c r="D153" i="53"/>
  <c r="L12" i="46" s="1"/>
  <c r="D155" i="53"/>
  <c r="L14" i="46" s="1"/>
  <c r="D150" i="53"/>
  <c r="L9" i="46" s="1"/>
  <c r="G15" i="53"/>
  <c r="K10" i="46" s="1"/>
  <c r="G11" i="53"/>
  <c r="K6" i="46" s="1"/>
  <c r="E149" i="53"/>
  <c r="M8" i="46" s="1"/>
  <c r="F9" i="53"/>
  <c r="J4" i="46" s="1"/>
  <c r="F37" i="59"/>
  <c r="G37" i="59"/>
  <c r="D83" i="59"/>
  <c r="E83" i="59"/>
  <c r="E37" i="53"/>
  <c r="G19" i="53"/>
  <c r="K14" i="46" s="1"/>
  <c r="G14" i="53"/>
  <c r="K9" i="46" s="1"/>
  <c r="E151" i="53"/>
  <c r="M10" i="46" s="1"/>
  <c r="F21" i="59"/>
  <c r="G21" i="59"/>
  <c r="E67" i="59"/>
  <c r="D67" i="59"/>
  <c r="E21" i="53"/>
  <c r="F31" i="59"/>
  <c r="G31" i="59"/>
  <c r="E77" i="59"/>
  <c r="D77" i="59"/>
  <c r="E31" i="53"/>
  <c r="D147" i="53"/>
  <c r="L6" i="46" s="1"/>
  <c r="G12" i="59"/>
  <c r="D58" i="59"/>
  <c r="E58" i="59"/>
  <c r="F12" i="59"/>
  <c r="E12" i="53"/>
  <c r="F16" i="53"/>
  <c r="J11" i="46" s="1"/>
  <c r="G13" i="53"/>
  <c r="K8" i="46" s="1"/>
  <c r="G40" i="59"/>
  <c r="D86" i="59"/>
  <c r="F40" i="59"/>
  <c r="E86" i="59"/>
  <c r="E40" i="53"/>
  <c r="E145" i="53"/>
  <c r="M4" i="46" s="1"/>
  <c r="G44" i="59"/>
  <c r="F44" i="59"/>
  <c r="D90" i="59"/>
  <c r="E90" i="59"/>
  <c r="E44" i="53"/>
  <c r="E150" i="53"/>
  <c r="M9" i="46" s="1"/>
  <c r="D47" i="59"/>
  <c r="E8" i="59"/>
  <c r="D8" i="53"/>
  <c r="F15" i="53"/>
  <c r="J10" i="46" s="1"/>
  <c r="D145" i="53"/>
  <c r="L4" i="46" s="1"/>
  <c r="G34" i="59"/>
  <c r="F34" i="59"/>
  <c r="D80" i="59"/>
  <c r="E80" i="59"/>
  <c r="E34" i="53"/>
  <c r="F43" i="59"/>
  <c r="G43" i="59"/>
  <c r="D89" i="59"/>
  <c r="E89" i="59"/>
  <c r="E43" i="53"/>
  <c r="F39" i="59"/>
  <c r="D85" i="59"/>
  <c r="E85" i="59"/>
  <c r="G39" i="59"/>
  <c r="E39" i="53"/>
  <c r="G46" i="59"/>
  <c r="D92" i="59"/>
  <c r="E92" i="59"/>
  <c r="F46" i="59"/>
  <c r="E46" i="53"/>
  <c r="F29" i="59"/>
  <c r="G29" i="59"/>
  <c r="E75" i="59"/>
  <c r="D75" i="59"/>
  <c r="E29" i="53"/>
  <c r="F19" i="53"/>
  <c r="J14" i="46" s="1"/>
  <c r="F41" i="59"/>
  <c r="G41" i="59"/>
  <c r="D87" i="59"/>
  <c r="E87" i="59"/>
  <c r="E41" i="53"/>
  <c r="E154" i="53"/>
  <c r="M13" i="46" s="1"/>
  <c r="F27" i="59"/>
  <c r="D73" i="59"/>
  <c r="E73" i="59"/>
  <c r="G27" i="59"/>
  <c r="E27" i="53"/>
  <c r="F11" i="53"/>
  <c r="J6" i="46" s="1"/>
  <c r="F25" i="59"/>
  <c r="G25" i="59"/>
  <c r="D71" i="59"/>
  <c r="E71" i="59"/>
  <c r="E25" i="53"/>
  <c r="D79" i="59"/>
  <c r="E79" i="59"/>
  <c r="G33" i="59"/>
  <c r="F33" i="59"/>
  <c r="E33" i="53"/>
  <c r="F13" i="53"/>
  <c r="J8" i="46" s="1"/>
  <c r="G10" i="59"/>
  <c r="F10" i="59"/>
  <c r="D56" i="59"/>
  <c r="E56" i="59"/>
  <c r="E10" i="53"/>
  <c r="G28" i="59"/>
  <c r="F28" i="59"/>
  <c r="D74" i="59"/>
  <c r="E74" i="59"/>
  <c r="E28" i="53"/>
  <c r="E152" i="53"/>
  <c r="M11" i="46" s="1"/>
  <c r="F45" i="59"/>
  <c r="D91" i="59"/>
  <c r="E91" i="59"/>
  <c r="G45" i="59"/>
  <c r="E45" i="53"/>
  <c r="J30" i="32"/>
  <c r="E57" i="33"/>
  <c r="E147" i="31" s="1"/>
  <c r="D69" i="33"/>
  <c r="D75" i="33"/>
  <c r="D165" i="31" s="1"/>
  <c r="I23" i="32"/>
  <c r="E54" i="33"/>
  <c r="F106" i="33"/>
  <c r="F13" i="32" s="1"/>
  <c r="F134" i="33"/>
  <c r="F41" i="32" s="1"/>
  <c r="F113" i="33"/>
  <c r="F20" i="32" s="1"/>
  <c r="F127" i="33"/>
  <c r="F34" i="32" s="1"/>
  <c r="E41" i="31"/>
  <c r="D39" i="32"/>
  <c r="D25" i="32"/>
  <c r="D12" i="32"/>
  <c r="E14" i="31"/>
  <c r="E33" i="31"/>
  <c r="D31" i="32"/>
  <c r="E61" i="33"/>
  <c r="E151" i="31" s="1"/>
  <c r="E15" i="31"/>
  <c r="D17" i="32"/>
  <c r="E22" i="31"/>
  <c r="D20" i="32"/>
  <c r="D36" i="32"/>
  <c r="E38" i="31"/>
  <c r="E46" i="31"/>
  <c r="D44" i="32"/>
  <c r="E58" i="33"/>
  <c r="E148" i="31" s="1"/>
  <c r="E44" i="31"/>
  <c r="F117" i="33"/>
  <c r="F24" i="32" s="1"/>
  <c r="D6" i="32"/>
  <c r="E32" i="31"/>
  <c r="D43" i="32"/>
  <c r="E21" i="31"/>
  <c r="E26" i="31"/>
  <c r="E23" i="31"/>
  <c r="F102" i="33"/>
  <c r="F9" i="32" s="1"/>
  <c r="F123" i="33"/>
  <c r="F30" i="32" s="1"/>
  <c r="E59" i="33"/>
  <c r="E149" i="31" s="1"/>
  <c r="E13" i="31"/>
  <c r="E55" i="33"/>
  <c r="E145" i="31" s="1"/>
  <c r="E9" i="31"/>
  <c r="E63" i="33"/>
  <c r="E153" i="31" s="1"/>
  <c r="E17" i="31"/>
  <c r="D7" i="32"/>
  <c r="E20" i="31"/>
  <c r="E12" i="31"/>
  <c r="E25" i="31"/>
  <c r="E60" i="33"/>
  <c r="E150" i="31" s="1"/>
  <c r="E64" i="33"/>
  <c r="E154" i="31" s="1"/>
  <c r="F101" i="33"/>
  <c r="F8" i="32" s="1"/>
  <c r="F111" i="33"/>
  <c r="F18" i="32" s="1"/>
  <c r="F122" i="33"/>
  <c r="F29" i="32" s="1"/>
  <c r="F133" i="33"/>
  <c r="F40" i="32" s="1"/>
  <c r="D11" i="32"/>
  <c r="E8" i="31"/>
  <c r="E29" i="31"/>
  <c r="D15" i="32"/>
  <c r="D67" i="33"/>
  <c r="D157" i="31" s="1"/>
  <c r="F107" i="33"/>
  <c r="F14" i="32" s="1"/>
  <c r="F118" i="33"/>
  <c r="F25" i="32" s="1"/>
  <c r="E144" i="31"/>
  <c r="D161" i="31"/>
  <c r="D77" i="33"/>
  <c r="E77" i="33"/>
  <c r="D159" i="31"/>
  <c r="D29" i="32"/>
  <c r="D54" i="33"/>
  <c r="D55" i="33"/>
  <c r="D57" i="33"/>
  <c r="D58" i="33"/>
  <c r="D59" i="33"/>
  <c r="D60" i="33"/>
  <c r="D61" i="33"/>
  <c r="D62" i="33"/>
  <c r="D63" i="33"/>
  <c r="D64" i="33"/>
  <c r="E66" i="33"/>
  <c r="E67" i="33"/>
  <c r="E68" i="33"/>
  <c r="E69" i="33"/>
  <c r="E71" i="33"/>
  <c r="E72" i="33"/>
  <c r="E75" i="33"/>
  <c r="D78" i="33"/>
  <c r="D80" i="33"/>
  <c r="D81" i="33"/>
  <c r="E81" i="33"/>
  <c r="D82" i="33"/>
  <c r="D83" i="33"/>
  <c r="E83" i="33"/>
  <c r="D84" i="33"/>
  <c r="D85" i="33"/>
  <c r="E85" i="33"/>
  <c r="D86" i="33"/>
  <c r="D87" i="33"/>
  <c r="E87" i="33"/>
  <c r="D89" i="33"/>
  <c r="E89" i="33"/>
  <c r="E90" i="33"/>
  <c r="D90" i="33"/>
  <c r="D91" i="33"/>
  <c r="E91" i="33"/>
  <c r="E92" i="33"/>
  <c r="D92" i="33"/>
  <c r="D66" i="33"/>
  <c r="D68" i="33"/>
  <c r="D72" i="33"/>
  <c r="E84" i="33"/>
  <c r="E101" i="33"/>
  <c r="E8" i="32" s="1"/>
  <c r="E106" i="33"/>
  <c r="E13" i="32" s="1"/>
  <c r="E111" i="33"/>
  <c r="E18" i="32" s="1"/>
  <c r="E117" i="33"/>
  <c r="E24" i="32" s="1"/>
  <c r="E122" i="33"/>
  <c r="E29" i="32" s="1"/>
  <c r="E127" i="33"/>
  <c r="E34" i="32" s="1"/>
  <c r="E133" i="33"/>
  <c r="E40" i="32" s="1"/>
  <c r="F136" i="33"/>
  <c r="F43" i="32" s="1"/>
  <c r="F132" i="33"/>
  <c r="F39" i="32" s="1"/>
  <c r="F128" i="33"/>
  <c r="F35" i="32" s="1"/>
  <c r="F124" i="33"/>
  <c r="F31" i="32" s="1"/>
  <c r="F120" i="33"/>
  <c r="F27" i="32" s="1"/>
  <c r="F116" i="33"/>
  <c r="F23" i="32" s="1"/>
  <c r="F112" i="33"/>
  <c r="F19" i="32" s="1"/>
  <c r="F108" i="33"/>
  <c r="F15" i="32" s="1"/>
  <c r="F104" i="33"/>
  <c r="F11" i="32" s="1"/>
  <c r="F100" i="33"/>
  <c r="F7" i="32" s="1"/>
  <c r="F103" i="33"/>
  <c r="F10" i="32" s="1"/>
  <c r="F109" i="33"/>
  <c r="F16" i="32" s="1"/>
  <c r="F114" i="33"/>
  <c r="F21" i="32" s="1"/>
  <c r="F119" i="33"/>
  <c r="F26" i="32" s="1"/>
  <c r="F125" i="33"/>
  <c r="F32" i="32" s="1"/>
  <c r="F130" i="33"/>
  <c r="F37" i="32" s="1"/>
  <c r="F135" i="33"/>
  <c r="F42" i="32" s="1"/>
  <c r="D45" i="38"/>
  <c r="E15" i="38" s="1"/>
  <c r="J108" i="33" s="1"/>
  <c r="H15" i="32" s="1"/>
  <c r="E102" i="33"/>
  <c r="E9" i="32" s="1"/>
  <c r="E107" i="33"/>
  <c r="E14" i="32" s="1"/>
  <c r="E113" i="33"/>
  <c r="E20" i="32" s="1"/>
  <c r="E118" i="33"/>
  <c r="E25" i="32" s="1"/>
  <c r="E123" i="33"/>
  <c r="E30" i="32" s="1"/>
  <c r="E129" i="33"/>
  <c r="E36" i="32" s="1"/>
  <c r="F99" i="33"/>
  <c r="F6" i="32" s="1"/>
  <c r="F105" i="33"/>
  <c r="F12" i="32" s="1"/>
  <c r="F110" i="33"/>
  <c r="F17" i="32" s="1"/>
  <c r="F115" i="33"/>
  <c r="F22" i="32" s="1"/>
  <c r="F121" i="33"/>
  <c r="F28" i="32" s="1"/>
  <c r="F126" i="33"/>
  <c r="F33" i="32" s="1"/>
  <c r="F131" i="33"/>
  <c r="F38" i="32" s="1"/>
  <c r="F137" i="33"/>
  <c r="F44" i="32" s="1"/>
  <c r="E136" i="33"/>
  <c r="E43" i="32" s="1"/>
  <c r="E132" i="33"/>
  <c r="E39" i="32" s="1"/>
  <c r="E128" i="33"/>
  <c r="E35" i="32" s="1"/>
  <c r="E124" i="33"/>
  <c r="E31" i="32" s="1"/>
  <c r="E120" i="33"/>
  <c r="E27" i="32" s="1"/>
  <c r="E116" i="33"/>
  <c r="E23" i="32" s="1"/>
  <c r="E112" i="33"/>
  <c r="E19" i="32" s="1"/>
  <c r="E108" i="33"/>
  <c r="E15" i="32" s="1"/>
  <c r="E104" i="33"/>
  <c r="E11" i="32" s="1"/>
  <c r="E100" i="33"/>
  <c r="E7" i="32" s="1"/>
  <c r="E103" i="33"/>
  <c r="E10" i="32" s="1"/>
  <c r="E109" i="33"/>
  <c r="E16" i="32" s="1"/>
  <c r="E114" i="33"/>
  <c r="E21" i="32" s="1"/>
  <c r="E119" i="33"/>
  <c r="E26" i="32" s="1"/>
  <c r="E125" i="33"/>
  <c r="E32" i="32" s="1"/>
  <c r="E130" i="33"/>
  <c r="E37" i="32" s="1"/>
  <c r="E135" i="33"/>
  <c r="E42" i="32" s="1"/>
  <c r="E99" i="33"/>
  <c r="E6" i="32" s="1"/>
  <c r="E105" i="33"/>
  <c r="E12" i="32" s="1"/>
  <c r="E110" i="33"/>
  <c r="E17" i="32" s="1"/>
  <c r="E115" i="33"/>
  <c r="E22" i="32" s="1"/>
  <c r="E121" i="33"/>
  <c r="E28" i="32" s="1"/>
  <c r="E126" i="33"/>
  <c r="E33" i="32" s="1"/>
  <c r="E131" i="33"/>
  <c r="E38" i="32" s="1"/>
  <c r="E137" i="33"/>
  <c r="E44" i="32" s="1"/>
  <c r="E13" i="38"/>
  <c r="J106" i="33" s="1"/>
  <c r="H13" i="32" s="1"/>
  <c r="H24" i="72" l="1"/>
  <c r="U85" i="74"/>
  <c r="G183" i="76"/>
  <c r="E24" i="72"/>
  <c r="E92" i="76"/>
  <c r="C37" i="74"/>
  <c r="F92" i="76"/>
  <c r="F24" i="72"/>
  <c r="E37" i="74"/>
  <c r="M47" i="81"/>
  <c r="S85" i="74"/>
  <c r="F183" i="76"/>
  <c r="G24" i="72"/>
  <c r="G45" i="53"/>
  <c r="K40" i="46" s="1"/>
  <c r="F10" i="53"/>
  <c r="J5" i="46" s="1"/>
  <c r="E169" i="53"/>
  <c r="M28" i="46" s="1"/>
  <c r="F27" i="53"/>
  <c r="J22" i="46" s="1"/>
  <c r="F29" i="53"/>
  <c r="J24" i="46" s="1"/>
  <c r="G39" i="53"/>
  <c r="K34" i="46" s="1"/>
  <c r="G43" i="53"/>
  <c r="K38" i="46" s="1"/>
  <c r="G34" i="53"/>
  <c r="K29" i="46" s="1"/>
  <c r="D148" i="53"/>
  <c r="L7" i="46" s="1"/>
  <c r="F31" i="53"/>
  <c r="J26" i="46" s="1"/>
  <c r="G23" i="53"/>
  <c r="K18" i="46" s="1"/>
  <c r="E178" i="53"/>
  <c r="M37" i="46" s="1"/>
  <c r="D171" i="53"/>
  <c r="L30" i="46" s="1"/>
  <c r="E181" i="53"/>
  <c r="M40" i="46" s="1"/>
  <c r="E164" i="53"/>
  <c r="M23" i="46" s="1"/>
  <c r="D169" i="53"/>
  <c r="L28" i="46" s="1"/>
  <c r="E175" i="53"/>
  <c r="M34" i="46" s="1"/>
  <c r="G12" i="53"/>
  <c r="K7" i="46" s="1"/>
  <c r="D173" i="53"/>
  <c r="L32" i="46" s="1"/>
  <c r="F24" i="53"/>
  <c r="J19" i="46" s="1"/>
  <c r="E159" i="53"/>
  <c r="M18" i="46" s="1"/>
  <c r="D178" i="53"/>
  <c r="L37" i="46" s="1"/>
  <c r="F30" i="53"/>
  <c r="F20" i="53"/>
  <c r="J15" i="46" s="1"/>
  <c r="G35" i="53"/>
  <c r="K30" i="46" s="1"/>
  <c r="F32" i="53"/>
  <c r="J27" i="46" s="1"/>
  <c r="G36" i="53"/>
  <c r="K31" i="46" s="1"/>
  <c r="D181" i="53"/>
  <c r="L40" i="46" s="1"/>
  <c r="D164" i="53"/>
  <c r="L23" i="46" s="1"/>
  <c r="G10" i="53"/>
  <c r="K5" i="46" s="1"/>
  <c r="D175" i="53"/>
  <c r="L34" i="46" s="1"/>
  <c r="F43" i="53"/>
  <c r="J38" i="46" s="1"/>
  <c r="G37" i="53"/>
  <c r="K32" i="46" s="1"/>
  <c r="E160" i="53"/>
  <c r="M19" i="46" s="1"/>
  <c r="F23" i="53"/>
  <c r="J18" i="46" s="1"/>
  <c r="F28" i="53"/>
  <c r="J23" i="46" s="1"/>
  <c r="F46" i="53"/>
  <c r="J41" i="46" s="1"/>
  <c r="F39" i="53"/>
  <c r="J34" i="46" s="1"/>
  <c r="E180" i="53"/>
  <c r="M39" i="46" s="1"/>
  <c r="E176" i="53"/>
  <c r="M35" i="46" s="1"/>
  <c r="D157" i="53"/>
  <c r="L16" i="46" s="1"/>
  <c r="F37" i="53"/>
  <c r="J32" i="46" s="1"/>
  <c r="E174" i="53"/>
  <c r="M33" i="46" s="1"/>
  <c r="G42" i="53"/>
  <c r="K37" i="46" s="1"/>
  <c r="E166" i="53"/>
  <c r="E158" i="53"/>
  <c r="M17" i="46" s="1"/>
  <c r="E156" i="53"/>
  <c r="M15" i="46" s="1"/>
  <c r="F35" i="53"/>
  <c r="J30" i="46" s="1"/>
  <c r="E162" i="53"/>
  <c r="M21" i="46" s="1"/>
  <c r="F45" i="53"/>
  <c r="J40" i="46" s="1"/>
  <c r="G28" i="53"/>
  <c r="K23" i="46" s="1"/>
  <c r="E161" i="53"/>
  <c r="M20" i="46" s="1"/>
  <c r="G27" i="53"/>
  <c r="K22" i="46" s="1"/>
  <c r="E177" i="53"/>
  <c r="M36" i="46" s="1"/>
  <c r="D165" i="53"/>
  <c r="L24" i="46" s="1"/>
  <c r="E182" i="53"/>
  <c r="M41" i="46" s="1"/>
  <c r="D180" i="53"/>
  <c r="L39" i="46" s="1"/>
  <c r="D174" i="53"/>
  <c r="L33" i="46" s="1"/>
  <c r="G24" i="53"/>
  <c r="K19" i="46" s="1"/>
  <c r="D166" i="53"/>
  <c r="D158" i="53"/>
  <c r="L17" i="46" s="1"/>
  <c r="D156" i="53"/>
  <c r="L15" i="46" s="1"/>
  <c r="D162" i="53"/>
  <c r="L21" i="46" s="1"/>
  <c r="D161" i="53"/>
  <c r="L20" i="46" s="1"/>
  <c r="E163" i="53"/>
  <c r="M22" i="46" s="1"/>
  <c r="D177" i="53"/>
  <c r="L36" i="46" s="1"/>
  <c r="E165" i="53"/>
  <c r="M24" i="46" s="1"/>
  <c r="D182" i="53"/>
  <c r="L41" i="46" s="1"/>
  <c r="E170" i="53"/>
  <c r="M29" i="46" s="1"/>
  <c r="F44" i="53"/>
  <c r="J39" i="46" s="1"/>
  <c r="F40" i="53"/>
  <c r="J35" i="46" s="1"/>
  <c r="F12" i="53"/>
  <c r="J7" i="46" s="1"/>
  <c r="D167" i="53"/>
  <c r="L26" i="46" s="1"/>
  <c r="E157" i="53"/>
  <c r="M16" i="46" s="1"/>
  <c r="D160" i="53"/>
  <c r="L19" i="46" s="1"/>
  <c r="G30" i="53"/>
  <c r="G20" i="53"/>
  <c r="K15" i="46" s="1"/>
  <c r="E168" i="53"/>
  <c r="M27" i="46" s="1"/>
  <c r="F36" i="53"/>
  <c r="J31" i="46" s="1"/>
  <c r="F26" i="53"/>
  <c r="J21" i="46" s="1"/>
  <c r="E146" i="53"/>
  <c r="M5" i="46" s="1"/>
  <c r="F33" i="53"/>
  <c r="J28" i="46" s="1"/>
  <c r="G25" i="53"/>
  <c r="K20" i="46" s="1"/>
  <c r="D163" i="53"/>
  <c r="L22" i="46" s="1"/>
  <c r="G41" i="53"/>
  <c r="K36" i="46" s="1"/>
  <c r="G29" i="53"/>
  <c r="K24" i="46" s="1"/>
  <c r="G46" i="53"/>
  <c r="K41" i="46" s="1"/>
  <c r="E179" i="53"/>
  <c r="M38" i="46" s="1"/>
  <c r="D170" i="53"/>
  <c r="L29" i="46" s="1"/>
  <c r="D53" i="65" a="1"/>
  <c r="E47" i="59"/>
  <c r="F8" i="59"/>
  <c r="G8" i="59"/>
  <c r="D54" i="59"/>
  <c r="E54" i="59"/>
  <c r="E8" i="53"/>
  <c r="D176" i="53"/>
  <c r="L35" i="46" s="1"/>
  <c r="E167" i="53"/>
  <c r="M26" i="46" s="1"/>
  <c r="G21" i="53"/>
  <c r="K16" i="46" s="1"/>
  <c r="F38" i="53"/>
  <c r="J33" i="46" s="1"/>
  <c r="F22" i="53"/>
  <c r="J17" i="46" s="1"/>
  <c r="D168" i="53"/>
  <c r="L27" i="46" s="1"/>
  <c r="E172" i="53"/>
  <c r="M31" i="46" s="1"/>
  <c r="D146" i="53"/>
  <c r="L5" i="46" s="1"/>
  <c r="G33" i="53"/>
  <c r="K28" i="46" s="1"/>
  <c r="F25" i="53"/>
  <c r="J20" i="46" s="1"/>
  <c r="F41" i="53"/>
  <c r="J36" i="46" s="1"/>
  <c r="D179" i="53"/>
  <c r="L38" i="46" s="1"/>
  <c r="F34" i="53"/>
  <c r="J29" i="46" s="1"/>
  <c r="D47" i="53"/>
  <c r="C59" i="51"/>
  <c r="C7" i="51"/>
  <c r="D14" i="49"/>
  <c r="G44" i="53"/>
  <c r="K39" i="46" s="1"/>
  <c r="G40" i="53"/>
  <c r="K35" i="46" s="1"/>
  <c r="E148" i="53"/>
  <c r="M7" i="46" s="1"/>
  <c r="G31" i="53"/>
  <c r="K26" i="46" s="1"/>
  <c r="F21" i="53"/>
  <c r="J16" i="46" s="1"/>
  <c r="E173" i="53"/>
  <c r="M32" i="46" s="1"/>
  <c r="G38" i="53"/>
  <c r="K33" i="46" s="1"/>
  <c r="D159" i="53"/>
  <c r="L18" i="46" s="1"/>
  <c r="F42" i="53"/>
  <c r="J37" i="46" s="1"/>
  <c r="G22" i="53"/>
  <c r="K17" i="46" s="1"/>
  <c r="E171" i="53"/>
  <c r="M30" i="46" s="1"/>
  <c r="G32" i="53"/>
  <c r="K27" i="46" s="1"/>
  <c r="D172" i="53"/>
  <c r="L31" i="46" s="1"/>
  <c r="G26" i="53"/>
  <c r="K21" i="46" s="1"/>
  <c r="E33" i="38"/>
  <c r="J126" i="33" s="1"/>
  <c r="H33" i="32" s="1"/>
  <c r="E6" i="38"/>
  <c r="E65" i="33"/>
  <c r="E155" i="31" s="1"/>
  <c r="E19" i="31"/>
  <c r="D73" i="33"/>
  <c r="D163" i="31" s="1"/>
  <c r="E27" i="31"/>
  <c r="E73" i="33"/>
  <c r="E163" i="31" s="1"/>
  <c r="D65" i="33"/>
  <c r="D155" i="31" s="1"/>
  <c r="E79" i="33"/>
  <c r="G14" i="31"/>
  <c r="D79" i="33"/>
  <c r="D169" i="31" s="1"/>
  <c r="E86" i="33"/>
  <c r="E176" i="31" s="1"/>
  <c r="E40" i="31"/>
  <c r="E80" i="33"/>
  <c r="E170" i="31" s="1"/>
  <c r="E34" i="31"/>
  <c r="F40" i="31"/>
  <c r="G21" i="31"/>
  <c r="G19" i="31"/>
  <c r="E62" i="33"/>
  <c r="E152" i="31" s="1"/>
  <c r="E16" i="31"/>
  <c r="E56" i="33"/>
  <c r="E146" i="31" s="1"/>
  <c r="E10" i="31"/>
  <c r="F45" i="31"/>
  <c r="F13" i="31"/>
  <c r="D56" i="33"/>
  <c r="D146" i="31" s="1"/>
  <c r="E44" i="38"/>
  <c r="J137" i="33" s="1"/>
  <c r="H44" i="32" s="1"/>
  <c r="E36" i="38"/>
  <c r="J129" i="33" s="1"/>
  <c r="H36" i="32" s="1"/>
  <c r="E28" i="38"/>
  <c r="J121" i="33" s="1"/>
  <c r="H28" i="32" s="1"/>
  <c r="E20" i="38"/>
  <c r="J113" i="33" s="1"/>
  <c r="H20" i="32" s="1"/>
  <c r="E12" i="38"/>
  <c r="J105" i="33" s="1"/>
  <c r="H12" i="32" s="1"/>
  <c r="D162" i="31"/>
  <c r="D181" i="31"/>
  <c r="F41" i="31"/>
  <c r="D176" i="31"/>
  <c r="G38" i="31"/>
  <c r="E165" i="31"/>
  <c r="G18" i="31"/>
  <c r="E7" i="38"/>
  <c r="J100" i="33" s="1"/>
  <c r="H7" i="32" s="1"/>
  <c r="E25" i="38"/>
  <c r="J118" i="33" s="1"/>
  <c r="H25" i="32" s="1"/>
  <c r="E27" i="38"/>
  <c r="J120" i="33" s="1"/>
  <c r="H27" i="32" s="1"/>
  <c r="E8" i="38"/>
  <c r="J101" i="33" s="1"/>
  <c r="H8" i="32" s="1"/>
  <c r="E180" i="31"/>
  <c r="F39" i="31"/>
  <c r="G37" i="31"/>
  <c r="E171" i="31"/>
  <c r="F29" i="31"/>
  <c r="E161" i="31"/>
  <c r="F17" i="31"/>
  <c r="E34" i="38"/>
  <c r="J127" i="33" s="1"/>
  <c r="H34" i="32" s="1"/>
  <c r="D154" i="31"/>
  <c r="D150" i="31"/>
  <c r="D167" i="31"/>
  <c r="E29" i="38"/>
  <c r="J122" i="33" s="1"/>
  <c r="H29" i="32" s="1"/>
  <c r="E31" i="38"/>
  <c r="J124" i="33" s="1"/>
  <c r="H31" i="32" s="1"/>
  <c r="E17" i="38"/>
  <c r="J110" i="33" s="1"/>
  <c r="H17" i="32" s="1"/>
  <c r="E19" i="38"/>
  <c r="J112" i="33" s="1"/>
  <c r="H19" i="32" s="1"/>
  <c r="E32" i="38"/>
  <c r="J125" i="33" s="1"/>
  <c r="H32" i="32" s="1"/>
  <c r="E174" i="31"/>
  <c r="D156" i="31"/>
  <c r="D182" i="31"/>
  <c r="E181" i="31"/>
  <c r="F43" i="31"/>
  <c r="D179" i="31"/>
  <c r="E177" i="31"/>
  <c r="D173" i="31"/>
  <c r="D172" i="31"/>
  <c r="G35" i="31"/>
  <c r="G34" i="31"/>
  <c r="E169" i="31"/>
  <c r="E70" i="33"/>
  <c r="D70" i="33"/>
  <c r="E24" i="31"/>
  <c r="E159" i="31"/>
  <c r="E158" i="31"/>
  <c r="E157" i="31"/>
  <c r="E156" i="31"/>
  <c r="G16" i="31"/>
  <c r="E30" i="38"/>
  <c r="J123" i="33" s="1"/>
  <c r="H30" i="32" s="1"/>
  <c r="E14" i="38"/>
  <c r="J107" i="33" s="1"/>
  <c r="H14" i="32" s="1"/>
  <c r="D153" i="31"/>
  <c r="D149" i="31"/>
  <c r="D145" i="31"/>
  <c r="J99" i="33"/>
  <c r="H6" i="32" s="1"/>
  <c r="E35" i="38"/>
  <c r="J128" i="33" s="1"/>
  <c r="H35" i="32" s="1"/>
  <c r="E16" i="38"/>
  <c r="J109" i="33" s="1"/>
  <c r="H16" i="32" s="1"/>
  <c r="D180" i="31"/>
  <c r="D177" i="31"/>
  <c r="E173" i="31"/>
  <c r="G26" i="31"/>
  <c r="G10" i="31"/>
  <c r="E37" i="38"/>
  <c r="J130" i="33" s="1"/>
  <c r="H37" i="32" s="1"/>
  <c r="D158" i="31"/>
  <c r="F44" i="31"/>
  <c r="G43" i="31"/>
  <c r="D175" i="31"/>
  <c r="G36" i="31"/>
  <c r="F32" i="31"/>
  <c r="E74" i="33"/>
  <c r="D74" i="33"/>
  <c r="E28" i="31"/>
  <c r="E162" i="31"/>
  <c r="G22" i="31"/>
  <c r="G15" i="31"/>
  <c r="G11" i="31"/>
  <c r="E18" i="38"/>
  <c r="J111" i="33" s="1"/>
  <c r="H18" i="32" s="1"/>
  <c r="E21" i="38"/>
  <c r="J114" i="33" s="1"/>
  <c r="H21" i="32" s="1"/>
  <c r="E23" i="38"/>
  <c r="J116" i="33" s="1"/>
  <c r="H23" i="32" s="1"/>
  <c r="E41" i="38"/>
  <c r="J134" i="33" s="1"/>
  <c r="H41" i="32" s="1"/>
  <c r="E9" i="38"/>
  <c r="J102" i="33" s="1"/>
  <c r="H9" i="32" s="1"/>
  <c r="E43" i="38"/>
  <c r="J136" i="33" s="1"/>
  <c r="H43" i="32" s="1"/>
  <c r="E11" i="38"/>
  <c r="J104" i="33" s="1"/>
  <c r="H11" i="32" s="1"/>
  <c r="E24" i="38"/>
  <c r="J117" i="33" s="1"/>
  <c r="H24" i="32" s="1"/>
  <c r="E182" i="31"/>
  <c r="D88" i="33"/>
  <c r="E88" i="33"/>
  <c r="E42" i="31"/>
  <c r="E175" i="31"/>
  <c r="D171" i="31"/>
  <c r="D170" i="31"/>
  <c r="G32" i="31"/>
  <c r="E42" i="38"/>
  <c r="J135" i="33" s="1"/>
  <c r="H42" i="32" s="1"/>
  <c r="E26" i="38"/>
  <c r="J119" i="33" s="1"/>
  <c r="H26" i="32" s="1"/>
  <c r="E10" i="38"/>
  <c r="J103" i="33" s="1"/>
  <c r="H10" i="32" s="1"/>
  <c r="D152" i="31"/>
  <c r="D148" i="31"/>
  <c r="D144" i="31"/>
  <c r="E167" i="31"/>
  <c r="E38" i="38"/>
  <c r="J131" i="33" s="1"/>
  <c r="H38" i="32" s="1"/>
  <c r="E22" i="38"/>
  <c r="J115" i="33" s="1"/>
  <c r="H22" i="32" s="1"/>
  <c r="D147" i="31"/>
  <c r="G31" i="31"/>
  <c r="E179" i="31"/>
  <c r="G39" i="31"/>
  <c r="F33" i="31"/>
  <c r="D168" i="31"/>
  <c r="G27" i="31"/>
  <c r="F16" i="31"/>
  <c r="D151" i="31"/>
  <c r="E39" i="38"/>
  <c r="J132" i="33" s="1"/>
  <c r="H39" i="32" s="1"/>
  <c r="E40" i="38"/>
  <c r="J133" i="33" s="1"/>
  <c r="H40" i="32" s="1"/>
  <c r="D174" i="31"/>
  <c r="G20" i="31"/>
  <c r="N47" i="81" l="1"/>
  <c r="G92" i="76"/>
  <c r="V25" i="74"/>
  <c r="D93" i="59"/>
  <c r="D144" i="53"/>
  <c r="L3" i="46" s="1"/>
  <c r="G47" i="59"/>
  <c r="G8" i="53"/>
  <c r="K3" i="46" s="1"/>
  <c r="F47" i="59"/>
  <c r="F8" i="53"/>
  <c r="J3" i="46" s="1"/>
  <c r="E47" i="53"/>
  <c r="D23" i="49"/>
  <c r="C13" i="51"/>
  <c r="C67" i="51"/>
  <c r="D15" i="49"/>
  <c r="H53" i="65"/>
  <c r="P53" i="65"/>
  <c r="X53" i="65"/>
  <c r="AF53" i="65"/>
  <c r="AN53" i="65"/>
  <c r="I53" i="65"/>
  <c r="Q53" i="65"/>
  <c r="Y53" i="65"/>
  <c r="AG53" i="65"/>
  <c r="AO53" i="65"/>
  <c r="J53" i="65"/>
  <c r="R53" i="65"/>
  <c r="Z53" i="65"/>
  <c r="AH53" i="65"/>
  <c r="AP53" i="65"/>
  <c r="K53" i="65"/>
  <c r="S53" i="65"/>
  <c r="AA53" i="65"/>
  <c r="AI53" i="65"/>
  <c r="D53" i="65"/>
  <c r="L53" i="65"/>
  <c r="T53" i="65"/>
  <c r="AB53" i="65"/>
  <c r="AJ53" i="65"/>
  <c r="E53" i="65"/>
  <c r="M53" i="65"/>
  <c r="U53" i="65"/>
  <c r="AC53" i="65"/>
  <c r="AK53" i="65"/>
  <c r="F53" i="65"/>
  <c r="N53" i="65"/>
  <c r="V53" i="65"/>
  <c r="AD53" i="65"/>
  <c r="AL53" i="65"/>
  <c r="G53" i="65"/>
  <c r="O53" i="65"/>
  <c r="W53" i="65"/>
  <c r="AE53" i="65"/>
  <c r="AM53" i="65"/>
  <c r="E93" i="59"/>
  <c r="E144" i="53"/>
  <c r="M3" i="46" s="1"/>
  <c r="F20" i="31"/>
  <c r="F25" i="31"/>
  <c r="F31" i="31"/>
  <c r="G8" i="31"/>
  <c r="F15" i="31"/>
  <c r="F21" i="31"/>
  <c r="F35" i="31"/>
  <c r="G40" i="31"/>
  <c r="F42" i="31"/>
  <c r="G44" i="31"/>
  <c r="F46" i="31"/>
  <c r="E45" i="38"/>
  <c r="J138" i="33" s="1"/>
  <c r="H45" i="32" s="1"/>
  <c r="G12" i="31"/>
  <c r="F18" i="31"/>
  <c r="F26" i="31"/>
  <c r="F37" i="31"/>
  <c r="G23" i="31"/>
  <c r="F8" i="31"/>
  <c r="G25" i="31"/>
  <c r="G33" i="31"/>
  <c r="F28" i="31"/>
  <c r="F10" i="31"/>
  <c r="F24" i="31"/>
  <c r="G46" i="31"/>
  <c r="F9" i="31"/>
  <c r="G9" i="31"/>
  <c r="G17" i="31"/>
  <c r="F22" i="31"/>
  <c r="F36" i="31"/>
  <c r="G41" i="31"/>
  <c r="G45" i="31"/>
  <c r="G28" i="31"/>
  <c r="F14" i="31"/>
  <c r="G24" i="31"/>
  <c r="F27" i="31"/>
  <c r="F38" i="31"/>
  <c r="F12" i="31"/>
  <c r="G13" i="31"/>
  <c r="G29" i="31"/>
  <c r="E178" i="31"/>
  <c r="D178" i="31"/>
  <c r="F11" i="31"/>
  <c r="F19" i="31"/>
  <c r="F23" i="31"/>
  <c r="G42" i="31"/>
  <c r="D164" i="31"/>
  <c r="E164" i="31"/>
  <c r="F34" i="31"/>
  <c r="D160" i="31"/>
  <c r="E160" i="31"/>
  <c r="O10" i="81" l="1"/>
  <c r="O14" i="81"/>
  <c r="O18" i="81"/>
  <c r="O22" i="81"/>
  <c r="O26" i="81"/>
  <c r="O30" i="81"/>
  <c r="O34" i="81"/>
  <c r="O8" i="81"/>
  <c r="O12" i="81"/>
  <c r="O16" i="81"/>
  <c r="O20" i="81"/>
  <c r="O24" i="81"/>
  <c r="O28" i="81"/>
  <c r="O32" i="81"/>
  <c r="O36" i="81"/>
  <c r="O40" i="81"/>
  <c r="O47" i="81"/>
  <c r="O9" i="81"/>
  <c r="O11" i="81"/>
  <c r="O13" i="81"/>
  <c r="O15" i="81"/>
  <c r="O17" i="81"/>
  <c r="O19" i="81"/>
  <c r="O21" i="81"/>
  <c r="O23" i="81"/>
  <c r="O25" i="81"/>
  <c r="O27" i="81"/>
  <c r="O29" i="81"/>
  <c r="O31" i="81"/>
  <c r="O39" i="81"/>
  <c r="O44" i="81"/>
  <c r="O46" i="81"/>
  <c r="O33" i="81"/>
  <c r="O35" i="81"/>
  <c r="O38" i="81"/>
  <c r="O42" i="81"/>
  <c r="O37" i="81"/>
  <c r="O41" i="81"/>
  <c r="O43" i="81"/>
  <c r="O45" i="81"/>
  <c r="H92" i="76"/>
  <c r="W31" i="74"/>
  <c r="AL6" i="65"/>
  <c r="AL7" i="65"/>
  <c r="AL8" i="65"/>
  <c r="AL9" i="65"/>
  <c r="AL10" i="65"/>
  <c r="AL11" i="65"/>
  <c r="AL12" i="65"/>
  <c r="AL13" i="65"/>
  <c r="AL14" i="65"/>
  <c r="AL15" i="65"/>
  <c r="AL16" i="65"/>
  <c r="AL17" i="65"/>
  <c r="AL18" i="65"/>
  <c r="AL19" i="65"/>
  <c r="AL20" i="65"/>
  <c r="AL30" i="65"/>
  <c r="AL32" i="65"/>
  <c r="AL33" i="65"/>
  <c r="AL34" i="65"/>
  <c r="AL35" i="65"/>
  <c r="AL36" i="65"/>
  <c r="AL22" i="65"/>
  <c r="AL24" i="65"/>
  <c r="AL26" i="65"/>
  <c r="AL31" i="65"/>
  <c r="AL27" i="65"/>
  <c r="AL37" i="65"/>
  <c r="AL21" i="65"/>
  <c r="AL23" i="65"/>
  <c r="AL40" i="65"/>
  <c r="AL41" i="65"/>
  <c r="AL42" i="65"/>
  <c r="AL43" i="65"/>
  <c r="AL44" i="65"/>
  <c r="AL46" i="65"/>
  <c r="AL29" i="65"/>
  <c r="AL39" i="65"/>
  <c r="AL28" i="65"/>
  <c r="AL38" i="65"/>
  <c r="AL47" i="65"/>
  <c r="AL49" i="65"/>
  <c r="AL51" i="65"/>
  <c r="AL25" i="65"/>
  <c r="AL48" i="65"/>
  <c r="AL50" i="65"/>
  <c r="M6" i="65"/>
  <c r="M7" i="65"/>
  <c r="M8" i="65"/>
  <c r="M9" i="65"/>
  <c r="M10" i="65"/>
  <c r="M11" i="65"/>
  <c r="M12" i="65"/>
  <c r="M13" i="65"/>
  <c r="M14" i="65"/>
  <c r="M15" i="65"/>
  <c r="M16" i="65"/>
  <c r="M17" i="65"/>
  <c r="M18" i="65"/>
  <c r="M19" i="65"/>
  <c r="M20" i="65"/>
  <c r="M30" i="65"/>
  <c r="M32" i="65"/>
  <c r="M33" i="65"/>
  <c r="M34" i="65"/>
  <c r="M35" i="65"/>
  <c r="M36" i="65"/>
  <c r="M37" i="65"/>
  <c r="M38" i="65"/>
  <c r="M39" i="65"/>
  <c r="M21" i="65"/>
  <c r="M23" i="65"/>
  <c r="M25" i="65"/>
  <c r="M27" i="65"/>
  <c r="M31" i="65"/>
  <c r="M22" i="65"/>
  <c r="M24" i="65"/>
  <c r="M26" i="65"/>
  <c r="M29" i="65"/>
  <c r="M28" i="65"/>
  <c r="M40" i="65"/>
  <c r="M41" i="65"/>
  <c r="M42" i="65"/>
  <c r="M43" i="65"/>
  <c r="M44" i="65"/>
  <c r="M46" i="65"/>
  <c r="M47" i="65"/>
  <c r="M48" i="65"/>
  <c r="M50" i="65"/>
  <c r="M49" i="65"/>
  <c r="M51" i="65"/>
  <c r="AA10" i="65"/>
  <c r="AA18" i="65"/>
  <c r="AA9" i="65"/>
  <c r="AA17" i="65"/>
  <c r="AA8" i="65"/>
  <c r="AA16" i="65"/>
  <c r="AA6" i="65"/>
  <c r="AA14" i="65"/>
  <c r="AA21" i="65"/>
  <c r="AA22" i="65"/>
  <c r="AA23" i="65"/>
  <c r="AA24" i="65"/>
  <c r="AA25" i="65"/>
  <c r="AA26" i="65"/>
  <c r="AA27" i="65"/>
  <c r="AA30" i="65"/>
  <c r="AA20" i="65"/>
  <c r="AA31" i="65"/>
  <c r="AA19" i="65"/>
  <c r="AA15" i="65"/>
  <c r="AA13" i="65"/>
  <c r="AA12" i="65"/>
  <c r="AA32" i="65"/>
  <c r="AA37" i="65"/>
  <c r="AA40" i="65"/>
  <c r="AA41" i="65"/>
  <c r="AA42" i="65"/>
  <c r="AA43" i="65"/>
  <c r="AA44" i="65"/>
  <c r="AA46" i="65"/>
  <c r="AA47" i="65"/>
  <c r="AA48" i="65"/>
  <c r="AA49" i="65"/>
  <c r="AA50" i="65"/>
  <c r="AA33" i="65"/>
  <c r="AA36" i="65"/>
  <c r="AA29" i="65"/>
  <c r="AA11" i="65"/>
  <c r="AA28" i="65"/>
  <c r="AA34" i="65"/>
  <c r="AA39" i="65"/>
  <c r="AA7" i="65"/>
  <c r="AA51" i="65"/>
  <c r="AA35" i="65"/>
  <c r="AA38" i="65"/>
  <c r="AO6" i="65"/>
  <c r="AO7" i="65"/>
  <c r="AO8" i="65"/>
  <c r="AO9" i="65"/>
  <c r="AO10" i="65"/>
  <c r="AO11" i="65"/>
  <c r="AO12" i="65"/>
  <c r="AO13" i="65"/>
  <c r="AO14" i="65"/>
  <c r="AO15" i="65"/>
  <c r="AO16" i="65"/>
  <c r="AO17" i="65"/>
  <c r="AO18" i="65"/>
  <c r="AO19" i="65"/>
  <c r="AO20" i="65"/>
  <c r="AO21" i="65"/>
  <c r="AO22" i="65"/>
  <c r="AO23" i="65"/>
  <c r="AO24" i="65"/>
  <c r="AO25" i="65"/>
  <c r="AO26" i="65"/>
  <c r="AO27" i="65"/>
  <c r="AO28" i="65"/>
  <c r="AO29" i="65"/>
  <c r="AO30" i="65"/>
  <c r="AO31" i="65"/>
  <c r="AO32" i="65"/>
  <c r="AO33" i="65"/>
  <c r="AO34" i="65"/>
  <c r="AO35" i="65"/>
  <c r="AO38" i="65"/>
  <c r="AO37" i="65"/>
  <c r="AO50" i="65"/>
  <c r="AO39" i="65"/>
  <c r="AO43" i="65"/>
  <c r="AO36" i="65"/>
  <c r="AO40" i="65"/>
  <c r="AO44" i="65"/>
  <c r="AO47" i="65"/>
  <c r="AO49" i="65"/>
  <c r="AO41" i="65"/>
  <c r="AO51" i="65"/>
  <c r="AO42" i="65"/>
  <c r="AO46" i="65"/>
  <c r="AO48" i="65"/>
  <c r="P6" i="65"/>
  <c r="P7" i="65"/>
  <c r="P8" i="65"/>
  <c r="P9" i="65"/>
  <c r="P10" i="65"/>
  <c r="P11" i="65"/>
  <c r="P12" i="65"/>
  <c r="P13" i="65"/>
  <c r="P14" i="65"/>
  <c r="P15" i="65"/>
  <c r="P16" i="65"/>
  <c r="P17" i="65"/>
  <c r="P18" i="65"/>
  <c r="P19" i="65"/>
  <c r="P20" i="65"/>
  <c r="P21" i="65"/>
  <c r="P22" i="65"/>
  <c r="P23" i="65"/>
  <c r="P24" i="65"/>
  <c r="P25" i="65"/>
  <c r="P26" i="65"/>
  <c r="P27" i="65"/>
  <c r="P28" i="65"/>
  <c r="P29" i="65"/>
  <c r="P30" i="65"/>
  <c r="P31" i="65"/>
  <c r="P32" i="65"/>
  <c r="P33" i="65"/>
  <c r="P34" i="65"/>
  <c r="P35" i="65"/>
  <c r="P36" i="65"/>
  <c r="P39" i="65"/>
  <c r="P38" i="65"/>
  <c r="P42" i="65"/>
  <c r="P46" i="65"/>
  <c r="P43" i="65"/>
  <c r="P47" i="65"/>
  <c r="P48" i="65"/>
  <c r="P50" i="65"/>
  <c r="P51" i="65"/>
  <c r="P40" i="65"/>
  <c r="P44" i="65"/>
  <c r="P37" i="65"/>
  <c r="P41" i="65"/>
  <c r="P49" i="65"/>
  <c r="F47" i="53"/>
  <c r="E23" i="49"/>
  <c r="S19" i="51"/>
  <c r="AD6" i="65"/>
  <c r="AD7" i="65"/>
  <c r="AD8" i="65"/>
  <c r="AD9" i="65"/>
  <c r="AD10" i="65"/>
  <c r="AD11" i="65"/>
  <c r="AD12" i="65"/>
  <c r="AD13" i="65"/>
  <c r="AD14" i="65"/>
  <c r="AD15" i="65"/>
  <c r="AD16" i="65"/>
  <c r="AD17" i="65"/>
  <c r="AD18" i="65"/>
  <c r="AD19" i="65"/>
  <c r="AD20" i="65"/>
  <c r="AD28" i="65"/>
  <c r="AD32" i="65"/>
  <c r="AD33" i="65"/>
  <c r="AD34" i="65"/>
  <c r="AD35" i="65"/>
  <c r="AD36" i="65"/>
  <c r="AD21" i="65"/>
  <c r="AD23" i="65"/>
  <c r="AD25" i="65"/>
  <c r="AD27" i="65"/>
  <c r="AD29" i="65"/>
  <c r="AD30" i="65"/>
  <c r="AD31" i="65"/>
  <c r="AD24" i="65"/>
  <c r="AD38" i="65"/>
  <c r="AD26" i="65"/>
  <c r="AD37" i="65"/>
  <c r="AD40" i="65"/>
  <c r="AD41" i="65"/>
  <c r="AD42" i="65"/>
  <c r="AD43" i="65"/>
  <c r="AD44" i="65"/>
  <c r="AD46" i="65"/>
  <c r="AD47" i="65"/>
  <c r="AD22" i="65"/>
  <c r="AD48" i="65"/>
  <c r="AD50" i="65"/>
  <c r="AD51" i="65"/>
  <c r="AD49" i="65"/>
  <c r="AD39" i="65"/>
  <c r="H6" i="65"/>
  <c r="H7" i="65"/>
  <c r="H8" i="65"/>
  <c r="H9" i="65"/>
  <c r="H10" i="65"/>
  <c r="H11" i="65"/>
  <c r="H12" i="65"/>
  <c r="H13" i="65"/>
  <c r="H14" i="65"/>
  <c r="H15" i="65"/>
  <c r="H16" i="65"/>
  <c r="H17" i="65"/>
  <c r="H18" i="65"/>
  <c r="H19" i="65"/>
  <c r="H20" i="65"/>
  <c r="H21" i="65"/>
  <c r="H22" i="65"/>
  <c r="H23" i="65"/>
  <c r="H24" i="65"/>
  <c r="H25" i="65"/>
  <c r="H26" i="65"/>
  <c r="H27" i="65"/>
  <c r="H28" i="65"/>
  <c r="H29" i="65"/>
  <c r="H30" i="65"/>
  <c r="H31" i="65"/>
  <c r="H32" i="65"/>
  <c r="H33" i="65"/>
  <c r="H34" i="65"/>
  <c r="H35" i="65"/>
  <c r="H36" i="65"/>
  <c r="H37" i="65"/>
  <c r="H39" i="65"/>
  <c r="H43" i="65"/>
  <c r="H47" i="65"/>
  <c r="H40" i="65"/>
  <c r="H44" i="65"/>
  <c r="H49" i="65"/>
  <c r="H38" i="65"/>
  <c r="H41" i="65"/>
  <c r="H51" i="65"/>
  <c r="H42" i="65"/>
  <c r="H46" i="65"/>
  <c r="H48" i="65"/>
  <c r="H50" i="65"/>
  <c r="E6" i="65"/>
  <c r="E7" i="65"/>
  <c r="E8" i="65"/>
  <c r="E9" i="65"/>
  <c r="E10" i="65"/>
  <c r="E11" i="65"/>
  <c r="E12" i="65"/>
  <c r="E13" i="65"/>
  <c r="E14" i="65"/>
  <c r="E15" i="65"/>
  <c r="E16" i="65"/>
  <c r="E17" i="65"/>
  <c r="E18" i="65"/>
  <c r="E19" i="65"/>
  <c r="E20" i="65"/>
  <c r="E32" i="65"/>
  <c r="E33" i="65"/>
  <c r="E34" i="65"/>
  <c r="E35" i="65"/>
  <c r="E36" i="65"/>
  <c r="E37" i="65"/>
  <c r="E38" i="65"/>
  <c r="E39" i="65"/>
  <c r="E22" i="65"/>
  <c r="E24" i="65"/>
  <c r="E26" i="65"/>
  <c r="E28" i="65"/>
  <c r="E29" i="65"/>
  <c r="E30" i="65"/>
  <c r="E31" i="65"/>
  <c r="E21" i="65"/>
  <c r="E23" i="65"/>
  <c r="E25" i="65"/>
  <c r="E27" i="65"/>
  <c r="E40" i="65"/>
  <c r="E41" i="65"/>
  <c r="E42" i="65"/>
  <c r="E43" i="65"/>
  <c r="E44" i="65"/>
  <c r="E46" i="65"/>
  <c r="E47" i="65"/>
  <c r="E49" i="65"/>
  <c r="E51" i="65"/>
  <c r="E48" i="65"/>
  <c r="E50" i="65"/>
  <c r="V6" i="65"/>
  <c r="V7" i="65"/>
  <c r="V8" i="65"/>
  <c r="V9" i="65"/>
  <c r="V10" i="65"/>
  <c r="V11" i="65"/>
  <c r="V12" i="65"/>
  <c r="V13" i="65"/>
  <c r="V14" i="65"/>
  <c r="V15" i="65"/>
  <c r="V16" i="65"/>
  <c r="V17" i="65"/>
  <c r="V18" i="65"/>
  <c r="V19" i="65"/>
  <c r="V20" i="65"/>
  <c r="V32" i="65"/>
  <c r="V33" i="65"/>
  <c r="V34" i="65"/>
  <c r="V35" i="65"/>
  <c r="V36" i="65"/>
  <c r="V22" i="65"/>
  <c r="V24" i="65"/>
  <c r="V26" i="65"/>
  <c r="V28" i="65"/>
  <c r="V29" i="65"/>
  <c r="V21" i="65"/>
  <c r="V30" i="65"/>
  <c r="V39" i="65"/>
  <c r="V23" i="65"/>
  <c r="V38" i="65"/>
  <c r="V25" i="65"/>
  <c r="V37" i="65"/>
  <c r="V40" i="65"/>
  <c r="V41" i="65"/>
  <c r="V42" i="65"/>
  <c r="V43" i="65"/>
  <c r="V44" i="65"/>
  <c r="V46" i="65"/>
  <c r="V47" i="65"/>
  <c r="V49" i="65"/>
  <c r="V31" i="65"/>
  <c r="V48" i="65"/>
  <c r="V50" i="65"/>
  <c r="V27" i="65"/>
  <c r="V51" i="65"/>
  <c r="AM6" i="65"/>
  <c r="AM7" i="65"/>
  <c r="AM8" i="65"/>
  <c r="AM9" i="65"/>
  <c r="AM10" i="65"/>
  <c r="AM11" i="65"/>
  <c r="AM12" i="65"/>
  <c r="AM13" i="65"/>
  <c r="AM14" i="65"/>
  <c r="AM15" i="65"/>
  <c r="AM16" i="65"/>
  <c r="AM17" i="65"/>
  <c r="AM18" i="65"/>
  <c r="AM19" i="65"/>
  <c r="AM20" i="65"/>
  <c r="AM21" i="65"/>
  <c r="AM22" i="65"/>
  <c r="AM23" i="65"/>
  <c r="AM24" i="65"/>
  <c r="AM25" i="65"/>
  <c r="AM26" i="65"/>
  <c r="AM27" i="65"/>
  <c r="AM28" i="65"/>
  <c r="AM29" i="65"/>
  <c r="AM30" i="65"/>
  <c r="AM32" i="65"/>
  <c r="AM33" i="65"/>
  <c r="AM34" i="65"/>
  <c r="AM35" i="65"/>
  <c r="AM36" i="65"/>
  <c r="AM37" i="65"/>
  <c r="AM38" i="65"/>
  <c r="AM39" i="65"/>
  <c r="AM31" i="65"/>
  <c r="AM40" i="65"/>
  <c r="AM41" i="65"/>
  <c r="AM42" i="65"/>
  <c r="AM43" i="65"/>
  <c r="AM44" i="65"/>
  <c r="AM46" i="65"/>
  <c r="AM47" i="65"/>
  <c r="AM48" i="65"/>
  <c r="AM49" i="65"/>
  <c r="AM50" i="65"/>
  <c r="AM51" i="65"/>
  <c r="N6" i="65"/>
  <c r="N7" i="65"/>
  <c r="N8" i="65"/>
  <c r="N9" i="65"/>
  <c r="N10" i="65"/>
  <c r="N11" i="65"/>
  <c r="N12" i="65"/>
  <c r="N13" i="65"/>
  <c r="N14" i="65"/>
  <c r="N15" i="65"/>
  <c r="N16" i="65"/>
  <c r="N17" i="65"/>
  <c r="N18" i="65"/>
  <c r="N19" i="65"/>
  <c r="N20" i="65"/>
  <c r="N29" i="65"/>
  <c r="N30" i="65"/>
  <c r="N32" i="65"/>
  <c r="N33" i="65"/>
  <c r="N34" i="65"/>
  <c r="N35" i="65"/>
  <c r="N36" i="65"/>
  <c r="N21" i="65"/>
  <c r="N23" i="65"/>
  <c r="N25" i="65"/>
  <c r="N27" i="65"/>
  <c r="N31" i="65"/>
  <c r="N26" i="65"/>
  <c r="N39" i="65"/>
  <c r="N28" i="65"/>
  <c r="N22" i="65"/>
  <c r="N38" i="65"/>
  <c r="N40" i="65"/>
  <c r="N41" i="65"/>
  <c r="N42" i="65"/>
  <c r="N43" i="65"/>
  <c r="N44" i="65"/>
  <c r="N46" i="65"/>
  <c r="N47" i="65"/>
  <c r="N51" i="65"/>
  <c r="N48" i="65"/>
  <c r="N50" i="65"/>
  <c r="N24" i="65"/>
  <c r="N37" i="65"/>
  <c r="N49" i="65"/>
  <c r="AB11" i="65"/>
  <c r="AB19" i="65"/>
  <c r="AB10" i="65"/>
  <c r="AB18" i="65"/>
  <c r="AB9" i="65"/>
  <c r="AB17" i="65"/>
  <c r="AB7" i="65"/>
  <c r="AB15" i="65"/>
  <c r="AB6" i="65"/>
  <c r="AB21" i="65"/>
  <c r="AB23" i="65"/>
  <c r="AB25" i="65"/>
  <c r="AB27" i="65"/>
  <c r="AB29" i="65"/>
  <c r="AB30" i="65"/>
  <c r="AB20" i="65"/>
  <c r="AB31" i="65"/>
  <c r="AB16" i="65"/>
  <c r="AB14" i="65"/>
  <c r="AB22" i="65"/>
  <c r="AB24" i="65"/>
  <c r="AB26" i="65"/>
  <c r="AB13" i="65"/>
  <c r="AB32" i="65"/>
  <c r="AB37" i="65"/>
  <c r="AB40" i="65"/>
  <c r="AB41" i="65"/>
  <c r="AB42" i="65"/>
  <c r="AB43" i="65"/>
  <c r="AB44" i="65"/>
  <c r="AB46" i="65"/>
  <c r="AB47" i="65"/>
  <c r="AB48" i="65"/>
  <c r="AB49" i="65"/>
  <c r="AB50" i="65"/>
  <c r="AB51" i="65"/>
  <c r="AB33" i="65"/>
  <c r="AB36" i="65"/>
  <c r="AB28" i="65"/>
  <c r="AB34" i="65"/>
  <c r="AB39" i="65"/>
  <c r="AB8" i="65"/>
  <c r="AB12" i="65"/>
  <c r="AB35" i="65"/>
  <c r="AB38" i="65"/>
  <c r="AP7" i="65"/>
  <c r="AP15" i="65"/>
  <c r="AP6" i="65"/>
  <c r="AP14" i="65"/>
  <c r="AP13" i="65"/>
  <c r="AP11" i="65"/>
  <c r="AP19" i="65"/>
  <c r="AP10" i="65"/>
  <c r="AP29" i="65"/>
  <c r="AP9" i="65"/>
  <c r="AP30" i="65"/>
  <c r="AP8" i="65"/>
  <c r="AP20" i="65"/>
  <c r="AP22" i="65"/>
  <c r="AP24" i="65"/>
  <c r="AP26" i="65"/>
  <c r="AP18" i="65"/>
  <c r="AP17" i="65"/>
  <c r="AP31" i="65"/>
  <c r="AP32" i="65"/>
  <c r="AP33" i="65"/>
  <c r="AP34" i="65"/>
  <c r="AP35" i="65"/>
  <c r="AP36" i="65"/>
  <c r="AP39" i="65"/>
  <c r="AP40" i="65"/>
  <c r="AP41" i="65"/>
  <c r="AP42" i="65"/>
  <c r="AP43" i="65"/>
  <c r="AP44" i="65"/>
  <c r="AP46" i="65"/>
  <c r="AP47" i="65"/>
  <c r="AP48" i="65"/>
  <c r="AP49" i="65"/>
  <c r="AP50" i="65"/>
  <c r="AP51" i="65"/>
  <c r="AP27" i="65"/>
  <c r="AP38" i="65"/>
  <c r="AP21" i="65"/>
  <c r="AP37" i="65"/>
  <c r="AP23" i="65"/>
  <c r="AP28" i="65"/>
  <c r="AP12" i="65"/>
  <c r="AP16" i="65"/>
  <c r="AP25" i="65"/>
  <c r="Q6" i="65"/>
  <c r="Q7" i="65"/>
  <c r="Q8" i="65"/>
  <c r="Q9" i="65"/>
  <c r="Q10" i="65"/>
  <c r="Q11" i="65"/>
  <c r="Q12" i="65"/>
  <c r="Q13" i="65"/>
  <c r="Q14" i="65"/>
  <c r="Q15" i="65"/>
  <c r="Q16" i="65"/>
  <c r="Q17" i="65"/>
  <c r="Q18" i="65"/>
  <c r="Q19" i="65"/>
  <c r="Q20" i="65"/>
  <c r="Q21" i="65"/>
  <c r="Q22" i="65"/>
  <c r="Q23" i="65"/>
  <c r="Q24" i="65"/>
  <c r="Q25" i="65"/>
  <c r="Q26" i="65"/>
  <c r="Q27" i="65"/>
  <c r="Q28" i="65"/>
  <c r="Q29" i="65"/>
  <c r="Q30" i="65"/>
  <c r="Q31" i="65"/>
  <c r="Q32" i="65"/>
  <c r="Q33" i="65"/>
  <c r="Q34" i="65"/>
  <c r="Q35" i="65"/>
  <c r="Q37" i="65"/>
  <c r="Q39" i="65"/>
  <c r="Q36" i="65"/>
  <c r="Q42" i="65"/>
  <c r="Q46" i="65"/>
  <c r="Q43" i="65"/>
  <c r="Q47" i="65"/>
  <c r="Q48" i="65"/>
  <c r="Q50" i="65"/>
  <c r="Q51" i="65"/>
  <c r="Q38" i="65"/>
  <c r="Q40" i="65"/>
  <c r="Q44" i="65"/>
  <c r="Q41" i="65"/>
  <c r="Q49" i="65"/>
  <c r="AG6" i="65"/>
  <c r="AG7" i="65"/>
  <c r="AG8" i="65"/>
  <c r="AG9" i="65"/>
  <c r="AG10" i="65"/>
  <c r="AG11" i="65"/>
  <c r="AG12" i="65"/>
  <c r="AG13" i="65"/>
  <c r="AG14" i="65"/>
  <c r="AG15" i="65"/>
  <c r="AG16" i="65"/>
  <c r="AG17" i="65"/>
  <c r="AG18" i="65"/>
  <c r="AG19" i="65"/>
  <c r="AG20" i="65"/>
  <c r="AG21" i="65"/>
  <c r="AG22" i="65"/>
  <c r="AG23" i="65"/>
  <c r="AG24" i="65"/>
  <c r="AG25" i="65"/>
  <c r="AG26" i="65"/>
  <c r="AG27" i="65"/>
  <c r="AG28" i="65"/>
  <c r="AG29" i="65"/>
  <c r="AG30" i="65"/>
  <c r="AG31" i="65"/>
  <c r="AG32" i="65"/>
  <c r="AG33" i="65"/>
  <c r="AG34" i="65"/>
  <c r="AG35" i="65"/>
  <c r="AG39" i="65"/>
  <c r="AG38" i="65"/>
  <c r="AG36" i="65"/>
  <c r="AG37" i="65"/>
  <c r="AG40" i="65"/>
  <c r="AG44" i="65"/>
  <c r="AG41" i="65"/>
  <c r="AG48" i="65"/>
  <c r="AG50" i="65"/>
  <c r="AG42" i="65"/>
  <c r="AG46" i="65"/>
  <c r="AG43" i="65"/>
  <c r="AG47" i="65"/>
  <c r="AG49" i="65"/>
  <c r="AG51" i="65"/>
  <c r="F6" i="65"/>
  <c r="F7" i="65"/>
  <c r="F8" i="65"/>
  <c r="F9" i="65"/>
  <c r="F10" i="65"/>
  <c r="F11" i="65"/>
  <c r="F12" i="65"/>
  <c r="F13" i="65"/>
  <c r="F14" i="65"/>
  <c r="F15" i="65"/>
  <c r="F16" i="65"/>
  <c r="F17" i="65"/>
  <c r="F18" i="65"/>
  <c r="F19" i="65"/>
  <c r="F20" i="65"/>
  <c r="F32" i="65"/>
  <c r="F33" i="65"/>
  <c r="F34" i="65"/>
  <c r="F35" i="65"/>
  <c r="F36" i="65"/>
  <c r="F37" i="65"/>
  <c r="F22" i="65"/>
  <c r="F24" i="65"/>
  <c r="F26" i="65"/>
  <c r="F28" i="65"/>
  <c r="F29" i="65"/>
  <c r="F30" i="65"/>
  <c r="F31" i="65"/>
  <c r="F23" i="65"/>
  <c r="F25" i="65"/>
  <c r="F27" i="65"/>
  <c r="F39" i="65"/>
  <c r="F40" i="65"/>
  <c r="F41" i="65"/>
  <c r="F42" i="65"/>
  <c r="F43" i="65"/>
  <c r="F44" i="65"/>
  <c r="F46" i="65"/>
  <c r="F47" i="65"/>
  <c r="F49" i="65"/>
  <c r="F38" i="65"/>
  <c r="F51" i="65"/>
  <c r="F48" i="65"/>
  <c r="F50" i="65"/>
  <c r="F21" i="65"/>
  <c r="I6" i="65"/>
  <c r="I7" i="65"/>
  <c r="I8" i="65"/>
  <c r="I9" i="65"/>
  <c r="I10" i="65"/>
  <c r="I11" i="65"/>
  <c r="I12" i="65"/>
  <c r="I13" i="65"/>
  <c r="I14" i="65"/>
  <c r="I15" i="65"/>
  <c r="I16" i="65"/>
  <c r="I17" i="65"/>
  <c r="I18" i="65"/>
  <c r="I19" i="65"/>
  <c r="I20" i="65"/>
  <c r="I21" i="65"/>
  <c r="I22" i="65"/>
  <c r="I23" i="65"/>
  <c r="I24" i="65"/>
  <c r="I25" i="65"/>
  <c r="I26" i="65"/>
  <c r="I27" i="65"/>
  <c r="I28" i="65"/>
  <c r="I29" i="65"/>
  <c r="I30" i="65"/>
  <c r="I31" i="65"/>
  <c r="I32" i="65"/>
  <c r="I33" i="65"/>
  <c r="I34" i="65"/>
  <c r="I35" i="65"/>
  <c r="I36" i="65"/>
  <c r="I38" i="65"/>
  <c r="I37" i="65"/>
  <c r="I43" i="65"/>
  <c r="I47" i="65"/>
  <c r="I39" i="65"/>
  <c r="I40" i="65"/>
  <c r="I44" i="65"/>
  <c r="I49" i="65"/>
  <c r="I41" i="65"/>
  <c r="I51" i="65"/>
  <c r="I42" i="65"/>
  <c r="I46" i="65"/>
  <c r="I48" i="65"/>
  <c r="I50" i="65"/>
  <c r="G47" i="53"/>
  <c r="F23" i="49"/>
  <c r="U19" i="51"/>
  <c r="E183" i="53"/>
  <c r="U73" i="51"/>
  <c r="H23" i="49"/>
  <c r="K12" i="65"/>
  <c r="K20" i="65"/>
  <c r="K11" i="65"/>
  <c r="K19" i="65"/>
  <c r="K10" i="65"/>
  <c r="K18" i="65"/>
  <c r="K8" i="65"/>
  <c r="K16" i="65"/>
  <c r="K21" i="65"/>
  <c r="K22" i="65"/>
  <c r="K23" i="65"/>
  <c r="K24" i="65"/>
  <c r="K25" i="65"/>
  <c r="K26" i="65"/>
  <c r="K27" i="65"/>
  <c r="K15" i="65"/>
  <c r="K14" i="65"/>
  <c r="K13" i="65"/>
  <c r="K9" i="65"/>
  <c r="K7" i="65"/>
  <c r="K28" i="65"/>
  <c r="K6" i="65"/>
  <c r="K29" i="65"/>
  <c r="K34" i="65"/>
  <c r="K39" i="65"/>
  <c r="K40" i="65"/>
  <c r="K41" i="65"/>
  <c r="K42" i="65"/>
  <c r="K43" i="65"/>
  <c r="K44" i="65"/>
  <c r="K46" i="65"/>
  <c r="K47" i="65"/>
  <c r="K48" i="65"/>
  <c r="K49" i="65"/>
  <c r="K50" i="65"/>
  <c r="K35" i="65"/>
  <c r="K38" i="65"/>
  <c r="K32" i="65"/>
  <c r="K36" i="65"/>
  <c r="K37" i="65"/>
  <c r="K31" i="65"/>
  <c r="K33" i="65"/>
  <c r="K30" i="65"/>
  <c r="K17" i="65"/>
  <c r="K51" i="65"/>
  <c r="Y6" i="65"/>
  <c r="Y7" i="65"/>
  <c r="Y8" i="65"/>
  <c r="Y9" i="65"/>
  <c r="Y10" i="65"/>
  <c r="Y11" i="65"/>
  <c r="Y12" i="65"/>
  <c r="Y13" i="65"/>
  <c r="Y14" i="65"/>
  <c r="Y15" i="65"/>
  <c r="Y16" i="65"/>
  <c r="Y17" i="65"/>
  <c r="Y18" i="65"/>
  <c r="Y19" i="65"/>
  <c r="Y20" i="65"/>
  <c r="Y21" i="65"/>
  <c r="Y22" i="65"/>
  <c r="Y23" i="65"/>
  <c r="Y24" i="65"/>
  <c r="Y25" i="65"/>
  <c r="Y26" i="65"/>
  <c r="Y27" i="65"/>
  <c r="Y28" i="65"/>
  <c r="Y29" i="65"/>
  <c r="Y30" i="65"/>
  <c r="Y31" i="65"/>
  <c r="Y32" i="65"/>
  <c r="Y33" i="65"/>
  <c r="Y34" i="65"/>
  <c r="Y35" i="65"/>
  <c r="Y36" i="65"/>
  <c r="Y39" i="65"/>
  <c r="Y38" i="65"/>
  <c r="Y41" i="65"/>
  <c r="Y51" i="65"/>
  <c r="Y42" i="65"/>
  <c r="Y46" i="65"/>
  <c r="Y49" i="65"/>
  <c r="Y43" i="65"/>
  <c r="Y47" i="65"/>
  <c r="Y37" i="65"/>
  <c r="Y40" i="65"/>
  <c r="Y44" i="65"/>
  <c r="Y48" i="65"/>
  <c r="Y50" i="65"/>
  <c r="AE6" i="65"/>
  <c r="AE7" i="65"/>
  <c r="AE8" i="65"/>
  <c r="AE9" i="65"/>
  <c r="AE10" i="65"/>
  <c r="AE11" i="65"/>
  <c r="AE12" i="65"/>
  <c r="AE13" i="65"/>
  <c r="AE14" i="65"/>
  <c r="AE15" i="65"/>
  <c r="AE16" i="65"/>
  <c r="AE17" i="65"/>
  <c r="AE18" i="65"/>
  <c r="AE19" i="65"/>
  <c r="AE20" i="65"/>
  <c r="AE21" i="65"/>
  <c r="AE22" i="65"/>
  <c r="AE23" i="65"/>
  <c r="AE24" i="65"/>
  <c r="AE25" i="65"/>
  <c r="AE26" i="65"/>
  <c r="AE27" i="65"/>
  <c r="AE28" i="65"/>
  <c r="AE29" i="65"/>
  <c r="AE30" i="65"/>
  <c r="AE31" i="65"/>
  <c r="AE32" i="65"/>
  <c r="AE33" i="65"/>
  <c r="AE34" i="65"/>
  <c r="AE35" i="65"/>
  <c r="AE36" i="65"/>
  <c r="AE37" i="65"/>
  <c r="AE38" i="65"/>
  <c r="AE39" i="65"/>
  <c r="AE40" i="65"/>
  <c r="AE41" i="65"/>
  <c r="AE42" i="65"/>
  <c r="AE43" i="65"/>
  <c r="AE44" i="65"/>
  <c r="AE46" i="65"/>
  <c r="AE47" i="65"/>
  <c r="AE48" i="65"/>
  <c r="AE49" i="65"/>
  <c r="AE50" i="65"/>
  <c r="AE51" i="65"/>
  <c r="AH12" i="65"/>
  <c r="AH20" i="65"/>
  <c r="AH11" i="65"/>
  <c r="AH19" i="65"/>
  <c r="AH10" i="65"/>
  <c r="AH18" i="65"/>
  <c r="AH8" i="65"/>
  <c r="AH16" i="65"/>
  <c r="AH7" i="65"/>
  <c r="AH6" i="65"/>
  <c r="AH28" i="65"/>
  <c r="AH17" i="65"/>
  <c r="AH21" i="65"/>
  <c r="AH23" i="65"/>
  <c r="AH25" i="65"/>
  <c r="AH27" i="65"/>
  <c r="AH29" i="65"/>
  <c r="AH15" i="65"/>
  <c r="AH30" i="65"/>
  <c r="AH14" i="65"/>
  <c r="AH32" i="65"/>
  <c r="AH33" i="65"/>
  <c r="AH34" i="65"/>
  <c r="AH35" i="65"/>
  <c r="AH36" i="65"/>
  <c r="AH13" i="65"/>
  <c r="AH31" i="65"/>
  <c r="AH40" i="65"/>
  <c r="AH41" i="65"/>
  <c r="AH42" i="65"/>
  <c r="AH43" i="65"/>
  <c r="AH44" i="65"/>
  <c r="AH46" i="65"/>
  <c r="AH47" i="65"/>
  <c r="AH48" i="65"/>
  <c r="AH49" i="65"/>
  <c r="AH50" i="65"/>
  <c r="AH51" i="65"/>
  <c r="AH9" i="65"/>
  <c r="AH24" i="65"/>
  <c r="AH39" i="65"/>
  <c r="AH26" i="65"/>
  <c r="AH38" i="65"/>
  <c r="AH37" i="65"/>
  <c r="AH22" i="65"/>
  <c r="W6" i="65"/>
  <c r="W7" i="65"/>
  <c r="W8" i="65"/>
  <c r="W9" i="65"/>
  <c r="W10" i="65"/>
  <c r="W11" i="65"/>
  <c r="W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6" i="65"/>
  <c r="W47" i="65"/>
  <c r="W48" i="65"/>
  <c r="W49" i="65"/>
  <c r="W50" i="65"/>
  <c r="W51" i="65"/>
  <c r="AK6" i="65"/>
  <c r="AK7" i="65"/>
  <c r="AK8" i="65"/>
  <c r="AK9" i="65"/>
  <c r="AK10" i="65"/>
  <c r="AK11" i="65"/>
  <c r="AK12" i="65"/>
  <c r="AK13" i="65"/>
  <c r="AK14" i="65"/>
  <c r="AK15" i="65"/>
  <c r="AK16" i="65"/>
  <c r="AK17" i="65"/>
  <c r="AK18" i="65"/>
  <c r="AK19" i="65"/>
  <c r="AK20" i="65"/>
  <c r="AK32" i="65"/>
  <c r="AK33" i="65"/>
  <c r="AK34" i="65"/>
  <c r="AK35" i="65"/>
  <c r="AK36" i="65"/>
  <c r="AK37" i="65"/>
  <c r="AK38" i="65"/>
  <c r="AK22" i="65"/>
  <c r="AK24" i="65"/>
  <c r="AK26" i="65"/>
  <c r="AK31" i="65"/>
  <c r="AK21" i="65"/>
  <c r="AK23" i="65"/>
  <c r="AK25" i="65"/>
  <c r="AK27" i="65"/>
  <c r="AK28" i="65"/>
  <c r="AK30" i="65"/>
  <c r="AK40" i="65"/>
  <c r="AK41" i="65"/>
  <c r="AK42" i="65"/>
  <c r="AK43" i="65"/>
  <c r="AK44" i="65"/>
  <c r="AK46" i="65"/>
  <c r="AK29" i="65"/>
  <c r="AK39" i="65"/>
  <c r="AK47" i="65"/>
  <c r="AK49" i="65"/>
  <c r="AK51" i="65"/>
  <c r="AK48" i="65"/>
  <c r="AK50" i="65"/>
  <c r="L13" i="65"/>
  <c r="L12" i="65"/>
  <c r="L20" i="65"/>
  <c r="L11" i="65"/>
  <c r="L19" i="65"/>
  <c r="L9" i="65"/>
  <c r="L17" i="65"/>
  <c r="L16" i="65"/>
  <c r="L21" i="65"/>
  <c r="L23" i="65"/>
  <c r="L25" i="65"/>
  <c r="L27" i="65"/>
  <c r="L31" i="65"/>
  <c r="L15" i="65"/>
  <c r="L14" i="65"/>
  <c r="L10" i="65"/>
  <c r="L8" i="65"/>
  <c r="L22" i="65"/>
  <c r="L24" i="65"/>
  <c r="L26" i="65"/>
  <c r="L7" i="65"/>
  <c r="L28" i="65"/>
  <c r="L29" i="65"/>
  <c r="L18" i="65"/>
  <c r="L34" i="65"/>
  <c r="L39" i="65"/>
  <c r="L6" i="65"/>
  <c r="L40" i="65"/>
  <c r="L41" i="65"/>
  <c r="L42" i="65"/>
  <c r="L43" i="65"/>
  <c r="L44" i="65"/>
  <c r="L46" i="65"/>
  <c r="L47" i="65"/>
  <c r="L48" i="65"/>
  <c r="L49" i="65"/>
  <c r="L50" i="65"/>
  <c r="L51" i="65"/>
  <c r="L35" i="65"/>
  <c r="L38" i="65"/>
  <c r="L32" i="65"/>
  <c r="L36" i="65"/>
  <c r="L37" i="65"/>
  <c r="L33" i="65"/>
  <c r="L30" i="65"/>
  <c r="Z9" i="65"/>
  <c r="Z17" i="65"/>
  <c r="Z8" i="65"/>
  <c r="Z16" i="65"/>
  <c r="Z7" i="65"/>
  <c r="Z15" i="65"/>
  <c r="Z13" i="65"/>
  <c r="Z20" i="65"/>
  <c r="Z31" i="65"/>
  <c r="Z19" i="65"/>
  <c r="Z18" i="65"/>
  <c r="Z14" i="65"/>
  <c r="Z22" i="65"/>
  <c r="Z24" i="65"/>
  <c r="Z26" i="65"/>
  <c r="Z12" i="65"/>
  <c r="Z11" i="65"/>
  <c r="Z28" i="65"/>
  <c r="Z32" i="65"/>
  <c r="Z33" i="65"/>
  <c r="Z34" i="65"/>
  <c r="Z35" i="65"/>
  <c r="Z36" i="65"/>
  <c r="Z40" i="65"/>
  <c r="Z41" i="65"/>
  <c r="Z42" i="65"/>
  <c r="Z43" i="65"/>
  <c r="Z44" i="65"/>
  <c r="Z46" i="65"/>
  <c r="Z47" i="65"/>
  <c r="Z48" i="65"/>
  <c r="Z49" i="65"/>
  <c r="Z50" i="65"/>
  <c r="Z51" i="65"/>
  <c r="Z21" i="65"/>
  <c r="Z30" i="65"/>
  <c r="Z10" i="65"/>
  <c r="Z29" i="65"/>
  <c r="Z6" i="65"/>
  <c r="Z23" i="65"/>
  <c r="Z39" i="65"/>
  <c r="Z25" i="65"/>
  <c r="Z38" i="65"/>
  <c r="Z27" i="65"/>
  <c r="Z37" i="65"/>
  <c r="AN6" i="65"/>
  <c r="AN7" i="65"/>
  <c r="AN8" i="65"/>
  <c r="AN9" i="65"/>
  <c r="AN10" i="65"/>
  <c r="AN11" i="65"/>
  <c r="AN12" i="65"/>
  <c r="AN13" i="65"/>
  <c r="AN14" i="65"/>
  <c r="AN15" i="65"/>
  <c r="AN16" i="65"/>
  <c r="AN17" i="65"/>
  <c r="AN18" i="65"/>
  <c r="AN19" i="65"/>
  <c r="AN20" i="65"/>
  <c r="AN21" i="65"/>
  <c r="AN22" i="65"/>
  <c r="AN23" i="65"/>
  <c r="AN24" i="65"/>
  <c r="AN25" i="65"/>
  <c r="AN26" i="65"/>
  <c r="AN27" i="65"/>
  <c r="AN28" i="65"/>
  <c r="AN29" i="65"/>
  <c r="AN30" i="65"/>
  <c r="AN32" i="65"/>
  <c r="AN33" i="65"/>
  <c r="AN34" i="65"/>
  <c r="AN35" i="65"/>
  <c r="AN36" i="65"/>
  <c r="AN31" i="65"/>
  <c r="AN37" i="65"/>
  <c r="AN39" i="65"/>
  <c r="AN43" i="65"/>
  <c r="AN38" i="65"/>
  <c r="AN40" i="65"/>
  <c r="AN44" i="65"/>
  <c r="AN47" i="65"/>
  <c r="AN49" i="65"/>
  <c r="AN41" i="65"/>
  <c r="AN51" i="65"/>
  <c r="AN42" i="65"/>
  <c r="AN46" i="65"/>
  <c r="AN48" i="65"/>
  <c r="AN50" i="65"/>
  <c r="S7" i="65"/>
  <c r="S15" i="65"/>
  <c r="S6" i="65"/>
  <c r="S14" i="65"/>
  <c r="S13" i="65"/>
  <c r="S11" i="65"/>
  <c r="S19" i="65"/>
  <c r="S21" i="65"/>
  <c r="S22" i="65"/>
  <c r="S23" i="65"/>
  <c r="S24" i="65"/>
  <c r="S25" i="65"/>
  <c r="S26" i="65"/>
  <c r="S27" i="65"/>
  <c r="S18" i="65"/>
  <c r="S17" i="65"/>
  <c r="S28" i="65"/>
  <c r="S16" i="65"/>
  <c r="S29" i="65"/>
  <c r="S12" i="65"/>
  <c r="S30" i="65"/>
  <c r="S10" i="65"/>
  <c r="S31" i="65"/>
  <c r="S9" i="65"/>
  <c r="S33" i="65"/>
  <c r="S38" i="65"/>
  <c r="S40" i="65"/>
  <c r="S41" i="65"/>
  <c r="S42" i="65"/>
  <c r="S43" i="65"/>
  <c r="S44" i="65"/>
  <c r="S46" i="65"/>
  <c r="S47" i="65"/>
  <c r="S48" i="65"/>
  <c r="S49" i="65"/>
  <c r="S50" i="65"/>
  <c r="S34" i="65"/>
  <c r="S37" i="65"/>
  <c r="S35" i="65"/>
  <c r="S20" i="65"/>
  <c r="S8" i="65"/>
  <c r="S36" i="65"/>
  <c r="S39" i="65"/>
  <c r="S51" i="65"/>
  <c r="S32" i="65"/>
  <c r="AJ6" i="65"/>
  <c r="AJ14" i="65"/>
  <c r="AJ13" i="65"/>
  <c r="AJ12" i="65"/>
  <c r="AJ20" i="65"/>
  <c r="AJ10" i="65"/>
  <c r="AJ18" i="65"/>
  <c r="AJ9" i="65"/>
  <c r="AJ22" i="65"/>
  <c r="AJ24" i="65"/>
  <c r="AJ26" i="65"/>
  <c r="AJ31" i="65"/>
  <c r="AJ8" i="65"/>
  <c r="AJ7" i="65"/>
  <c r="AJ19" i="65"/>
  <c r="AJ17" i="65"/>
  <c r="AJ21" i="65"/>
  <c r="AJ23" i="65"/>
  <c r="AJ25" i="65"/>
  <c r="AJ27" i="65"/>
  <c r="AJ28" i="65"/>
  <c r="AJ16" i="65"/>
  <c r="AJ29" i="65"/>
  <c r="AJ35" i="65"/>
  <c r="AJ30" i="65"/>
  <c r="AJ40" i="65"/>
  <c r="AJ41" i="65"/>
  <c r="AJ42" i="65"/>
  <c r="AJ43" i="65"/>
  <c r="AJ44" i="65"/>
  <c r="AJ46" i="65"/>
  <c r="AJ47" i="65"/>
  <c r="AJ48" i="65"/>
  <c r="AJ49" i="65"/>
  <c r="AJ50" i="65"/>
  <c r="AJ51" i="65"/>
  <c r="AJ32" i="65"/>
  <c r="AJ39" i="65"/>
  <c r="AJ15" i="65"/>
  <c r="AJ11" i="65"/>
  <c r="AJ33" i="65"/>
  <c r="AJ38" i="65"/>
  <c r="AJ37" i="65"/>
  <c r="AJ36" i="65"/>
  <c r="AJ34" i="65"/>
  <c r="T8" i="65"/>
  <c r="T16" i="65"/>
  <c r="T7" i="65"/>
  <c r="T15" i="65"/>
  <c r="T6" i="65"/>
  <c r="T14" i="65"/>
  <c r="T12" i="65"/>
  <c r="T20" i="65"/>
  <c r="T19" i="65"/>
  <c r="T22" i="65"/>
  <c r="T24" i="65"/>
  <c r="T26" i="65"/>
  <c r="T18" i="65"/>
  <c r="T17" i="65"/>
  <c r="T28" i="65"/>
  <c r="T13" i="65"/>
  <c r="T29" i="65"/>
  <c r="T11" i="65"/>
  <c r="T21" i="65"/>
  <c r="T23" i="65"/>
  <c r="T25" i="65"/>
  <c r="T27" i="65"/>
  <c r="T30" i="65"/>
  <c r="T10" i="65"/>
  <c r="T31" i="65"/>
  <c r="T9" i="65"/>
  <c r="T36" i="65"/>
  <c r="T33" i="65"/>
  <c r="T38" i="65"/>
  <c r="T40" i="65"/>
  <c r="T41" i="65"/>
  <c r="T42" i="65"/>
  <c r="T43" i="65"/>
  <c r="T44" i="65"/>
  <c r="T46" i="65"/>
  <c r="T47" i="65"/>
  <c r="T48" i="65"/>
  <c r="T49" i="65"/>
  <c r="T50" i="65"/>
  <c r="T51" i="65"/>
  <c r="T34" i="65"/>
  <c r="T37" i="65"/>
  <c r="T35" i="65"/>
  <c r="T39" i="65"/>
  <c r="T32" i="65"/>
  <c r="O6" i="65"/>
  <c r="O7" i="65"/>
  <c r="O8" i="65"/>
  <c r="O9" i="65"/>
  <c r="O10" i="65"/>
  <c r="O11" i="65"/>
  <c r="O12" i="65"/>
  <c r="O13" i="65"/>
  <c r="O14" i="65"/>
  <c r="O15" i="65"/>
  <c r="O16" i="65"/>
  <c r="O17" i="65"/>
  <c r="O18" i="65"/>
  <c r="O19" i="65"/>
  <c r="O20" i="65"/>
  <c r="O21" i="65"/>
  <c r="O22" i="65"/>
  <c r="O23" i="65"/>
  <c r="O24" i="65"/>
  <c r="O25" i="65"/>
  <c r="O26" i="65"/>
  <c r="O27" i="65"/>
  <c r="O28" i="65"/>
  <c r="O29" i="65"/>
  <c r="O30" i="65"/>
  <c r="O31" i="65"/>
  <c r="O32" i="65"/>
  <c r="O33" i="65"/>
  <c r="O34" i="65"/>
  <c r="O35" i="65"/>
  <c r="O36" i="65"/>
  <c r="O37" i="65"/>
  <c r="O38" i="65"/>
  <c r="O39" i="65"/>
  <c r="O40" i="65"/>
  <c r="O41" i="65"/>
  <c r="O42" i="65"/>
  <c r="O43" i="65"/>
  <c r="O44" i="65"/>
  <c r="O46" i="65"/>
  <c r="O47" i="65"/>
  <c r="O48" i="65"/>
  <c r="O49" i="65"/>
  <c r="O50" i="65"/>
  <c r="O51" i="65"/>
  <c r="AC6" i="65"/>
  <c r="AC7" i="65"/>
  <c r="AC8" i="65"/>
  <c r="AC9" i="65"/>
  <c r="AC10" i="65"/>
  <c r="AC11" i="65"/>
  <c r="AC12" i="65"/>
  <c r="AC13" i="65"/>
  <c r="AC14" i="65"/>
  <c r="AC15" i="65"/>
  <c r="AC16" i="65"/>
  <c r="AC17" i="65"/>
  <c r="AC18" i="65"/>
  <c r="AC19" i="65"/>
  <c r="AC20" i="65"/>
  <c r="AC28" i="65"/>
  <c r="AC32" i="65"/>
  <c r="AC33" i="65"/>
  <c r="AC34" i="65"/>
  <c r="AC35" i="65"/>
  <c r="AC36" i="65"/>
  <c r="AC37" i="65"/>
  <c r="AC38" i="65"/>
  <c r="AC39" i="65"/>
  <c r="AC21" i="65"/>
  <c r="AC23" i="65"/>
  <c r="AC25" i="65"/>
  <c r="AC27" i="65"/>
  <c r="AC29" i="65"/>
  <c r="AC30" i="65"/>
  <c r="AC31" i="65"/>
  <c r="AC22" i="65"/>
  <c r="AC24" i="65"/>
  <c r="AC26" i="65"/>
  <c r="AC40" i="65"/>
  <c r="AC41" i="65"/>
  <c r="AC42" i="65"/>
  <c r="AC43" i="65"/>
  <c r="AC44" i="65"/>
  <c r="AC46" i="65"/>
  <c r="AC47" i="65"/>
  <c r="AC48" i="65"/>
  <c r="AC50" i="65"/>
  <c r="AC51" i="65"/>
  <c r="AC49" i="65"/>
  <c r="D10" i="65"/>
  <c r="D18" i="65"/>
  <c r="D9" i="65"/>
  <c r="D17" i="65"/>
  <c r="D8" i="65"/>
  <c r="D16" i="65"/>
  <c r="D6" i="65"/>
  <c r="D14" i="65"/>
  <c r="D13" i="65"/>
  <c r="D22" i="65"/>
  <c r="D24" i="65"/>
  <c r="D26" i="65"/>
  <c r="D28" i="65"/>
  <c r="D12" i="65"/>
  <c r="D29" i="65"/>
  <c r="D11" i="65"/>
  <c r="D30" i="65"/>
  <c r="D7" i="65"/>
  <c r="D31" i="65"/>
  <c r="D21" i="65"/>
  <c r="D23" i="65"/>
  <c r="D25" i="65"/>
  <c r="D27" i="65"/>
  <c r="D20" i="65"/>
  <c r="D35" i="65"/>
  <c r="D37" i="65"/>
  <c r="D19" i="65"/>
  <c r="D40" i="65"/>
  <c r="D41" i="65"/>
  <c r="D42" i="65"/>
  <c r="D43" i="65"/>
  <c r="D44" i="65"/>
  <c r="D46" i="65"/>
  <c r="D47" i="65"/>
  <c r="D48" i="65"/>
  <c r="D49" i="65"/>
  <c r="D50" i="65"/>
  <c r="D51" i="65"/>
  <c r="D15" i="65"/>
  <c r="D32" i="65"/>
  <c r="D36" i="65"/>
  <c r="D39" i="65"/>
  <c r="D33" i="65"/>
  <c r="D38" i="65"/>
  <c r="D34" i="65"/>
  <c r="AQ53" i="65"/>
  <c r="R6" i="65"/>
  <c r="R14" i="65"/>
  <c r="R13" i="65"/>
  <c r="R12" i="65"/>
  <c r="R20" i="65"/>
  <c r="R10" i="65"/>
  <c r="R18" i="65"/>
  <c r="R17" i="65"/>
  <c r="R28" i="65"/>
  <c r="R16" i="65"/>
  <c r="R29" i="65"/>
  <c r="R15" i="65"/>
  <c r="R30" i="65"/>
  <c r="R11" i="65"/>
  <c r="R21" i="65"/>
  <c r="R23" i="65"/>
  <c r="R25" i="65"/>
  <c r="R27" i="65"/>
  <c r="R31" i="65"/>
  <c r="R9" i="65"/>
  <c r="R8" i="65"/>
  <c r="R32" i="65"/>
  <c r="R33" i="65"/>
  <c r="R34" i="65"/>
  <c r="R35" i="65"/>
  <c r="R36" i="65"/>
  <c r="R40" i="65"/>
  <c r="R41" i="65"/>
  <c r="R42" i="65"/>
  <c r="R43" i="65"/>
  <c r="R44" i="65"/>
  <c r="R46" i="65"/>
  <c r="R47" i="65"/>
  <c r="R48" i="65"/>
  <c r="R49" i="65"/>
  <c r="R50" i="65"/>
  <c r="R51" i="65"/>
  <c r="R26" i="65"/>
  <c r="R37" i="65"/>
  <c r="R19" i="65"/>
  <c r="R7" i="65"/>
  <c r="R22" i="65"/>
  <c r="R39" i="65"/>
  <c r="R24" i="65"/>
  <c r="R38" i="65"/>
  <c r="AF6" i="65"/>
  <c r="AF7" i="65"/>
  <c r="AF8" i="65"/>
  <c r="AF9" i="65"/>
  <c r="AF10" i="65"/>
  <c r="AF11" i="65"/>
  <c r="AF12" i="65"/>
  <c r="AF13" i="65"/>
  <c r="AF14" i="65"/>
  <c r="AF15" i="65"/>
  <c r="AF16" i="65"/>
  <c r="AF17" i="65"/>
  <c r="AF18" i="65"/>
  <c r="AF19" i="65"/>
  <c r="AF20" i="65"/>
  <c r="AF21" i="65"/>
  <c r="AF22" i="65"/>
  <c r="AF23" i="65"/>
  <c r="AF24" i="65"/>
  <c r="AF25" i="65"/>
  <c r="AF26" i="65"/>
  <c r="AF27" i="65"/>
  <c r="AF28" i="65"/>
  <c r="AF29" i="65"/>
  <c r="AF30" i="65"/>
  <c r="AF32" i="65"/>
  <c r="AF33" i="65"/>
  <c r="AF34" i="65"/>
  <c r="AF35" i="65"/>
  <c r="AF36" i="65"/>
  <c r="AF31" i="65"/>
  <c r="AF38" i="65"/>
  <c r="AF37" i="65"/>
  <c r="AF40" i="65"/>
  <c r="AF44" i="65"/>
  <c r="AF41" i="65"/>
  <c r="AF48" i="65"/>
  <c r="AF50" i="65"/>
  <c r="AF42" i="65"/>
  <c r="AF46" i="65"/>
  <c r="AF43" i="65"/>
  <c r="AF47" i="65"/>
  <c r="AF49" i="65"/>
  <c r="AF51" i="65"/>
  <c r="AF39" i="65"/>
  <c r="D183" i="53"/>
  <c r="G23" i="49"/>
  <c r="S73" i="51"/>
  <c r="G6" i="65"/>
  <c r="G7" i="65"/>
  <c r="G8" i="65"/>
  <c r="G9" i="65"/>
  <c r="G10" i="65"/>
  <c r="G11" i="65"/>
  <c r="G12" i="65"/>
  <c r="G13" i="65"/>
  <c r="G14" i="65"/>
  <c r="G15" i="65"/>
  <c r="G16" i="65"/>
  <c r="G17" i="65"/>
  <c r="G18" i="65"/>
  <c r="G19" i="65"/>
  <c r="G20" i="65"/>
  <c r="G21" i="65"/>
  <c r="G22" i="65"/>
  <c r="G23" i="65"/>
  <c r="G24" i="65"/>
  <c r="G25" i="65"/>
  <c r="G26" i="65"/>
  <c r="G27" i="65"/>
  <c r="G28" i="65"/>
  <c r="G29" i="65"/>
  <c r="G30" i="65"/>
  <c r="G31" i="65"/>
  <c r="G32" i="65"/>
  <c r="G33" i="65"/>
  <c r="G34" i="65"/>
  <c r="G35" i="65"/>
  <c r="G36" i="65"/>
  <c r="G37" i="65"/>
  <c r="G38" i="65"/>
  <c r="G39" i="65"/>
  <c r="G40" i="65"/>
  <c r="G41" i="65"/>
  <c r="G42" i="65"/>
  <c r="G43" i="65"/>
  <c r="G44" i="65"/>
  <c r="G46" i="65"/>
  <c r="G47" i="65"/>
  <c r="G48" i="65"/>
  <c r="G49" i="65"/>
  <c r="G50" i="65"/>
  <c r="G51" i="65"/>
  <c r="U6" i="65"/>
  <c r="U7" i="65"/>
  <c r="U8" i="65"/>
  <c r="U9" i="65"/>
  <c r="U10" i="65"/>
  <c r="U11" i="65"/>
  <c r="U12" i="65"/>
  <c r="U13" i="65"/>
  <c r="U14" i="65"/>
  <c r="U15" i="65"/>
  <c r="U16" i="65"/>
  <c r="U17" i="65"/>
  <c r="U18" i="65"/>
  <c r="U19" i="65"/>
  <c r="U20" i="65"/>
  <c r="U32" i="65"/>
  <c r="U33" i="65"/>
  <c r="U34" i="65"/>
  <c r="U35" i="65"/>
  <c r="U36" i="65"/>
  <c r="U37" i="65"/>
  <c r="U38" i="65"/>
  <c r="U39" i="65"/>
  <c r="U22" i="65"/>
  <c r="U24" i="65"/>
  <c r="U26" i="65"/>
  <c r="U28" i="65"/>
  <c r="U29" i="65"/>
  <c r="U21" i="65"/>
  <c r="U23" i="65"/>
  <c r="U25" i="65"/>
  <c r="U27" i="65"/>
  <c r="U30" i="65"/>
  <c r="U40" i="65"/>
  <c r="U41" i="65"/>
  <c r="U42" i="65"/>
  <c r="U43" i="65"/>
  <c r="U44" i="65"/>
  <c r="U46" i="65"/>
  <c r="U47" i="65"/>
  <c r="U49" i="65"/>
  <c r="U31" i="65"/>
  <c r="U48" i="65"/>
  <c r="U50" i="65"/>
  <c r="U51" i="65"/>
  <c r="AI13" i="65"/>
  <c r="AI12" i="65"/>
  <c r="AI20" i="65"/>
  <c r="AI11" i="65"/>
  <c r="AI19" i="65"/>
  <c r="AI9" i="65"/>
  <c r="AI17" i="65"/>
  <c r="AI21" i="65"/>
  <c r="AI22" i="65"/>
  <c r="AI23" i="65"/>
  <c r="AI24" i="65"/>
  <c r="AI25" i="65"/>
  <c r="AI26" i="65"/>
  <c r="AI27" i="65"/>
  <c r="AI8" i="65"/>
  <c r="AI7" i="65"/>
  <c r="AI6" i="65"/>
  <c r="AI18" i="65"/>
  <c r="AI28" i="65"/>
  <c r="AI16" i="65"/>
  <c r="AI29" i="65"/>
  <c r="AI15" i="65"/>
  <c r="AI30" i="65"/>
  <c r="AI35" i="65"/>
  <c r="AI31" i="65"/>
  <c r="AI40" i="65"/>
  <c r="AI41" i="65"/>
  <c r="AI42" i="65"/>
  <c r="AI43" i="65"/>
  <c r="AI44" i="65"/>
  <c r="AI46" i="65"/>
  <c r="AI47" i="65"/>
  <c r="AI48" i="65"/>
  <c r="AI49" i="65"/>
  <c r="AI14" i="65"/>
  <c r="AI32" i="65"/>
  <c r="AI39" i="65"/>
  <c r="AI10" i="65"/>
  <c r="AI33" i="65"/>
  <c r="AI38" i="65"/>
  <c r="AI36" i="65"/>
  <c r="AI37" i="65"/>
  <c r="AI51" i="65"/>
  <c r="AI34" i="65"/>
  <c r="AI50" i="65"/>
  <c r="J11" i="65"/>
  <c r="J19" i="65"/>
  <c r="J10" i="65"/>
  <c r="J18" i="65"/>
  <c r="J9" i="65"/>
  <c r="J17" i="65"/>
  <c r="J7" i="65"/>
  <c r="J15" i="65"/>
  <c r="J14" i="65"/>
  <c r="J13" i="65"/>
  <c r="J12" i="65"/>
  <c r="J8" i="65"/>
  <c r="J22" i="65"/>
  <c r="J24" i="65"/>
  <c r="J26" i="65"/>
  <c r="J28" i="65"/>
  <c r="J6" i="65"/>
  <c r="J29" i="65"/>
  <c r="J30" i="65"/>
  <c r="J32" i="65"/>
  <c r="J33" i="65"/>
  <c r="J34" i="65"/>
  <c r="J35" i="65"/>
  <c r="J36" i="65"/>
  <c r="J37" i="65"/>
  <c r="J40" i="65"/>
  <c r="J41" i="65"/>
  <c r="J42" i="65"/>
  <c r="J43" i="65"/>
  <c r="J44" i="65"/>
  <c r="J46" i="65"/>
  <c r="J47" i="65"/>
  <c r="J48" i="65"/>
  <c r="J49" i="65"/>
  <c r="J50" i="65"/>
  <c r="J51" i="65"/>
  <c r="J23" i="65"/>
  <c r="J38" i="65"/>
  <c r="J25" i="65"/>
  <c r="J20" i="65"/>
  <c r="J31" i="65"/>
  <c r="J16" i="65"/>
  <c r="J27" i="65"/>
  <c r="J39" i="65"/>
  <c r="J21" i="65"/>
  <c r="X6" i="65"/>
  <c r="X7" i="65"/>
  <c r="X8" i="65"/>
  <c r="X9" i="65"/>
  <c r="X10" i="65"/>
  <c r="X11" i="65"/>
  <c r="X12" i="65"/>
  <c r="X13" i="65"/>
  <c r="X14" i="65"/>
  <c r="X15" i="65"/>
  <c r="X16" i="65"/>
  <c r="X17" i="65"/>
  <c r="X18" i="65"/>
  <c r="X19" i="65"/>
  <c r="X20" i="65"/>
  <c r="X21" i="65"/>
  <c r="X22" i="65"/>
  <c r="X23" i="65"/>
  <c r="X24" i="65"/>
  <c r="X25" i="65"/>
  <c r="X26" i="65"/>
  <c r="X27" i="65"/>
  <c r="X28" i="65"/>
  <c r="X29" i="65"/>
  <c r="X30" i="65"/>
  <c r="X31" i="65"/>
  <c r="X32" i="65"/>
  <c r="X33" i="65"/>
  <c r="X34" i="65"/>
  <c r="X35" i="65"/>
  <c r="X36" i="65"/>
  <c r="X39" i="65"/>
  <c r="X38" i="65"/>
  <c r="X37" i="65"/>
  <c r="X41" i="65"/>
  <c r="X51" i="65"/>
  <c r="X42" i="65"/>
  <c r="X46" i="65"/>
  <c r="X49" i="65"/>
  <c r="X43" i="65"/>
  <c r="X47" i="65"/>
  <c r="X40" i="65"/>
  <c r="X44" i="65"/>
  <c r="X48" i="65"/>
  <c r="X50" i="65"/>
  <c r="B52" i="20"/>
  <c r="B51" i="20"/>
  <c r="B50" i="20"/>
  <c r="B49" i="20"/>
  <c r="B48" i="20"/>
  <c r="B47" i="20"/>
  <c r="B46" i="20"/>
  <c r="B45" i="20"/>
  <c r="B44" i="20"/>
  <c r="B43" i="20"/>
  <c r="B7" i="20"/>
  <c r="B8" i="20"/>
  <c r="B9" i="20"/>
  <c r="B10" i="20"/>
  <c r="B11" i="20"/>
  <c r="B12" i="20"/>
  <c r="B13" i="20"/>
  <c r="B14"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6" i="20"/>
  <c r="B5" i="20"/>
  <c r="A52" i="20"/>
  <c r="A51" i="20"/>
  <c r="A50" i="20"/>
  <c r="A49" i="20"/>
  <c r="A48" i="20"/>
  <c r="A47" i="20"/>
  <c r="A46" i="20"/>
  <c r="A45" i="20"/>
  <c r="A44" i="20"/>
  <c r="A43" i="20"/>
  <c r="A7" i="20"/>
  <c r="A8" i="20"/>
  <c r="A9" i="20"/>
  <c r="A10" i="20"/>
  <c r="A11" i="20"/>
  <c r="A12" i="20"/>
  <c r="A13" i="20"/>
  <c r="A14"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6" i="20"/>
  <c r="A5" i="20"/>
  <c r="BT3" i="20"/>
  <c r="E3" i="20"/>
  <c r="F3" i="20"/>
  <c r="G3" i="20"/>
  <c r="H3" i="20"/>
  <c r="I3" i="20"/>
  <c r="J3" i="20"/>
  <c r="K3" i="20"/>
  <c r="L3" i="20"/>
  <c r="M3" i="20"/>
  <c r="N3" i="20"/>
  <c r="O3" i="20"/>
  <c r="P3" i="20"/>
  <c r="Q3" i="20"/>
  <c r="R3" i="20"/>
  <c r="S3" i="20"/>
  <c r="T3" i="20"/>
  <c r="U3" i="20"/>
  <c r="V3" i="20"/>
  <c r="W3" i="20"/>
  <c r="X3" i="20"/>
  <c r="Y3" i="20"/>
  <c r="Z3" i="20"/>
  <c r="AA3" i="20"/>
  <c r="AB3" i="20"/>
  <c r="AC3" i="20"/>
  <c r="AD3" i="20"/>
  <c r="AE3" i="20"/>
  <c r="AF3" i="20"/>
  <c r="AG3" i="20"/>
  <c r="AH3" i="20"/>
  <c r="AI3" i="20"/>
  <c r="AJ3" i="20"/>
  <c r="AK3" i="20"/>
  <c r="AL3" i="20"/>
  <c r="AM3" i="20"/>
  <c r="AN3" i="20"/>
  <c r="AO3" i="20"/>
  <c r="AP3" i="20"/>
  <c r="AQ3" i="20"/>
  <c r="AR3" i="20"/>
  <c r="AS3" i="20"/>
  <c r="AT3" i="20"/>
  <c r="AU3" i="20"/>
  <c r="AV3" i="20"/>
  <c r="AW3" i="20"/>
  <c r="AX3" i="20"/>
  <c r="AY3" i="20"/>
  <c r="AZ3" i="20"/>
  <c r="BA3" i="20"/>
  <c r="BB3" i="20"/>
  <c r="BC3" i="20"/>
  <c r="BD3" i="20"/>
  <c r="BE3" i="20"/>
  <c r="BF3" i="20"/>
  <c r="BG3" i="20"/>
  <c r="BH3" i="20"/>
  <c r="BI3" i="20"/>
  <c r="BJ3" i="20"/>
  <c r="BK3" i="20"/>
  <c r="BL3" i="20"/>
  <c r="BM3" i="20"/>
  <c r="BN3" i="20"/>
  <c r="BO3" i="20"/>
  <c r="BP3" i="20"/>
  <c r="BQ3" i="20"/>
  <c r="BR3" i="20"/>
  <c r="BS3" i="20"/>
  <c r="D3" i="20"/>
  <c r="C3" i="20"/>
  <c r="A51" i="24"/>
  <c r="A50" i="24"/>
  <c r="A49" i="24"/>
  <c r="A48" i="24"/>
  <c r="A47" i="24"/>
  <c r="A46" i="24"/>
  <c r="A45" i="24"/>
  <c r="A44" i="24"/>
  <c r="A43" i="24"/>
  <c r="A42" i="24"/>
  <c r="A6" i="24"/>
  <c r="A7" i="24"/>
  <c r="A8" i="24"/>
  <c r="A9" i="24"/>
  <c r="A10" i="24"/>
  <c r="A11" i="24"/>
  <c r="A12" i="24"/>
  <c r="A13" i="24"/>
  <c r="A14" i="24"/>
  <c r="A15" i="24"/>
  <c r="A16" i="24"/>
  <c r="A17" i="24"/>
  <c r="A18" i="24"/>
  <c r="A19" i="24"/>
  <c r="A20" i="24"/>
  <c r="A21" i="24"/>
  <c r="A22" i="24"/>
  <c r="A23" i="24"/>
  <c r="A24" i="24"/>
  <c r="A25" i="24"/>
  <c r="A26" i="24"/>
  <c r="A27" i="24"/>
  <c r="A28" i="24"/>
  <c r="A29" i="24"/>
  <c r="A30" i="24"/>
  <c r="A31" i="24"/>
  <c r="A32" i="24"/>
  <c r="A33" i="24"/>
  <c r="A34" i="24"/>
  <c r="A35" i="24"/>
  <c r="A36" i="24"/>
  <c r="A37" i="24"/>
  <c r="A38" i="24"/>
  <c r="A39" i="24"/>
  <c r="A40" i="24"/>
  <c r="A41" i="24"/>
  <c r="A5" i="24"/>
  <c r="A4" i="24"/>
  <c r="B51" i="24"/>
  <c r="B50" i="24"/>
  <c r="B49" i="24"/>
  <c r="B48" i="24"/>
  <c r="B47" i="24"/>
  <c r="B46" i="24"/>
  <c r="B45" i="24"/>
  <c r="B44" i="24"/>
  <c r="B43" i="24"/>
  <c r="B42" i="24"/>
  <c r="B6" i="24"/>
  <c r="B7" i="24"/>
  <c r="B8" i="24"/>
  <c r="B9"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41" i="24"/>
  <c r="B5" i="24"/>
  <c r="B4" i="24"/>
  <c r="BT3" i="24"/>
  <c r="F3" i="24"/>
  <c r="G3" i="24"/>
  <c r="H3" i="24"/>
  <c r="I3" i="24"/>
  <c r="J3" i="24"/>
  <c r="K3" i="24"/>
  <c r="L3" i="24"/>
  <c r="M3" i="24"/>
  <c r="N3" i="24"/>
  <c r="O3" i="24"/>
  <c r="P3" i="24"/>
  <c r="Q3" i="24"/>
  <c r="R3" i="24"/>
  <c r="S3" i="24"/>
  <c r="T3" i="24"/>
  <c r="U3" i="24"/>
  <c r="V3" i="24"/>
  <c r="W3" i="24"/>
  <c r="X3" i="24"/>
  <c r="Y3" i="24"/>
  <c r="Z3" i="24"/>
  <c r="AA3" i="24"/>
  <c r="AB3" i="24"/>
  <c r="AC3" i="24"/>
  <c r="AD3" i="24"/>
  <c r="AE3" i="24"/>
  <c r="AF3" i="24"/>
  <c r="AG3" i="24"/>
  <c r="AH3" i="24"/>
  <c r="AI3" i="24"/>
  <c r="AJ3" i="24"/>
  <c r="AK3" i="24"/>
  <c r="AL3" i="24"/>
  <c r="AM3" i="24"/>
  <c r="AN3" i="24"/>
  <c r="AO3" i="24"/>
  <c r="AP3" i="24"/>
  <c r="AQ3" i="24"/>
  <c r="AR3" i="24"/>
  <c r="AS3" i="24"/>
  <c r="AT3" i="24"/>
  <c r="AU3" i="24"/>
  <c r="AV3" i="24"/>
  <c r="AW3" i="24"/>
  <c r="AX3" i="24"/>
  <c r="AY3" i="24"/>
  <c r="AZ3" i="24"/>
  <c r="BA3" i="24"/>
  <c r="BB3" i="24"/>
  <c r="BC3" i="24"/>
  <c r="BD3" i="24"/>
  <c r="BE3" i="24"/>
  <c r="BF3" i="24"/>
  <c r="BG3" i="24"/>
  <c r="BH3" i="24"/>
  <c r="BI3" i="24"/>
  <c r="BJ3" i="24"/>
  <c r="BK3" i="24"/>
  <c r="BL3" i="24"/>
  <c r="BM3" i="24"/>
  <c r="BN3" i="24"/>
  <c r="BO3" i="24"/>
  <c r="BP3" i="24"/>
  <c r="BQ3" i="24"/>
  <c r="BR3" i="24"/>
  <c r="BS3" i="24"/>
  <c r="E3" i="24"/>
  <c r="D3" i="24"/>
  <c r="C3" i="24"/>
  <c r="D3" i="23"/>
  <c r="E3" i="23"/>
  <c r="F3" i="23"/>
  <c r="G3" i="23"/>
  <c r="H3" i="23"/>
  <c r="I3" i="23"/>
  <c r="J3" i="23"/>
  <c r="K3" i="23"/>
  <c r="L3" i="23"/>
  <c r="M3" i="23"/>
  <c r="N3" i="23"/>
  <c r="O3" i="23"/>
  <c r="P3" i="23"/>
  <c r="Q3" i="23"/>
  <c r="R3" i="23"/>
  <c r="S3" i="23"/>
  <c r="T3" i="23"/>
  <c r="U3" i="23"/>
  <c r="V3" i="23"/>
  <c r="W3" i="23"/>
  <c r="X3" i="23"/>
  <c r="Y3" i="23"/>
  <c r="Z3" i="23"/>
  <c r="AA3" i="23"/>
  <c r="AB3" i="23"/>
  <c r="AC3" i="23"/>
  <c r="AD3" i="23"/>
  <c r="AE3" i="23"/>
  <c r="AF3" i="23"/>
  <c r="AG3" i="23"/>
  <c r="AH3" i="23"/>
  <c r="AI3" i="23"/>
  <c r="AJ3" i="23"/>
  <c r="AK3" i="23"/>
  <c r="AL3" i="23"/>
  <c r="AM3" i="23"/>
  <c r="AN3" i="23"/>
  <c r="AO3" i="23"/>
  <c r="AP3" i="23"/>
  <c r="AQ3" i="23"/>
  <c r="AR3" i="23"/>
  <c r="AS3" i="23"/>
  <c r="AT3" i="23"/>
  <c r="AU3" i="23"/>
  <c r="AV3" i="23"/>
  <c r="AW3" i="23"/>
  <c r="AX3" i="23"/>
  <c r="AY3" i="23"/>
  <c r="AZ3" i="23"/>
  <c r="BA3" i="23"/>
  <c r="BB3" i="23"/>
  <c r="BC3" i="23"/>
  <c r="BD3" i="23"/>
  <c r="BE3" i="23"/>
  <c r="BF3" i="23"/>
  <c r="BG3" i="23"/>
  <c r="BH3" i="23"/>
  <c r="BI3" i="23"/>
  <c r="BJ3" i="23"/>
  <c r="BK3" i="23"/>
  <c r="BL3" i="23"/>
  <c r="BM3" i="23"/>
  <c r="BN3" i="23"/>
  <c r="BO3" i="23"/>
  <c r="BP3" i="23"/>
  <c r="BQ3" i="23"/>
  <c r="BR3" i="23"/>
  <c r="BS3" i="23"/>
  <c r="BT3" i="23"/>
  <c r="C3" i="23"/>
  <c r="D4" i="23"/>
  <c r="E4" i="23"/>
  <c r="F4" i="23"/>
  <c r="G4" i="23"/>
  <c r="H4" i="23"/>
  <c r="I4" i="23"/>
  <c r="J4" i="23"/>
  <c r="K4" i="23"/>
  <c r="L4" i="23"/>
  <c r="M4" i="23"/>
  <c r="N4" i="23"/>
  <c r="O4" i="23"/>
  <c r="P4" i="23"/>
  <c r="Q4" i="23"/>
  <c r="R4" i="23"/>
  <c r="S4" i="23"/>
  <c r="T4" i="23"/>
  <c r="U4" i="23"/>
  <c r="V4" i="23"/>
  <c r="W4" i="23"/>
  <c r="X4" i="23"/>
  <c r="Y4" i="23"/>
  <c r="Z4" i="23"/>
  <c r="AA4" i="23"/>
  <c r="AB4" i="23"/>
  <c r="AC4" i="23"/>
  <c r="AD4" i="23"/>
  <c r="AE4" i="23"/>
  <c r="AF4" i="23"/>
  <c r="AG4" i="23"/>
  <c r="AH4" i="23"/>
  <c r="AI4" i="23"/>
  <c r="AJ4" i="23"/>
  <c r="AK4" i="23"/>
  <c r="AL4" i="23"/>
  <c r="AM4" i="23"/>
  <c r="AN4" i="23"/>
  <c r="AO4" i="23"/>
  <c r="AP4" i="23"/>
  <c r="AQ4" i="23"/>
  <c r="AR4" i="23"/>
  <c r="AS4" i="23"/>
  <c r="AT4" i="23"/>
  <c r="AU4" i="23"/>
  <c r="AV4" i="23"/>
  <c r="AW4" i="23"/>
  <c r="AX4" i="23"/>
  <c r="AY4" i="23"/>
  <c r="AZ4" i="23"/>
  <c r="BA4" i="23"/>
  <c r="BB4" i="23"/>
  <c r="BC4" i="23"/>
  <c r="BD4" i="23"/>
  <c r="BE4" i="23"/>
  <c r="BF4" i="23"/>
  <c r="BG4" i="23"/>
  <c r="BH4" i="23"/>
  <c r="BI4" i="23"/>
  <c r="BJ4" i="23"/>
  <c r="BK4" i="23"/>
  <c r="BL4" i="23"/>
  <c r="BM4" i="23"/>
  <c r="BN4" i="23"/>
  <c r="BO4" i="23"/>
  <c r="BP4" i="23"/>
  <c r="BQ4" i="23"/>
  <c r="BR4" i="23"/>
  <c r="BS4" i="23"/>
  <c r="BT4" i="23"/>
  <c r="D5" i="23"/>
  <c r="E5" i="23"/>
  <c r="F5" i="23"/>
  <c r="G5" i="23"/>
  <c r="H5" i="23"/>
  <c r="I5" i="23"/>
  <c r="J5" i="23"/>
  <c r="K5" i="23"/>
  <c r="L5" i="23"/>
  <c r="M5" i="23"/>
  <c r="N5" i="23"/>
  <c r="O5" i="23"/>
  <c r="P5" i="23"/>
  <c r="Q5" i="23"/>
  <c r="R5" i="23"/>
  <c r="S5" i="23"/>
  <c r="T5" i="23"/>
  <c r="U5" i="23"/>
  <c r="V5" i="23"/>
  <c r="W5" i="23"/>
  <c r="X5" i="23"/>
  <c r="Y5" i="23"/>
  <c r="Z5" i="23"/>
  <c r="AA5" i="23"/>
  <c r="AB5" i="23"/>
  <c r="AC5" i="23"/>
  <c r="AD5" i="23"/>
  <c r="AE5" i="23"/>
  <c r="AF5" i="23"/>
  <c r="AG5" i="23"/>
  <c r="AH5" i="23"/>
  <c r="AI5" i="23"/>
  <c r="AJ5" i="23"/>
  <c r="AK5" i="23"/>
  <c r="AL5" i="23"/>
  <c r="AM5" i="23"/>
  <c r="AN5" i="23"/>
  <c r="AO5" i="23"/>
  <c r="AP5" i="23"/>
  <c r="AQ5" i="23"/>
  <c r="AR5" i="23"/>
  <c r="AS5" i="23"/>
  <c r="AT5" i="23"/>
  <c r="AU5" i="23"/>
  <c r="AV5" i="23"/>
  <c r="AW5" i="23"/>
  <c r="AX5" i="23"/>
  <c r="AY5" i="23"/>
  <c r="AZ5" i="23"/>
  <c r="BA5" i="23"/>
  <c r="BB5" i="23"/>
  <c r="BC5" i="23"/>
  <c r="BD5" i="23"/>
  <c r="BE5" i="23"/>
  <c r="BF5" i="23"/>
  <c r="BG5" i="23"/>
  <c r="BH5" i="23"/>
  <c r="BI5" i="23"/>
  <c r="BJ5" i="23"/>
  <c r="BK5" i="23"/>
  <c r="BL5" i="23"/>
  <c r="BM5" i="23"/>
  <c r="BN5" i="23"/>
  <c r="BO5" i="23"/>
  <c r="BP5" i="23"/>
  <c r="BQ5" i="23"/>
  <c r="BR5" i="23"/>
  <c r="BS5" i="23"/>
  <c r="BT5" i="23"/>
  <c r="D6" i="23"/>
  <c r="E6" i="23"/>
  <c r="F6" i="23"/>
  <c r="G6" i="23"/>
  <c r="H6" i="23"/>
  <c r="I6" i="23"/>
  <c r="J6" i="23"/>
  <c r="K6" i="23"/>
  <c r="L6" i="23"/>
  <c r="M6" i="23"/>
  <c r="N6" i="23"/>
  <c r="O6" i="23"/>
  <c r="P6" i="23"/>
  <c r="Q6" i="23"/>
  <c r="R6" i="23"/>
  <c r="S6" i="23"/>
  <c r="T6" i="23"/>
  <c r="U6" i="23"/>
  <c r="V6" i="23"/>
  <c r="W6" i="23"/>
  <c r="X6" i="23"/>
  <c r="Y6" i="23"/>
  <c r="Z6" i="23"/>
  <c r="AA6" i="23"/>
  <c r="AB6" i="23"/>
  <c r="AC6" i="23"/>
  <c r="AD6" i="23"/>
  <c r="AE6" i="23"/>
  <c r="AF6" i="23"/>
  <c r="AG6" i="23"/>
  <c r="AH6" i="23"/>
  <c r="AI6" i="23"/>
  <c r="AJ6" i="23"/>
  <c r="AK6" i="23"/>
  <c r="AL6" i="23"/>
  <c r="AM6" i="23"/>
  <c r="AN6" i="23"/>
  <c r="AO6" i="23"/>
  <c r="AP6" i="23"/>
  <c r="AQ6" i="23"/>
  <c r="AR6" i="23"/>
  <c r="AS6" i="23"/>
  <c r="AT6" i="23"/>
  <c r="AU6" i="23"/>
  <c r="AV6" i="23"/>
  <c r="AW6" i="23"/>
  <c r="AX6" i="23"/>
  <c r="AY6" i="23"/>
  <c r="AZ6" i="23"/>
  <c r="BA6" i="23"/>
  <c r="BB6" i="23"/>
  <c r="BC6" i="23"/>
  <c r="BD6" i="23"/>
  <c r="BE6" i="23"/>
  <c r="BF6" i="23"/>
  <c r="BG6" i="23"/>
  <c r="BH6" i="23"/>
  <c r="BI6" i="23"/>
  <c r="BJ6" i="23"/>
  <c r="BK6" i="23"/>
  <c r="BL6" i="23"/>
  <c r="BM6" i="23"/>
  <c r="BN6" i="23"/>
  <c r="BO6" i="23"/>
  <c r="BP6" i="23"/>
  <c r="BQ6" i="23"/>
  <c r="BR6" i="23"/>
  <c r="BS6" i="23"/>
  <c r="BT6" i="23"/>
  <c r="D7" i="23"/>
  <c r="E7" i="23"/>
  <c r="F7" i="23"/>
  <c r="G7" i="23"/>
  <c r="H7" i="23"/>
  <c r="I7" i="23"/>
  <c r="J7" i="23"/>
  <c r="K7" i="23"/>
  <c r="L7" i="23"/>
  <c r="M7" i="23"/>
  <c r="N7" i="23"/>
  <c r="O7" i="23"/>
  <c r="P7" i="23"/>
  <c r="Q7" i="23"/>
  <c r="R7" i="23"/>
  <c r="S7" i="23"/>
  <c r="T7" i="23"/>
  <c r="U7" i="23"/>
  <c r="V7" i="23"/>
  <c r="W7" i="23"/>
  <c r="X7" i="23"/>
  <c r="Y7" i="23"/>
  <c r="Z7" i="23"/>
  <c r="AA7" i="23"/>
  <c r="AB7" i="23"/>
  <c r="AC7" i="23"/>
  <c r="AD7" i="23"/>
  <c r="AE7" i="23"/>
  <c r="AF7" i="23"/>
  <c r="AG7" i="23"/>
  <c r="AH7" i="23"/>
  <c r="AI7" i="23"/>
  <c r="AJ7" i="23"/>
  <c r="AK7" i="23"/>
  <c r="AL7" i="23"/>
  <c r="AM7" i="23"/>
  <c r="AN7" i="23"/>
  <c r="AO7" i="23"/>
  <c r="AP7" i="23"/>
  <c r="AQ7" i="23"/>
  <c r="AR7" i="23"/>
  <c r="AS7" i="23"/>
  <c r="AT7" i="23"/>
  <c r="AU7" i="23"/>
  <c r="AV7" i="23"/>
  <c r="AW7" i="23"/>
  <c r="AX7" i="23"/>
  <c r="AY7" i="23"/>
  <c r="AZ7" i="23"/>
  <c r="BA7" i="23"/>
  <c r="BB7" i="23"/>
  <c r="BC7" i="23"/>
  <c r="BD7" i="23"/>
  <c r="BE7" i="23"/>
  <c r="BF7" i="23"/>
  <c r="BG7" i="23"/>
  <c r="BH7" i="23"/>
  <c r="BI7" i="23"/>
  <c r="BJ7" i="23"/>
  <c r="BK7" i="23"/>
  <c r="BL7" i="23"/>
  <c r="BM7" i="23"/>
  <c r="BN7" i="23"/>
  <c r="BO7" i="23"/>
  <c r="BP7" i="23"/>
  <c r="BQ7" i="23"/>
  <c r="BR7" i="23"/>
  <c r="BS7" i="23"/>
  <c r="BT7" i="23"/>
  <c r="D8" i="23"/>
  <c r="E8" i="23"/>
  <c r="F8" i="23"/>
  <c r="G8" i="23"/>
  <c r="H8" i="23"/>
  <c r="I8" i="23"/>
  <c r="J8" i="23"/>
  <c r="K8" i="23"/>
  <c r="L8" i="23"/>
  <c r="M8" i="23"/>
  <c r="N8" i="23"/>
  <c r="O8" i="23"/>
  <c r="P8" i="23"/>
  <c r="Q8" i="23"/>
  <c r="R8" i="23"/>
  <c r="S8" i="23"/>
  <c r="T8" i="23"/>
  <c r="U8" i="23"/>
  <c r="V8" i="23"/>
  <c r="W8" i="23"/>
  <c r="X8" i="23"/>
  <c r="Y8" i="23"/>
  <c r="Z8" i="23"/>
  <c r="AA8" i="23"/>
  <c r="AB8" i="23"/>
  <c r="AC8" i="23"/>
  <c r="AD8" i="23"/>
  <c r="AE8" i="23"/>
  <c r="AF8" i="23"/>
  <c r="AG8" i="23"/>
  <c r="AH8" i="23"/>
  <c r="AI8" i="23"/>
  <c r="AJ8" i="23"/>
  <c r="AK8" i="23"/>
  <c r="AL8" i="23"/>
  <c r="AM8" i="23"/>
  <c r="AN8" i="23"/>
  <c r="AO8" i="23"/>
  <c r="AP8" i="23"/>
  <c r="AQ8" i="23"/>
  <c r="AR8" i="23"/>
  <c r="AS8" i="23"/>
  <c r="AT8" i="23"/>
  <c r="AU8" i="23"/>
  <c r="AV8" i="23"/>
  <c r="AW8" i="23"/>
  <c r="AX8" i="23"/>
  <c r="AY8" i="23"/>
  <c r="AZ8" i="23"/>
  <c r="BA8" i="23"/>
  <c r="BB8" i="23"/>
  <c r="BC8" i="23"/>
  <c r="BD8" i="23"/>
  <c r="BE8" i="23"/>
  <c r="BF8" i="23"/>
  <c r="BG8" i="23"/>
  <c r="BH8" i="23"/>
  <c r="BI8" i="23"/>
  <c r="BJ8" i="23"/>
  <c r="BK8" i="23"/>
  <c r="BL8" i="23"/>
  <c r="BM8" i="23"/>
  <c r="BN8" i="23"/>
  <c r="BO8" i="23"/>
  <c r="BP8" i="23"/>
  <c r="BQ8" i="23"/>
  <c r="BR8" i="23"/>
  <c r="BS8" i="23"/>
  <c r="BT8" i="23"/>
  <c r="D9" i="23"/>
  <c r="E9" i="23"/>
  <c r="F9" i="23"/>
  <c r="G9" i="23"/>
  <c r="H9" i="23"/>
  <c r="I9" i="23"/>
  <c r="J9" i="23"/>
  <c r="K9" i="23"/>
  <c r="L9" i="23"/>
  <c r="M9" i="23"/>
  <c r="N9" i="23"/>
  <c r="O9" i="23"/>
  <c r="P9" i="23"/>
  <c r="Q9" i="23"/>
  <c r="R9" i="23"/>
  <c r="S9" i="23"/>
  <c r="T9" i="23"/>
  <c r="U9" i="23"/>
  <c r="V9" i="23"/>
  <c r="W9" i="23"/>
  <c r="X9" i="23"/>
  <c r="Y9" i="23"/>
  <c r="Z9" i="23"/>
  <c r="AA9" i="23"/>
  <c r="AB9" i="23"/>
  <c r="AC9" i="23"/>
  <c r="AD9" i="23"/>
  <c r="AE9" i="23"/>
  <c r="AF9" i="23"/>
  <c r="AG9" i="23"/>
  <c r="AH9" i="23"/>
  <c r="AI9" i="23"/>
  <c r="AJ9" i="23"/>
  <c r="AK9" i="23"/>
  <c r="AL9" i="23"/>
  <c r="AM9" i="23"/>
  <c r="AN9" i="23"/>
  <c r="AO9" i="23"/>
  <c r="AP9" i="23"/>
  <c r="AQ9" i="23"/>
  <c r="AR9" i="23"/>
  <c r="AS9" i="23"/>
  <c r="AT9" i="23"/>
  <c r="AU9" i="23"/>
  <c r="AV9" i="23"/>
  <c r="AW9" i="23"/>
  <c r="AX9" i="23"/>
  <c r="AY9" i="23"/>
  <c r="AZ9" i="23"/>
  <c r="BA9" i="23"/>
  <c r="BB9" i="23"/>
  <c r="BC9" i="23"/>
  <c r="BD9" i="23"/>
  <c r="BE9" i="23"/>
  <c r="BF9" i="23"/>
  <c r="BG9" i="23"/>
  <c r="BH9" i="23"/>
  <c r="BI9" i="23"/>
  <c r="BJ9" i="23"/>
  <c r="BK9" i="23"/>
  <c r="BL9" i="23"/>
  <c r="BM9" i="23"/>
  <c r="BN9" i="23"/>
  <c r="BO9" i="23"/>
  <c r="BP9" i="23"/>
  <c r="BQ9" i="23"/>
  <c r="BR9" i="23"/>
  <c r="BS9" i="23"/>
  <c r="BT9" i="23"/>
  <c r="D10" i="23"/>
  <c r="E10" i="23"/>
  <c r="F10" i="23"/>
  <c r="G10" i="23"/>
  <c r="H10" i="23"/>
  <c r="I10" i="23"/>
  <c r="J10" i="23"/>
  <c r="K10" i="23"/>
  <c r="L10" i="23"/>
  <c r="M10" i="23"/>
  <c r="N10" i="23"/>
  <c r="O10" i="23"/>
  <c r="P10" i="23"/>
  <c r="Q10" i="23"/>
  <c r="R10" i="23"/>
  <c r="S10" i="23"/>
  <c r="T10" i="23"/>
  <c r="U10" i="23"/>
  <c r="V10" i="23"/>
  <c r="W10" i="23"/>
  <c r="X10" i="23"/>
  <c r="Y10" i="23"/>
  <c r="Z10" i="23"/>
  <c r="AA10" i="23"/>
  <c r="AB10" i="23"/>
  <c r="AC10" i="23"/>
  <c r="AD10" i="23"/>
  <c r="AE10" i="23"/>
  <c r="AF10" i="23"/>
  <c r="AG10" i="23"/>
  <c r="AH10" i="23"/>
  <c r="AI10" i="23"/>
  <c r="AJ10" i="23"/>
  <c r="AK10" i="23"/>
  <c r="AL10" i="23"/>
  <c r="AM10" i="23"/>
  <c r="AN10" i="23"/>
  <c r="AO10" i="23"/>
  <c r="AP10" i="23"/>
  <c r="AQ10" i="23"/>
  <c r="AR10" i="23"/>
  <c r="AS10" i="23"/>
  <c r="AT10" i="23"/>
  <c r="AU10" i="23"/>
  <c r="AV10" i="23"/>
  <c r="AW10" i="23"/>
  <c r="AX10" i="23"/>
  <c r="AY10" i="23"/>
  <c r="AZ10" i="23"/>
  <c r="BA10" i="23"/>
  <c r="BB10" i="23"/>
  <c r="BC10" i="23"/>
  <c r="BD10" i="23"/>
  <c r="BE10" i="23"/>
  <c r="BF10" i="23"/>
  <c r="BG10" i="23"/>
  <c r="BH10" i="23"/>
  <c r="BI10" i="23"/>
  <c r="BJ10" i="23"/>
  <c r="BK10" i="23"/>
  <c r="BL10" i="23"/>
  <c r="BM10" i="23"/>
  <c r="BN10" i="23"/>
  <c r="BO10" i="23"/>
  <c r="BP10" i="23"/>
  <c r="BQ10" i="23"/>
  <c r="BR10" i="23"/>
  <c r="BS10" i="23"/>
  <c r="BT10" i="23"/>
  <c r="D11" i="23"/>
  <c r="E11" i="23"/>
  <c r="F11" i="23"/>
  <c r="G11" i="23"/>
  <c r="H11" i="23"/>
  <c r="I11" i="23"/>
  <c r="J11" i="23"/>
  <c r="K11" i="23"/>
  <c r="L11" i="23"/>
  <c r="M11" i="23"/>
  <c r="N11" i="23"/>
  <c r="O11" i="23"/>
  <c r="P11" i="23"/>
  <c r="Q11" i="23"/>
  <c r="R11" i="23"/>
  <c r="S11" i="23"/>
  <c r="T11" i="23"/>
  <c r="U11" i="23"/>
  <c r="V11" i="23"/>
  <c r="W11" i="23"/>
  <c r="X11" i="23"/>
  <c r="Y11" i="23"/>
  <c r="Z11" i="23"/>
  <c r="AA11" i="23"/>
  <c r="AB11" i="23"/>
  <c r="AC11" i="23"/>
  <c r="AD11" i="23"/>
  <c r="AE11" i="23"/>
  <c r="AF11" i="23"/>
  <c r="AG11" i="23"/>
  <c r="AH11" i="23"/>
  <c r="AI11" i="23"/>
  <c r="AJ11" i="23"/>
  <c r="AK11" i="23"/>
  <c r="AL11" i="23"/>
  <c r="AM11" i="23"/>
  <c r="AN11" i="23"/>
  <c r="AO11" i="23"/>
  <c r="AP11" i="23"/>
  <c r="AQ11" i="23"/>
  <c r="AR11" i="23"/>
  <c r="AS11" i="23"/>
  <c r="AT11" i="23"/>
  <c r="AU11" i="23"/>
  <c r="AV11" i="23"/>
  <c r="AW11" i="23"/>
  <c r="AX11" i="23"/>
  <c r="AY11" i="23"/>
  <c r="AZ11" i="23"/>
  <c r="BA11" i="23"/>
  <c r="BB11" i="23"/>
  <c r="BC11" i="23"/>
  <c r="BD11" i="23"/>
  <c r="BE11" i="23"/>
  <c r="BF11" i="23"/>
  <c r="BG11" i="23"/>
  <c r="BH11" i="23"/>
  <c r="BI11" i="23"/>
  <c r="BJ11" i="23"/>
  <c r="BK11" i="23"/>
  <c r="BL11" i="23"/>
  <c r="BM11" i="23"/>
  <c r="BN11" i="23"/>
  <c r="BO11" i="23"/>
  <c r="BP11" i="23"/>
  <c r="BQ11" i="23"/>
  <c r="BR11" i="23"/>
  <c r="BS11" i="23"/>
  <c r="BT11" i="23"/>
  <c r="D12" i="23"/>
  <c r="E12" i="23"/>
  <c r="F12" i="23"/>
  <c r="G12" i="23"/>
  <c r="H12" i="23"/>
  <c r="I12" i="23"/>
  <c r="J12" i="23"/>
  <c r="K12" i="23"/>
  <c r="L12" i="23"/>
  <c r="M12" i="23"/>
  <c r="N12" i="23"/>
  <c r="O12" i="23"/>
  <c r="P12" i="23"/>
  <c r="Q12" i="23"/>
  <c r="R12" i="23"/>
  <c r="S12" i="23"/>
  <c r="T12" i="23"/>
  <c r="U12" i="23"/>
  <c r="V12" i="23"/>
  <c r="W12" i="23"/>
  <c r="X12" i="23"/>
  <c r="Y12" i="23"/>
  <c r="Z12" i="23"/>
  <c r="AA12" i="23"/>
  <c r="AB12" i="23"/>
  <c r="AC12" i="23"/>
  <c r="AD12" i="23"/>
  <c r="AE12" i="23"/>
  <c r="AF12" i="23"/>
  <c r="AG12" i="23"/>
  <c r="AH12" i="23"/>
  <c r="AI12" i="23"/>
  <c r="AJ12" i="23"/>
  <c r="AK12" i="23"/>
  <c r="AL12" i="23"/>
  <c r="AM12" i="23"/>
  <c r="AN12" i="23"/>
  <c r="AO12" i="23"/>
  <c r="AP12" i="23"/>
  <c r="AQ12" i="23"/>
  <c r="AR12" i="23"/>
  <c r="AS12" i="23"/>
  <c r="AT12" i="23"/>
  <c r="AU12" i="23"/>
  <c r="AV12" i="23"/>
  <c r="AW12" i="23"/>
  <c r="AX12" i="23"/>
  <c r="AY12" i="23"/>
  <c r="AZ12" i="23"/>
  <c r="BA12" i="23"/>
  <c r="BB12" i="23"/>
  <c r="BC12" i="23"/>
  <c r="BD12" i="23"/>
  <c r="BE12" i="23"/>
  <c r="BF12" i="23"/>
  <c r="BG12" i="23"/>
  <c r="BH12" i="23"/>
  <c r="BI12" i="23"/>
  <c r="BJ12" i="23"/>
  <c r="BK12" i="23"/>
  <c r="BL12" i="23"/>
  <c r="BM12" i="23"/>
  <c r="BN12" i="23"/>
  <c r="BO12" i="23"/>
  <c r="BP12" i="23"/>
  <c r="BQ12" i="23"/>
  <c r="BR12" i="23"/>
  <c r="BS12" i="23"/>
  <c r="BT12" i="23"/>
  <c r="D13" i="23"/>
  <c r="E13" i="23"/>
  <c r="F13" i="23"/>
  <c r="G13" i="23"/>
  <c r="H13" i="23"/>
  <c r="I13" i="23"/>
  <c r="J13" i="23"/>
  <c r="K13" i="23"/>
  <c r="L13" i="23"/>
  <c r="M13" i="23"/>
  <c r="N13" i="23"/>
  <c r="O13" i="23"/>
  <c r="P13" i="23"/>
  <c r="Q13" i="23"/>
  <c r="R13" i="23"/>
  <c r="S13" i="23"/>
  <c r="T13" i="23"/>
  <c r="U13" i="23"/>
  <c r="V13" i="23"/>
  <c r="W13" i="23"/>
  <c r="X13" i="23"/>
  <c r="Y13" i="23"/>
  <c r="Z13" i="23"/>
  <c r="AA13" i="23"/>
  <c r="AB13" i="23"/>
  <c r="AC13" i="23"/>
  <c r="AD13" i="23"/>
  <c r="AE13" i="23"/>
  <c r="AF13" i="23"/>
  <c r="AG13" i="23"/>
  <c r="AH13" i="23"/>
  <c r="AI13" i="23"/>
  <c r="AJ13" i="23"/>
  <c r="AK13" i="23"/>
  <c r="AL13" i="23"/>
  <c r="AM13" i="23"/>
  <c r="AN13" i="23"/>
  <c r="AO13" i="23"/>
  <c r="AP13" i="23"/>
  <c r="AQ13" i="23"/>
  <c r="AR13" i="23"/>
  <c r="AS13" i="23"/>
  <c r="AT13" i="23"/>
  <c r="AU13" i="23"/>
  <c r="AV13" i="23"/>
  <c r="AW13" i="23"/>
  <c r="AX13" i="23"/>
  <c r="AY13" i="23"/>
  <c r="AZ13" i="23"/>
  <c r="BA13" i="23"/>
  <c r="BB13" i="23"/>
  <c r="BC13" i="23"/>
  <c r="BD13" i="23"/>
  <c r="BE13" i="23"/>
  <c r="BF13" i="23"/>
  <c r="BG13" i="23"/>
  <c r="BH13" i="23"/>
  <c r="BI13" i="23"/>
  <c r="BJ13" i="23"/>
  <c r="BK13" i="23"/>
  <c r="BL13" i="23"/>
  <c r="BM13" i="23"/>
  <c r="BN13" i="23"/>
  <c r="BO13" i="23"/>
  <c r="BP13" i="23"/>
  <c r="BQ13" i="23"/>
  <c r="BR13" i="23"/>
  <c r="BS13" i="23"/>
  <c r="BT13" i="23"/>
  <c r="D14" i="23"/>
  <c r="E14" i="23"/>
  <c r="F14" i="23"/>
  <c r="G14" i="23"/>
  <c r="H14" i="23"/>
  <c r="I14" i="23"/>
  <c r="J14" i="23"/>
  <c r="K14" i="23"/>
  <c r="L14" i="23"/>
  <c r="M14" i="23"/>
  <c r="N14" i="23"/>
  <c r="O14" i="23"/>
  <c r="P14" i="23"/>
  <c r="Q14" i="23"/>
  <c r="R14" i="23"/>
  <c r="S14" i="23"/>
  <c r="T14" i="23"/>
  <c r="U14" i="23"/>
  <c r="V14" i="23"/>
  <c r="W14" i="23"/>
  <c r="X14" i="23"/>
  <c r="Y14" i="23"/>
  <c r="Z14" i="23"/>
  <c r="AA14" i="23"/>
  <c r="AB14" i="23"/>
  <c r="AC14" i="23"/>
  <c r="AD14" i="23"/>
  <c r="AE14" i="23"/>
  <c r="AF14" i="23"/>
  <c r="AG14" i="23"/>
  <c r="AH14" i="23"/>
  <c r="AI14" i="23"/>
  <c r="AJ14" i="23"/>
  <c r="AK14" i="23"/>
  <c r="AL14" i="23"/>
  <c r="AM14" i="23"/>
  <c r="AN14" i="23"/>
  <c r="AO14" i="23"/>
  <c r="AP14" i="23"/>
  <c r="AQ14" i="23"/>
  <c r="AR14" i="23"/>
  <c r="AS14" i="23"/>
  <c r="AT14" i="23"/>
  <c r="AU14" i="23"/>
  <c r="AV14" i="23"/>
  <c r="AW14" i="23"/>
  <c r="AX14" i="23"/>
  <c r="AY14" i="23"/>
  <c r="AZ14" i="23"/>
  <c r="BA14" i="23"/>
  <c r="BB14" i="23"/>
  <c r="BC14" i="23"/>
  <c r="BD14" i="23"/>
  <c r="BE14" i="23"/>
  <c r="BF14" i="23"/>
  <c r="BG14" i="23"/>
  <c r="BH14" i="23"/>
  <c r="BI14" i="23"/>
  <c r="BJ14" i="23"/>
  <c r="BK14" i="23"/>
  <c r="BL14" i="23"/>
  <c r="BM14" i="23"/>
  <c r="BN14" i="23"/>
  <c r="BO14" i="23"/>
  <c r="BP14" i="23"/>
  <c r="BQ14" i="23"/>
  <c r="BR14" i="23"/>
  <c r="BS14" i="23"/>
  <c r="BT14" i="23"/>
  <c r="D15" i="23"/>
  <c r="E15"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F15" i="23"/>
  <c r="BG15" i="23"/>
  <c r="BH15" i="23"/>
  <c r="BI15" i="23"/>
  <c r="BJ15" i="23"/>
  <c r="BK15" i="23"/>
  <c r="BL15" i="23"/>
  <c r="BM15" i="23"/>
  <c r="BN15" i="23"/>
  <c r="BO15" i="23"/>
  <c r="BP15" i="23"/>
  <c r="BQ15" i="23"/>
  <c r="BR15" i="23"/>
  <c r="BS15" i="23"/>
  <c r="BT15" i="23"/>
  <c r="D16" i="23"/>
  <c r="E16" i="23"/>
  <c r="F16" i="23"/>
  <c r="G16" i="23"/>
  <c r="H16" i="23"/>
  <c r="I16" i="23"/>
  <c r="J16" i="23"/>
  <c r="K16" i="23"/>
  <c r="L16" i="23"/>
  <c r="M16" i="23"/>
  <c r="N16" i="23"/>
  <c r="O16" i="23"/>
  <c r="P16" i="23"/>
  <c r="Q16" i="23"/>
  <c r="R16" i="23"/>
  <c r="S16" i="23"/>
  <c r="T16" i="23"/>
  <c r="U16" i="23"/>
  <c r="V16" i="23"/>
  <c r="W16" i="23"/>
  <c r="X16" i="23"/>
  <c r="Y16" i="23"/>
  <c r="Z16" i="23"/>
  <c r="AA16" i="23"/>
  <c r="AB16" i="23"/>
  <c r="AC16" i="23"/>
  <c r="AD16" i="23"/>
  <c r="AE16" i="23"/>
  <c r="AF16" i="23"/>
  <c r="AG16" i="23"/>
  <c r="AH16" i="23"/>
  <c r="AI16" i="23"/>
  <c r="AJ16" i="23"/>
  <c r="AK16" i="23"/>
  <c r="AL16" i="23"/>
  <c r="AM16" i="23"/>
  <c r="AN16" i="23"/>
  <c r="AO16" i="23"/>
  <c r="AP16" i="23"/>
  <c r="AQ16" i="23"/>
  <c r="AR16" i="23"/>
  <c r="AS16" i="23"/>
  <c r="AT16" i="23"/>
  <c r="AU16" i="23"/>
  <c r="AV16" i="23"/>
  <c r="AW16" i="23"/>
  <c r="AX16" i="23"/>
  <c r="AY16" i="23"/>
  <c r="AZ16" i="23"/>
  <c r="BA16" i="23"/>
  <c r="BB16" i="23"/>
  <c r="BC16" i="23"/>
  <c r="BD16" i="23"/>
  <c r="BE16" i="23"/>
  <c r="BF16" i="23"/>
  <c r="BG16" i="23"/>
  <c r="BH16" i="23"/>
  <c r="BI16" i="23"/>
  <c r="BJ16" i="23"/>
  <c r="BK16" i="23"/>
  <c r="BL16" i="23"/>
  <c r="BM16" i="23"/>
  <c r="BN16" i="23"/>
  <c r="BO16" i="23"/>
  <c r="BP16" i="23"/>
  <c r="BQ16" i="23"/>
  <c r="BR16" i="23"/>
  <c r="BS16" i="23"/>
  <c r="BT16" i="23"/>
  <c r="D17" i="23"/>
  <c r="E17" i="23"/>
  <c r="F17" i="23"/>
  <c r="G17" i="23"/>
  <c r="H17" i="23"/>
  <c r="I17" i="23"/>
  <c r="J17" i="23"/>
  <c r="K17" i="23"/>
  <c r="L17" i="23"/>
  <c r="M17" i="23"/>
  <c r="N17" i="23"/>
  <c r="O17" i="23"/>
  <c r="P17" i="23"/>
  <c r="Q17" i="23"/>
  <c r="R17" i="23"/>
  <c r="S17" i="23"/>
  <c r="T17" i="23"/>
  <c r="U17" i="23"/>
  <c r="V17" i="23"/>
  <c r="W17" i="23"/>
  <c r="X17" i="23"/>
  <c r="Y17" i="23"/>
  <c r="Z17" i="23"/>
  <c r="AA17" i="23"/>
  <c r="AB17" i="23"/>
  <c r="AC17" i="23"/>
  <c r="AD17" i="23"/>
  <c r="AE17" i="23"/>
  <c r="AF17" i="23"/>
  <c r="AG17" i="23"/>
  <c r="AH17" i="23"/>
  <c r="AI17" i="23"/>
  <c r="AJ17" i="23"/>
  <c r="AK17" i="23"/>
  <c r="AL17" i="23"/>
  <c r="AM17" i="23"/>
  <c r="AN17" i="23"/>
  <c r="AO17" i="23"/>
  <c r="AP17" i="23"/>
  <c r="AQ17" i="23"/>
  <c r="AR17" i="23"/>
  <c r="AS17" i="23"/>
  <c r="AT17" i="23"/>
  <c r="AU17" i="23"/>
  <c r="AV17" i="23"/>
  <c r="AW17" i="23"/>
  <c r="AX17" i="23"/>
  <c r="AY17" i="23"/>
  <c r="AZ17" i="23"/>
  <c r="BA17" i="23"/>
  <c r="BB17" i="23"/>
  <c r="BC17" i="23"/>
  <c r="BD17" i="23"/>
  <c r="BE17" i="23"/>
  <c r="BF17" i="23"/>
  <c r="BG17" i="23"/>
  <c r="BH17" i="23"/>
  <c r="BI17" i="23"/>
  <c r="BJ17" i="23"/>
  <c r="BK17" i="23"/>
  <c r="BL17" i="23"/>
  <c r="BM17" i="23"/>
  <c r="BN17" i="23"/>
  <c r="BO17" i="23"/>
  <c r="BP17" i="23"/>
  <c r="BQ17" i="23"/>
  <c r="BR17" i="23"/>
  <c r="BS17" i="23"/>
  <c r="BT17" i="23"/>
  <c r="D18" i="23"/>
  <c r="E18" i="23"/>
  <c r="F18" i="23"/>
  <c r="G18" i="23"/>
  <c r="H18" i="23"/>
  <c r="I18" i="23"/>
  <c r="J18" i="23"/>
  <c r="K18" i="23"/>
  <c r="L18" i="23"/>
  <c r="M18" i="23"/>
  <c r="N18" i="23"/>
  <c r="O18" i="23"/>
  <c r="P18" i="23"/>
  <c r="Q18" i="23"/>
  <c r="R18" i="23"/>
  <c r="S18" i="23"/>
  <c r="T18" i="23"/>
  <c r="U18" i="23"/>
  <c r="V18" i="23"/>
  <c r="W18" i="23"/>
  <c r="X18" i="23"/>
  <c r="Y18" i="23"/>
  <c r="Z18" i="23"/>
  <c r="AA18" i="23"/>
  <c r="AB18" i="23"/>
  <c r="AC18" i="23"/>
  <c r="AD18" i="23"/>
  <c r="AE18" i="23"/>
  <c r="AF18" i="23"/>
  <c r="AG18" i="23"/>
  <c r="AH18" i="23"/>
  <c r="AI18" i="23"/>
  <c r="AJ18" i="23"/>
  <c r="AK18" i="23"/>
  <c r="AL18" i="23"/>
  <c r="AM18" i="23"/>
  <c r="AN18" i="23"/>
  <c r="AO18" i="23"/>
  <c r="AP18" i="23"/>
  <c r="AQ18" i="23"/>
  <c r="AR18" i="23"/>
  <c r="AS18" i="23"/>
  <c r="AT18" i="23"/>
  <c r="AU18" i="23"/>
  <c r="AV18" i="23"/>
  <c r="AW18" i="23"/>
  <c r="AX18" i="23"/>
  <c r="AY18" i="23"/>
  <c r="AZ18" i="23"/>
  <c r="BA18" i="23"/>
  <c r="BB18" i="23"/>
  <c r="BC18" i="23"/>
  <c r="BD18" i="23"/>
  <c r="BE18" i="23"/>
  <c r="BF18" i="23"/>
  <c r="BG18" i="23"/>
  <c r="BH18" i="23"/>
  <c r="BI18" i="23"/>
  <c r="BJ18" i="23"/>
  <c r="BK18" i="23"/>
  <c r="BL18" i="23"/>
  <c r="BM18" i="23"/>
  <c r="BN18" i="23"/>
  <c r="BO18" i="23"/>
  <c r="BP18" i="23"/>
  <c r="BQ18" i="23"/>
  <c r="BR18" i="23"/>
  <c r="BS18" i="23"/>
  <c r="BT18" i="23"/>
  <c r="D19" i="23"/>
  <c r="E19" i="23"/>
  <c r="F19" i="23"/>
  <c r="G19" i="23"/>
  <c r="H19" i="23"/>
  <c r="I19" i="23"/>
  <c r="J19" i="23"/>
  <c r="K19" i="23"/>
  <c r="L19" i="23"/>
  <c r="M19" i="23"/>
  <c r="N19" i="23"/>
  <c r="O19" i="23"/>
  <c r="P19" i="23"/>
  <c r="Q19" i="23"/>
  <c r="R19" i="23"/>
  <c r="S19" i="23"/>
  <c r="T19" i="23"/>
  <c r="U19" i="23"/>
  <c r="V19" i="23"/>
  <c r="W19" i="23"/>
  <c r="X19" i="23"/>
  <c r="Y19" i="23"/>
  <c r="Z19" i="23"/>
  <c r="AA19" i="23"/>
  <c r="AB19" i="23"/>
  <c r="AC19" i="23"/>
  <c r="AD19" i="23"/>
  <c r="AE19" i="23"/>
  <c r="AF19" i="23"/>
  <c r="AG19" i="23"/>
  <c r="AH19" i="23"/>
  <c r="AI19" i="23"/>
  <c r="AJ19" i="23"/>
  <c r="AK19" i="23"/>
  <c r="AL19" i="23"/>
  <c r="AM19" i="23"/>
  <c r="AN19" i="23"/>
  <c r="AO19" i="23"/>
  <c r="AP19" i="23"/>
  <c r="AQ19" i="23"/>
  <c r="AR19" i="23"/>
  <c r="AS19" i="23"/>
  <c r="AT19" i="23"/>
  <c r="AU19" i="23"/>
  <c r="AV19" i="23"/>
  <c r="AW19" i="23"/>
  <c r="AX19" i="23"/>
  <c r="AY19" i="23"/>
  <c r="AZ19" i="23"/>
  <c r="BA19" i="23"/>
  <c r="BB19" i="23"/>
  <c r="BC19" i="23"/>
  <c r="BD19" i="23"/>
  <c r="BE19" i="23"/>
  <c r="BF19" i="23"/>
  <c r="BG19" i="23"/>
  <c r="BH19" i="23"/>
  <c r="BI19" i="23"/>
  <c r="BJ19" i="23"/>
  <c r="BK19" i="23"/>
  <c r="BL19" i="23"/>
  <c r="BM19" i="23"/>
  <c r="BN19" i="23"/>
  <c r="BO19" i="23"/>
  <c r="BP19" i="23"/>
  <c r="BQ19" i="23"/>
  <c r="BR19" i="23"/>
  <c r="BS19" i="23"/>
  <c r="BT19" i="23"/>
  <c r="D20" i="23"/>
  <c r="E20" i="23"/>
  <c r="F20" i="23"/>
  <c r="G20" i="23"/>
  <c r="H20" i="23"/>
  <c r="I20" i="23"/>
  <c r="J20" i="23"/>
  <c r="K20" i="23"/>
  <c r="L20" i="23"/>
  <c r="M20" i="23"/>
  <c r="N20" i="23"/>
  <c r="O20" i="23"/>
  <c r="P20" i="23"/>
  <c r="Q20" i="23"/>
  <c r="R20" i="23"/>
  <c r="S20" i="23"/>
  <c r="T20" i="23"/>
  <c r="U20" i="23"/>
  <c r="V20" i="23"/>
  <c r="W20" i="23"/>
  <c r="X20" i="23"/>
  <c r="Y20" i="23"/>
  <c r="Z20" i="23"/>
  <c r="AA20" i="23"/>
  <c r="AB20" i="23"/>
  <c r="AC20" i="23"/>
  <c r="AD20" i="23"/>
  <c r="AE20" i="23"/>
  <c r="AF20" i="23"/>
  <c r="AG20" i="23"/>
  <c r="AH20" i="23"/>
  <c r="AI20" i="23"/>
  <c r="AJ20" i="23"/>
  <c r="AK20" i="23"/>
  <c r="AL20" i="23"/>
  <c r="AM20" i="23"/>
  <c r="AN20" i="23"/>
  <c r="AO20" i="23"/>
  <c r="AP20" i="23"/>
  <c r="AQ20" i="23"/>
  <c r="AR20" i="23"/>
  <c r="AS20" i="23"/>
  <c r="AT20" i="23"/>
  <c r="AU20" i="23"/>
  <c r="AV20" i="23"/>
  <c r="AW20" i="23"/>
  <c r="AX20" i="23"/>
  <c r="AY20" i="23"/>
  <c r="AZ20" i="23"/>
  <c r="BA20" i="23"/>
  <c r="BB20" i="23"/>
  <c r="BC20" i="23"/>
  <c r="BD20" i="23"/>
  <c r="BE20" i="23"/>
  <c r="BF20" i="23"/>
  <c r="BG20" i="23"/>
  <c r="BH20" i="23"/>
  <c r="BI20" i="23"/>
  <c r="BJ20" i="23"/>
  <c r="BK20" i="23"/>
  <c r="BL20" i="23"/>
  <c r="BM20" i="23"/>
  <c r="BN20" i="23"/>
  <c r="BO20" i="23"/>
  <c r="BP20" i="23"/>
  <c r="BQ20" i="23"/>
  <c r="BR20" i="23"/>
  <c r="BS20" i="23"/>
  <c r="BT20" i="23"/>
  <c r="D21" i="23"/>
  <c r="E21" i="23"/>
  <c r="F21" i="23"/>
  <c r="G21" i="23"/>
  <c r="H21" i="23"/>
  <c r="I21" i="23"/>
  <c r="J21" i="23"/>
  <c r="K21" i="23"/>
  <c r="L21" i="23"/>
  <c r="M21" i="23"/>
  <c r="N21" i="23"/>
  <c r="O21" i="23"/>
  <c r="P21" i="23"/>
  <c r="Q21" i="23"/>
  <c r="R21" i="23"/>
  <c r="S21" i="23"/>
  <c r="T21" i="23"/>
  <c r="U21" i="23"/>
  <c r="V21" i="23"/>
  <c r="W21" i="23"/>
  <c r="X21" i="23"/>
  <c r="Y21" i="23"/>
  <c r="Z21" i="23"/>
  <c r="AA21" i="23"/>
  <c r="AB21" i="23"/>
  <c r="AC21" i="23"/>
  <c r="AD21" i="23"/>
  <c r="AE21" i="23"/>
  <c r="AF21" i="23"/>
  <c r="AG21" i="23"/>
  <c r="AH21" i="23"/>
  <c r="AI21" i="23"/>
  <c r="AJ21" i="23"/>
  <c r="AK21" i="23"/>
  <c r="AL21" i="23"/>
  <c r="AM21" i="23"/>
  <c r="AN21" i="23"/>
  <c r="AO21" i="23"/>
  <c r="AP21" i="23"/>
  <c r="AQ21" i="23"/>
  <c r="AR21" i="23"/>
  <c r="AS21" i="23"/>
  <c r="AT21" i="23"/>
  <c r="AU21" i="23"/>
  <c r="AV21" i="23"/>
  <c r="AW21" i="23"/>
  <c r="AX21" i="23"/>
  <c r="AY21" i="23"/>
  <c r="AZ21" i="23"/>
  <c r="BA21" i="23"/>
  <c r="BB21" i="23"/>
  <c r="BC21" i="23"/>
  <c r="BD21" i="23"/>
  <c r="BE21" i="23"/>
  <c r="BF21" i="23"/>
  <c r="BG21" i="23"/>
  <c r="BH21" i="23"/>
  <c r="BI21" i="23"/>
  <c r="BJ21" i="23"/>
  <c r="BK21" i="23"/>
  <c r="BL21" i="23"/>
  <c r="BM21" i="23"/>
  <c r="BN21" i="23"/>
  <c r="BO21" i="23"/>
  <c r="BP21" i="23"/>
  <c r="BQ21" i="23"/>
  <c r="BR21" i="23"/>
  <c r="BS21" i="23"/>
  <c r="BT21" i="23"/>
  <c r="D22" i="23"/>
  <c r="E22" i="23"/>
  <c r="F22" i="23"/>
  <c r="G22" i="23"/>
  <c r="H22" i="23"/>
  <c r="I22" i="23"/>
  <c r="J22" i="23"/>
  <c r="K22" i="23"/>
  <c r="L22" i="23"/>
  <c r="M22" i="23"/>
  <c r="N22" i="23"/>
  <c r="O22" i="23"/>
  <c r="P22" i="23"/>
  <c r="Q22" i="23"/>
  <c r="R22" i="23"/>
  <c r="S22" i="23"/>
  <c r="T22" i="23"/>
  <c r="U22" i="23"/>
  <c r="V22" i="23"/>
  <c r="W22" i="23"/>
  <c r="X22" i="23"/>
  <c r="Y22" i="23"/>
  <c r="Z22" i="23"/>
  <c r="AA22" i="23"/>
  <c r="AB22" i="23"/>
  <c r="AC22" i="23"/>
  <c r="AD22" i="23"/>
  <c r="AE22" i="23"/>
  <c r="AF22" i="23"/>
  <c r="AG22" i="23"/>
  <c r="AH22" i="23"/>
  <c r="AI22" i="23"/>
  <c r="AJ22" i="23"/>
  <c r="AK22" i="23"/>
  <c r="AL22" i="23"/>
  <c r="AM22" i="23"/>
  <c r="AN22" i="23"/>
  <c r="AO22" i="23"/>
  <c r="AP22" i="23"/>
  <c r="AQ22" i="23"/>
  <c r="AR22" i="23"/>
  <c r="AS22" i="23"/>
  <c r="AT22" i="23"/>
  <c r="AU22" i="23"/>
  <c r="AV22" i="23"/>
  <c r="AW22" i="23"/>
  <c r="AX22" i="23"/>
  <c r="AY22" i="23"/>
  <c r="AZ22" i="23"/>
  <c r="BA22" i="23"/>
  <c r="BB22" i="23"/>
  <c r="BC22" i="23"/>
  <c r="BD22" i="23"/>
  <c r="BE22" i="23"/>
  <c r="BF22" i="23"/>
  <c r="BG22" i="23"/>
  <c r="BH22" i="23"/>
  <c r="BI22" i="23"/>
  <c r="BJ22" i="23"/>
  <c r="BK22" i="23"/>
  <c r="BL22" i="23"/>
  <c r="BM22" i="23"/>
  <c r="BN22" i="23"/>
  <c r="BO22" i="23"/>
  <c r="BP22" i="23"/>
  <c r="BQ22" i="23"/>
  <c r="BR22" i="23"/>
  <c r="BS22" i="23"/>
  <c r="BT22" i="23"/>
  <c r="D23" i="23"/>
  <c r="E23" i="23"/>
  <c r="F23" i="23"/>
  <c r="G23" i="23"/>
  <c r="H23" i="23"/>
  <c r="I23" i="23"/>
  <c r="J23" i="23"/>
  <c r="K23" i="23"/>
  <c r="L23" i="23"/>
  <c r="M23" i="23"/>
  <c r="N23" i="23"/>
  <c r="O23" i="23"/>
  <c r="P23" i="23"/>
  <c r="Q23" i="23"/>
  <c r="R23" i="23"/>
  <c r="S23" i="23"/>
  <c r="T23" i="23"/>
  <c r="U23" i="23"/>
  <c r="V23" i="23"/>
  <c r="W23" i="23"/>
  <c r="X23" i="23"/>
  <c r="Y23" i="23"/>
  <c r="Z23" i="23"/>
  <c r="AA23" i="23"/>
  <c r="AB23" i="23"/>
  <c r="AC23" i="23"/>
  <c r="AD23" i="23"/>
  <c r="AE23" i="23"/>
  <c r="AF23" i="23"/>
  <c r="AG23" i="23"/>
  <c r="AH23" i="23"/>
  <c r="AI23" i="23"/>
  <c r="AJ23" i="23"/>
  <c r="AK23" i="23"/>
  <c r="AL23" i="23"/>
  <c r="AM23" i="23"/>
  <c r="AN23" i="23"/>
  <c r="AO23" i="23"/>
  <c r="AP23" i="23"/>
  <c r="AQ23" i="23"/>
  <c r="AR23" i="23"/>
  <c r="AS23" i="23"/>
  <c r="AT23" i="23"/>
  <c r="AU23" i="23"/>
  <c r="AV23" i="23"/>
  <c r="AW23" i="23"/>
  <c r="AX23" i="23"/>
  <c r="AY23" i="23"/>
  <c r="AZ23" i="23"/>
  <c r="BA23" i="23"/>
  <c r="BB23" i="23"/>
  <c r="BC23" i="23"/>
  <c r="BD23" i="23"/>
  <c r="BE23" i="23"/>
  <c r="BF23" i="23"/>
  <c r="BG23" i="23"/>
  <c r="BH23" i="23"/>
  <c r="BI23" i="23"/>
  <c r="BJ23" i="23"/>
  <c r="BK23" i="23"/>
  <c r="BL23" i="23"/>
  <c r="BM23" i="23"/>
  <c r="BN23" i="23"/>
  <c r="BO23" i="23"/>
  <c r="BP23" i="23"/>
  <c r="BQ23" i="23"/>
  <c r="BR23" i="23"/>
  <c r="BS23" i="23"/>
  <c r="BT23" i="23"/>
  <c r="D24" i="23"/>
  <c r="E24" i="23"/>
  <c r="F24" i="23"/>
  <c r="G24" i="23"/>
  <c r="H24" i="23"/>
  <c r="I24" i="23"/>
  <c r="J24" i="23"/>
  <c r="K24" i="23"/>
  <c r="L24" i="23"/>
  <c r="M24" i="23"/>
  <c r="N24" i="23"/>
  <c r="O24" i="23"/>
  <c r="P24" i="23"/>
  <c r="Q24" i="23"/>
  <c r="R24" i="23"/>
  <c r="S24" i="23"/>
  <c r="T24" i="23"/>
  <c r="U24" i="23"/>
  <c r="V24" i="23"/>
  <c r="W24" i="23"/>
  <c r="X24" i="23"/>
  <c r="Y24" i="23"/>
  <c r="Z24" i="23"/>
  <c r="AA24" i="23"/>
  <c r="AB24" i="23"/>
  <c r="AC24" i="23"/>
  <c r="AD24" i="23"/>
  <c r="AE24" i="23"/>
  <c r="AF24" i="23"/>
  <c r="AG24" i="23"/>
  <c r="AH24" i="23"/>
  <c r="AI24" i="23"/>
  <c r="AJ24" i="23"/>
  <c r="AK24" i="23"/>
  <c r="AL24" i="23"/>
  <c r="AM24" i="23"/>
  <c r="AN24" i="23"/>
  <c r="AO24" i="23"/>
  <c r="AP24" i="23"/>
  <c r="AQ24" i="23"/>
  <c r="AR24" i="23"/>
  <c r="AS24" i="23"/>
  <c r="AT24" i="23"/>
  <c r="AU24" i="23"/>
  <c r="AV24" i="23"/>
  <c r="AW24" i="23"/>
  <c r="AX24" i="23"/>
  <c r="AY24" i="23"/>
  <c r="AZ24" i="23"/>
  <c r="BA24" i="23"/>
  <c r="BB24" i="23"/>
  <c r="BC24" i="23"/>
  <c r="BD24" i="23"/>
  <c r="BE24" i="23"/>
  <c r="BF24" i="23"/>
  <c r="BG24" i="23"/>
  <c r="BH24" i="23"/>
  <c r="BI24" i="23"/>
  <c r="BJ24" i="23"/>
  <c r="BK24" i="23"/>
  <c r="BL24" i="23"/>
  <c r="BM24" i="23"/>
  <c r="BN24" i="23"/>
  <c r="BO24" i="23"/>
  <c r="BP24" i="23"/>
  <c r="BQ24" i="23"/>
  <c r="BR24" i="23"/>
  <c r="BS24" i="23"/>
  <c r="BT24" i="23"/>
  <c r="D25" i="23"/>
  <c r="E25" i="23"/>
  <c r="F25" i="23"/>
  <c r="G25" i="23"/>
  <c r="H25" i="23"/>
  <c r="I25" i="23"/>
  <c r="J25" i="23"/>
  <c r="K25" i="23"/>
  <c r="L25" i="23"/>
  <c r="M25" i="23"/>
  <c r="N25" i="23"/>
  <c r="O25" i="23"/>
  <c r="P25" i="23"/>
  <c r="Q25" i="23"/>
  <c r="R25" i="23"/>
  <c r="S25" i="23"/>
  <c r="T25" i="23"/>
  <c r="U25" i="23"/>
  <c r="V25" i="23"/>
  <c r="W25" i="23"/>
  <c r="X25" i="23"/>
  <c r="Y25" i="23"/>
  <c r="Z25" i="23"/>
  <c r="AA25" i="23"/>
  <c r="AB25" i="23"/>
  <c r="AC25" i="23"/>
  <c r="AD25" i="23"/>
  <c r="AE25" i="23"/>
  <c r="AF25" i="23"/>
  <c r="AG25" i="23"/>
  <c r="AH25" i="23"/>
  <c r="AI25" i="23"/>
  <c r="AJ25" i="23"/>
  <c r="AK25" i="23"/>
  <c r="AL25" i="23"/>
  <c r="AM25" i="23"/>
  <c r="AN25" i="23"/>
  <c r="AO25" i="23"/>
  <c r="AP25" i="23"/>
  <c r="AQ25" i="23"/>
  <c r="AR25" i="23"/>
  <c r="AS25" i="23"/>
  <c r="AT25" i="23"/>
  <c r="AU25" i="23"/>
  <c r="AV25" i="23"/>
  <c r="AW25" i="23"/>
  <c r="AX25" i="23"/>
  <c r="AY25" i="23"/>
  <c r="AZ25" i="23"/>
  <c r="BA25" i="23"/>
  <c r="BB25" i="23"/>
  <c r="BC25" i="23"/>
  <c r="BD25" i="23"/>
  <c r="BE25" i="23"/>
  <c r="BF25" i="23"/>
  <c r="BG25" i="23"/>
  <c r="BH25" i="23"/>
  <c r="BI25" i="23"/>
  <c r="BJ25" i="23"/>
  <c r="BK25" i="23"/>
  <c r="BL25" i="23"/>
  <c r="BM25" i="23"/>
  <c r="BN25" i="23"/>
  <c r="BO25" i="23"/>
  <c r="BP25" i="23"/>
  <c r="BQ25" i="23"/>
  <c r="BR25" i="23"/>
  <c r="BS25" i="23"/>
  <c r="BT25" i="23"/>
  <c r="D26" i="23"/>
  <c r="E26" i="23"/>
  <c r="F26" i="23"/>
  <c r="G26" i="23"/>
  <c r="H26" i="23"/>
  <c r="I26" i="23"/>
  <c r="J26" i="23"/>
  <c r="K26" i="23"/>
  <c r="L26" i="23"/>
  <c r="M26" i="23"/>
  <c r="N26" i="23"/>
  <c r="O26" i="23"/>
  <c r="P26" i="23"/>
  <c r="Q26" i="23"/>
  <c r="R26" i="23"/>
  <c r="S26" i="23"/>
  <c r="T26" i="23"/>
  <c r="U26" i="23"/>
  <c r="V26" i="23"/>
  <c r="W26" i="23"/>
  <c r="X26" i="23"/>
  <c r="Y26" i="23"/>
  <c r="Z26" i="23"/>
  <c r="AA26" i="23"/>
  <c r="AB26" i="23"/>
  <c r="AC26" i="23"/>
  <c r="AD26" i="23"/>
  <c r="AE26" i="23"/>
  <c r="AF26" i="23"/>
  <c r="AG26" i="23"/>
  <c r="AH26" i="23"/>
  <c r="AI26" i="23"/>
  <c r="AJ26" i="23"/>
  <c r="AK26" i="23"/>
  <c r="AL26" i="23"/>
  <c r="AM26" i="23"/>
  <c r="AN26" i="23"/>
  <c r="AO26" i="23"/>
  <c r="AP26" i="23"/>
  <c r="AQ26" i="23"/>
  <c r="AR26" i="23"/>
  <c r="AS26" i="23"/>
  <c r="AT26" i="23"/>
  <c r="AU26" i="23"/>
  <c r="AV26" i="23"/>
  <c r="AW26" i="23"/>
  <c r="AX26" i="23"/>
  <c r="AY26" i="23"/>
  <c r="AZ26" i="23"/>
  <c r="BA26" i="23"/>
  <c r="BB26" i="23"/>
  <c r="BC26" i="23"/>
  <c r="BD26" i="23"/>
  <c r="BE26" i="23"/>
  <c r="BF26" i="23"/>
  <c r="BG26" i="23"/>
  <c r="BH26" i="23"/>
  <c r="BI26" i="23"/>
  <c r="BJ26" i="23"/>
  <c r="BK26" i="23"/>
  <c r="BL26" i="23"/>
  <c r="BM26" i="23"/>
  <c r="BN26" i="23"/>
  <c r="BO26" i="23"/>
  <c r="BP26" i="23"/>
  <c r="BQ26" i="23"/>
  <c r="BR26" i="23"/>
  <c r="BS26" i="23"/>
  <c r="BT26" i="23"/>
  <c r="D27" i="23"/>
  <c r="E27" i="23"/>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F27" i="23"/>
  <c r="BG27" i="23"/>
  <c r="BH27" i="23"/>
  <c r="BI27" i="23"/>
  <c r="BJ27" i="23"/>
  <c r="BK27" i="23"/>
  <c r="BL27" i="23"/>
  <c r="BM27" i="23"/>
  <c r="BN27" i="23"/>
  <c r="BO27" i="23"/>
  <c r="BP27" i="23"/>
  <c r="BQ27" i="23"/>
  <c r="BR27" i="23"/>
  <c r="BS27" i="23"/>
  <c r="BT27" i="23"/>
  <c r="D28" i="23"/>
  <c r="E28" i="23"/>
  <c r="F28" i="23"/>
  <c r="G28" i="23"/>
  <c r="H28" i="23"/>
  <c r="I28" i="23"/>
  <c r="J28" i="23"/>
  <c r="K28" i="23"/>
  <c r="L28" i="23"/>
  <c r="M28" i="23"/>
  <c r="N28" i="23"/>
  <c r="O28" i="23"/>
  <c r="P28" i="23"/>
  <c r="Q28" i="23"/>
  <c r="R28" i="23"/>
  <c r="S28" i="23"/>
  <c r="T28" i="23"/>
  <c r="U28" i="23"/>
  <c r="V28" i="23"/>
  <c r="W28" i="23"/>
  <c r="X28" i="23"/>
  <c r="Y28" i="23"/>
  <c r="Z28" i="23"/>
  <c r="AA28" i="23"/>
  <c r="AB28" i="23"/>
  <c r="AC28" i="23"/>
  <c r="AD28" i="23"/>
  <c r="AE28" i="23"/>
  <c r="AF28" i="23"/>
  <c r="AG28" i="23"/>
  <c r="AH28" i="23"/>
  <c r="AI28" i="23"/>
  <c r="AJ28" i="23"/>
  <c r="AK28" i="23"/>
  <c r="AL28" i="23"/>
  <c r="AM28" i="23"/>
  <c r="AN28" i="23"/>
  <c r="AO28" i="23"/>
  <c r="AP28" i="23"/>
  <c r="AQ28" i="23"/>
  <c r="AR28" i="23"/>
  <c r="AS28" i="23"/>
  <c r="AT28" i="23"/>
  <c r="AU28" i="23"/>
  <c r="AV28" i="23"/>
  <c r="AW28" i="23"/>
  <c r="AX28" i="23"/>
  <c r="AY28" i="23"/>
  <c r="AZ28" i="23"/>
  <c r="BA28" i="23"/>
  <c r="BB28" i="23"/>
  <c r="BC28" i="23"/>
  <c r="BD28" i="23"/>
  <c r="BE28" i="23"/>
  <c r="BF28" i="23"/>
  <c r="BG28" i="23"/>
  <c r="BH28" i="23"/>
  <c r="BI28" i="23"/>
  <c r="BJ28" i="23"/>
  <c r="BK28" i="23"/>
  <c r="BL28" i="23"/>
  <c r="BM28" i="23"/>
  <c r="BN28" i="23"/>
  <c r="BO28" i="23"/>
  <c r="BP28" i="23"/>
  <c r="BQ28" i="23"/>
  <c r="BR28" i="23"/>
  <c r="BS28" i="23"/>
  <c r="BT28" i="23"/>
  <c r="D29" i="23"/>
  <c r="E29" i="23"/>
  <c r="F29" i="23"/>
  <c r="G29" i="23"/>
  <c r="H29" i="23"/>
  <c r="I29" i="23"/>
  <c r="J29" i="23"/>
  <c r="K29" i="23"/>
  <c r="L29" i="23"/>
  <c r="M29" i="23"/>
  <c r="N29" i="23"/>
  <c r="O29" i="23"/>
  <c r="P29" i="23"/>
  <c r="Q29" i="23"/>
  <c r="R29" i="23"/>
  <c r="S29" i="23"/>
  <c r="T29" i="23"/>
  <c r="U29" i="23"/>
  <c r="V29" i="23"/>
  <c r="W29" i="23"/>
  <c r="X29" i="23"/>
  <c r="Y29" i="23"/>
  <c r="Z29" i="23"/>
  <c r="AA29" i="23"/>
  <c r="AB29" i="23"/>
  <c r="AC29" i="23"/>
  <c r="AD29" i="23"/>
  <c r="AE29" i="23"/>
  <c r="AF29" i="23"/>
  <c r="AG29" i="23"/>
  <c r="AH29" i="23"/>
  <c r="AI29" i="23"/>
  <c r="AJ29" i="23"/>
  <c r="AK29" i="23"/>
  <c r="AL29" i="23"/>
  <c r="AM29" i="23"/>
  <c r="AN29" i="23"/>
  <c r="AO29" i="23"/>
  <c r="AP29" i="23"/>
  <c r="AQ29" i="23"/>
  <c r="AR29" i="23"/>
  <c r="AS29" i="23"/>
  <c r="AT29" i="23"/>
  <c r="AU29" i="23"/>
  <c r="AV29" i="23"/>
  <c r="AW29" i="23"/>
  <c r="AX29" i="23"/>
  <c r="AY29" i="23"/>
  <c r="AZ29" i="23"/>
  <c r="BA29" i="23"/>
  <c r="BB29" i="23"/>
  <c r="BC29" i="23"/>
  <c r="BD29" i="23"/>
  <c r="BE29" i="23"/>
  <c r="BF29" i="23"/>
  <c r="BG29" i="23"/>
  <c r="BH29" i="23"/>
  <c r="BI29" i="23"/>
  <c r="BJ29" i="23"/>
  <c r="BK29" i="23"/>
  <c r="BL29" i="23"/>
  <c r="BM29" i="23"/>
  <c r="BN29" i="23"/>
  <c r="BO29" i="23"/>
  <c r="BP29" i="23"/>
  <c r="BQ29" i="23"/>
  <c r="BR29" i="23"/>
  <c r="BS29" i="23"/>
  <c r="BT29" i="23"/>
  <c r="D30" i="23"/>
  <c r="E30" i="23"/>
  <c r="F30" i="23"/>
  <c r="G30" i="23"/>
  <c r="H30" i="23"/>
  <c r="I30" i="23"/>
  <c r="J30" i="23"/>
  <c r="K30" i="23"/>
  <c r="L30" i="23"/>
  <c r="M30" i="23"/>
  <c r="N30" i="23"/>
  <c r="O30" i="23"/>
  <c r="P30" i="23"/>
  <c r="Q30" i="23"/>
  <c r="R30" i="23"/>
  <c r="S30" i="23"/>
  <c r="T30" i="23"/>
  <c r="U30" i="23"/>
  <c r="V30" i="23"/>
  <c r="W30" i="23"/>
  <c r="X30" i="23"/>
  <c r="Y30" i="23"/>
  <c r="Z30" i="23"/>
  <c r="AA30" i="23"/>
  <c r="AB30" i="23"/>
  <c r="AC30" i="23"/>
  <c r="AD30" i="23"/>
  <c r="AE30" i="23"/>
  <c r="AF30" i="23"/>
  <c r="AG30" i="23"/>
  <c r="AH30" i="23"/>
  <c r="AI30" i="23"/>
  <c r="AJ30" i="23"/>
  <c r="AK30" i="23"/>
  <c r="AL30" i="23"/>
  <c r="AM30" i="23"/>
  <c r="AN30" i="23"/>
  <c r="AO30" i="23"/>
  <c r="AP30" i="23"/>
  <c r="AQ30" i="23"/>
  <c r="AR30" i="23"/>
  <c r="AS30" i="23"/>
  <c r="AT30" i="23"/>
  <c r="AU30" i="23"/>
  <c r="AV30" i="23"/>
  <c r="AW30" i="23"/>
  <c r="AX30" i="23"/>
  <c r="AY30" i="23"/>
  <c r="AZ30" i="23"/>
  <c r="BA30" i="23"/>
  <c r="BB30" i="23"/>
  <c r="BC30" i="23"/>
  <c r="BD30" i="23"/>
  <c r="BE30" i="23"/>
  <c r="BF30" i="23"/>
  <c r="BG30" i="23"/>
  <c r="BH30" i="23"/>
  <c r="BI30" i="23"/>
  <c r="BJ30" i="23"/>
  <c r="BK30" i="23"/>
  <c r="BL30" i="23"/>
  <c r="BM30" i="23"/>
  <c r="BN30" i="23"/>
  <c r="BO30" i="23"/>
  <c r="BP30" i="23"/>
  <c r="BQ30" i="23"/>
  <c r="BR30" i="23"/>
  <c r="BS30" i="23"/>
  <c r="BT30" i="23"/>
  <c r="D31" i="23"/>
  <c r="E31"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AM31" i="23"/>
  <c r="AN31" i="23"/>
  <c r="AO31" i="23"/>
  <c r="AP31" i="23"/>
  <c r="AQ31" i="23"/>
  <c r="AR31" i="23"/>
  <c r="AS31" i="23"/>
  <c r="AT31" i="23"/>
  <c r="AU31" i="23"/>
  <c r="AV31" i="23"/>
  <c r="AW31" i="23"/>
  <c r="AX31" i="23"/>
  <c r="AY31" i="23"/>
  <c r="AZ31" i="23"/>
  <c r="BA31" i="23"/>
  <c r="BB31" i="23"/>
  <c r="BC31" i="23"/>
  <c r="BD31" i="23"/>
  <c r="BE31" i="23"/>
  <c r="BF31" i="23"/>
  <c r="BG31" i="23"/>
  <c r="BH31" i="23"/>
  <c r="BI31" i="23"/>
  <c r="BJ31" i="23"/>
  <c r="BK31" i="23"/>
  <c r="BL31" i="23"/>
  <c r="BM31" i="23"/>
  <c r="BN31" i="23"/>
  <c r="BO31" i="23"/>
  <c r="BP31" i="23"/>
  <c r="BQ31" i="23"/>
  <c r="BR31" i="23"/>
  <c r="BS31" i="23"/>
  <c r="BT31" i="23"/>
  <c r="D32" i="23"/>
  <c r="E32" i="23"/>
  <c r="F32" i="23"/>
  <c r="G32" i="23"/>
  <c r="H32" i="23"/>
  <c r="I32" i="23"/>
  <c r="J32" i="23"/>
  <c r="K32" i="23"/>
  <c r="L32" i="23"/>
  <c r="M32" i="23"/>
  <c r="N32" i="23"/>
  <c r="O32" i="23"/>
  <c r="P32" i="23"/>
  <c r="Q32" i="23"/>
  <c r="R32" i="23"/>
  <c r="S32" i="23"/>
  <c r="T32" i="23"/>
  <c r="U32" i="23"/>
  <c r="V32" i="23"/>
  <c r="W32" i="23"/>
  <c r="X32" i="23"/>
  <c r="Y32" i="23"/>
  <c r="Y32" i="24" s="1"/>
  <c r="Z32" i="23"/>
  <c r="AA32" i="23"/>
  <c r="AB32" i="23"/>
  <c r="AC32" i="23"/>
  <c r="AC32" i="24" s="1"/>
  <c r="AD32" i="23"/>
  <c r="AE32" i="23"/>
  <c r="AF32" i="23"/>
  <c r="AG32" i="23"/>
  <c r="AG32" i="24" s="1"/>
  <c r="AH32" i="23"/>
  <c r="AI32" i="23"/>
  <c r="AJ32" i="23"/>
  <c r="AK32" i="23"/>
  <c r="AK32" i="24" s="1"/>
  <c r="AL32" i="23"/>
  <c r="AM32" i="23"/>
  <c r="AN32" i="23"/>
  <c r="AO32" i="23"/>
  <c r="AO32" i="24" s="1"/>
  <c r="AP32" i="23"/>
  <c r="AQ32" i="23"/>
  <c r="AR32" i="23"/>
  <c r="AS32" i="23"/>
  <c r="AS32" i="24" s="1"/>
  <c r="AT32" i="23"/>
  <c r="AU32" i="23"/>
  <c r="AV32" i="23"/>
  <c r="AW32" i="23"/>
  <c r="AW32" i="24" s="1"/>
  <c r="AX32" i="23"/>
  <c r="AY32" i="23"/>
  <c r="AZ32" i="23"/>
  <c r="BA32" i="23"/>
  <c r="BA32" i="24" s="1"/>
  <c r="BB32" i="23"/>
  <c r="BC32" i="23"/>
  <c r="BD32" i="23"/>
  <c r="BE32" i="23"/>
  <c r="BE32" i="24" s="1"/>
  <c r="BF32" i="23"/>
  <c r="BG32" i="23"/>
  <c r="BH32" i="23"/>
  <c r="BI32" i="23"/>
  <c r="BI32" i="24" s="1"/>
  <c r="BJ32" i="23"/>
  <c r="BK32" i="23"/>
  <c r="BL32" i="23"/>
  <c r="BM32" i="23"/>
  <c r="BM32" i="24" s="1"/>
  <c r="BN32" i="23"/>
  <c r="BO32" i="23"/>
  <c r="BP32" i="23"/>
  <c r="BQ32" i="23"/>
  <c r="BQ32" i="24" s="1"/>
  <c r="BR32" i="23"/>
  <c r="BS32" i="23"/>
  <c r="BT32" i="23"/>
  <c r="D33" i="23"/>
  <c r="D33" i="24" s="1"/>
  <c r="E33" i="23"/>
  <c r="F33" i="23"/>
  <c r="G33" i="23"/>
  <c r="H33" i="23"/>
  <c r="H33" i="24" s="1"/>
  <c r="I33" i="23"/>
  <c r="J33" i="23"/>
  <c r="K33" i="23"/>
  <c r="L33" i="23"/>
  <c r="L33" i="24" s="1"/>
  <c r="M33" i="23"/>
  <c r="N33" i="23"/>
  <c r="O33" i="23"/>
  <c r="P33" i="23"/>
  <c r="P33" i="24" s="1"/>
  <c r="Q33" i="23"/>
  <c r="R33" i="23"/>
  <c r="S33" i="23"/>
  <c r="T33" i="23"/>
  <c r="T33" i="24" s="1"/>
  <c r="U33" i="23"/>
  <c r="V33" i="23"/>
  <c r="W33" i="23"/>
  <c r="X33" i="23"/>
  <c r="X33" i="24" s="1"/>
  <c r="Y33" i="23"/>
  <c r="Z33" i="23"/>
  <c r="AA33" i="23"/>
  <c r="AB33" i="23"/>
  <c r="AB33" i="24" s="1"/>
  <c r="AC33" i="23"/>
  <c r="AD33" i="23"/>
  <c r="AE33" i="23"/>
  <c r="AF33" i="23"/>
  <c r="AF33" i="24" s="1"/>
  <c r="AG33" i="23"/>
  <c r="AH33" i="23"/>
  <c r="AI33" i="23"/>
  <c r="AJ33" i="23"/>
  <c r="AK33" i="23"/>
  <c r="AL33" i="23"/>
  <c r="AM33" i="23"/>
  <c r="AN33" i="23"/>
  <c r="AN33" i="24" s="1"/>
  <c r="AO33" i="23"/>
  <c r="AP33" i="23"/>
  <c r="AQ33" i="23"/>
  <c r="AR33" i="23"/>
  <c r="AR33" i="24" s="1"/>
  <c r="AS33" i="23"/>
  <c r="AT33" i="23"/>
  <c r="AU33" i="23"/>
  <c r="AV33" i="23"/>
  <c r="AV33" i="24" s="1"/>
  <c r="AW33" i="23"/>
  <c r="AX33" i="23"/>
  <c r="AY33" i="23"/>
  <c r="AZ33" i="23"/>
  <c r="AZ33" i="24" s="1"/>
  <c r="BA33" i="23"/>
  <c r="BB33" i="23"/>
  <c r="BC33" i="23"/>
  <c r="BD33" i="23"/>
  <c r="BD33" i="24" s="1"/>
  <c r="BE33" i="23"/>
  <c r="BF33" i="23"/>
  <c r="BG33" i="23"/>
  <c r="BH33" i="23"/>
  <c r="BH33" i="24" s="1"/>
  <c r="BI33" i="23"/>
  <c r="BJ33" i="23"/>
  <c r="BK33" i="23"/>
  <c r="BL33" i="23"/>
  <c r="BL33" i="24" s="1"/>
  <c r="BM33" i="23"/>
  <c r="BN33" i="23"/>
  <c r="BO33" i="23"/>
  <c r="BP33" i="23"/>
  <c r="BP33" i="24" s="1"/>
  <c r="BQ33" i="23"/>
  <c r="BR33" i="23"/>
  <c r="BS33" i="23"/>
  <c r="BT33" i="23"/>
  <c r="BT33" i="24" s="1"/>
  <c r="D34" i="23"/>
  <c r="E34" i="23"/>
  <c r="F34" i="23"/>
  <c r="G34" i="23"/>
  <c r="G34" i="24" s="1"/>
  <c r="H34" i="23"/>
  <c r="I34" i="23"/>
  <c r="J34" i="23"/>
  <c r="K34" i="23"/>
  <c r="K34" i="24" s="1"/>
  <c r="L34" i="23"/>
  <c r="M34" i="23"/>
  <c r="N34" i="23"/>
  <c r="O34" i="23"/>
  <c r="O34" i="24" s="1"/>
  <c r="P34" i="23"/>
  <c r="Q34" i="23"/>
  <c r="R34" i="23"/>
  <c r="S34" i="23"/>
  <c r="S34" i="24" s="1"/>
  <c r="T34" i="23"/>
  <c r="U34" i="23"/>
  <c r="V34" i="23"/>
  <c r="W34" i="23"/>
  <c r="W34" i="24" s="1"/>
  <c r="X34" i="23"/>
  <c r="Y34" i="23"/>
  <c r="Z34" i="23"/>
  <c r="AA34" i="23"/>
  <c r="AA34" i="24" s="1"/>
  <c r="AB34" i="23"/>
  <c r="AC34" i="23"/>
  <c r="AD34" i="23"/>
  <c r="AE34" i="23"/>
  <c r="AE34" i="24" s="1"/>
  <c r="AF34" i="23"/>
  <c r="AG34" i="23"/>
  <c r="AH34" i="23"/>
  <c r="AI34" i="23"/>
  <c r="AI34" i="24" s="1"/>
  <c r="AJ34" i="23"/>
  <c r="AK34" i="23"/>
  <c r="AL34" i="23"/>
  <c r="AM34" i="23"/>
  <c r="AM34" i="24" s="1"/>
  <c r="AN34" i="23"/>
  <c r="AO34" i="23"/>
  <c r="AP34" i="23"/>
  <c r="AQ34" i="23"/>
  <c r="AQ34" i="24" s="1"/>
  <c r="AR34" i="23"/>
  <c r="AS34" i="23"/>
  <c r="AT34" i="23"/>
  <c r="AU34" i="23"/>
  <c r="AU34" i="24" s="1"/>
  <c r="AV34" i="23"/>
  <c r="AW34" i="23"/>
  <c r="AX34" i="23"/>
  <c r="AY34" i="23"/>
  <c r="AY34" i="24" s="1"/>
  <c r="AZ34" i="23"/>
  <c r="BA34" i="23"/>
  <c r="BB34" i="23"/>
  <c r="BC34" i="23"/>
  <c r="BC34" i="24" s="1"/>
  <c r="BD34" i="23"/>
  <c r="BE34" i="23"/>
  <c r="BF34" i="23"/>
  <c r="BG34" i="23"/>
  <c r="BG34" i="24" s="1"/>
  <c r="BH34" i="23"/>
  <c r="BI34" i="23"/>
  <c r="BJ34" i="23"/>
  <c r="BK34" i="23"/>
  <c r="BK34" i="24" s="1"/>
  <c r="BL34" i="23"/>
  <c r="BM34" i="23"/>
  <c r="BN34" i="23"/>
  <c r="BO34" i="23"/>
  <c r="BO34" i="24" s="1"/>
  <c r="BP34" i="23"/>
  <c r="BQ34" i="23"/>
  <c r="BR34" i="23"/>
  <c r="BS34" i="23"/>
  <c r="BS34" i="24" s="1"/>
  <c r="BT34" i="23"/>
  <c r="D35" i="23"/>
  <c r="E35" i="23"/>
  <c r="F35" i="23"/>
  <c r="G35" i="23"/>
  <c r="H35" i="23"/>
  <c r="I35" i="23"/>
  <c r="J35" i="23"/>
  <c r="K35" i="23"/>
  <c r="L35" i="23"/>
  <c r="M35" i="23"/>
  <c r="N35" i="23"/>
  <c r="O35" i="23"/>
  <c r="P35" i="23"/>
  <c r="Q35" i="23"/>
  <c r="R35" i="23"/>
  <c r="S35" i="23"/>
  <c r="T35" i="23"/>
  <c r="U35" i="23"/>
  <c r="V35" i="23"/>
  <c r="W35" i="23"/>
  <c r="X35" i="23"/>
  <c r="Y35" i="23"/>
  <c r="Z35" i="23"/>
  <c r="AA35" i="23"/>
  <c r="AB35" i="23"/>
  <c r="AC35" i="23"/>
  <c r="AD35" i="23"/>
  <c r="AE35" i="23"/>
  <c r="AF35" i="23"/>
  <c r="AG35" i="23"/>
  <c r="AH35" i="23"/>
  <c r="AI35" i="23"/>
  <c r="AJ35" i="23"/>
  <c r="AK35" i="23"/>
  <c r="AL35" i="23"/>
  <c r="AM35" i="23"/>
  <c r="AN35" i="23"/>
  <c r="AO35" i="23"/>
  <c r="AP35" i="23"/>
  <c r="AQ35" i="23"/>
  <c r="AR35" i="23"/>
  <c r="AS35" i="23"/>
  <c r="AT35" i="23"/>
  <c r="AU35" i="23"/>
  <c r="AV35" i="23"/>
  <c r="AW35" i="23"/>
  <c r="AX35" i="23"/>
  <c r="AY35" i="23"/>
  <c r="AZ35" i="23"/>
  <c r="BA35" i="23"/>
  <c r="BB35" i="23"/>
  <c r="BC35" i="23"/>
  <c r="BD35" i="23"/>
  <c r="BE35" i="23"/>
  <c r="BF35" i="23"/>
  <c r="BG35" i="23"/>
  <c r="BH35" i="23"/>
  <c r="BI35" i="23"/>
  <c r="BJ35" i="23"/>
  <c r="BK35" i="23"/>
  <c r="BL35" i="23"/>
  <c r="BM35" i="23"/>
  <c r="BN35" i="23"/>
  <c r="BO35" i="23"/>
  <c r="BP35" i="23"/>
  <c r="BQ35" i="23"/>
  <c r="BR35" i="23"/>
  <c r="BS35" i="23"/>
  <c r="BT35" i="23"/>
  <c r="D36" i="23"/>
  <c r="E36" i="23"/>
  <c r="E36" i="24" s="1"/>
  <c r="F36" i="23"/>
  <c r="G36" i="23"/>
  <c r="H36" i="23"/>
  <c r="I36" i="23"/>
  <c r="I36" i="24" s="1"/>
  <c r="J36" i="23"/>
  <c r="K36" i="23"/>
  <c r="L36" i="23"/>
  <c r="M36" i="23"/>
  <c r="M36" i="24" s="1"/>
  <c r="N36" i="23"/>
  <c r="O36" i="23"/>
  <c r="P36" i="23"/>
  <c r="Q36" i="23"/>
  <c r="Q36" i="24" s="1"/>
  <c r="R36" i="23"/>
  <c r="S36" i="23"/>
  <c r="T36" i="23"/>
  <c r="U36" i="23"/>
  <c r="U36" i="24" s="1"/>
  <c r="V36" i="23"/>
  <c r="W36" i="23"/>
  <c r="X36" i="23"/>
  <c r="Y36" i="23"/>
  <c r="Y36" i="24" s="1"/>
  <c r="Z36" i="23"/>
  <c r="AA36" i="23"/>
  <c r="AB36" i="23"/>
  <c r="AC36" i="23"/>
  <c r="AC36" i="24" s="1"/>
  <c r="AD36" i="23"/>
  <c r="AE36" i="23"/>
  <c r="AF36" i="23"/>
  <c r="AG36" i="23"/>
  <c r="AG36" i="24" s="1"/>
  <c r="AH36" i="23"/>
  <c r="AI36" i="23"/>
  <c r="AJ36" i="23"/>
  <c r="AK36" i="23"/>
  <c r="AK36" i="24" s="1"/>
  <c r="AL36" i="23"/>
  <c r="AM36" i="23"/>
  <c r="AN36" i="23"/>
  <c r="AO36" i="23"/>
  <c r="AO36" i="24" s="1"/>
  <c r="AP36" i="23"/>
  <c r="AQ36" i="23"/>
  <c r="AR36" i="23"/>
  <c r="AS36" i="23"/>
  <c r="AS36" i="24" s="1"/>
  <c r="AT36" i="23"/>
  <c r="AU36" i="23"/>
  <c r="AV36" i="23"/>
  <c r="AW36" i="23"/>
  <c r="AW36" i="24" s="1"/>
  <c r="AX36" i="23"/>
  <c r="AY36" i="23"/>
  <c r="AZ36" i="23"/>
  <c r="BA36" i="23"/>
  <c r="BA36" i="24" s="1"/>
  <c r="BB36" i="23"/>
  <c r="BC36" i="23"/>
  <c r="BD36" i="23"/>
  <c r="BE36" i="23"/>
  <c r="BE36" i="24" s="1"/>
  <c r="BF36" i="23"/>
  <c r="BG36" i="23"/>
  <c r="BH36" i="23"/>
  <c r="BI36" i="23"/>
  <c r="BI36" i="24" s="1"/>
  <c r="BJ36" i="23"/>
  <c r="BK36" i="23"/>
  <c r="BL36" i="23"/>
  <c r="BM36" i="23"/>
  <c r="BM36" i="24" s="1"/>
  <c r="BN36" i="23"/>
  <c r="BO36" i="23"/>
  <c r="BP36" i="23"/>
  <c r="BQ36" i="23"/>
  <c r="BQ36" i="24" s="1"/>
  <c r="BR36" i="23"/>
  <c r="BS36" i="23"/>
  <c r="BT36" i="23"/>
  <c r="D37" i="23"/>
  <c r="D37" i="24" s="1"/>
  <c r="E37" i="23"/>
  <c r="F37" i="23"/>
  <c r="G37" i="23"/>
  <c r="H37" i="23"/>
  <c r="H37" i="24" s="1"/>
  <c r="I37" i="23"/>
  <c r="J37" i="23"/>
  <c r="K37" i="23"/>
  <c r="L37" i="23"/>
  <c r="L37" i="24" s="1"/>
  <c r="M37" i="23"/>
  <c r="N37" i="23"/>
  <c r="O37" i="23"/>
  <c r="P37" i="23"/>
  <c r="P37" i="24" s="1"/>
  <c r="Q37" i="23"/>
  <c r="R37" i="23"/>
  <c r="S37" i="23"/>
  <c r="T37" i="23"/>
  <c r="T37" i="24" s="1"/>
  <c r="U37" i="23"/>
  <c r="V37" i="23"/>
  <c r="W37" i="23"/>
  <c r="X37" i="23"/>
  <c r="X37" i="24" s="1"/>
  <c r="Y37" i="23"/>
  <c r="Z37" i="23"/>
  <c r="AA37" i="23"/>
  <c r="AB37" i="23"/>
  <c r="AB37" i="24" s="1"/>
  <c r="AC37" i="23"/>
  <c r="AD37" i="23"/>
  <c r="AE37" i="23"/>
  <c r="AF37" i="23"/>
  <c r="AF37" i="24" s="1"/>
  <c r="AG37" i="23"/>
  <c r="AH37" i="23"/>
  <c r="AI37" i="23"/>
  <c r="AJ37" i="23"/>
  <c r="AJ37" i="24" s="1"/>
  <c r="AK37" i="23"/>
  <c r="AL37" i="23"/>
  <c r="AM37" i="23"/>
  <c r="AN37" i="23"/>
  <c r="AN37" i="24" s="1"/>
  <c r="AO37" i="23"/>
  <c r="AP37" i="23"/>
  <c r="AQ37" i="23"/>
  <c r="AR37" i="23"/>
  <c r="AR37" i="24" s="1"/>
  <c r="AS37" i="23"/>
  <c r="AT37" i="23"/>
  <c r="AU37" i="23"/>
  <c r="AV37" i="23"/>
  <c r="AV37" i="24" s="1"/>
  <c r="AW37" i="23"/>
  <c r="AX37" i="23"/>
  <c r="AY37" i="23"/>
  <c r="AZ37" i="23"/>
  <c r="AZ37" i="24" s="1"/>
  <c r="BA37" i="23"/>
  <c r="BB37" i="23"/>
  <c r="BC37" i="23"/>
  <c r="BD37" i="23"/>
  <c r="BD37" i="24" s="1"/>
  <c r="BE37" i="23"/>
  <c r="BF37" i="23"/>
  <c r="BG37" i="23"/>
  <c r="BH37" i="23"/>
  <c r="BH37" i="24" s="1"/>
  <c r="BI37" i="23"/>
  <c r="BJ37" i="23"/>
  <c r="BK37" i="23"/>
  <c r="BL37" i="23"/>
  <c r="BL37" i="24" s="1"/>
  <c r="BM37" i="23"/>
  <c r="BN37" i="23"/>
  <c r="BO37" i="23"/>
  <c r="BP37" i="23"/>
  <c r="BP37" i="24" s="1"/>
  <c r="BQ37" i="23"/>
  <c r="BR37" i="23"/>
  <c r="BS37" i="23"/>
  <c r="BT37" i="23"/>
  <c r="BT37" i="24" s="1"/>
  <c r="D38" i="23"/>
  <c r="E38" i="23"/>
  <c r="F38" i="23"/>
  <c r="G38" i="23"/>
  <c r="G38" i="24" s="1"/>
  <c r="H38" i="23"/>
  <c r="I38" i="23"/>
  <c r="J38" i="23"/>
  <c r="K38" i="23"/>
  <c r="K38" i="24" s="1"/>
  <c r="L38" i="23"/>
  <c r="M38" i="23"/>
  <c r="N38" i="23"/>
  <c r="O38" i="23"/>
  <c r="O38" i="24" s="1"/>
  <c r="P38" i="23"/>
  <c r="Q38" i="23"/>
  <c r="R38" i="23"/>
  <c r="S38" i="23"/>
  <c r="S38" i="24" s="1"/>
  <c r="T38" i="23"/>
  <c r="U38" i="23"/>
  <c r="V38" i="23"/>
  <c r="W38" i="23"/>
  <c r="W38" i="24" s="1"/>
  <c r="X38" i="23"/>
  <c r="Y38" i="23"/>
  <c r="Z38" i="23"/>
  <c r="AA38" i="23"/>
  <c r="AA38" i="24" s="1"/>
  <c r="AB38" i="23"/>
  <c r="AC38" i="23"/>
  <c r="AD38" i="23"/>
  <c r="AE38" i="23"/>
  <c r="AE38" i="24" s="1"/>
  <c r="AF38" i="23"/>
  <c r="AG38" i="23"/>
  <c r="AH38" i="23"/>
  <c r="AI38" i="23"/>
  <c r="AI38" i="24" s="1"/>
  <c r="AJ38" i="23"/>
  <c r="AK38" i="23"/>
  <c r="AL38" i="23"/>
  <c r="AM38" i="23"/>
  <c r="AM38" i="24" s="1"/>
  <c r="AN38" i="23"/>
  <c r="AO38" i="23"/>
  <c r="AP38" i="23"/>
  <c r="AQ38" i="23"/>
  <c r="AQ38" i="24" s="1"/>
  <c r="AR38" i="23"/>
  <c r="AS38" i="23"/>
  <c r="AT38" i="23"/>
  <c r="AU38" i="23"/>
  <c r="AU38" i="24" s="1"/>
  <c r="AV38" i="23"/>
  <c r="AW38" i="23"/>
  <c r="AX38" i="23"/>
  <c r="AY38" i="23"/>
  <c r="AY38" i="24" s="1"/>
  <c r="AZ38" i="23"/>
  <c r="BA38" i="23"/>
  <c r="BB38" i="23"/>
  <c r="BC38" i="23"/>
  <c r="BC38" i="24" s="1"/>
  <c r="BD38" i="23"/>
  <c r="BE38" i="23"/>
  <c r="BF38" i="23"/>
  <c r="BG38" i="23"/>
  <c r="BG38" i="24" s="1"/>
  <c r="BH38" i="23"/>
  <c r="BI38" i="23"/>
  <c r="BJ38" i="23"/>
  <c r="BK38" i="23"/>
  <c r="BK38" i="24" s="1"/>
  <c r="BL38" i="23"/>
  <c r="BM38" i="23"/>
  <c r="BN38" i="23"/>
  <c r="BO38" i="23"/>
  <c r="BO38" i="24" s="1"/>
  <c r="BP38" i="23"/>
  <c r="BQ38" i="23"/>
  <c r="BR38" i="23"/>
  <c r="BS38" i="23"/>
  <c r="BS38" i="24" s="1"/>
  <c r="BT38" i="23"/>
  <c r="D39" i="23"/>
  <c r="E39"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F39" i="23"/>
  <c r="BG39" i="23"/>
  <c r="BH39" i="23"/>
  <c r="BI39" i="23"/>
  <c r="BJ39" i="23"/>
  <c r="BK39" i="23"/>
  <c r="BL39" i="23"/>
  <c r="BM39" i="23"/>
  <c r="BN39" i="23"/>
  <c r="BO39" i="23"/>
  <c r="BP39" i="23"/>
  <c r="BQ39" i="23"/>
  <c r="BR39" i="23"/>
  <c r="BS39" i="23"/>
  <c r="BT39" i="23"/>
  <c r="D40" i="23"/>
  <c r="E40" i="23"/>
  <c r="E40" i="24" s="1"/>
  <c r="F40" i="23"/>
  <c r="G40" i="23"/>
  <c r="H40" i="23"/>
  <c r="I40" i="23"/>
  <c r="I40" i="24" s="1"/>
  <c r="J40" i="23"/>
  <c r="K40" i="23"/>
  <c r="L40" i="23"/>
  <c r="M40" i="23"/>
  <c r="M40" i="24" s="1"/>
  <c r="N40" i="23"/>
  <c r="O40" i="23"/>
  <c r="P40" i="23"/>
  <c r="Q40" i="23"/>
  <c r="Q40" i="24" s="1"/>
  <c r="R40" i="23"/>
  <c r="S40" i="23"/>
  <c r="T40" i="23"/>
  <c r="U40" i="23"/>
  <c r="U40" i="24" s="1"/>
  <c r="V40" i="23"/>
  <c r="W40" i="23"/>
  <c r="X40" i="23"/>
  <c r="Y40" i="23"/>
  <c r="Y40" i="24" s="1"/>
  <c r="Z40" i="23"/>
  <c r="AA40" i="23"/>
  <c r="AB40" i="23"/>
  <c r="AC40" i="23"/>
  <c r="AC40" i="24" s="1"/>
  <c r="AD40" i="23"/>
  <c r="AE40" i="23"/>
  <c r="AF40" i="23"/>
  <c r="AG40" i="23"/>
  <c r="AG40" i="24" s="1"/>
  <c r="AH40" i="23"/>
  <c r="AI40" i="23"/>
  <c r="AJ40" i="23"/>
  <c r="AK40" i="23"/>
  <c r="AK40" i="24" s="1"/>
  <c r="AL40" i="23"/>
  <c r="AM40" i="23"/>
  <c r="AN40" i="23"/>
  <c r="AO40" i="23"/>
  <c r="AO40" i="24" s="1"/>
  <c r="AP40" i="23"/>
  <c r="AQ40" i="23"/>
  <c r="AR40" i="23"/>
  <c r="AS40" i="23"/>
  <c r="AS40" i="24" s="1"/>
  <c r="AT40" i="23"/>
  <c r="AU40" i="23"/>
  <c r="AV40" i="23"/>
  <c r="AW40" i="23"/>
  <c r="AW40" i="24" s="1"/>
  <c r="AX40" i="23"/>
  <c r="AY40" i="23"/>
  <c r="AZ40" i="23"/>
  <c r="BA40" i="23"/>
  <c r="BA40" i="24" s="1"/>
  <c r="BB40" i="23"/>
  <c r="BC40" i="23"/>
  <c r="BD40" i="23"/>
  <c r="BE40" i="23"/>
  <c r="BE40" i="24" s="1"/>
  <c r="BF40" i="23"/>
  <c r="BG40" i="23"/>
  <c r="BH40" i="23"/>
  <c r="BI40" i="23"/>
  <c r="BI40" i="24" s="1"/>
  <c r="BJ40" i="23"/>
  <c r="BK40" i="23"/>
  <c r="BL40" i="23"/>
  <c r="BM40" i="23"/>
  <c r="BM40" i="24" s="1"/>
  <c r="BN40" i="23"/>
  <c r="BO40" i="23"/>
  <c r="BP40" i="23"/>
  <c r="BQ40" i="23"/>
  <c r="BQ40" i="24" s="1"/>
  <c r="BR40" i="23"/>
  <c r="BS40" i="23"/>
  <c r="BT40" i="23"/>
  <c r="D41" i="23"/>
  <c r="D41" i="24" s="1"/>
  <c r="E41" i="23"/>
  <c r="F41" i="23"/>
  <c r="G41" i="23"/>
  <c r="H41" i="23"/>
  <c r="H41" i="24" s="1"/>
  <c r="I41" i="23"/>
  <c r="J41" i="23"/>
  <c r="K41" i="23"/>
  <c r="L41" i="23"/>
  <c r="L41" i="24" s="1"/>
  <c r="M41" i="23"/>
  <c r="N41" i="23"/>
  <c r="O41" i="23"/>
  <c r="P41" i="23"/>
  <c r="P41" i="24" s="1"/>
  <c r="Q41" i="23"/>
  <c r="R41" i="23"/>
  <c r="S41" i="23"/>
  <c r="T41" i="23"/>
  <c r="T41" i="24" s="1"/>
  <c r="U41" i="23"/>
  <c r="V41" i="23"/>
  <c r="W41" i="23"/>
  <c r="X41" i="23"/>
  <c r="X41" i="24" s="1"/>
  <c r="Y41" i="23"/>
  <c r="Z41" i="23"/>
  <c r="AA41" i="23"/>
  <c r="AB41" i="23"/>
  <c r="AB41" i="24" s="1"/>
  <c r="AC41" i="23"/>
  <c r="AD41" i="23"/>
  <c r="AE41" i="23"/>
  <c r="AF41" i="23"/>
  <c r="AF41" i="24" s="1"/>
  <c r="AG41" i="23"/>
  <c r="AH41" i="23"/>
  <c r="AI41" i="23"/>
  <c r="AJ41" i="23"/>
  <c r="AJ41" i="24" s="1"/>
  <c r="AK41" i="23"/>
  <c r="AL41" i="23"/>
  <c r="AM41" i="23"/>
  <c r="AN41" i="23"/>
  <c r="AN41" i="24" s="1"/>
  <c r="AO41" i="23"/>
  <c r="AP41" i="23"/>
  <c r="AQ41" i="23"/>
  <c r="AR41" i="23"/>
  <c r="AR41" i="24" s="1"/>
  <c r="AS41" i="23"/>
  <c r="AT41" i="23"/>
  <c r="AU41" i="23"/>
  <c r="AV41" i="23"/>
  <c r="AV41" i="24" s="1"/>
  <c r="AW41" i="23"/>
  <c r="AX41" i="23"/>
  <c r="AY41" i="23"/>
  <c r="AZ41" i="23"/>
  <c r="AZ41" i="24" s="1"/>
  <c r="BA41" i="23"/>
  <c r="BB41" i="23"/>
  <c r="BC41" i="23"/>
  <c r="BD41" i="23"/>
  <c r="BD41" i="24" s="1"/>
  <c r="BE41" i="23"/>
  <c r="BF41" i="23"/>
  <c r="BG41" i="23"/>
  <c r="BH41" i="23"/>
  <c r="BH41" i="24" s="1"/>
  <c r="BI41" i="23"/>
  <c r="BJ41" i="23"/>
  <c r="BK41" i="23"/>
  <c r="BL41" i="23"/>
  <c r="BL41" i="24" s="1"/>
  <c r="BM41" i="23"/>
  <c r="BN41" i="23"/>
  <c r="BO41" i="23"/>
  <c r="BP41" i="23"/>
  <c r="BP41" i="24" s="1"/>
  <c r="BQ41" i="23"/>
  <c r="BR41" i="23"/>
  <c r="BS41" i="23"/>
  <c r="BT41" i="23"/>
  <c r="BT41" i="24" s="1"/>
  <c r="D42" i="23"/>
  <c r="E42" i="23"/>
  <c r="F42" i="23"/>
  <c r="G42" i="23"/>
  <c r="G42" i="24" s="1"/>
  <c r="H42" i="23"/>
  <c r="I42" i="23"/>
  <c r="J42" i="23"/>
  <c r="K42" i="23"/>
  <c r="K42" i="24" s="1"/>
  <c r="L42" i="23"/>
  <c r="M42" i="23"/>
  <c r="N42" i="23"/>
  <c r="O42" i="23"/>
  <c r="O42" i="24" s="1"/>
  <c r="P42" i="23"/>
  <c r="Q42" i="23"/>
  <c r="R42" i="23"/>
  <c r="S42" i="23"/>
  <c r="S42" i="24" s="1"/>
  <c r="T42" i="23"/>
  <c r="U42" i="23"/>
  <c r="V42" i="23"/>
  <c r="W42" i="23"/>
  <c r="W42" i="24" s="1"/>
  <c r="X42" i="23"/>
  <c r="Y42" i="23"/>
  <c r="Z42" i="23"/>
  <c r="AA42" i="23"/>
  <c r="AA42" i="24" s="1"/>
  <c r="AB42" i="23"/>
  <c r="AC42" i="23"/>
  <c r="AD42" i="23"/>
  <c r="AE42" i="23"/>
  <c r="AE42" i="24" s="1"/>
  <c r="AF42" i="23"/>
  <c r="AG42" i="23"/>
  <c r="AH42" i="23"/>
  <c r="AI42" i="23"/>
  <c r="AI42" i="24" s="1"/>
  <c r="AJ42" i="23"/>
  <c r="AK42" i="23"/>
  <c r="AL42" i="23"/>
  <c r="AM42" i="23"/>
  <c r="AM42" i="24" s="1"/>
  <c r="AN42" i="23"/>
  <c r="AO42" i="23"/>
  <c r="AP42" i="23"/>
  <c r="AQ42" i="23"/>
  <c r="AQ42" i="24" s="1"/>
  <c r="AR42" i="23"/>
  <c r="AS42" i="23"/>
  <c r="AT42" i="23"/>
  <c r="AU42" i="23"/>
  <c r="AU42" i="24" s="1"/>
  <c r="AV42" i="23"/>
  <c r="AW42" i="23"/>
  <c r="AX42" i="23"/>
  <c r="AY42" i="23"/>
  <c r="AY42" i="24" s="1"/>
  <c r="AZ42" i="23"/>
  <c r="BA42" i="23"/>
  <c r="BB42" i="23"/>
  <c r="BC42" i="23"/>
  <c r="BC42" i="24" s="1"/>
  <c r="BD42" i="23"/>
  <c r="BE42" i="23"/>
  <c r="BF42" i="23"/>
  <c r="BG42" i="23"/>
  <c r="BG42" i="24" s="1"/>
  <c r="BH42" i="23"/>
  <c r="BI42" i="23"/>
  <c r="BJ42" i="23"/>
  <c r="BK42" i="23"/>
  <c r="BK42" i="24" s="1"/>
  <c r="BL42" i="23"/>
  <c r="BM42" i="23"/>
  <c r="BN42" i="23"/>
  <c r="BO42" i="23"/>
  <c r="BO42" i="24" s="1"/>
  <c r="BP42" i="23"/>
  <c r="BQ42" i="23"/>
  <c r="BR42" i="23"/>
  <c r="BS42" i="23"/>
  <c r="BS42" i="24" s="1"/>
  <c r="BT42" i="23"/>
  <c r="D43" i="23"/>
  <c r="E4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F43" i="23"/>
  <c r="BG43" i="23"/>
  <c r="BH43" i="23"/>
  <c r="BI43" i="23"/>
  <c r="BJ43" i="23"/>
  <c r="BK43" i="23"/>
  <c r="BL43" i="23"/>
  <c r="BM43" i="23"/>
  <c r="BN43" i="23"/>
  <c r="BO43" i="23"/>
  <c r="BP43" i="23"/>
  <c r="BQ43" i="23"/>
  <c r="BR43" i="23"/>
  <c r="BS43" i="23"/>
  <c r="BT43" i="23"/>
  <c r="D44" i="23"/>
  <c r="E44" i="23"/>
  <c r="F44" i="23"/>
  <c r="G44" i="23"/>
  <c r="H44" i="23"/>
  <c r="I44" i="23"/>
  <c r="J44" i="23"/>
  <c r="K44" i="23"/>
  <c r="L44" i="23"/>
  <c r="M44" i="23"/>
  <c r="N44" i="23"/>
  <c r="O44" i="23"/>
  <c r="P44" i="23"/>
  <c r="Q44" i="23"/>
  <c r="R44" i="23"/>
  <c r="S44" i="23"/>
  <c r="T44" i="23"/>
  <c r="U44" i="23"/>
  <c r="V44" i="23"/>
  <c r="W44" i="23"/>
  <c r="X44" i="23"/>
  <c r="Y44" i="23"/>
  <c r="Z44" i="23"/>
  <c r="AA44" i="23"/>
  <c r="AB44" i="23"/>
  <c r="AC44" i="23"/>
  <c r="AD44" i="23"/>
  <c r="AE44" i="23"/>
  <c r="AF44" i="23"/>
  <c r="AG44" i="23"/>
  <c r="AH44" i="23"/>
  <c r="AI44" i="23"/>
  <c r="AJ44" i="23"/>
  <c r="AK44" i="23"/>
  <c r="AL44" i="23"/>
  <c r="AM44" i="23"/>
  <c r="AN44" i="23"/>
  <c r="AO44" i="23"/>
  <c r="AP44" i="23"/>
  <c r="AQ44" i="23"/>
  <c r="AR44" i="23"/>
  <c r="AS44" i="23"/>
  <c r="AT44" i="23"/>
  <c r="AU44" i="23"/>
  <c r="AV44" i="23"/>
  <c r="AW44" i="23"/>
  <c r="AX44" i="23"/>
  <c r="AY44" i="23"/>
  <c r="AZ44" i="23"/>
  <c r="BA44" i="23"/>
  <c r="BB44" i="23"/>
  <c r="BC44" i="23"/>
  <c r="BD44" i="23"/>
  <c r="BE44" i="23"/>
  <c r="BF44" i="23"/>
  <c r="BG44" i="23"/>
  <c r="BH44" i="23"/>
  <c r="BI44" i="23"/>
  <c r="BJ44" i="23"/>
  <c r="BK44" i="23"/>
  <c r="BL44" i="23"/>
  <c r="BM44" i="23"/>
  <c r="BN44" i="23"/>
  <c r="BO44" i="23"/>
  <c r="BP44" i="23"/>
  <c r="BQ44" i="23"/>
  <c r="BR44" i="23"/>
  <c r="BS44" i="23"/>
  <c r="BT44" i="23"/>
  <c r="D45" i="23"/>
  <c r="D45" i="24" s="1"/>
  <c r="E45" i="23"/>
  <c r="F45" i="23"/>
  <c r="G45" i="23"/>
  <c r="H45" i="23"/>
  <c r="H45" i="24" s="1"/>
  <c r="I45" i="23"/>
  <c r="J45" i="23"/>
  <c r="K45" i="23"/>
  <c r="L45" i="23"/>
  <c r="L45" i="24" s="1"/>
  <c r="M45" i="23"/>
  <c r="N45" i="23"/>
  <c r="O45" i="23"/>
  <c r="P45" i="23"/>
  <c r="P45" i="24" s="1"/>
  <c r="Q45" i="23"/>
  <c r="R45" i="23"/>
  <c r="S45" i="23"/>
  <c r="T45" i="23"/>
  <c r="T45" i="24" s="1"/>
  <c r="U45" i="23"/>
  <c r="V45" i="23"/>
  <c r="W45" i="23"/>
  <c r="X45" i="23"/>
  <c r="X45" i="24" s="1"/>
  <c r="Y45" i="23"/>
  <c r="Z45" i="23"/>
  <c r="AA45" i="23"/>
  <c r="AB45" i="23"/>
  <c r="AB45" i="24" s="1"/>
  <c r="AC45" i="23"/>
  <c r="AD45" i="23"/>
  <c r="AE45" i="23"/>
  <c r="AF45" i="23"/>
  <c r="AF45" i="24" s="1"/>
  <c r="AG45" i="23"/>
  <c r="AH45" i="23"/>
  <c r="AI45" i="23"/>
  <c r="AJ45" i="23"/>
  <c r="AJ45" i="24" s="1"/>
  <c r="AK45" i="23"/>
  <c r="AL45" i="23"/>
  <c r="AM45" i="23"/>
  <c r="AN45" i="23"/>
  <c r="AN45" i="24" s="1"/>
  <c r="AO45" i="23"/>
  <c r="AP45" i="23"/>
  <c r="AQ45" i="23"/>
  <c r="AR45" i="23"/>
  <c r="AR45" i="24" s="1"/>
  <c r="AS45" i="23"/>
  <c r="AT45" i="23"/>
  <c r="AU45" i="23"/>
  <c r="AV45" i="23"/>
  <c r="AV45" i="24" s="1"/>
  <c r="AW45" i="23"/>
  <c r="AX45" i="23"/>
  <c r="AY45" i="23"/>
  <c r="AZ45" i="23"/>
  <c r="AZ45" i="24" s="1"/>
  <c r="BA45" i="23"/>
  <c r="BB45" i="23"/>
  <c r="BC45" i="23"/>
  <c r="BD45" i="23"/>
  <c r="BD45" i="24" s="1"/>
  <c r="BE45" i="23"/>
  <c r="BF45" i="23"/>
  <c r="BG45" i="23"/>
  <c r="BH45" i="23"/>
  <c r="BH45" i="24" s="1"/>
  <c r="BI45" i="23"/>
  <c r="BJ45" i="23"/>
  <c r="BK45" i="23"/>
  <c r="BL45" i="23"/>
  <c r="BL45" i="24" s="1"/>
  <c r="BM45" i="23"/>
  <c r="BN45" i="23"/>
  <c r="BO45" i="23"/>
  <c r="BP45" i="23"/>
  <c r="BP45" i="24" s="1"/>
  <c r="BQ45" i="23"/>
  <c r="BR45" i="23"/>
  <c r="BS45" i="23"/>
  <c r="BT45" i="23"/>
  <c r="BT45" i="24" s="1"/>
  <c r="D46" i="23"/>
  <c r="E46" i="23"/>
  <c r="F46" i="23"/>
  <c r="G46" i="23"/>
  <c r="G46" i="24" s="1"/>
  <c r="H46" i="23"/>
  <c r="I46" i="23"/>
  <c r="J46" i="23"/>
  <c r="K46" i="23"/>
  <c r="K46" i="24" s="1"/>
  <c r="L46" i="23"/>
  <c r="M46" i="23"/>
  <c r="N46" i="23"/>
  <c r="O46" i="23"/>
  <c r="O46" i="24" s="1"/>
  <c r="P46" i="23"/>
  <c r="Q46" i="23"/>
  <c r="R46" i="23"/>
  <c r="S46" i="23"/>
  <c r="S46" i="24" s="1"/>
  <c r="T46" i="23"/>
  <c r="U46" i="23"/>
  <c r="V46" i="23"/>
  <c r="W46" i="23"/>
  <c r="W46" i="24" s="1"/>
  <c r="X46" i="23"/>
  <c r="Y46" i="23"/>
  <c r="Z46" i="23"/>
  <c r="AA46" i="23"/>
  <c r="AA46" i="24" s="1"/>
  <c r="AB46" i="23"/>
  <c r="AC46" i="23"/>
  <c r="AD46" i="23"/>
  <c r="AE46" i="23"/>
  <c r="AE46" i="24" s="1"/>
  <c r="AF46" i="23"/>
  <c r="AG46" i="23"/>
  <c r="AH46" i="23"/>
  <c r="AI46" i="23"/>
  <c r="AI46" i="24" s="1"/>
  <c r="AJ46" i="23"/>
  <c r="AK46" i="23"/>
  <c r="AL46" i="23"/>
  <c r="AM46" i="23"/>
  <c r="AM46" i="24" s="1"/>
  <c r="AN46" i="23"/>
  <c r="AO46" i="23"/>
  <c r="AP46" i="23"/>
  <c r="AQ46" i="23"/>
  <c r="AQ46" i="24" s="1"/>
  <c r="AR46" i="23"/>
  <c r="AS46" i="23"/>
  <c r="AT46" i="23"/>
  <c r="AU46" i="23"/>
  <c r="AU46" i="24" s="1"/>
  <c r="AV46" i="23"/>
  <c r="AW46" i="23"/>
  <c r="AX46" i="23"/>
  <c r="AY46" i="23"/>
  <c r="AY46" i="24" s="1"/>
  <c r="AZ46" i="23"/>
  <c r="BA46" i="23"/>
  <c r="BB46" i="23"/>
  <c r="BC46" i="23"/>
  <c r="BC46" i="24" s="1"/>
  <c r="BD46" i="23"/>
  <c r="BE46" i="23"/>
  <c r="BF46" i="23"/>
  <c r="BG46" i="23"/>
  <c r="BG46" i="24" s="1"/>
  <c r="BH46" i="23"/>
  <c r="BI46" i="23"/>
  <c r="BJ46" i="23"/>
  <c r="BK46" i="23"/>
  <c r="BK46" i="24" s="1"/>
  <c r="BL46" i="23"/>
  <c r="BM46" i="23"/>
  <c r="BN46" i="23"/>
  <c r="BO46" i="23"/>
  <c r="BO46" i="24" s="1"/>
  <c r="BP46" i="23"/>
  <c r="BQ46" i="23"/>
  <c r="BR46" i="23"/>
  <c r="BS46" i="23"/>
  <c r="BS46" i="24" s="1"/>
  <c r="BT46" i="23"/>
  <c r="D47" i="23"/>
  <c r="E47" i="23"/>
  <c r="F47" i="23"/>
  <c r="G47" i="23"/>
  <c r="H47" i="23"/>
  <c r="I47" i="23"/>
  <c r="J47" i="23"/>
  <c r="K47" i="23"/>
  <c r="L47" i="23"/>
  <c r="M47" i="23"/>
  <c r="N47" i="23"/>
  <c r="O47" i="23"/>
  <c r="P47" i="23"/>
  <c r="Q47" i="23"/>
  <c r="R47" i="23"/>
  <c r="S47" i="23"/>
  <c r="T47" i="23"/>
  <c r="U47" i="23"/>
  <c r="V47" i="23"/>
  <c r="W47" i="23"/>
  <c r="X47" i="23"/>
  <c r="Y47" i="23"/>
  <c r="Z47" i="23"/>
  <c r="AA47" i="23"/>
  <c r="AB47" i="23"/>
  <c r="AC47" i="23"/>
  <c r="AD47" i="23"/>
  <c r="AE47" i="23"/>
  <c r="AF47" i="23"/>
  <c r="AG47" i="23"/>
  <c r="AH47" i="23"/>
  <c r="AI47" i="23"/>
  <c r="AJ47" i="23"/>
  <c r="AK47" i="23"/>
  <c r="AL47" i="23"/>
  <c r="AM47" i="23"/>
  <c r="AN47" i="23"/>
  <c r="AO47" i="23"/>
  <c r="AP47" i="23"/>
  <c r="AQ47" i="23"/>
  <c r="AR47" i="23"/>
  <c r="AS47" i="23"/>
  <c r="AT47" i="23"/>
  <c r="AU47" i="23"/>
  <c r="AV47" i="23"/>
  <c r="AW47" i="23"/>
  <c r="AX47" i="23"/>
  <c r="AY47" i="23"/>
  <c r="AZ47" i="23"/>
  <c r="BA47" i="23"/>
  <c r="BB47" i="23"/>
  <c r="BC47" i="23"/>
  <c r="BD47" i="23"/>
  <c r="BE47" i="23"/>
  <c r="BF47" i="23"/>
  <c r="BG47" i="23"/>
  <c r="BH47" i="23"/>
  <c r="BI47" i="23"/>
  <c r="BJ47" i="23"/>
  <c r="BK47" i="23"/>
  <c r="BL47" i="23"/>
  <c r="BM47" i="23"/>
  <c r="BN47" i="23"/>
  <c r="BO47" i="23"/>
  <c r="BP47" i="23"/>
  <c r="BQ47" i="23"/>
  <c r="BR47" i="23"/>
  <c r="BS47" i="23"/>
  <c r="BT47" i="23"/>
  <c r="D48" i="23"/>
  <c r="E48" i="23"/>
  <c r="E48" i="24" s="1"/>
  <c r="F48" i="23"/>
  <c r="G48" i="23"/>
  <c r="H48" i="23"/>
  <c r="I48" i="23"/>
  <c r="I48" i="24" s="1"/>
  <c r="J48" i="23"/>
  <c r="K48" i="23"/>
  <c r="L48" i="23"/>
  <c r="M48" i="23"/>
  <c r="M48" i="24" s="1"/>
  <c r="N48" i="23"/>
  <c r="O48" i="23"/>
  <c r="P48" i="23"/>
  <c r="Q48" i="23"/>
  <c r="Q48" i="24" s="1"/>
  <c r="R48" i="23"/>
  <c r="S48" i="23"/>
  <c r="T48" i="23"/>
  <c r="U48" i="23"/>
  <c r="U48" i="24" s="1"/>
  <c r="V48" i="23"/>
  <c r="W48" i="23"/>
  <c r="X48" i="23"/>
  <c r="Y48" i="23"/>
  <c r="Y48" i="24" s="1"/>
  <c r="Z48" i="23"/>
  <c r="AA48" i="23"/>
  <c r="AB48" i="23"/>
  <c r="AC48" i="23"/>
  <c r="AC48" i="24" s="1"/>
  <c r="AD48" i="23"/>
  <c r="AE48" i="23"/>
  <c r="AF48" i="23"/>
  <c r="AG48" i="23"/>
  <c r="AG48" i="24" s="1"/>
  <c r="AH48" i="23"/>
  <c r="AI48" i="23"/>
  <c r="AJ48" i="23"/>
  <c r="AK48" i="23"/>
  <c r="AK48" i="24" s="1"/>
  <c r="AL48" i="23"/>
  <c r="AM48" i="23"/>
  <c r="AN48" i="23"/>
  <c r="AO48" i="23"/>
  <c r="AO48" i="24" s="1"/>
  <c r="AP48" i="23"/>
  <c r="AQ48" i="23"/>
  <c r="AR48" i="23"/>
  <c r="AS48" i="23"/>
  <c r="AS48" i="24" s="1"/>
  <c r="AT48" i="23"/>
  <c r="AU48" i="23"/>
  <c r="AV48" i="23"/>
  <c r="AW48" i="23"/>
  <c r="AW48" i="24" s="1"/>
  <c r="AX48" i="23"/>
  <c r="AY48" i="23"/>
  <c r="AZ48" i="23"/>
  <c r="BA48" i="23"/>
  <c r="BA48" i="24" s="1"/>
  <c r="BB48" i="23"/>
  <c r="BC48" i="23"/>
  <c r="BD48" i="23"/>
  <c r="BE48" i="23"/>
  <c r="BE48" i="24" s="1"/>
  <c r="BF48" i="23"/>
  <c r="BG48" i="23"/>
  <c r="BH48" i="23"/>
  <c r="BI48" i="23"/>
  <c r="BI48" i="24" s="1"/>
  <c r="BJ48" i="23"/>
  <c r="BK48" i="23"/>
  <c r="BL48" i="23"/>
  <c r="BM48" i="23"/>
  <c r="BM48" i="24" s="1"/>
  <c r="BN48" i="23"/>
  <c r="BO48" i="23"/>
  <c r="BP48" i="23"/>
  <c r="BQ48" i="23"/>
  <c r="BQ48" i="24" s="1"/>
  <c r="BR48" i="23"/>
  <c r="BS48" i="23"/>
  <c r="BT48" i="23"/>
  <c r="D49" i="23"/>
  <c r="D49" i="24" s="1"/>
  <c r="E49" i="23"/>
  <c r="F49" i="23"/>
  <c r="G49" i="23"/>
  <c r="H49" i="23"/>
  <c r="H49" i="24" s="1"/>
  <c r="I49" i="23"/>
  <c r="J49" i="23"/>
  <c r="K49" i="23"/>
  <c r="L49" i="23"/>
  <c r="L49" i="24" s="1"/>
  <c r="M49" i="23"/>
  <c r="N49" i="23"/>
  <c r="O49" i="23"/>
  <c r="P49" i="23"/>
  <c r="P49" i="24" s="1"/>
  <c r="Q49" i="23"/>
  <c r="R49" i="23"/>
  <c r="S49" i="23"/>
  <c r="T49" i="23"/>
  <c r="T49" i="24" s="1"/>
  <c r="U49" i="23"/>
  <c r="V49" i="23"/>
  <c r="W49" i="23"/>
  <c r="X49" i="23"/>
  <c r="X49" i="24" s="1"/>
  <c r="Y49" i="23"/>
  <c r="Z49" i="23"/>
  <c r="AA49" i="23"/>
  <c r="AB49" i="23"/>
  <c r="AB49" i="24" s="1"/>
  <c r="AC49" i="23"/>
  <c r="AD49" i="23"/>
  <c r="AE49" i="23"/>
  <c r="AF49" i="23"/>
  <c r="AF49" i="24" s="1"/>
  <c r="AG49" i="23"/>
  <c r="AH49" i="23"/>
  <c r="AI49" i="23"/>
  <c r="AJ49" i="23"/>
  <c r="AJ49" i="24" s="1"/>
  <c r="AK49" i="23"/>
  <c r="AL49" i="23"/>
  <c r="AM49" i="23"/>
  <c r="AN49" i="23"/>
  <c r="AN49" i="24" s="1"/>
  <c r="AO49" i="23"/>
  <c r="AP49" i="23"/>
  <c r="AQ49" i="23"/>
  <c r="AR49" i="23"/>
  <c r="AR49" i="24" s="1"/>
  <c r="AS49" i="23"/>
  <c r="AT49" i="23"/>
  <c r="AU49" i="23"/>
  <c r="AV49" i="23"/>
  <c r="AV49" i="24" s="1"/>
  <c r="AW49" i="23"/>
  <c r="AX49" i="23"/>
  <c r="AY49" i="23"/>
  <c r="AZ49" i="23"/>
  <c r="AZ49" i="24" s="1"/>
  <c r="BA49" i="23"/>
  <c r="BB49" i="23"/>
  <c r="BC49" i="23"/>
  <c r="BD49" i="23"/>
  <c r="BD49" i="24" s="1"/>
  <c r="BE49" i="23"/>
  <c r="BF49" i="23"/>
  <c r="BG49" i="23"/>
  <c r="BH49" i="23"/>
  <c r="BH49" i="24" s="1"/>
  <c r="BI49" i="23"/>
  <c r="BJ49" i="23"/>
  <c r="BK49" i="23"/>
  <c r="BL49" i="23"/>
  <c r="BL49" i="24" s="1"/>
  <c r="BM49" i="23"/>
  <c r="BN49" i="23"/>
  <c r="BO49" i="23"/>
  <c r="BP49" i="23"/>
  <c r="BP49" i="24" s="1"/>
  <c r="BQ49" i="23"/>
  <c r="BR49" i="23"/>
  <c r="BS49" i="23"/>
  <c r="BT49" i="23"/>
  <c r="BT49" i="24" s="1"/>
  <c r="D50" i="23"/>
  <c r="E50" i="23"/>
  <c r="F50" i="23"/>
  <c r="G50" i="23"/>
  <c r="G50" i="24" s="1"/>
  <c r="H50" i="23"/>
  <c r="I50" i="23"/>
  <c r="J50" i="23"/>
  <c r="K50" i="23"/>
  <c r="K50" i="24" s="1"/>
  <c r="L50" i="23"/>
  <c r="M50" i="23"/>
  <c r="N50" i="23"/>
  <c r="O50" i="23"/>
  <c r="O50" i="24" s="1"/>
  <c r="P50" i="23"/>
  <c r="Q50" i="23"/>
  <c r="R50" i="23"/>
  <c r="S50" i="23"/>
  <c r="S50" i="24" s="1"/>
  <c r="T50" i="23"/>
  <c r="U50" i="23"/>
  <c r="V50" i="23"/>
  <c r="W50" i="23"/>
  <c r="W50" i="24" s="1"/>
  <c r="X50" i="23"/>
  <c r="Y50" i="23"/>
  <c r="Z50" i="23"/>
  <c r="AA50" i="23"/>
  <c r="AA50" i="24" s="1"/>
  <c r="AB50" i="23"/>
  <c r="AC50" i="23"/>
  <c r="AD50" i="23"/>
  <c r="AE50" i="23"/>
  <c r="AE50" i="24" s="1"/>
  <c r="AF50" i="23"/>
  <c r="AG50" i="23"/>
  <c r="AH50" i="23"/>
  <c r="AI50" i="23"/>
  <c r="AI50" i="24" s="1"/>
  <c r="AJ50" i="23"/>
  <c r="AK50" i="23"/>
  <c r="AL50" i="23"/>
  <c r="AM50" i="23"/>
  <c r="AM50" i="24" s="1"/>
  <c r="AN50" i="23"/>
  <c r="AO50" i="23"/>
  <c r="AP50" i="23"/>
  <c r="AQ50" i="23"/>
  <c r="AQ50" i="24" s="1"/>
  <c r="AR50" i="23"/>
  <c r="AS50" i="23"/>
  <c r="AT50" i="23"/>
  <c r="AU50" i="23"/>
  <c r="AU50" i="24" s="1"/>
  <c r="AV50" i="23"/>
  <c r="AW50" i="23"/>
  <c r="AX50" i="23"/>
  <c r="AY50" i="23"/>
  <c r="AY50" i="24" s="1"/>
  <c r="AZ50" i="23"/>
  <c r="BA50" i="23"/>
  <c r="BB50" i="23"/>
  <c r="BC50" i="23"/>
  <c r="BC50" i="24" s="1"/>
  <c r="BD50" i="23"/>
  <c r="BE50" i="23"/>
  <c r="BF50" i="23"/>
  <c r="BG50" i="23"/>
  <c r="BG50" i="24" s="1"/>
  <c r="BH50" i="23"/>
  <c r="BI50" i="23"/>
  <c r="BJ50" i="23"/>
  <c r="BK50" i="23"/>
  <c r="BK50" i="24" s="1"/>
  <c r="BL50" i="23"/>
  <c r="BM50" i="23"/>
  <c r="BN50" i="23"/>
  <c r="BO50" i="23"/>
  <c r="BO50" i="24" s="1"/>
  <c r="BP50" i="23"/>
  <c r="BQ50" i="23"/>
  <c r="BR50" i="23"/>
  <c r="BS50" i="23"/>
  <c r="BS50" i="24" s="1"/>
  <c r="BT50" i="23"/>
  <c r="D51" i="23"/>
  <c r="D51" i="24" s="1"/>
  <c r="E51" i="23"/>
  <c r="E51" i="24" s="1"/>
  <c r="F51" i="23"/>
  <c r="F51" i="24" s="1"/>
  <c r="G51" i="23"/>
  <c r="G51" i="24" s="1"/>
  <c r="H51" i="23"/>
  <c r="H51" i="24" s="1"/>
  <c r="I51" i="23"/>
  <c r="I51" i="24" s="1"/>
  <c r="J51" i="23"/>
  <c r="J51" i="24" s="1"/>
  <c r="K51" i="23"/>
  <c r="K51" i="24" s="1"/>
  <c r="L51" i="23"/>
  <c r="L51" i="24" s="1"/>
  <c r="M51" i="23"/>
  <c r="M51" i="24" s="1"/>
  <c r="N51" i="23"/>
  <c r="N51" i="24" s="1"/>
  <c r="O51" i="23"/>
  <c r="O51" i="24" s="1"/>
  <c r="P51" i="23"/>
  <c r="P51" i="24" s="1"/>
  <c r="Q51" i="23"/>
  <c r="Q51" i="24" s="1"/>
  <c r="R51" i="23"/>
  <c r="R51" i="24" s="1"/>
  <c r="S51" i="23"/>
  <c r="S51" i="24" s="1"/>
  <c r="T51" i="23"/>
  <c r="T51" i="24" s="1"/>
  <c r="U51" i="23"/>
  <c r="U51" i="24" s="1"/>
  <c r="V51" i="23"/>
  <c r="V51" i="24" s="1"/>
  <c r="W51" i="23"/>
  <c r="W51" i="24" s="1"/>
  <c r="X51" i="23"/>
  <c r="X51" i="24" s="1"/>
  <c r="Y51" i="23"/>
  <c r="Y51" i="24" s="1"/>
  <c r="Z51" i="23"/>
  <c r="Z51" i="24" s="1"/>
  <c r="AA51" i="23"/>
  <c r="AA51" i="24" s="1"/>
  <c r="AB51" i="23"/>
  <c r="AB51" i="24" s="1"/>
  <c r="AC51" i="23"/>
  <c r="AC51" i="24" s="1"/>
  <c r="AD51" i="23"/>
  <c r="AD51" i="24" s="1"/>
  <c r="AE51" i="23"/>
  <c r="AE51" i="24" s="1"/>
  <c r="AF51" i="23"/>
  <c r="AF51" i="24" s="1"/>
  <c r="AG51" i="23"/>
  <c r="AG51" i="24" s="1"/>
  <c r="AH51" i="23"/>
  <c r="AH51" i="24" s="1"/>
  <c r="AI51" i="23"/>
  <c r="AI51" i="24" s="1"/>
  <c r="AJ51" i="23"/>
  <c r="AJ51" i="24" s="1"/>
  <c r="AK51" i="23"/>
  <c r="AK51" i="24" s="1"/>
  <c r="AL51" i="23"/>
  <c r="AL51" i="24" s="1"/>
  <c r="AM51" i="23"/>
  <c r="AM51" i="24" s="1"/>
  <c r="AN51" i="23"/>
  <c r="AN51" i="24" s="1"/>
  <c r="AO51" i="23"/>
  <c r="AO51" i="24" s="1"/>
  <c r="AP51" i="23"/>
  <c r="AP51" i="24" s="1"/>
  <c r="AQ51" i="23"/>
  <c r="AQ51" i="24" s="1"/>
  <c r="AR51" i="23"/>
  <c r="AR51" i="24" s="1"/>
  <c r="AS51" i="23"/>
  <c r="AS51" i="24" s="1"/>
  <c r="AT51" i="23"/>
  <c r="AT51" i="24" s="1"/>
  <c r="AU51" i="23"/>
  <c r="AU51" i="24" s="1"/>
  <c r="AV51" i="23"/>
  <c r="AV51" i="24" s="1"/>
  <c r="AW51" i="23"/>
  <c r="AW51" i="24" s="1"/>
  <c r="AX51" i="23"/>
  <c r="AX51" i="24" s="1"/>
  <c r="AY51" i="23"/>
  <c r="AY51" i="24" s="1"/>
  <c r="AZ51" i="23"/>
  <c r="AZ51" i="24" s="1"/>
  <c r="BA51" i="23"/>
  <c r="BA51" i="24" s="1"/>
  <c r="BB51" i="23"/>
  <c r="BB51" i="24" s="1"/>
  <c r="BC51" i="23"/>
  <c r="BC51" i="24" s="1"/>
  <c r="BD51" i="23"/>
  <c r="BD51" i="24" s="1"/>
  <c r="BE51" i="23"/>
  <c r="BE51" i="24" s="1"/>
  <c r="BF51" i="23"/>
  <c r="BF51" i="24" s="1"/>
  <c r="BG51" i="23"/>
  <c r="BG51" i="24" s="1"/>
  <c r="BH51" i="23"/>
  <c r="BH51" i="24" s="1"/>
  <c r="BI51" i="23"/>
  <c r="BI51" i="24" s="1"/>
  <c r="BJ51" i="23"/>
  <c r="BJ51" i="24" s="1"/>
  <c r="BK51" i="23"/>
  <c r="BK51" i="24" s="1"/>
  <c r="BL51" i="23"/>
  <c r="BL51" i="24" s="1"/>
  <c r="BM51" i="23"/>
  <c r="BM51" i="24" s="1"/>
  <c r="BN51" i="23"/>
  <c r="BN51" i="24" s="1"/>
  <c r="BO51" i="23"/>
  <c r="BO51" i="24" s="1"/>
  <c r="BP51" i="23"/>
  <c r="BP51" i="24" s="1"/>
  <c r="BQ51" i="23"/>
  <c r="BQ51" i="24" s="1"/>
  <c r="BR51" i="23"/>
  <c r="BR51" i="24" s="1"/>
  <c r="BS51" i="23"/>
  <c r="BS51" i="24" s="1"/>
  <c r="BT51" i="23"/>
  <c r="BT51" i="24" s="1"/>
  <c r="C20" i="23"/>
  <c r="C19" i="23"/>
  <c r="C18" i="23"/>
  <c r="C25" i="23"/>
  <c r="C13" i="23"/>
  <c r="I52" i="65" l="1"/>
  <c r="X52" i="65"/>
  <c r="L52" i="65"/>
  <c r="K52" i="65"/>
  <c r="AG52" i="65"/>
  <c r="AD52" i="65"/>
  <c r="AQ28" i="65"/>
  <c r="H30" i="59" s="1"/>
  <c r="I30" i="59" s="1"/>
  <c r="I30" i="53" s="1"/>
  <c r="AQ8" i="65"/>
  <c r="H10" i="59" s="1"/>
  <c r="I10" i="59" s="1"/>
  <c r="I10" i="53" s="1"/>
  <c r="AN52" i="65"/>
  <c r="P8" i="81"/>
  <c r="I53" i="76"/>
  <c r="P43" i="81"/>
  <c r="J88" i="76" s="1"/>
  <c r="I88" i="76"/>
  <c r="P44" i="81"/>
  <c r="J89" i="76" s="1"/>
  <c r="I89" i="76"/>
  <c r="P19" i="81"/>
  <c r="J64" i="76" s="1"/>
  <c r="I64" i="76"/>
  <c r="P36" i="81"/>
  <c r="J81" i="76" s="1"/>
  <c r="I81" i="76"/>
  <c r="P34" i="81"/>
  <c r="J79" i="76" s="1"/>
  <c r="I79" i="76"/>
  <c r="P46" i="81"/>
  <c r="J91" i="76" s="1"/>
  <c r="I91" i="76"/>
  <c r="P41" i="81"/>
  <c r="J86" i="76" s="1"/>
  <c r="I86" i="76"/>
  <c r="P39" i="81"/>
  <c r="J84" i="76" s="1"/>
  <c r="I84" i="76"/>
  <c r="P17" i="81"/>
  <c r="J62" i="76" s="1"/>
  <c r="I62" i="76"/>
  <c r="P32" i="81"/>
  <c r="J77" i="76" s="1"/>
  <c r="I77" i="76"/>
  <c r="P30" i="81"/>
  <c r="J75" i="76" s="1"/>
  <c r="I75" i="76"/>
  <c r="P21" i="81"/>
  <c r="J66" i="76" s="1"/>
  <c r="I66" i="76"/>
  <c r="P37" i="81"/>
  <c r="J82" i="76" s="1"/>
  <c r="I82" i="76"/>
  <c r="P31" i="81"/>
  <c r="J76" i="76" s="1"/>
  <c r="I76" i="76"/>
  <c r="P15" i="81"/>
  <c r="J60" i="76" s="1"/>
  <c r="I60" i="76"/>
  <c r="P28" i="81"/>
  <c r="J73" i="76" s="1"/>
  <c r="I73" i="76"/>
  <c r="P26" i="81"/>
  <c r="J71" i="76" s="1"/>
  <c r="I71" i="76"/>
  <c r="P40" i="81"/>
  <c r="J85" i="76" s="1"/>
  <c r="I85" i="76"/>
  <c r="P42" i="81"/>
  <c r="J87" i="76" s="1"/>
  <c r="I87" i="76"/>
  <c r="P29" i="81"/>
  <c r="J74" i="76" s="1"/>
  <c r="I74" i="76"/>
  <c r="P13" i="81"/>
  <c r="J58" i="76" s="1"/>
  <c r="I58" i="76"/>
  <c r="P24" i="81"/>
  <c r="J69" i="76" s="1"/>
  <c r="I69" i="76"/>
  <c r="P22" i="81"/>
  <c r="J67" i="76" s="1"/>
  <c r="I67" i="76"/>
  <c r="P45" i="81"/>
  <c r="J90" i="76" s="1"/>
  <c r="I90" i="76"/>
  <c r="P38" i="81"/>
  <c r="J83" i="76" s="1"/>
  <c r="I83" i="76"/>
  <c r="P27" i="81"/>
  <c r="J72" i="76" s="1"/>
  <c r="I72" i="76"/>
  <c r="P11" i="81"/>
  <c r="J56" i="76" s="1"/>
  <c r="I56" i="76"/>
  <c r="P20" i="81"/>
  <c r="J65" i="76" s="1"/>
  <c r="I65" i="76"/>
  <c r="P18" i="81"/>
  <c r="J63" i="76" s="1"/>
  <c r="I63" i="76"/>
  <c r="P35" i="81"/>
  <c r="J80" i="76" s="1"/>
  <c r="I80" i="76"/>
  <c r="P25" i="81"/>
  <c r="J70" i="76" s="1"/>
  <c r="I70" i="76"/>
  <c r="P9" i="81"/>
  <c r="J54" i="76" s="1"/>
  <c r="I54" i="76"/>
  <c r="P16" i="81"/>
  <c r="J61" i="76" s="1"/>
  <c r="I61" i="76"/>
  <c r="P14" i="81"/>
  <c r="J59" i="76" s="1"/>
  <c r="I59" i="76"/>
  <c r="P33" i="81"/>
  <c r="J78" i="76" s="1"/>
  <c r="I78" i="76"/>
  <c r="P23" i="81"/>
  <c r="J68" i="76" s="1"/>
  <c r="I68" i="76"/>
  <c r="W37" i="74"/>
  <c r="I92" i="76"/>
  <c r="P12" i="81"/>
  <c r="J57" i="76" s="1"/>
  <c r="I57" i="76"/>
  <c r="P10" i="81"/>
  <c r="J55" i="76" s="1"/>
  <c r="I55" i="76"/>
  <c r="J45" i="65"/>
  <c r="G52" i="65"/>
  <c r="AF52" i="65"/>
  <c r="AQ33" i="65"/>
  <c r="H35" i="59" s="1"/>
  <c r="AQ48" i="65"/>
  <c r="AQ19" i="65"/>
  <c r="H21" i="59" s="1"/>
  <c r="AQ31" i="65"/>
  <c r="H33" i="59" s="1"/>
  <c r="AQ24" i="65"/>
  <c r="H26" i="59" s="1"/>
  <c r="AQ9" i="65"/>
  <c r="H11" i="59" s="1"/>
  <c r="AC52" i="65"/>
  <c r="AJ52" i="65"/>
  <c r="AN45" i="65"/>
  <c r="L45" i="65"/>
  <c r="AH45" i="65"/>
  <c r="AM52" i="65"/>
  <c r="AO45" i="65"/>
  <c r="AA52" i="65"/>
  <c r="AQ39" i="65"/>
  <c r="H41" i="59" s="1"/>
  <c r="AQ47" i="65"/>
  <c r="AQ37" i="65"/>
  <c r="H39" i="59" s="1"/>
  <c r="AQ7" i="65"/>
  <c r="H9" i="59" s="1"/>
  <c r="AQ22" i="65"/>
  <c r="H24" i="59" s="1"/>
  <c r="AQ18" i="65"/>
  <c r="H20" i="59" s="1"/>
  <c r="S45" i="65"/>
  <c r="Z52" i="65"/>
  <c r="AH52" i="65"/>
  <c r="F45" i="65"/>
  <c r="Q52" i="65"/>
  <c r="E45" i="65"/>
  <c r="P52" i="65"/>
  <c r="J52" i="65"/>
  <c r="U45" i="65"/>
  <c r="AQ36" i="65"/>
  <c r="H38" i="59" s="1"/>
  <c r="AQ46" i="65"/>
  <c r="D52" i="65"/>
  <c r="AQ35" i="65"/>
  <c r="H37" i="59" s="1"/>
  <c r="AQ30" i="65"/>
  <c r="H32" i="59" s="1"/>
  <c r="AQ13" i="65"/>
  <c r="H15" i="59" s="1"/>
  <c r="AQ10" i="65"/>
  <c r="H12" i="59" s="1"/>
  <c r="AK52" i="65"/>
  <c r="AP52" i="65"/>
  <c r="N45" i="65"/>
  <c r="E52" i="65"/>
  <c r="M45" i="65"/>
  <c r="X45" i="65"/>
  <c r="AQ32" i="65"/>
  <c r="H34" i="59" s="1"/>
  <c r="AQ44" i="65"/>
  <c r="H46" i="59" s="1"/>
  <c r="AQ20" i="65"/>
  <c r="H22" i="59" s="1"/>
  <c r="AQ11" i="65"/>
  <c r="H13" i="59" s="1"/>
  <c r="AQ14" i="65"/>
  <c r="H16" i="59" s="1"/>
  <c r="Y45" i="65"/>
  <c r="K45" i="65"/>
  <c r="Q45" i="65"/>
  <c r="AD45" i="65"/>
  <c r="P45" i="65"/>
  <c r="M52" i="65"/>
  <c r="U52" i="65"/>
  <c r="R45" i="65"/>
  <c r="AQ15" i="65"/>
  <c r="H17" i="59" s="1"/>
  <c r="AQ43" i="65"/>
  <c r="H45" i="59" s="1"/>
  <c r="AQ27" i="65"/>
  <c r="H29" i="59" s="1"/>
  <c r="AQ29" i="65"/>
  <c r="H31" i="59" s="1"/>
  <c r="AQ6" i="65"/>
  <c r="H8" i="59" s="1"/>
  <c r="D45" i="65"/>
  <c r="O45" i="65"/>
  <c r="S52" i="65"/>
  <c r="W45" i="65"/>
  <c r="I45" i="65"/>
  <c r="F52" i="65"/>
  <c r="V45" i="65"/>
  <c r="H52" i="65"/>
  <c r="AI45" i="65"/>
  <c r="R52" i="65"/>
  <c r="AQ51" i="65"/>
  <c r="AQ42" i="65"/>
  <c r="H44" i="59" s="1"/>
  <c r="AQ25" i="65"/>
  <c r="H27" i="59" s="1"/>
  <c r="AQ12" i="65"/>
  <c r="H14" i="59" s="1"/>
  <c r="AQ16" i="65"/>
  <c r="H18" i="59" s="1"/>
  <c r="O52" i="65"/>
  <c r="T45" i="65"/>
  <c r="W52" i="65"/>
  <c r="AB45" i="65"/>
  <c r="N52" i="65"/>
  <c r="AO52" i="65"/>
  <c r="AL52" i="65"/>
  <c r="AQ34" i="65"/>
  <c r="H36" i="59" s="1"/>
  <c r="AQ50" i="65"/>
  <c r="AQ41" i="65"/>
  <c r="H43" i="59" s="1"/>
  <c r="AQ23" i="65"/>
  <c r="H25" i="59" s="1"/>
  <c r="AJ45" i="65"/>
  <c r="AE45" i="65"/>
  <c r="AG45" i="65"/>
  <c r="AP45" i="65"/>
  <c r="H45" i="65"/>
  <c r="AI52" i="65"/>
  <c r="G45" i="65"/>
  <c r="AF45" i="65"/>
  <c r="AQ38" i="65"/>
  <c r="H40" i="59" s="1"/>
  <c r="AQ49" i="65"/>
  <c r="AQ40" i="65"/>
  <c r="H42" i="59" s="1"/>
  <c r="AQ21" i="65"/>
  <c r="H23" i="59" s="1"/>
  <c r="AQ26" i="65"/>
  <c r="H28" i="59" s="1"/>
  <c r="AQ17" i="65"/>
  <c r="H19" i="59" s="1"/>
  <c r="AC45" i="65"/>
  <c r="T52" i="65"/>
  <c r="Z45" i="65"/>
  <c r="AK45" i="65"/>
  <c r="AE52" i="65"/>
  <c r="Y52" i="65"/>
  <c r="AB52" i="65"/>
  <c r="AM45" i="65"/>
  <c r="V52" i="65"/>
  <c r="AA45" i="65"/>
  <c r="AL45" i="65"/>
  <c r="AJ33" i="24"/>
  <c r="BQ50" i="24"/>
  <c r="BI50" i="24"/>
  <c r="BA50" i="24"/>
  <c r="AS50" i="24"/>
  <c r="AO50" i="24"/>
  <c r="AG50" i="24"/>
  <c r="AC50" i="24"/>
  <c r="Y50" i="24"/>
  <c r="U50" i="24"/>
  <c r="Q50" i="24"/>
  <c r="M50" i="24"/>
  <c r="I50" i="24"/>
  <c r="E50" i="24"/>
  <c r="BM50" i="24"/>
  <c r="BE50" i="24"/>
  <c r="AW50" i="24"/>
  <c r="AK50" i="24"/>
  <c r="BQ49" i="24"/>
  <c r="BM49" i="24"/>
  <c r="BI49" i="24"/>
  <c r="BE49" i="24"/>
  <c r="BA49" i="24"/>
  <c r="AW49" i="24"/>
  <c r="AS49" i="24"/>
  <c r="AO49" i="24"/>
  <c r="AK49" i="24"/>
  <c r="AG49" i="24"/>
  <c r="AC49" i="24"/>
  <c r="Y49" i="24"/>
  <c r="U49" i="24"/>
  <c r="Q49" i="24"/>
  <c r="M49" i="24"/>
  <c r="I49" i="24"/>
  <c r="E49" i="24"/>
  <c r="U32" i="24"/>
  <c r="Q32" i="24"/>
  <c r="M32" i="24"/>
  <c r="I32" i="24"/>
  <c r="E32" i="24"/>
  <c r="BS30" i="24"/>
  <c r="BO30" i="24"/>
  <c r="BK30" i="24"/>
  <c r="BG30" i="24"/>
  <c r="BC30" i="24"/>
  <c r="AY30" i="24"/>
  <c r="AU30" i="24"/>
  <c r="AQ30" i="24"/>
  <c r="AM30" i="24"/>
  <c r="AI30" i="24"/>
  <c r="AE30" i="24"/>
  <c r="AA30" i="24"/>
  <c r="W30" i="24"/>
  <c r="S30" i="24"/>
  <c r="O30" i="24"/>
  <c r="K30" i="24"/>
  <c r="G30" i="24"/>
  <c r="BT29" i="24"/>
  <c r="BP29" i="24"/>
  <c r="BL29" i="24"/>
  <c r="BH29" i="24"/>
  <c r="BD29" i="24"/>
  <c r="AZ29" i="24"/>
  <c r="AV29" i="24"/>
  <c r="AR29" i="24"/>
  <c r="AN29" i="24"/>
  <c r="AJ29" i="24"/>
  <c r="AF29" i="24"/>
  <c r="AB29" i="24"/>
  <c r="X29" i="24"/>
  <c r="T29" i="24"/>
  <c r="P29" i="24"/>
  <c r="L29" i="24"/>
  <c r="H29" i="24"/>
  <c r="D29" i="24"/>
  <c r="BQ28" i="24"/>
  <c r="BM28" i="24"/>
  <c r="BI28" i="24"/>
  <c r="BE28" i="24"/>
  <c r="BA28" i="24"/>
  <c r="AW28" i="24"/>
  <c r="AS28" i="24"/>
  <c r="AO28" i="24"/>
  <c r="AK28" i="24"/>
  <c r="AG28" i="24"/>
  <c r="AC28" i="24"/>
  <c r="Y28" i="24"/>
  <c r="U28" i="24"/>
  <c r="Q28" i="24"/>
  <c r="M28" i="24"/>
  <c r="I28" i="24"/>
  <c r="E28" i="24"/>
  <c r="BS26" i="24"/>
  <c r="BO26" i="24"/>
  <c r="BK26" i="24"/>
  <c r="BG26" i="24"/>
  <c r="BC26" i="24"/>
  <c r="AY26" i="24"/>
  <c r="AU26" i="24"/>
  <c r="AQ26" i="24"/>
  <c r="AM26" i="24"/>
  <c r="AI26" i="24"/>
  <c r="AE26" i="24"/>
  <c r="AA26" i="24"/>
  <c r="W26" i="24"/>
  <c r="S26" i="24"/>
  <c r="O26" i="24"/>
  <c r="K26" i="24"/>
  <c r="G26" i="24"/>
  <c r="BT25" i="24"/>
  <c r="BP25" i="24"/>
  <c r="BL25" i="24"/>
  <c r="BH25" i="24"/>
  <c r="BD25" i="24"/>
  <c r="AZ25" i="24"/>
  <c r="AV25" i="24"/>
  <c r="AR25" i="24"/>
  <c r="AN25" i="24"/>
  <c r="AJ25" i="24"/>
  <c r="AF25" i="24"/>
  <c r="BN47" i="24"/>
  <c r="BB47" i="24"/>
  <c r="AL47" i="24"/>
  <c r="Z47" i="24"/>
  <c r="N47" i="24"/>
  <c r="BI44" i="24"/>
  <c r="AW44" i="24"/>
  <c r="AK44" i="24"/>
  <c r="AG44" i="24"/>
  <c r="U44" i="24"/>
  <c r="I44" i="24"/>
  <c r="E44" i="24"/>
  <c r="BJ43" i="24"/>
  <c r="AX43" i="24"/>
  <c r="AL43" i="24"/>
  <c r="Z43" i="24"/>
  <c r="N43" i="24"/>
  <c r="AX39" i="24"/>
  <c r="Z39" i="24"/>
  <c r="F39" i="24"/>
  <c r="BN35" i="24"/>
  <c r="BB35" i="24"/>
  <c r="AP35" i="24"/>
  <c r="V35" i="24"/>
  <c r="BF31" i="24"/>
  <c r="AH31" i="24"/>
  <c r="F31" i="24"/>
  <c r="BF27" i="24"/>
  <c r="AT27" i="24"/>
  <c r="Z27" i="24"/>
  <c r="N27" i="24"/>
  <c r="BR50" i="24"/>
  <c r="BN50" i="24"/>
  <c r="BJ50" i="24"/>
  <c r="BF50" i="24"/>
  <c r="BB50" i="24"/>
  <c r="AX50" i="24"/>
  <c r="AT50" i="24"/>
  <c r="AP50" i="24"/>
  <c r="AL50" i="24"/>
  <c r="AH50" i="24"/>
  <c r="AD50" i="24"/>
  <c r="Z50" i="24"/>
  <c r="V50" i="24"/>
  <c r="R50" i="24"/>
  <c r="N50" i="24"/>
  <c r="J50" i="24"/>
  <c r="F50" i="24"/>
  <c r="BS49" i="24"/>
  <c r="BO49" i="24"/>
  <c r="BK49" i="24"/>
  <c r="BG49" i="24"/>
  <c r="BC49" i="24"/>
  <c r="AY49" i="24"/>
  <c r="AU49" i="24"/>
  <c r="AQ49" i="24"/>
  <c r="AM49" i="24"/>
  <c r="AI49" i="24"/>
  <c r="AE49" i="24"/>
  <c r="AA49" i="24"/>
  <c r="W49" i="24"/>
  <c r="S49" i="24"/>
  <c r="O49" i="24"/>
  <c r="K49" i="24"/>
  <c r="G49" i="24"/>
  <c r="BT48" i="24"/>
  <c r="BP48" i="24"/>
  <c r="BL48" i="24"/>
  <c r="BH48" i="24"/>
  <c r="BD48" i="24"/>
  <c r="AZ48" i="24"/>
  <c r="AV48" i="24"/>
  <c r="AR48" i="24"/>
  <c r="AN48" i="24"/>
  <c r="AJ48" i="24"/>
  <c r="AF48" i="24"/>
  <c r="AB48" i="24"/>
  <c r="X48" i="24"/>
  <c r="T48" i="24"/>
  <c r="P48" i="24"/>
  <c r="L48" i="24"/>
  <c r="H48" i="24"/>
  <c r="D48" i="24"/>
  <c r="BQ47" i="24"/>
  <c r="BM47" i="24"/>
  <c r="BI47" i="24"/>
  <c r="BE47" i="24"/>
  <c r="BA47" i="24"/>
  <c r="AW47" i="24"/>
  <c r="AS47" i="24"/>
  <c r="AO47" i="24"/>
  <c r="AK47" i="24"/>
  <c r="AG47" i="24"/>
  <c r="AC47" i="24"/>
  <c r="Y47" i="24"/>
  <c r="U47" i="24"/>
  <c r="Q47" i="24"/>
  <c r="M47" i="24"/>
  <c r="I47" i="24"/>
  <c r="E47" i="24"/>
  <c r="BR46" i="24"/>
  <c r="BN46" i="24"/>
  <c r="BJ46" i="24"/>
  <c r="BF46" i="24"/>
  <c r="BB46" i="24"/>
  <c r="AX46" i="24"/>
  <c r="AT46" i="24"/>
  <c r="AP46" i="24"/>
  <c r="AL46" i="24"/>
  <c r="AH46" i="24"/>
  <c r="AD46" i="24"/>
  <c r="Z46" i="24"/>
  <c r="V46" i="24"/>
  <c r="R46" i="24"/>
  <c r="N46" i="24"/>
  <c r="J46" i="24"/>
  <c r="F46" i="24"/>
  <c r="BS45" i="24"/>
  <c r="BO45" i="24"/>
  <c r="BK45" i="24"/>
  <c r="BG45" i="24"/>
  <c r="BC45" i="24"/>
  <c r="AY45" i="24"/>
  <c r="AU45" i="24"/>
  <c r="AQ45" i="24"/>
  <c r="AM45" i="24"/>
  <c r="AI45" i="24"/>
  <c r="AE45" i="24"/>
  <c r="AA45" i="24"/>
  <c r="W45" i="24"/>
  <c r="S45" i="24"/>
  <c r="O45" i="24"/>
  <c r="K45" i="24"/>
  <c r="G45" i="24"/>
  <c r="BT44" i="24"/>
  <c r="BP44" i="24"/>
  <c r="BL44" i="24"/>
  <c r="BH44" i="24"/>
  <c r="BD44" i="24"/>
  <c r="AZ44" i="24"/>
  <c r="AV44" i="24"/>
  <c r="AR44" i="24"/>
  <c r="AN44" i="24"/>
  <c r="AJ44" i="24"/>
  <c r="AF44" i="24"/>
  <c r="AB44" i="24"/>
  <c r="X44" i="24"/>
  <c r="T44" i="24"/>
  <c r="P44" i="24"/>
  <c r="L44" i="24"/>
  <c r="H44" i="24"/>
  <c r="D44" i="24"/>
  <c r="BQ43" i="24"/>
  <c r="BM43" i="24"/>
  <c r="BI43" i="24"/>
  <c r="BE43" i="24"/>
  <c r="BA43" i="24"/>
  <c r="AW43" i="24"/>
  <c r="AS43" i="24"/>
  <c r="AO43" i="24"/>
  <c r="AK43" i="24"/>
  <c r="AG43" i="24"/>
  <c r="AC43" i="24"/>
  <c r="Y43" i="24"/>
  <c r="U43" i="24"/>
  <c r="Q43" i="24"/>
  <c r="M43" i="24"/>
  <c r="I43" i="24"/>
  <c r="E43" i="24"/>
  <c r="BR42" i="24"/>
  <c r="BN42" i="24"/>
  <c r="BJ42" i="24"/>
  <c r="BF42" i="24"/>
  <c r="BB42" i="24"/>
  <c r="AX42" i="24"/>
  <c r="AT42" i="24"/>
  <c r="AP42" i="24"/>
  <c r="AL42" i="24"/>
  <c r="AH42" i="24"/>
  <c r="AD42" i="24"/>
  <c r="Z42" i="24"/>
  <c r="V42" i="24"/>
  <c r="R42" i="24"/>
  <c r="N42" i="24"/>
  <c r="J42" i="24"/>
  <c r="F42" i="24"/>
  <c r="BS41" i="24"/>
  <c r="BO41" i="24"/>
  <c r="BK41" i="24"/>
  <c r="BG41" i="24"/>
  <c r="BC41" i="24"/>
  <c r="AY41" i="24"/>
  <c r="AU41" i="24"/>
  <c r="AQ41" i="24"/>
  <c r="AM41" i="24"/>
  <c r="AI41" i="24"/>
  <c r="AE41" i="24"/>
  <c r="AA41" i="24"/>
  <c r="W41" i="24"/>
  <c r="S41" i="24"/>
  <c r="O41" i="24"/>
  <c r="K41" i="24"/>
  <c r="G41" i="24"/>
  <c r="BT40" i="24"/>
  <c r="BP40" i="24"/>
  <c r="BL40" i="24"/>
  <c r="BH40" i="24"/>
  <c r="BD40" i="24"/>
  <c r="AZ40" i="24"/>
  <c r="AV40" i="24"/>
  <c r="AR40" i="24"/>
  <c r="AN40" i="24"/>
  <c r="AJ40" i="24"/>
  <c r="AF40" i="24"/>
  <c r="AB40" i="24"/>
  <c r="X40" i="24"/>
  <c r="T40" i="24"/>
  <c r="P40" i="24"/>
  <c r="L40" i="24"/>
  <c r="H40" i="24"/>
  <c r="D40" i="24"/>
  <c r="BQ39" i="24"/>
  <c r="BR47" i="24"/>
  <c r="BF47" i="24"/>
  <c r="AT47" i="24"/>
  <c r="AH47" i="24"/>
  <c r="V47" i="24"/>
  <c r="J47" i="24"/>
  <c r="F47" i="24"/>
  <c r="BM44" i="24"/>
  <c r="BA44" i="24"/>
  <c r="AO44" i="24"/>
  <c r="AC44" i="24"/>
  <c r="Q44" i="24"/>
  <c r="BR43" i="24"/>
  <c r="BB43" i="24"/>
  <c r="AP43" i="24"/>
  <c r="AD43" i="24"/>
  <c r="V43" i="24"/>
  <c r="J43" i="24"/>
  <c r="BN39" i="24"/>
  <c r="BF39" i="24"/>
  <c r="AT39" i="24"/>
  <c r="AL39" i="24"/>
  <c r="AD39" i="24"/>
  <c r="V39" i="24"/>
  <c r="R39" i="24"/>
  <c r="N39" i="24"/>
  <c r="BF35" i="24"/>
  <c r="AT35" i="24"/>
  <c r="AH35" i="24"/>
  <c r="Z35" i="24"/>
  <c r="N35" i="24"/>
  <c r="F35" i="24"/>
  <c r="BN31" i="24"/>
  <c r="BB31" i="24"/>
  <c r="AT31" i="24"/>
  <c r="AL31" i="24"/>
  <c r="Z31" i="24"/>
  <c r="R31" i="24"/>
  <c r="N31" i="24"/>
  <c r="BR27" i="24"/>
  <c r="BJ27" i="24"/>
  <c r="BB27" i="24"/>
  <c r="AP27" i="24"/>
  <c r="AH27" i="24"/>
  <c r="V27" i="24"/>
  <c r="F27" i="24"/>
  <c r="BR49" i="24"/>
  <c r="BN49" i="24"/>
  <c r="BJ49" i="24"/>
  <c r="BF49" i="24"/>
  <c r="BB49" i="24"/>
  <c r="AX49" i="24"/>
  <c r="AT49" i="24"/>
  <c r="AP49" i="24"/>
  <c r="AL49" i="24"/>
  <c r="AH49" i="24"/>
  <c r="AD49" i="24"/>
  <c r="Z49" i="24"/>
  <c r="V49" i="24"/>
  <c r="R49" i="24"/>
  <c r="N49" i="24"/>
  <c r="J49" i="24"/>
  <c r="F49" i="24"/>
  <c r="BS48" i="24"/>
  <c r="BO48" i="24"/>
  <c r="BK48" i="24"/>
  <c r="BG48" i="24"/>
  <c r="BC48" i="24"/>
  <c r="AY48" i="24"/>
  <c r="AU48" i="24"/>
  <c r="AQ48" i="24"/>
  <c r="AM48" i="24"/>
  <c r="AI48" i="24"/>
  <c r="AE48" i="24"/>
  <c r="AA48" i="24"/>
  <c r="W48" i="24"/>
  <c r="S48" i="24"/>
  <c r="O48" i="24"/>
  <c r="K48" i="24"/>
  <c r="G48" i="24"/>
  <c r="BT47" i="24"/>
  <c r="BP47" i="24"/>
  <c r="BL47" i="24"/>
  <c r="BH47" i="24"/>
  <c r="BD47" i="24"/>
  <c r="AZ47" i="24"/>
  <c r="AV47" i="24"/>
  <c r="AR47" i="24"/>
  <c r="AN47" i="24"/>
  <c r="AJ47" i="24"/>
  <c r="AF47" i="24"/>
  <c r="AB47" i="24"/>
  <c r="X47" i="24"/>
  <c r="T47" i="24"/>
  <c r="P47" i="24"/>
  <c r="L47" i="24"/>
  <c r="H47" i="24"/>
  <c r="D47" i="24"/>
  <c r="BQ46" i="24"/>
  <c r="BM46" i="24"/>
  <c r="BI46" i="24"/>
  <c r="BE46" i="24"/>
  <c r="BA46" i="24"/>
  <c r="AW46" i="24"/>
  <c r="AS46" i="24"/>
  <c r="AO46" i="24"/>
  <c r="AK46" i="24"/>
  <c r="AG46" i="24"/>
  <c r="AC46" i="24"/>
  <c r="Y46" i="24"/>
  <c r="U46" i="24"/>
  <c r="Q46" i="24"/>
  <c r="M46" i="24"/>
  <c r="I46" i="24"/>
  <c r="E46" i="24"/>
  <c r="BR45" i="24"/>
  <c r="BN45" i="24"/>
  <c r="BJ45" i="24"/>
  <c r="BF45" i="24"/>
  <c r="BB45" i="24"/>
  <c r="AX45" i="24"/>
  <c r="AT45" i="24"/>
  <c r="AP45" i="24"/>
  <c r="AL45" i="24"/>
  <c r="AH45" i="24"/>
  <c r="AD45" i="24"/>
  <c r="Z45" i="24"/>
  <c r="V45" i="24"/>
  <c r="R45" i="24"/>
  <c r="N45" i="24"/>
  <c r="J45" i="24"/>
  <c r="F45" i="24"/>
  <c r="BS44" i="24"/>
  <c r="BO44" i="24"/>
  <c r="BK44" i="24"/>
  <c r="BG44" i="24"/>
  <c r="BC44" i="24"/>
  <c r="AY44" i="24"/>
  <c r="AU44" i="24"/>
  <c r="AQ44" i="24"/>
  <c r="AM44" i="24"/>
  <c r="AI44" i="24"/>
  <c r="AE44" i="24"/>
  <c r="AA44" i="24"/>
  <c r="W44" i="24"/>
  <c r="S44" i="24"/>
  <c r="O44" i="24"/>
  <c r="K44" i="24"/>
  <c r="G44" i="24"/>
  <c r="BT43" i="24"/>
  <c r="BP43" i="24"/>
  <c r="BL43" i="24"/>
  <c r="BH43" i="24"/>
  <c r="BD43" i="24"/>
  <c r="AZ43" i="24"/>
  <c r="AV43" i="24"/>
  <c r="AR43" i="24"/>
  <c r="AN43" i="24"/>
  <c r="AJ43" i="24"/>
  <c r="AF43" i="24"/>
  <c r="AB43" i="24"/>
  <c r="X43" i="24"/>
  <c r="T43" i="24"/>
  <c r="P43" i="24"/>
  <c r="L43" i="24"/>
  <c r="H43" i="24"/>
  <c r="D43" i="24"/>
  <c r="BQ42" i="24"/>
  <c r="BM42" i="24"/>
  <c r="BI42" i="24"/>
  <c r="BE42" i="24"/>
  <c r="BA42" i="24"/>
  <c r="AW42" i="24"/>
  <c r="AS42" i="24"/>
  <c r="AO42" i="24"/>
  <c r="AK42" i="24"/>
  <c r="AG42" i="24"/>
  <c r="AC42" i="24"/>
  <c r="Y42" i="24"/>
  <c r="U42" i="24"/>
  <c r="Q42" i="24"/>
  <c r="M42" i="24"/>
  <c r="I42" i="24"/>
  <c r="E42" i="24"/>
  <c r="BR41" i="24"/>
  <c r="BN41" i="24"/>
  <c r="BJ41" i="24"/>
  <c r="BF41" i="24"/>
  <c r="BB41" i="24"/>
  <c r="AX41" i="24"/>
  <c r="AT41" i="24"/>
  <c r="AP41" i="24"/>
  <c r="AL41" i="24"/>
  <c r="AH41" i="24"/>
  <c r="AD41" i="24"/>
  <c r="Z41" i="24"/>
  <c r="V41" i="24"/>
  <c r="R41" i="24"/>
  <c r="N41" i="24"/>
  <c r="J41" i="24"/>
  <c r="F41" i="24"/>
  <c r="BS40" i="24"/>
  <c r="BO40" i="24"/>
  <c r="BK40" i="24"/>
  <c r="BG40" i="24"/>
  <c r="BC40" i="24"/>
  <c r="AY40" i="24"/>
  <c r="AU40" i="24"/>
  <c r="AQ40" i="24"/>
  <c r="AM40" i="24"/>
  <c r="AI40" i="24"/>
  <c r="AE40" i="24"/>
  <c r="AA40" i="24"/>
  <c r="W40" i="24"/>
  <c r="S40" i="24"/>
  <c r="O40" i="24"/>
  <c r="K40" i="24"/>
  <c r="G40" i="24"/>
  <c r="BT39" i="24"/>
  <c r="BP39" i="24"/>
  <c r="BL39" i="24"/>
  <c r="BH39" i="24"/>
  <c r="BD39" i="24"/>
  <c r="AZ39" i="24"/>
  <c r="AV39" i="24"/>
  <c r="AR39" i="24"/>
  <c r="AN39" i="24"/>
  <c r="AJ39" i="24"/>
  <c r="AF39" i="24"/>
  <c r="AB39" i="24"/>
  <c r="X39" i="24"/>
  <c r="T39" i="24"/>
  <c r="P39" i="24"/>
  <c r="L39" i="24"/>
  <c r="H39" i="24"/>
  <c r="D39" i="24"/>
  <c r="BQ38" i="24"/>
  <c r="BM38" i="24"/>
  <c r="BI38" i="24"/>
  <c r="BE38" i="24"/>
  <c r="BA38" i="24"/>
  <c r="AW38" i="24"/>
  <c r="AS38" i="24"/>
  <c r="AO38" i="24"/>
  <c r="AK38" i="24"/>
  <c r="AG38" i="24"/>
  <c r="AC38" i="24"/>
  <c r="Y38" i="24"/>
  <c r="U38" i="24"/>
  <c r="Q38" i="24"/>
  <c r="M38" i="24"/>
  <c r="I38" i="24"/>
  <c r="E38" i="24"/>
  <c r="BR37" i="24"/>
  <c r="BN37" i="24"/>
  <c r="BJ37" i="24"/>
  <c r="BF37" i="24"/>
  <c r="BB37" i="24"/>
  <c r="AX37" i="24"/>
  <c r="AT37" i="24"/>
  <c r="AP37" i="24"/>
  <c r="AL37" i="24"/>
  <c r="AH37" i="24"/>
  <c r="AD37" i="24"/>
  <c r="Z37" i="24"/>
  <c r="V37" i="24"/>
  <c r="R37" i="24"/>
  <c r="N37" i="24"/>
  <c r="J37" i="24"/>
  <c r="F37" i="24"/>
  <c r="BS36" i="24"/>
  <c r="BO36" i="24"/>
  <c r="BK36" i="24"/>
  <c r="BG36" i="24"/>
  <c r="BC36" i="24"/>
  <c r="AY36" i="24"/>
  <c r="AU36" i="24"/>
  <c r="AQ36" i="24"/>
  <c r="AM36" i="24"/>
  <c r="AI36" i="24"/>
  <c r="AE36" i="24"/>
  <c r="AA36" i="24"/>
  <c r="W36" i="24"/>
  <c r="S36" i="24"/>
  <c r="O36" i="24"/>
  <c r="K36" i="24"/>
  <c r="G36" i="24"/>
  <c r="BT35" i="24"/>
  <c r="BP35" i="24"/>
  <c r="BL35" i="24"/>
  <c r="BH35" i="24"/>
  <c r="BD35" i="24"/>
  <c r="AZ35" i="24"/>
  <c r="AV35" i="24"/>
  <c r="AR35" i="24"/>
  <c r="AN35" i="24"/>
  <c r="AJ35" i="24"/>
  <c r="AF35" i="24"/>
  <c r="AB35" i="24"/>
  <c r="X35" i="24"/>
  <c r="T35" i="24"/>
  <c r="P35" i="24"/>
  <c r="L35" i="24"/>
  <c r="H35" i="24"/>
  <c r="D35" i="24"/>
  <c r="BQ34" i="24"/>
  <c r="BM34" i="24"/>
  <c r="BI34" i="24"/>
  <c r="BE34" i="24"/>
  <c r="BA34" i="24"/>
  <c r="AW34" i="24"/>
  <c r="AS34" i="24"/>
  <c r="AO34" i="24"/>
  <c r="AK34" i="24"/>
  <c r="AG34" i="24"/>
  <c r="AC34" i="24"/>
  <c r="Y34" i="24"/>
  <c r="U34" i="24"/>
  <c r="Q34" i="24"/>
  <c r="M34" i="24"/>
  <c r="I34" i="24"/>
  <c r="E34" i="24"/>
  <c r="BR33" i="24"/>
  <c r="BN33" i="24"/>
  <c r="BJ33" i="24"/>
  <c r="BF33" i="24"/>
  <c r="BB33" i="24"/>
  <c r="AX33" i="24"/>
  <c r="AT33" i="24"/>
  <c r="AP33" i="24"/>
  <c r="AL33" i="24"/>
  <c r="AH33" i="24"/>
  <c r="AD33" i="24"/>
  <c r="Z33" i="24"/>
  <c r="V33" i="24"/>
  <c r="R33" i="24"/>
  <c r="N33" i="24"/>
  <c r="J33" i="24"/>
  <c r="BJ47" i="24"/>
  <c r="AX47" i="24"/>
  <c r="AP47" i="24"/>
  <c r="AD47" i="24"/>
  <c r="R47" i="24"/>
  <c r="BQ44" i="24"/>
  <c r="BE44" i="24"/>
  <c r="AS44" i="24"/>
  <c r="Y44" i="24"/>
  <c r="M44" i="24"/>
  <c r="BN43" i="24"/>
  <c r="BF43" i="24"/>
  <c r="AT43" i="24"/>
  <c r="AH43" i="24"/>
  <c r="R43" i="24"/>
  <c r="F43" i="24"/>
  <c r="BR39" i="24"/>
  <c r="BJ39" i="24"/>
  <c r="BB39" i="24"/>
  <c r="AP39" i="24"/>
  <c r="AH39" i="24"/>
  <c r="J39" i="24"/>
  <c r="BR35" i="24"/>
  <c r="BJ35" i="24"/>
  <c r="AX35" i="24"/>
  <c r="AL35" i="24"/>
  <c r="AD35" i="24"/>
  <c r="R35" i="24"/>
  <c r="J35" i="24"/>
  <c r="BR31" i="24"/>
  <c r="BJ31" i="24"/>
  <c r="AX31" i="24"/>
  <c r="AP31" i="24"/>
  <c r="AD31" i="24"/>
  <c r="V31" i="24"/>
  <c r="J31" i="24"/>
  <c r="BN27" i="24"/>
  <c r="AX27" i="24"/>
  <c r="AL27" i="24"/>
  <c r="AD27" i="24"/>
  <c r="R27" i="24"/>
  <c r="J27" i="24"/>
  <c r="BT50" i="24"/>
  <c r="BP50" i="24"/>
  <c r="BL50" i="24"/>
  <c r="BH50" i="24"/>
  <c r="BD50" i="24"/>
  <c r="AZ50" i="24"/>
  <c r="AV50" i="24"/>
  <c r="AR50" i="24"/>
  <c r="AN50" i="24"/>
  <c r="AJ50" i="24"/>
  <c r="AF50" i="24"/>
  <c r="AB50" i="24"/>
  <c r="X50" i="24"/>
  <c r="T50" i="24"/>
  <c r="P50" i="24"/>
  <c r="L50" i="24"/>
  <c r="H50" i="24"/>
  <c r="D50" i="24"/>
  <c r="BR48" i="24"/>
  <c r="BN48" i="24"/>
  <c r="BJ48" i="24"/>
  <c r="BF48" i="24"/>
  <c r="BB48" i="24"/>
  <c r="AX48" i="24"/>
  <c r="AT48" i="24"/>
  <c r="AP48" i="24"/>
  <c r="AL48" i="24"/>
  <c r="AH48" i="24"/>
  <c r="AD48" i="24"/>
  <c r="Z48" i="24"/>
  <c r="V48" i="24"/>
  <c r="R48" i="24"/>
  <c r="N48" i="24"/>
  <c r="J48" i="24"/>
  <c r="F48" i="24"/>
  <c r="BS47" i="24"/>
  <c r="BO47" i="24"/>
  <c r="BK47" i="24"/>
  <c r="BG47" i="24"/>
  <c r="BC47" i="24"/>
  <c r="AY47" i="24"/>
  <c r="AU47" i="24"/>
  <c r="AQ47" i="24"/>
  <c r="AM47" i="24"/>
  <c r="AI47" i="24"/>
  <c r="AE47" i="24"/>
  <c r="AA47" i="24"/>
  <c r="W47" i="24"/>
  <c r="S47" i="24"/>
  <c r="O47" i="24"/>
  <c r="K47" i="24"/>
  <c r="G47" i="24"/>
  <c r="BT46" i="24"/>
  <c r="BP46" i="24"/>
  <c r="BL46" i="24"/>
  <c r="BH46" i="24"/>
  <c r="BD46" i="24"/>
  <c r="AZ46" i="24"/>
  <c r="AV46" i="24"/>
  <c r="AR46" i="24"/>
  <c r="AN46" i="24"/>
  <c r="AJ46" i="24"/>
  <c r="AF46" i="24"/>
  <c r="AB46" i="24"/>
  <c r="X46" i="24"/>
  <c r="T46" i="24"/>
  <c r="P46" i="24"/>
  <c r="L46" i="24"/>
  <c r="H46" i="24"/>
  <c r="D46" i="24"/>
  <c r="BQ45" i="24"/>
  <c r="BM45" i="24"/>
  <c r="BI45" i="24"/>
  <c r="BE45" i="24"/>
  <c r="BA45" i="24"/>
  <c r="AW45" i="24"/>
  <c r="AS45" i="24"/>
  <c r="AO45" i="24"/>
  <c r="AK45" i="24"/>
  <c r="AG45" i="24"/>
  <c r="AC45" i="24"/>
  <c r="Y45" i="24"/>
  <c r="U45" i="24"/>
  <c r="Q45" i="24"/>
  <c r="M45" i="24"/>
  <c r="I45" i="24"/>
  <c r="E45" i="24"/>
  <c r="BR44" i="24"/>
  <c r="BN44" i="24"/>
  <c r="BJ44" i="24"/>
  <c r="BF44" i="24"/>
  <c r="BB44" i="24"/>
  <c r="AX44" i="24"/>
  <c r="AT44" i="24"/>
  <c r="AP44" i="24"/>
  <c r="AL44" i="24"/>
  <c r="AH44" i="24"/>
  <c r="AD44" i="24"/>
  <c r="Z44" i="24"/>
  <c r="V44" i="24"/>
  <c r="R44" i="24"/>
  <c r="N44" i="24"/>
  <c r="J44" i="24"/>
  <c r="F44" i="24"/>
  <c r="BS43" i="24"/>
  <c r="BO43" i="24"/>
  <c r="BK43" i="24"/>
  <c r="BG43" i="24"/>
  <c r="BC43" i="24"/>
  <c r="AY43" i="24"/>
  <c r="AU43" i="24"/>
  <c r="AQ43" i="24"/>
  <c r="AM43" i="24"/>
  <c r="AI43" i="24"/>
  <c r="AE43" i="24"/>
  <c r="AA43" i="24"/>
  <c r="W43" i="24"/>
  <c r="S43" i="24"/>
  <c r="O43" i="24"/>
  <c r="K43" i="24"/>
  <c r="G43" i="24"/>
  <c r="BT42" i="24"/>
  <c r="BP42" i="24"/>
  <c r="BL42" i="24"/>
  <c r="BH42" i="24"/>
  <c r="BD42" i="24"/>
  <c r="AZ42" i="24"/>
  <c r="AV42" i="24"/>
  <c r="AR42" i="24"/>
  <c r="AN42" i="24"/>
  <c r="AJ42" i="24"/>
  <c r="AF42" i="24"/>
  <c r="AB42" i="24"/>
  <c r="X42" i="24"/>
  <c r="T42" i="24"/>
  <c r="P42" i="24"/>
  <c r="L42" i="24"/>
  <c r="H42" i="24"/>
  <c r="D42" i="24"/>
  <c r="BQ41" i="24"/>
  <c r="BM41" i="24"/>
  <c r="BI41" i="24"/>
  <c r="BE41" i="24"/>
  <c r="BA41" i="24"/>
  <c r="AW41" i="24"/>
  <c r="AS41" i="24"/>
  <c r="AO41" i="24"/>
  <c r="AK41" i="24"/>
  <c r="AG41" i="24"/>
  <c r="AC41" i="24"/>
  <c r="Y41" i="24"/>
  <c r="U41" i="24"/>
  <c r="Q41" i="24"/>
  <c r="M41" i="24"/>
  <c r="I41" i="24"/>
  <c r="E41" i="24"/>
  <c r="BR40" i="24"/>
  <c r="BN40" i="24"/>
  <c r="BJ40" i="24"/>
  <c r="BF40" i="24"/>
  <c r="BB40" i="24"/>
  <c r="AX40" i="24"/>
  <c r="AT40" i="24"/>
  <c r="AP40" i="24"/>
  <c r="AL40" i="24"/>
  <c r="AH40" i="24"/>
  <c r="AD40" i="24"/>
  <c r="Z40" i="24"/>
  <c r="V40" i="24"/>
  <c r="R40" i="24"/>
  <c r="N40" i="24"/>
  <c r="J40" i="24"/>
  <c r="F40" i="24"/>
  <c r="BS39" i="24"/>
  <c r="BO39" i="24"/>
  <c r="BK39" i="24"/>
  <c r="BG39" i="24"/>
  <c r="BC39" i="24"/>
  <c r="AY39" i="24"/>
  <c r="AU39" i="24"/>
  <c r="AQ39" i="24"/>
  <c r="AM39" i="24"/>
  <c r="AI39" i="24"/>
  <c r="AE39" i="24"/>
  <c r="AA39" i="24"/>
  <c r="W39" i="24"/>
  <c r="S39" i="24"/>
  <c r="O39" i="24"/>
  <c r="K39" i="24"/>
  <c r="G39" i="24"/>
  <c r="BT38" i="24"/>
  <c r="BP38" i="24"/>
  <c r="BL38" i="24"/>
  <c r="BH38" i="24"/>
  <c r="BD38" i="24"/>
  <c r="AZ38" i="24"/>
  <c r="AV38" i="24"/>
  <c r="AR38" i="24"/>
  <c r="AN38" i="24"/>
  <c r="AJ38" i="24"/>
  <c r="AF38" i="24"/>
  <c r="AB38" i="24"/>
  <c r="X38" i="24"/>
  <c r="T38" i="24"/>
  <c r="P38" i="24"/>
  <c r="L38" i="24"/>
  <c r="H38" i="24"/>
  <c r="D38" i="24"/>
  <c r="BQ37" i="24"/>
  <c r="BM37" i="24"/>
  <c r="BI37" i="24"/>
  <c r="BE37" i="24"/>
  <c r="BA37" i="24"/>
  <c r="AW37" i="24"/>
  <c r="AS37" i="24"/>
  <c r="AO37" i="24"/>
  <c r="AK37" i="24"/>
  <c r="AG37" i="24"/>
  <c r="AC37" i="24"/>
  <c r="Y37" i="24"/>
  <c r="U37" i="24"/>
  <c r="Q37" i="24"/>
  <c r="M37" i="24"/>
  <c r="I37" i="24"/>
  <c r="E37" i="24"/>
  <c r="BR36" i="24"/>
  <c r="BN36" i="24"/>
  <c r="BJ36" i="24"/>
  <c r="BF36" i="24"/>
  <c r="BB36" i="24"/>
  <c r="AX36" i="24"/>
  <c r="AT36" i="24"/>
  <c r="AP36" i="24"/>
  <c r="AL36" i="24"/>
  <c r="AH36" i="24"/>
  <c r="AD36" i="24"/>
  <c r="Z36" i="24"/>
  <c r="V36" i="24"/>
  <c r="R36" i="24"/>
  <c r="N36" i="24"/>
  <c r="J36" i="24"/>
  <c r="F36" i="24"/>
  <c r="BS35" i="24"/>
  <c r="BO35" i="24"/>
  <c r="BK35" i="24"/>
  <c r="BG35" i="24"/>
  <c r="BC35" i="24"/>
  <c r="AY35" i="24"/>
  <c r="AU35" i="24"/>
  <c r="AQ35" i="24"/>
  <c r="AM35" i="24"/>
  <c r="AI35" i="24"/>
  <c r="AE35" i="24"/>
  <c r="AA35" i="24"/>
  <c r="W35" i="24"/>
  <c r="S35" i="24"/>
  <c r="O35" i="24"/>
  <c r="K35" i="24"/>
  <c r="G35" i="24"/>
  <c r="BT34" i="24"/>
  <c r="BP34" i="24"/>
  <c r="BL34" i="24"/>
  <c r="BH34" i="24"/>
  <c r="BD34" i="24"/>
  <c r="AZ34" i="24"/>
  <c r="AV34" i="24"/>
  <c r="AR34" i="24"/>
  <c r="AN34" i="24"/>
  <c r="AJ34" i="24"/>
  <c r="AF34" i="24"/>
  <c r="AB34" i="24"/>
  <c r="X34" i="24"/>
  <c r="T34" i="24"/>
  <c r="P34" i="24"/>
  <c r="L34" i="24"/>
  <c r="H34" i="24"/>
  <c r="D34" i="24"/>
  <c r="BQ33" i="24"/>
  <c r="BM33" i="24"/>
  <c r="BI33" i="24"/>
  <c r="BE33" i="24"/>
  <c r="BA33" i="24"/>
  <c r="AW33" i="24"/>
  <c r="AS33" i="24"/>
  <c r="AO33" i="24"/>
  <c r="AK33" i="24"/>
  <c r="AG33" i="24"/>
  <c r="AC33" i="24"/>
  <c r="Y33" i="24"/>
  <c r="U33" i="24"/>
  <c r="Q33" i="24"/>
  <c r="M33" i="24"/>
  <c r="I33" i="24"/>
  <c r="E33" i="24"/>
  <c r="BR32" i="24"/>
  <c r="BN32" i="24"/>
  <c r="BJ32" i="24"/>
  <c r="BF32" i="24"/>
  <c r="BB32" i="24"/>
  <c r="AX32" i="24"/>
  <c r="AT32" i="24"/>
  <c r="AP32" i="24"/>
  <c r="AL32" i="24"/>
  <c r="AH32" i="24"/>
  <c r="AD32" i="24"/>
  <c r="Z32" i="24"/>
  <c r="V32" i="24"/>
  <c r="R32" i="24"/>
  <c r="N32" i="24"/>
  <c r="J32" i="24"/>
  <c r="F32" i="24"/>
  <c r="BS31" i="24"/>
  <c r="BO31" i="24"/>
  <c r="BK31" i="24"/>
  <c r="BG31" i="24"/>
  <c r="BM39" i="24"/>
  <c r="BI39" i="24"/>
  <c r="BE39" i="24"/>
  <c r="BA39" i="24"/>
  <c r="AW39" i="24"/>
  <c r="AS39" i="24"/>
  <c r="AO39" i="24"/>
  <c r="AK39" i="24"/>
  <c r="AG39" i="24"/>
  <c r="AC39" i="24"/>
  <c r="Y39" i="24"/>
  <c r="U39" i="24"/>
  <c r="Q39" i="24"/>
  <c r="M39" i="24"/>
  <c r="I39" i="24"/>
  <c r="E39" i="24"/>
  <c r="BR38" i="24"/>
  <c r="BN38" i="24"/>
  <c r="BJ38" i="24"/>
  <c r="BF38" i="24"/>
  <c r="BB38" i="24"/>
  <c r="AX38" i="24"/>
  <c r="AT38" i="24"/>
  <c r="AP38" i="24"/>
  <c r="AL38" i="24"/>
  <c r="AH38" i="24"/>
  <c r="AD38" i="24"/>
  <c r="Z38" i="24"/>
  <c r="V38" i="24"/>
  <c r="R38" i="24"/>
  <c r="N38" i="24"/>
  <c r="J38" i="24"/>
  <c r="F38" i="24"/>
  <c r="BS37" i="24"/>
  <c r="BO37" i="24"/>
  <c r="BK37" i="24"/>
  <c r="BG37" i="24"/>
  <c r="BC37" i="24"/>
  <c r="AY37" i="24"/>
  <c r="AU37" i="24"/>
  <c r="AQ37" i="24"/>
  <c r="AM37" i="24"/>
  <c r="AI37" i="24"/>
  <c r="AE37" i="24"/>
  <c r="AA37" i="24"/>
  <c r="W37" i="24"/>
  <c r="S37" i="24"/>
  <c r="O37" i="24"/>
  <c r="K37" i="24"/>
  <c r="G37" i="24"/>
  <c r="BT36" i="24"/>
  <c r="BP36" i="24"/>
  <c r="BL36" i="24"/>
  <c r="BH36" i="24"/>
  <c r="BD36" i="24"/>
  <c r="AZ36" i="24"/>
  <c r="AV36" i="24"/>
  <c r="AR36" i="24"/>
  <c r="AN36" i="24"/>
  <c r="AJ36" i="24"/>
  <c r="AF36" i="24"/>
  <c r="AB36" i="24"/>
  <c r="X36" i="24"/>
  <c r="T36" i="24"/>
  <c r="P36" i="24"/>
  <c r="L36" i="24"/>
  <c r="H36" i="24"/>
  <c r="D36" i="24"/>
  <c r="BQ35" i="24"/>
  <c r="BM35" i="24"/>
  <c r="BI35" i="24"/>
  <c r="BE35" i="24"/>
  <c r="BA35" i="24"/>
  <c r="AW35" i="24"/>
  <c r="AS35" i="24"/>
  <c r="AO35" i="24"/>
  <c r="AK35" i="24"/>
  <c r="AG35" i="24"/>
  <c r="AC35" i="24"/>
  <c r="Y35" i="24"/>
  <c r="U35" i="24"/>
  <c r="Q35" i="24"/>
  <c r="M35" i="24"/>
  <c r="I35" i="24"/>
  <c r="E35" i="24"/>
  <c r="BR34" i="24"/>
  <c r="BN34" i="24"/>
  <c r="BJ34" i="24"/>
  <c r="BF34" i="24"/>
  <c r="BB34" i="24"/>
  <c r="AX34" i="24"/>
  <c r="AT34" i="24"/>
  <c r="AP34" i="24"/>
  <c r="AL34" i="24"/>
  <c r="AH34" i="24"/>
  <c r="AD34" i="24"/>
  <c r="Z34" i="24"/>
  <c r="V34" i="24"/>
  <c r="R34" i="24"/>
  <c r="N34" i="24"/>
  <c r="J34" i="24"/>
  <c r="F34" i="24"/>
  <c r="BS33" i="24"/>
  <c r="BO33" i="24"/>
  <c r="BK33" i="24"/>
  <c r="BG33" i="24"/>
  <c r="BC33" i="24"/>
  <c r="AY33" i="24"/>
  <c r="AU33" i="24"/>
  <c r="AQ33" i="24"/>
  <c r="AM33" i="24"/>
  <c r="AI33" i="24"/>
  <c r="AE33" i="24"/>
  <c r="AA33" i="24"/>
  <c r="W33" i="24"/>
  <c r="S33" i="24"/>
  <c r="O33" i="24"/>
  <c r="K33" i="24"/>
  <c r="G33" i="24"/>
  <c r="BT32" i="24"/>
  <c r="BP32" i="24"/>
  <c r="BL32" i="24"/>
  <c r="BH32" i="24"/>
  <c r="BD32" i="24"/>
  <c r="AZ32" i="24"/>
  <c r="AV32" i="24"/>
  <c r="AR32" i="24"/>
  <c r="AN32" i="24"/>
  <c r="AJ32" i="24"/>
  <c r="AF32" i="24"/>
  <c r="AB32" i="24"/>
  <c r="X32" i="24"/>
  <c r="T32" i="24"/>
  <c r="P32" i="24"/>
  <c r="L32" i="24"/>
  <c r="H32" i="24"/>
  <c r="D32" i="24"/>
  <c r="BQ31" i="24"/>
  <c r="BM31" i="24"/>
  <c r="BI31" i="24"/>
  <c r="BE31" i="24"/>
  <c r="BA31" i="24"/>
  <c r="AW31" i="24"/>
  <c r="AS31" i="24"/>
  <c r="AO31" i="24"/>
  <c r="AK31" i="24"/>
  <c r="AG31" i="24"/>
  <c r="AC31" i="24"/>
  <c r="Y31" i="24"/>
  <c r="U31" i="24"/>
  <c r="Q31" i="24"/>
  <c r="M31" i="24"/>
  <c r="I31" i="24"/>
  <c r="E31" i="24"/>
  <c r="BR30" i="24"/>
  <c r="BN30" i="24"/>
  <c r="BJ30" i="24"/>
  <c r="BF30" i="24"/>
  <c r="BB30" i="24"/>
  <c r="AX30" i="24"/>
  <c r="AT30" i="24"/>
  <c r="AP30" i="24"/>
  <c r="AL30" i="24"/>
  <c r="AH30" i="24"/>
  <c r="AD30" i="24"/>
  <c r="Z30" i="24"/>
  <c r="V30" i="24"/>
  <c r="R30" i="24"/>
  <c r="N30" i="24"/>
  <c r="J30" i="24"/>
  <c r="F30" i="24"/>
  <c r="BS29" i="24"/>
  <c r="BO29" i="24"/>
  <c r="BK29" i="24"/>
  <c r="BG29" i="24"/>
  <c r="BC29" i="24"/>
  <c r="AY29" i="24"/>
  <c r="AU29" i="24"/>
  <c r="AQ29" i="24"/>
  <c r="AM29" i="24"/>
  <c r="AI29" i="24"/>
  <c r="AE29" i="24"/>
  <c r="AA29" i="24"/>
  <c r="W29" i="24"/>
  <c r="S29" i="24"/>
  <c r="O29" i="24"/>
  <c r="K29" i="24"/>
  <c r="G29" i="24"/>
  <c r="BT28" i="24"/>
  <c r="BP28" i="24"/>
  <c r="BL28" i="24"/>
  <c r="BH28" i="24"/>
  <c r="BD28" i="24"/>
  <c r="AZ28" i="24"/>
  <c r="AV28" i="24"/>
  <c r="AR28" i="24"/>
  <c r="AN28" i="24"/>
  <c r="AJ28" i="24"/>
  <c r="AF28" i="24"/>
  <c r="AB28" i="24"/>
  <c r="X28" i="24"/>
  <c r="T28" i="24"/>
  <c r="P28" i="24"/>
  <c r="L28" i="24"/>
  <c r="H28" i="24"/>
  <c r="D28" i="24"/>
  <c r="BQ27" i="24"/>
  <c r="BM27" i="24"/>
  <c r="BI27" i="24"/>
  <c r="BE27" i="24"/>
  <c r="BA27" i="24"/>
  <c r="AW27" i="24"/>
  <c r="AS27" i="24"/>
  <c r="AO27" i="24"/>
  <c r="AK27" i="24"/>
  <c r="AG27" i="24"/>
  <c r="AC27" i="24"/>
  <c r="Y27" i="24"/>
  <c r="U27" i="24"/>
  <c r="Q27" i="24"/>
  <c r="M27" i="24"/>
  <c r="I27" i="24"/>
  <c r="E27" i="24"/>
  <c r="BR26" i="24"/>
  <c r="BN26" i="24"/>
  <c r="BJ26" i="24"/>
  <c r="BF26" i="24"/>
  <c r="BB26" i="24"/>
  <c r="AX26" i="24"/>
  <c r="AT26" i="24"/>
  <c r="AP26" i="24"/>
  <c r="AL26" i="24"/>
  <c r="AH26" i="24"/>
  <c r="AD26" i="24"/>
  <c r="Z26" i="24"/>
  <c r="V26" i="24"/>
  <c r="R26" i="24"/>
  <c r="N26" i="24"/>
  <c r="J26" i="24"/>
  <c r="F26" i="24"/>
  <c r="BS25" i="24"/>
  <c r="BO25" i="24"/>
  <c r="BK25" i="24"/>
  <c r="BG25" i="24"/>
  <c r="BC25" i="24"/>
  <c r="AY25" i="24"/>
  <c r="AU25" i="24"/>
  <c r="AQ25" i="24"/>
  <c r="AM25" i="24"/>
  <c r="AI25" i="24"/>
  <c r="AE25" i="24"/>
  <c r="AA25" i="24"/>
  <c r="W25" i="24"/>
  <c r="S25" i="24"/>
  <c r="O25" i="24"/>
  <c r="K25" i="24"/>
  <c r="G25" i="24"/>
  <c r="BT24" i="24"/>
  <c r="BP24" i="24"/>
  <c r="BL24" i="24"/>
  <c r="BH24" i="24"/>
  <c r="BD24" i="24"/>
  <c r="AZ24" i="24"/>
  <c r="AV24" i="24"/>
  <c r="AR24" i="24"/>
  <c r="AN24" i="24"/>
  <c r="AJ24" i="24"/>
  <c r="AF24" i="24"/>
  <c r="AB24" i="24"/>
  <c r="X24" i="24"/>
  <c r="T24" i="24"/>
  <c r="P24" i="24"/>
  <c r="L24" i="24"/>
  <c r="H24" i="24"/>
  <c r="D24" i="24"/>
  <c r="BQ23" i="24"/>
  <c r="BM23" i="24"/>
  <c r="BI23" i="24"/>
  <c r="BE23" i="24"/>
  <c r="BA23" i="24"/>
  <c r="AW23" i="24"/>
  <c r="AS23" i="24"/>
  <c r="AO23" i="24"/>
  <c r="AK23" i="24"/>
  <c r="AG23" i="24"/>
  <c r="AC23" i="24"/>
  <c r="Y23" i="24"/>
  <c r="U23" i="24"/>
  <c r="Q23" i="24"/>
  <c r="M23" i="24"/>
  <c r="I23" i="24"/>
  <c r="E23" i="24"/>
  <c r="BR22" i="24"/>
  <c r="BN22" i="24"/>
  <c r="BJ22" i="24"/>
  <c r="BF22" i="24"/>
  <c r="BB22" i="24"/>
  <c r="AX22" i="24"/>
  <c r="AT22" i="24"/>
  <c r="AP22" i="24"/>
  <c r="AL22" i="24"/>
  <c r="AH22" i="24"/>
  <c r="AD22" i="24"/>
  <c r="Z22" i="24"/>
  <c r="V22" i="24"/>
  <c r="R22" i="24"/>
  <c r="N22" i="24"/>
  <c r="J22" i="24"/>
  <c r="F22" i="24"/>
  <c r="BS21" i="24"/>
  <c r="BO21" i="24"/>
  <c r="BK21" i="24"/>
  <c r="BG21" i="24"/>
  <c r="BC21" i="24"/>
  <c r="AY21" i="24"/>
  <c r="AU21" i="24"/>
  <c r="AQ21" i="24"/>
  <c r="F33" i="24"/>
  <c r="BS32" i="24"/>
  <c r="BO32" i="24"/>
  <c r="BK32" i="24"/>
  <c r="BG32" i="24"/>
  <c r="BC32" i="24"/>
  <c r="AY32" i="24"/>
  <c r="AU32" i="24"/>
  <c r="AQ32" i="24"/>
  <c r="AM32" i="24"/>
  <c r="AI32" i="24"/>
  <c r="AE32" i="24"/>
  <c r="AA32" i="24"/>
  <c r="W32" i="24"/>
  <c r="S32" i="24"/>
  <c r="O32" i="24"/>
  <c r="K32" i="24"/>
  <c r="G32" i="24"/>
  <c r="BT31" i="24"/>
  <c r="BP31" i="24"/>
  <c r="BL31" i="24"/>
  <c r="BH31" i="24"/>
  <c r="BD31" i="24"/>
  <c r="AZ31" i="24"/>
  <c r="AV31" i="24"/>
  <c r="AR31" i="24"/>
  <c r="AN31" i="24"/>
  <c r="AJ31" i="24"/>
  <c r="AF31" i="24"/>
  <c r="AB31" i="24"/>
  <c r="X31" i="24"/>
  <c r="T31" i="24"/>
  <c r="P31" i="24"/>
  <c r="L31" i="24"/>
  <c r="H31" i="24"/>
  <c r="D31" i="24"/>
  <c r="BQ30" i="24"/>
  <c r="BM30" i="24"/>
  <c r="BI30" i="24"/>
  <c r="BE30" i="24"/>
  <c r="BA30" i="24"/>
  <c r="AW30" i="24"/>
  <c r="AS30" i="24"/>
  <c r="AO30" i="24"/>
  <c r="AK30" i="24"/>
  <c r="AG30" i="24"/>
  <c r="AC30" i="24"/>
  <c r="Y30" i="24"/>
  <c r="U30" i="24"/>
  <c r="Q30" i="24"/>
  <c r="M30" i="24"/>
  <c r="I30" i="24"/>
  <c r="E30" i="24"/>
  <c r="BR29" i="24"/>
  <c r="BN29" i="24"/>
  <c r="BJ29" i="24"/>
  <c r="BF29" i="24"/>
  <c r="BB29" i="24"/>
  <c r="AX29" i="24"/>
  <c r="AT29" i="24"/>
  <c r="AP29" i="24"/>
  <c r="AL29" i="24"/>
  <c r="AH29" i="24"/>
  <c r="AD29" i="24"/>
  <c r="Z29" i="24"/>
  <c r="V29" i="24"/>
  <c r="R29" i="24"/>
  <c r="N29" i="24"/>
  <c r="J29" i="24"/>
  <c r="F29" i="24"/>
  <c r="BS28" i="24"/>
  <c r="BO28" i="24"/>
  <c r="BK28" i="24"/>
  <c r="BG28" i="24"/>
  <c r="BC28" i="24"/>
  <c r="AY28" i="24"/>
  <c r="AU28" i="24"/>
  <c r="AQ28" i="24"/>
  <c r="AM28" i="24"/>
  <c r="AI28" i="24"/>
  <c r="AE28" i="24"/>
  <c r="AA28" i="24"/>
  <c r="W28" i="24"/>
  <c r="S28" i="24"/>
  <c r="O28" i="24"/>
  <c r="K28" i="24"/>
  <c r="G28" i="24"/>
  <c r="BT27" i="24"/>
  <c r="BP27" i="24"/>
  <c r="BL27" i="24"/>
  <c r="BH27" i="24"/>
  <c r="BD27" i="24"/>
  <c r="AZ27" i="24"/>
  <c r="AV27" i="24"/>
  <c r="AR27" i="24"/>
  <c r="AN27" i="24"/>
  <c r="AJ27" i="24"/>
  <c r="AF27" i="24"/>
  <c r="AB27" i="24"/>
  <c r="X27" i="24"/>
  <c r="T27" i="24"/>
  <c r="P27" i="24"/>
  <c r="L27" i="24"/>
  <c r="H27" i="24"/>
  <c r="D27" i="24"/>
  <c r="BQ26" i="24"/>
  <c r="BM26" i="24"/>
  <c r="BI26" i="24"/>
  <c r="BE26" i="24"/>
  <c r="BA26" i="24"/>
  <c r="AW26" i="24"/>
  <c r="AS26" i="24"/>
  <c r="AO26" i="24"/>
  <c r="AK26" i="24"/>
  <c r="AG26" i="24"/>
  <c r="AC26" i="24"/>
  <c r="Y26" i="24"/>
  <c r="U26" i="24"/>
  <c r="Q26" i="24"/>
  <c r="M26" i="24"/>
  <c r="I26" i="24"/>
  <c r="E26" i="24"/>
  <c r="BR25" i="24"/>
  <c r="BN25" i="24"/>
  <c r="BJ25" i="24"/>
  <c r="BF25" i="24"/>
  <c r="BB25" i="24"/>
  <c r="AX25" i="24"/>
  <c r="AT25" i="24"/>
  <c r="AP25" i="24"/>
  <c r="AL25" i="24"/>
  <c r="AH25" i="24"/>
  <c r="AD25" i="24"/>
  <c r="Z25" i="24"/>
  <c r="V25" i="24"/>
  <c r="R25" i="24"/>
  <c r="N25" i="24"/>
  <c r="J25" i="24"/>
  <c r="F25" i="24"/>
  <c r="BS24" i="24"/>
  <c r="BO24" i="24"/>
  <c r="BK24" i="24"/>
  <c r="BG24" i="24"/>
  <c r="BC24" i="24"/>
  <c r="AY24" i="24"/>
  <c r="AU24" i="24"/>
  <c r="AQ24" i="24"/>
  <c r="AM24" i="24"/>
  <c r="AI24" i="24"/>
  <c r="AE24" i="24"/>
  <c r="AA24" i="24"/>
  <c r="W24" i="24"/>
  <c r="S24" i="24"/>
  <c r="O24" i="24"/>
  <c r="K24" i="24"/>
  <c r="G24" i="24"/>
  <c r="BT23" i="24"/>
  <c r="BP23" i="24"/>
  <c r="BL23" i="24"/>
  <c r="BH23" i="24"/>
  <c r="BD23" i="24"/>
  <c r="AZ23" i="24"/>
  <c r="AV23" i="24"/>
  <c r="AR23" i="24"/>
  <c r="AN23" i="24"/>
  <c r="AJ23" i="24"/>
  <c r="AF23" i="24"/>
  <c r="AB23" i="24"/>
  <c r="X23" i="24"/>
  <c r="T23" i="24"/>
  <c r="P23" i="24"/>
  <c r="L23" i="24"/>
  <c r="H23" i="24"/>
  <c r="D23" i="24"/>
  <c r="BQ22" i="24"/>
  <c r="BM22" i="24"/>
  <c r="BI22" i="24"/>
  <c r="BE22" i="24"/>
  <c r="BA22" i="24"/>
  <c r="AW22" i="24"/>
  <c r="AS22" i="24"/>
  <c r="AO22" i="24"/>
  <c r="AK22" i="24"/>
  <c r="AG22" i="24"/>
  <c r="AC22" i="24"/>
  <c r="Y22" i="24"/>
  <c r="U22" i="24"/>
  <c r="Q22" i="24"/>
  <c r="M22" i="24"/>
  <c r="I22" i="24"/>
  <c r="E22" i="24"/>
  <c r="BR21" i="24"/>
  <c r="BN21" i="24"/>
  <c r="BJ21" i="24"/>
  <c r="BF21" i="24"/>
  <c r="BB21" i="24"/>
  <c r="AX21" i="24"/>
  <c r="AT21" i="24"/>
  <c r="AP21" i="24"/>
  <c r="AL21" i="24"/>
  <c r="AH21" i="24"/>
  <c r="AD21" i="24"/>
  <c r="Z21" i="24"/>
  <c r="V21" i="24"/>
  <c r="R21" i="24"/>
  <c r="N21" i="24"/>
  <c r="J21" i="24"/>
  <c r="F21" i="24"/>
  <c r="BS20" i="24"/>
  <c r="BO20" i="24"/>
  <c r="BK20" i="24"/>
  <c r="BG20" i="24"/>
  <c r="BC20" i="24"/>
  <c r="AY20" i="24"/>
  <c r="AU20" i="24"/>
  <c r="AQ20" i="24"/>
  <c r="AM20" i="24"/>
  <c r="AI20" i="24"/>
  <c r="AE20" i="24"/>
  <c r="AA20" i="24"/>
  <c r="W20" i="24"/>
  <c r="S20" i="24"/>
  <c r="O20" i="24"/>
  <c r="K20" i="24"/>
  <c r="G20" i="24"/>
  <c r="BT19" i="24"/>
  <c r="BP19" i="24"/>
  <c r="BL19" i="24"/>
  <c r="BH19" i="24"/>
  <c r="BD19" i="24"/>
  <c r="AZ19" i="24"/>
  <c r="AV19" i="24"/>
  <c r="AR19" i="24"/>
  <c r="AN19" i="24"/>
  <c r="AJ19" i="24"/>
  <c r="AF19" i="24"/>
  <c r="AB19" i="24"/>
  <c r="X19" i="24"/>
  <c r="T19" i="24"/>
  <c r="P19" i="24"/>
  <c r="L19" i="24"/>
  <c r="H19" i="24"/>
  <c r="D19" i="24"/>
  <c r="BQ18" i="24"/>
  <c r="BM18" i="24"/>
  <c r="BI18" i="24"/>
  <c r="BE18" i="24"/>
  <c r="BA18" i="24"/>
  <c r="AW18" i="24"/>
  <c r="AS18" i="24"/>
  <c r="AO18" i="24"/>
  <c r="AK18" i="24"/>
  <c r="AG18" i="24"/>
  <c r="AC18" i="24"/>
  <c r="Y18" i="24"/>
  <c r="U18" i="24"/>
  <c r="Q18" i="24"/>
  <c r="M18" i="24"/>
  <c r="I18" i="24"/>
  <c r="E18" i="24"/>
  <c r="BR17" i="24"/>
  <c r="BN17" i="24"/>
  <c r="BJ17" i="24"/>
  <c r="BF17" i="24"/>
  <c r="BB17" i="24"/>
  <c r="AX17" i="24"/>
  <c r="AT17" i="24"/>
  <c r="AP17" i="24"/>
  <c r="AL17" i="24"/>
  <c r="AH17" i="24"/>
  <c r="AD17" i="24"/>
  <c r="Z17" i="24"/>
  <c r="V17" i="24"/>
  <c r="R17" i="24"/>
  <c r="N17" i="24"/>
  <c r="J17" i="24"/>
  <c r="F17" i="24"/>
  <c r="BS16" i="24"/>
  <c r="BO16" i="24"/>
  <c r="BK16" i="24"/>
  <c r="BG16" i="24"/>
  <c r="BC16" i="24"/>
  <c r="AY16" i="24"/>
  <c r="AU16" i="24"/>
  <c r="AQ16" i="24"/>
  <c r="AM16" i="24"/>
  <c r="AI16" i="24"/>
  <c r="AE16" i="24"/>
  <c r="AA16" i="24"/>
  <c r="W16" i="24"/>
  <c r="S16" i="24"/>
  <c r="O16" i="24"/>
  <c r="K16" i="24"/>
  <c r="G16" i="24"/>
  <c r="BT15" i="24"/>
  <c r="BP15" i="24"/>
  <c r="BL15" i="24"/>
  <c r="BH15" i="24"/>
  <c r="BD15" i="24"/>
  <c r="AZ15" i="24"/>
  <c r="AV15" i="24"/>
  <c r="AR15" i="24"/>
  <c r="AN15" i="24"/>
  <c r="AJ15" i="24"/>
  <c r="AF15" i="24"/>
  <c r="AB15" i="24"/>
  <c r="X15" i="24"/>
  <c r="T15" i="24"/>
  <c r="P15" i="24"/>
  <c r="L15" i="24"/>
  <c r="H15" i="24"/>
  <c r="D15" i="24"/>
  <c r="BQ14" i="24"/>
  <c r="BM14" i="24"/>
  <c r="BI14" i="24"/>
  <c r="BE14" i="24"/>
  <c r="BA14" i="24"/>
  <c r="AW14" i="24"/>
  <c r="AS14" i="24"/>
  <c r="AO14" i="24"/>
  <c r="AK14" i="24"/>
  <c r="AG14" i="24"/>
  <c r="AC14" i="24"/>
  <c r="Y14" i="24"/>
  <c r="U14" i="24"/>
  <c r="Q14" i="24"/>
  <c r="M14" i="24"/>
  <c r="I14" i="24"/>
  <c r="E14" i="24"/>
  <c r="BR13" i="24"/>
  <c r="BN13" i="24"/>
  <c r="BJ13" i="24"/>
  <c r="BF13" i="24"/>
  <c r="BB13" i="24"/>
  <c r="AX13" i="24"/>
  <c r="AT13" i="24"/>
  <c r="AP13" i="24"/>
  <c r="AL13" i="24"/>
  <c r="AH13" i="24"/>
  <c r="AD13" i="24"/>
  <c r="Z13" i="24"/>
  <c r="BC31" i="24"/>
  <c r="AY31" i="24"/>
  <c r="AU31" i="24"/>
  <c r="AQ31" i="24"/>
  <c r="AM31" i="24"/>
  <c r="AI31" i="24"/>
  <c r="AE31" i="24"/>
  <c r="AA31" i="24"/>
  <c r="W31" i="24"/>
  <c r="S31" i="24"/>
  <c r="O31" i="24"/>
  <c r="K31" i="24"/>
  <c r="G31" i="24"/>
  <c r="BT30" i="24"/>
  <c r="BP30" i="24"/>
  <c r="BL30" i="24"/>
  <c r="BH30" i="24"/>
  <c r="BD30" i="24"/>
  <c r="AZ30" i="24"/>
  <c r="AV30" i="24"/>
  <c r="AR30" i="24"/>
  <c r="AN30" i="24"/>
  <c r="AJ30" i="24"/>
  <c r="AF30" i="24"/>
  <c r="AB30" i="24"/>
  <c r="X30" i="24"/>
  <c r="T30" i="24"/>
  <c r="P30" i="24"/>
  <c r="L30" i="24"/>
  <c r="H30" i="24"/>
  <c r="D30" i="24"/>
  <c r="BQ29" i="24"/>
  <c r="BM29" i="24"/>
  <c r="BI29" i="24"/>
  <c r="BE29" i="24"/>
  <c r="BA29" i="24"/>
  <c r="AW29" i="24"/>
  <c r="AS29" i="24"/>
  <c r="AO29" i="24"/>
  <c r="AK29" i="24"/>
  <c r="AG29" i="24"/>
  <c r="AC29" i="24"/>
  <c r="Y29" i="24"/>
  <c r="U29" i="24"/>
  <c r="Q29" i="24"/>
  <c r="M29" i="24"/>
  <c r="I29" i="24"/>
  <c r="E29" i="24"/>
  <c r="BR28" i="24"/>
  <c r="BN28" i="24"/>
  <c r="BJ28" i="24"/>
  <c r="BF28" i="24"/>
  <c r="BB28" i="24"/>
  <c r="AX28" i="24"/>
  <c r="AT28" i="24"/>
  <c r="AP28" i="24"/>
  <c r="AL28" i="24"/>
  <c r="AH28" i="24"/>
  <c r="AD28" i="24"/>
  <c r="Z28" i="24"/>
  <c r="V28" i="24"/>
  <c r="R28" i="24"/>
  <c r="N28" i="24"/>
  <c r="J28" i="24"/>
  <c r="F28" i="24"/>
  <c r="BS27" i="24"/>
  <c r="BO27" i="24"/>
  <c r="BK27" i="24"/>
  <c r="BG27" i="24"/>
  <c r="BC27" i="24"/>
  <c r="AY27" i="24"/>
  <c r="AU27" i="24"/>
  <c r="AQ27" i="24"/>
  <c r="AM27" i="24"/>
  <c r="AI27" i="24"/>
  <c r="AE27" i="24"/>
  <c r="AA27" i="24"/>
  <c r="W27" i="24"/>
  <c r="S27" i="24"/>
  <c r="O27" i="24"/>
  <c r="K27" i="24"/>
  <c r="G27" i="24"/>
  <c r="BT26" i="24"/>
  <c r="BP26" i="24"/>
  <c r="BL26" i="24"/>
  <c r="BH26" i="24"/>
  <c r="BD26" i="24"/>
  <c r="AZ26" i="24"/>
  <c r="AV26" i="24"/>
  <c r="AR26" i="24"/>
  <c r="AN26" i="24"/>
  <c r="AJ26" i="24"/>
  <c r="AF26" i="24"/>
  <c r="AB26" i="24"/>
  <c r="X26" i="24"/>
  <c r="T26" i="24"/>
  <c r="P26" i="24"/>
  <c r="L26" i="24"/>
  <c r="H26" i="24"/>
  <c r="D26" i="24"/>
  <c r="BQ25" i="24"/>
  <c r="BM25" i="24"/>
  <c r="BI25" i="24"/>
  <c r="BE25" i="24"/>
  <c r="BA25" i="24"/>
  <c r="AW25" i="24"/>
  <c r="AS25" i="24"/>
  <c r="AO25" i="24"/>
  <c r="AK25" i="24"/>
  <c r="AG25" i="24"/>
  <c r="AC25" i="24"/>
  <c r="Y25" i="24"/>
  <c r="U25" i="24"/>
  <c r="Q25" i="24"/>
  <c r="M25" i="24"/>
  <c r="I25" i="24"/>
  <c r="E25" i="24"/>
  <c r="BR24" i="24"/>
  <c r="BN24" i="24"/>
  <c r="BJ24" i="24"/>
  <c r="BF24" i="24"/>
  <c r="BB24" i="24"/>
  <c r="AX24" i="24"/>
  <c r="AT24" i="24"/>
  <c r="AP24" i="24"/>
  <c r="AL24" i="24"/>
  <c r="AH24" i="24"/>
  <c r="AD24" i="24"/>
  <c r="Z24" i="24"/>
  <c r="V24" i="24"/>
  <c r="R24" i="24"/>
  <c r="N24" i="24"/>
  <c r="J24" i="24"/>
  <c r="F24" i="24"/>
  <c r="BS23" i="24"/>
  <c r="BO23" i="24"/>
  <c r="BK23" i="24"/>
  <c r="BG23" i="24"/>
  <c r="BC23" i="24"/>
  <c r="AY23" i="24"/>
  <c r="AU23" i="24"/>
  <c r="AQ23" i="24"/>
  <c r="AM23" i="24"/>
  <c r="AI23" i="24"/>
  <c r="AE23" i="24"/>
  <c r="AA23" i="24"/>
  <c r="W23" i="24"/>
  <c r="S23" i="24"/>
  <c r="O23" i="24"/>
  <c r="K23" i="24"/>
  <c r="AB25" i="24"/>
  <c r="X25" i="24"/>
  <c r="T25" i="24"/>
  <c r="P25" i="24"/>
  <c r="L25" i="24"/>
  <c r="H25" i="24"/>
  <c r="D25" i="24"/>
  <c r="BQ24" i="24"/>
  <c r="BM24" i="24"/>
  <c r="BI24" i="24"/>
  <c r="BE24" i="24"/>
  <c r="BA24" i="24"/>
  <c r="AW24" i="24"/>
  <c r="AS24" i="24"/>
  <c r="AO24" i="24"/>
  <c r="AK24" i="24"/>
  <c r="AG24" i="24"/>
  <c r="AC24" i="24"/>
  <c r="Y24" i="24"/>
  <c r="U24" i="24"/>
  <c r="Q24" i="24"/>
  <c r="M24" i="24"/>
  <c r="I24" i="24"/>
  <c r="E24" i="24"/>
  <c r="BR23" i="24"/>
  <c r="BN23" i="24"/>
  <c r="BJ23" i="24"/>
  <c r="BF23" i="24"/>
  <c r="BB23" i="24"/>
  <c r="AX23" i="24"/>
  <c r="AT23" i="24"/>
  <c r="AP23" i="24"/>
  <c r="AL23" i="24"/>
  <c r="AH23" i="24"/>
  <c r="AD23" i="24"/>
  <c r="Z23" i="24"/>
  <c r="V23" i="24"/>
  <c r="R23" i="24"/>
  <c r="N23" i="24"/>
  <c r="J23" i="24"/>
  <c r="F23" i="24"/>
  <c r="BS22" i="24"/>
  <c r="BO22" i="24"/>
  <c r="BK22" i="24"/>
  <c r="BG22" i="24"/>
  <c r="BC22" i="24"/>
  <c r="AY22" i="24"/>
  <c r="AU22" i="24"/>
  <c r="AQ22" i="24"/>
  <c r="AM22" i="24"/>
  <c r="AI22" i="24"/>
  <c r="AE22" i="24"/>
  <c r="AA22" i="24"/>
  <c r="W22" i="24"/>
  <c r="S22" i="24"/>
  <c r="O22" i="24"/>
  <c r="K22" i="24"/>
  <c r="G22" i="24"/>
  <c r="BT21" i="24"/>
  <c r="BP21" i="24"/>
  <c r="BL21" i="24"/>
  <c r="BH21" i="24"/>
  <c r="BD21" i="24"/>
  <c r="AZ21" i="24"/>
  <c r="AV21" i="24"/>
  <c r="AR21" i="24"/>
  <c r="AN21" i="24"/>
  <c r="AJ21" i="24"/>
  <c r="AF21" i="24"/>
  <c r="AB21" i="24"/>
  <c r="X21" i="24"/>
  <c r="T21" i="24"/>
  <c r="P21" i="24"/>
  <c r="L21" i="24"/>
  <c r="H21" i="24"/>
  <c r="D21" i="24"/>
  <c r="BQ20" i="24"/>
  <c r="BM20" i="24"/>
  <c r="BI20" i="24"/>
  <c r="BE20" i="24"/>
  <c r="BA20" i="24"/>
  <c r="AW20" i="24"/>
  <c r="AS20" i="24"/>
  <c r="AO20" i="24"/>
  <c r="AK20" i="24"/>
  <c r="AG20" i="24"/>
  <c r="AC20" i="24"/>
  <c r="Y20" i="24"/>
  <c r="U20" i="24"/>
  <c r="Q20" i="24"/>
  <c r="M20" i="24"/>
  <c r="I20" i="24"/>
  <c r="E20" i="24"/>
  <c r="BR19" i="24"/>
  <c r="BN19" i="24"/>
  <c r="BJ19" i="24"/>
  <c r="BF19" i="24"/>
  <c r="BB19" i="24"/>
  <c r="AX19" i="24"/>
  <c r="AT19" i="24"/>
  <c r="AP19" i="24"/>
  <c r="AL19" i="24"/>
  <c r="AH19" i="24"/>
  <c r="AD19" i="24"/>
  <c r="Z19" i="24"/>
  <c r="V19" i="24"/>
  <c r="R19" i="24"/>
  <c r="N19" i="24"/>
  <c r="J19" i="24"/>
  <c r="F19" i="24"/>
  <c r="BS18" i="24"/>
  <c r="BO18" i="24"/>
  <c r="BK18" i="24"/>
  <c r="BG18" i="24"/>
  <c r="BC18" i="24"/>
  <c r="AY18" i="24"/>
  <c r="AU18" i="24"/>
  <c r="AQ18" i="24"/>
  <c r="AM18" i="24"/>
  <c r="AI18" i="24"/>
  <c r="AE18" i="24"/>
  <c r="AA18" i="24"/>
  <c r="W18" i="24"/>
  <c r="S18" i="24"/>
  <c r="O18" i="24"/>
  <c r="K18" i="24"/>
  <c r="G18" i="24"/>
  <c r="BT17" i="24"/>
  <c r="BP17" i="24"/>
  <c r="BL17" i="24"/>
  <c r="BH17" i="24"/>
  <c r="BD17" i="24"/>
  <c r="AZ17" i="24"/>
  <c r="AV17" i="24"/>
  <c r="AR17" i="24"/>
  <c r="AN17" i="24"/>
  <c r="AJ17" i="24"/>
  <c r="AF17" i="24"/>
  <c r="AB17" i="24"/>
  <c r="X17" i="24"/>
  <c r="T17" i="24"/>
  <c r="P17" i="24"/>
  <c r="L17" i="24"/>
  <c r="H17" i="24"/>
  <c r="D17" i="24"/>
  <c r="BQ16" i="24"/>
  <c r="BM16" i="24"/>
  <c r="BI16" i="24"/>
  <c r="BE16" i="24"/>
  <c r="BA16" i="24"/>
  <c r="AW16" i="24"/>
  <c r="AS16" i="24"/>
  <c r="AO16" i="24"/>
  <c r="AK16" i="24"/>
  <c r="AG16" i="24"/>
  <c r="AC16" i="24"/>
  <c r="Y16" i="24"/>
  <c r="U16" i="24"/>
  <c r="Q16" i="24"/>
  <c r="M16" i="24"/>
  <c r="I16" i="24"/>
  <c r="E16" i="24"/>
  <c r="BR15" i="24"/>
  <c r="BN15" i="24"/>
  <c r="BJ15" i="24"/>
  <c r="BF15" i="24"/>
  <c r="BB15" i="24"/>
  <c r="AX15" i="24"/>
  <c r="AT15" i="24"/>
  <c r="AP15" i="24"/>
  <c r="AL15" i="24"/>
  <c r="AH15" i="24"/>
  <c r="AD15" i="24"/>
  <c r="Z15" i="24"/>
  <c r="V15" i="24"/>
  <c r="R15" i="24"/>
  <c r="N15" i="24"/>
  <c r="J15" i="24"/>
  <c r="F15" i="24"/>
  <c r="BS14" i="24"/>
  <c r="BO14" i="24"/>
  <c r="BK14" i="24"/>
  <c r="BG14" i="24"/>
  <c r="BC14" i="24"/>
  <c r="AY14" i="24"/>
  <c r="AU14" i="24"/>
  <c r="AQ14" i="24"/>
  <c r="AM14" i="24"/>
  <c r="AI14" i="24"/>
  <c r="AE14" i="24"/>
  <c r="AA14" i="24"/>
  <c r="W14" i="24"/>
  <c r="S14" i="24"/>
  <c r="O14" i="24"/>
  <c r="K14" i="24"/>
  <c r="G14" i="24"/>
  <c r="BT13" i="24"/>
  <c r="BP13" i="24"/>
  <c r="BL13" i="24"/>
  <c r="BH13" i="24"/>
  <c r="BD13" i="24"/>
  <c r="AZ13" i="24"/>
  <c r="AV13" i="24"/>
  <c r="AR13" i="24"/>
  <c r="AN13" i="24"/>
  <c r="AJ13" i="24"/>
  <c r="AF13" i="24"/>
  <c r="AB13" i="24"/>
  <c r="X13" i="24"/>
  <c r="T13" i="24"/>
  <c r="P13" i="24"/>
  <c r="L13" i="24"/>
  <c r="H13" i="24"/>
  <c r="D13" i="24"/>
  <c r="BQ12" i="24"/>
  <c r="BM12" i="24"/>
  <c r="BI12" i="24"/>
  <c r="BE12" i="24"/>
  <c r="BA12" i="24"/>
  <c r="AW12" i="24"/>
  <c r="AS12" i="24"/>
  <c r="AO12" i="24"/>
  <c r="AK12" i="24"/>
  <c r="AG12" i="24"/>
  <c r="AC12" i="24"/>
  <c r="Y12" i="24"/>
  <c r="U12" i="24"/>
  <c r="Q12" i="24"/>
  <c r="M12" i="24"/>
  <c r="I12" i="24"/>
  <c r="E12" i="24"/>
  <c r="BR11" i="24"/>
  <c r="BN11" i="24"/>
  <c r="BJ11" i="24"/>
  <c r="BF11" i="24"/>
  <c r="BB11" i="24"/>
  <c r="AX11" i="24"/>
  <c r="AT11" i="24"/>
  <c r="AP11" i="24"/>
  <c r="AL11" i="24"/>
  <c r="AH11" i="24"/>
  <c r="AD11" i="24"/>
  <c r="Z11" i="24"/>
  <c r="V11" i="24"/>
  <c r="R11" i="24"/>
  <c r="N11" i="24"/>
  <c r="J11" i="24"/>
  <c r="F11" i="24"/>
  <c r="BS10" i="24"/>
  <c r="BO10" i="24"/>
  <c r="BK10" i="24"/>
  <c r="BG10" i="24"/>
  <c r="BC10" i="24"/>
  <c r="AY10" i="24"/>
  <c r="AU10" i="24"/>
  <c r="AQ10" i="24"/>
  <c r="AM10" i="24"/>
  <c r="AI10" i="24"/>
  <c r="AE10" i="24"/>
  <c r="AA10" i="24"/>
  <c r="W10" i="24"/>
  <c r="S10" i="24"/>
  <c r="O10" i="24"/>
  <c r="K10" i="24"/>
  <c r="G10" i="24"/>
  <c r="BT9" i="24"/>
  <c r="BP9" i="24"/>
  <c r="BL9" i="24"/>
  <c r="BH9" i="24"/>
  <c r="BD9" i="24"/>
  <c r="AZ9" i="24"/>
  <c r="AV9" i="24"/>
  <c r="AR9" i="24"/>
  <c r="AN9" i="24"/>
  <c r="AJ9" i="24"/>
  <c r="AF9" i="24"/>
  <c r="AB9" i="24"/>
  <c r="X9" i="24"/>
  <c r="T9" i="24"/>
  <c r="P9" i="24"/>
  <c r="L9" i="24"/>
  <c r="H9" i="24"/>
  <c r="D9" i="24"/>
  <c r="BQ8" i="24"/>
  <c r="BM8" i="24"/>
  <c r="BI8" i="24"/>
  <c r="AM21" i="24"/>
  <c r="AI21" i="24"/>
  <c r="AE21" i="24"/>
  <c r="AA21" i="24"/>
  <c r="W21" i="24"/>
  <c r="S21" i="24"/>
  <c r="O21" i="24"/>
  <c r="K21" i="24"/>
  <c r="G21" i="24"/>
  <c r="BT20" i="24"/>
  <c r="BP20" i="24"/>
  <c r="BL20" i="24"/>
  <c r="BH20" i="24"/>
  <c r="BD20" i="24"/>
  <c r="AZ20" i="24"/>
  <c r="AV20" i="24"/>
  <c r="AR20" i="24"/>
  <c r="AN20" i="24"/>
  <c r="AJ20" i="24"/>
  <c r="AF20" i="24"/>
  <c r="AB20" i="24"/>
  <c r="X20" i="24"/>
  <c r="T20" i="24"/>
  <c r="P20" i="24"/>
  <c r="L20" i="24"/>
  <c r="H20" i="24"/>
  <c r="D20" i="24"/>
  <c r="BQ19" i="24"/>
  <c r="BM19" i="24"/>
  <c r="BI19" i="24"/>
  <c r="BE19" i="24"/>
  <c r="BA19" i="24"/>
  <c r="AW19" i="24"/>
  <c r="AS19" i="24"/>
  <c r="AO19" i="24"/>
  <c r="AK19" i="24"/>
  <c r="AG19" i="24"/>
  <c r="AC19" i="24"/>
  <c r="Y19" i="24"/>
  <c r="U19" i="24"/>
  <c r="Q19" i="24"/>
  <c r="M19" i="24"/>
  <c r="I19" i="24"/>
  <c r="E19" i="24"/>
  <c r="BR18" i="24"/>
  <c r="BN18" i="24"/>
  <c r="BJ18" i="24"/>
  <c r="BF18" i="24"/>
  <c r="BB18" i="24"/>
  <c r="AX18" i="24"/>
  <c r="AT18" i="24"/>
  <c r="AP18" i="24"/>
  <c r="AL18" i="24"/>
  <c r="AH18" i="24"/>
  <c r="AD18" i="24"/>
  <c r="Z18" i="24"/>
  <c r="V18" i="24"/>
  <c r="R18" i="24"/>
  <c r="N18" i="24"/>
  <c r="J18" i="24"/>
  <c r="F18" i="24"/>
  <c r="BS17" i="24"/>
  <c r="BO17" i="24"/>
  <c r="BK17" i="24"/>
  <c r="BG17" i="24"/>
  <c r="BC17" i="24"/>
  <c r="AY17" i="24"/>
  <c r="AU17" i="24"/>
  <c r="AQ17" i="24"/>
  <c r="AM17" i="24"/>
  <c r="AI17" i="24"/>
  <c r="AE17" i="24"/>
  <c r="AA17" i="24"/>
  <c r="W17" i="24"/>
  <c r="S17" i="24"/>
  <c r="O17" i="24"/>
  <c r="K17" i="24"/>
  <c r="G17" i="24"/>
  <c r="BT16" i="24"/>
  <c r="BP16" i="24"/>
  <c r="BL16" i="24"/>
  <c r="BH16" i="24"/>
  <c r="BD16" i="24"/>
  <c r="AZ16" i="24"/>
  <c r="AV16" i="24"/>
  <c r="AR16" i="24"/>
  <c r="AN16" i="24"/>
  <c r="AJ16" i="24"/>
  <c r="AF16" i="24"/>
  <c r="AB16" i="24"/>
  <c r="X16" i="24"/>
  <c r="T16" i="24"/>
  <c r="P16" i="24"/>
  <c r="L16" i="24"/>
  <c r="H16" i="24"/>
  <c r="D16" i="24"/>
  <c r="BQ15" i="24"/>
  <c r="BM15" i="24"/>
  <c r="BI15" i="24"/>
  <c r="BE15" i="24"/>
  <c r="BA15" i="24"/>
  <c r="AW15" i="24"/>
  <c r="AS15" i="24"/>
  <c r="AO15" i="24"/>
  <c r="AK15" i="24"/>
  <c r="AG15" i="24"/>
  <c r="AC15" i="24"/>
  <c r="Y15" i="24"/>
  <c r="U15" i="24"/>
  <c r="Q15" i="24"/>
  <c r="M15" i="24"/>
  <c r="I15" i="24"/>
  <c r="E15" i="24"/>
  <c r="BR14" i="24"/>
  <c r="BN14" i="24"/>
  <c r="BJ14" i="24"/>
  <c r="BF14" i="24"/>
  <c r="BB14" i="24"/>
  <c r="AX14" i="24"/>
  <c r="AT14" i="24"/>
  <c r="AP14" i="24"/>
  <c r="AL14" i="24"/>
  <c r="AH14" i="24"/>
  <c r="AD14" i="24"/>
  <c r="Z14" i="24"/>
  <c r="V14" i="24"/>
  <c r="R14" i="24"/>
  <c r="N14" i="24"/>
  <c r="J14" i="24"/>
  <c r="F14" i="24"/>
  <c r="BS13" i="24"/>
  <c r="BO13" i="24"/>
  <c r="BK13" i="24"/>
  <c r="BG13" i="24"/>
  <c r="BC13" i="24"/>
  <c r="AY13" i="24"/>
  <c r="AU13" i="24"/>
  <c r="AQ13" i="24"/>
  <c r="AM13" i="24"/>
  <c r="AI13" i="24"/>
  <c r="AE13" i="24"/>
  <c r="AA13" i="24"/>
  <c r="W13" i="24"/>
  <c r="S13" i="24"/>
  <c r="O13" i="24"/>
  <c r="K13" i="24"/>
  <c r="G13" i="24"/>
  <c r="BT12" i="24"/>
  <c r="BP12" i="24"/>
  <c r="BL12" i="24"/>
  <c r="BH12" i="24"/>
  <c r="BD12" i="24"/>
  <c r="AZ12" i="24"/>
  <c r="AV12" i="24"/>
  <c r="AR12" i="24"/>
  <c r="AN12" i="24"/>
  <c r="AJ12" i="24"/>
  <c r="AF12" i="24"/>
  <c r="AB12" i="24"/>
  <c r="X12" i="24"/>
  <c r="T12" i="24"/>
  <c r="P12" i="24"/>
  <c r="L12" i="24"/>
  <c r="H12" i="24"/>
  <c r="D12" i="24"/>
  <c r="BQ11" i="24"/>
  <c r="BM11" i="24"/>
  <c r="BI11" i="24"/>
  <c r="BE11" i="24"/>
  <c r="BA11" i="24"/>
  <c r="AW11" i="24"/>
  <c r="AS11" i="24"/>
  <c r="AO11" i="24"/>
  <c r="AK11" i="24"/>
  <c r="AG11" i="24"/>
  <c r="AC11" i="24"/>
  <c r="Y11" i="24"/>
  <c r="U11" i="24"/>
  <c r="Q11" i="24"/>
  <c r="M11" i="24"/>
  <c r="I11" i="24"/>
  <c r="E11" i="24"/>
  <c r="BR10" i="24"/>
  <c r="BN10" i="24"/>
  <c r="BJ10" i="24"/>
  <c r="BF10" i="24"/>
  <c r="BB10" i="24"/>
  <c r="AX10" i="24"/>
  <c r="AT10" i="24"/>
  <c r="AP10" i="24"/>
  <c r="AL10" i="24"/>
  <c r="AH10" i="24"/>
  <c r="AD10" i="24"/>
  <c r="Z10" i="24"/>
  <c r="V10" i="24"/>
  <c r="R10" i="24"/>
  <c r="N10" i="24"/>
  <c r="J10" i="24"/>
  <c r="F10" i="24"/>
  <c r="BS9" i="24"/>
  <c r="BO9" i="24"/>
  <c r="BK9" i="24"/>
  <c r="BG9" i="24"/>
  <c r="BC9" i="24"/>
  <c r="AY9" i="24"/>
  <c r="AU9" i="24"/>
  <c r="AQ9" i="24"/>
  <c r="AM9" i="24"/>
  <c r="AI9" i="24"/>
  <c r="AE9" i="24"/>
  <c r="AA9" i="24"/>
  <c r="W9" i="24"/>
  <c r="S9" i="24"/>
  <c r="O9" i="24"/>
  <c r="K9" i="24"/>
  <c r="G9" i="24"/>
  <c r="BT8" i="24"/>
  <c r="BP8" i="24"/>
  <c r="BL8" i="24"/>
  <c r="V13" i="24"/>
  <c r="R13" i="24"/>
  <c r="N13" i="24"/>
  <c r="J13" i="24"/>
  <c r="F13" i="24"/>
  <c r="BS12" i="24"/>
  <c r="BO12" i="24"/>
  <c r="BK12" i="24"/>
  <c r="BG12" i="24"/>
  <c r="BC12" i="24"/>
  <c r="AY12" i="24"/>
  <c r="AU12" i="24"/>
  <c r="AQ12" i="24"/>
  <c r="AM12" i="24"/>
  <c r="AI12" i="24"/>
  <c r="AE12" i="24"/>
  <c r="AA12" i="24"/>
  <c r="W12" i="24"/>
  <c r="S12" i="24"/>
  <c r="O12" i="24"/>
  <c r="K12" i="24"/>
  <c r="G12" i="24"/>
  <c r="BT11" i="24"/>
  <c r="BP11" i="24"/>
  <c r="BL11" i="24"/>
  <c r="BH11" i="24"/>
  <c r="BD11" i="24"/>
  <c r="AZ11" i="24"/>
  <c r="AV11" i="24"/>
  <c r="AR11" i="24"/>
  <c r="AN11" i="24"/>
  <c r="AJ11" i="24"/>
  <c r="AF11" i="24"/>
  <c r="AB11" i="24"/>
  <c r="X11" i="24"/>
  <c r="T11" i="24"/>
  <c r="P11" i="24"/>
  <c r="L11" i="24"/>
  <c r="H11" i="24"/>
  <c r="D11" i="24"/>
  <c r="BQ10" i="24"/>
  <c r="BM10" i="24"/>
  <c r="BI10" i="24"/>
  <c r="BE10" i="24"/>
  <c r="BA10" i="24"/>
  <c r="AW10" i="24"/>
  <c r="AS10" i="24"/>
  <c r="AO10" i="24"/>
  <c r="AK10" i="24"/>
  <c r="AG10" i="24"/>
  <c r="AC10" i="24"/>
  <c r="Y10" i="24"/>
  <c r="U10" i="24"/>
  <c r="Q10" i="24"/>
  <c r="M10" i="24"/>
  <c r="I10" i="24"/>
  <c r="E10" i="24"/>
  <c r="BR9" i="24"/>
  <c r="BN9" i="24"/>
  <c r="BJ9" i="24"/>
  <c r="BF9" i="24"/>
  <c r="BB9" i="24"/>
  <c r="AX9" i="24"/>
  <c r="AT9" i="24"/>
  <c r="AP9" i="24"/>
  <c r="AL9" i="24"/>
  <c r="AH9" i="24"/>
  <c r="AD9" i="24"/>
  <c r="Z9" i="24"/>
  <c r="V9" i="24"/>
  <c r="R9" i="24"/>
  <c r="N9" i="24"/>
  <c r="J9" i="24"/>
  <c r="F9" i="24"/>
  <c r="BS8" i="24"/>
  <c r="BO8" i="24"/>
  <c r="BK8" i="24"/>
  <c r="BG8" i="24"/>
  <c r="BC8" i="24"/>
  <c r="AY8" i="24"/>
  <c r="AU8" i="24"/>
  <c r="AQ8" i="24"/>
  <c r="AM8" i="24"/>
  <c r="AI8" i="24"/>
  <c r="AE8" i="24"/>
  <c r="AA8" i="24"/>
  <c r="W8" i="24"/>
  <c r="S8" i="24"/>
  <c r="O8" i="24"/>
  <c r="K8" i="24"/>
  <c r="G8" i="24"/>
  <c r="BT7" i="24"/>
  <c r="BP7" i="24"/>
  <c r="BL7" i="24"/>
  <c r="BH7" i="24"/>
  <c r="BD7" i="24"/>
  <c r="AZ7" i="24"/>
  <c r="AV7" i="24"/>
  <c r="AR7" i="24"/>
  <c r="AN7" i="24"/>
  <c r="AJ7" i="24"/>
  <c r="AF7" i="24"/>
  <c r="AB7" i="24"/>
  <c r="X7" i="24"/>
  <c r="T7" i="24"/>
  <c r="P7" i="24"/>
  <c r="L7" i="24"/>
  <c r="H7" i="24"/>
  <c r="D7" i="24"/>
  <c r="BQ6" i="24"/>
  <c r="BM6" i="24"/>
  <c r="BI6" i="24"/>
  <c r="BE6" i="24"/>
  <c r="BA6" i="24"/>
  <c r="AW6" i="24"/>
  <c r="AS6" i="24"/>
  <c r="AO6" i="24"/>
  <c r="AK6" i="24"/>
  <c r="AG6" i="24"/>
  <c r="AC6" i="24"/>
  <c r="Y6" i="24"/>
  <c r="U6" i="24"/>
  <c r="Q6" i="24"/>
  <c r="M6" i="24"/>
  <c r="I6" i="24"/>
  <c r="E6" i="24"/>
  <c r="BR5" i="24"/>
  <c r="BN5" i="24"/>
  <c r="BJ5" i="24"/>
  <c r="BF5" i="24"/>
  <c r="BB5" i="24"/>
  <c r="G23" i="24"/>
  <c r="BT22" i="24"/>
  <c r="BP22" i="24"/>
  <c r="BL22" i="24"/>
  <c r="BH22" i="24"/>
  <c r="BD22" i="24"/>
  <c r="AZ22" i="24"/>
  <c r="AV22" i="24"/>
  <c r="AR22" i="24"/>
  <c r="AN22" i="24"/>
  <c r="AJ22" i="24"/>
  <c r="AF22" i="24"/>
  <c r="AB22" i="24"/>
  <c r="X22" i="24"/>
  <c r="T22" i="24"/>
  <c r="P22" i="24"/>
  <c r="L22" i="24"/>
  <c r="H22" i="24"/>
  <c r="D22" i="24"/>
  <c r="BQ21" i="24"/>
  <c r="BM21" i="24"/>
  <c r="BI21" i="24"/>
  <c r="BE21" i="24"/>
  <c r="BA21" i="24"/>
  <c r="AW21" i="24"/>
  <c r="AS21" i="24"/>
  <c r="AO21" i="24"/>
  <c r="AK21" i="24"/>
  <c r="AG21" i="24"/>
  <c r="AC21" i="24"/>
  <c r="Y21" i="24"/>
  <c r="U21" i="24"/>
  <c r="Q21" i="24"/>
  <c r="M21" i="24"/>
  <c r="I21" i="24"/>
  <c r="E21" i="24"/>
  <c r="BR20" i="24"/>
  <c r="BN20" i="24"/>
  <c r="BJ20" i="24"/>
  <c r="BF20" i="24"/>
  <c r="BB20" i="24"/>
  <c r="AX20" i="24"/>
  <c r="AT20" i="24"/>
  <c r="AP20" i="24"/>
  <c r="AL20" i="24"/>
  <c r="AH20" i="24"/>
  <c r="AD20" i="24"/>
  <c r="Z20" i="24"/>
  <c r="V20" i="24"/>
  <c r="R20" i="24"/>
  <c r="N20" i="24"/>
  <c r="J20" i="24"/>
  <c r="F20" i="24"/>
  <c r="BS19" i="24"/>
  <c r="BO19" i="24"/>
  <c r="BK19" i="24"/>
  <c r="BG19" i="24"/>
  <c r="BC19" i="24"/>
  <c r="AY19" i="24"/>
  <c r="AU19" i="24"/>
  <c r="AQ19" i="24"/>
  <c r="AM19" i="24"/>
  <c r="AI19" i="24"/>
  <c r="AE19" i="24"/>
  <c r="AA19" i="24"/>
  <c r="W19" i="24"/>
  <c r="S19" i="24"/>
  <c r="O19" i="24"/>
  <c r="K19" i="24"/>
  <c r="G19" i="24"/>
  <c r="BT18" i="24"/>
  <c r="BP18" i="24"/>
  <c r="BL18" i="24"/>
  <c r="BH18" i="24"/>
  <c r="BD18" i="24"/>
  <c r="AZ18" i="24"/>
  <c r="AV18" i="24"/>
  <c r="AR18" i="24"/>
  <c r="AN18" i="24"/>
  <c r="AJ18" i="24"/>
  <c r="AF18" i="24"/>
  <c r="AB18" i="24"/>
  <c r="X18" i="24"/>
  <c r="T18" i="24"/>
  <c r="P18" i="24"/>
  <c r="L18" i="24"/>
  <c r="H18" i="24"/>
  <c r="D18" i="24"/>
  <c r="BQ17" i="24"/>
  <c r="BM17" i="24"/>
  <c r="BI17" i="24"/>
  <c r="BE17" i="24"/>
  <c r="BA17" i="24"/>
  <c r="AW17" i="24"/>
  <c r="AS17" i="24"/>
  <c r="AO17" i="24"/>
  <c r="AK17" i="24"/>
  <c r="AG17" i="24"/>
  <c r="AC17" i="24"/>
  <c r="Y17" i="24"/>
  <c r="U17" i="24"/>
  <c r="Q17" i="24"/>
  <c r="M17" i="24"/>
  <c r="I17" i="24"/>
  <c r="E17" i="24"/>
  <c r="BR16" i="24"/>
  <c r="BN16" i="24"/>
  <c r="BJ16" i="24"/>
  <c r="BF16" i="24"/>
  <c r="BB16" i="24"/>
  <c r="AX16" i="24"/>
  <c r="AT16" i="24"/>
  <c r="AP16" i="24"/>
  <c r="AL16" i="24"/>
  <c r="AH16" i="24"/>
  <c r="AD16" i="24"/>
  <c r="Z16" i="24"/>
  <c r="V16" i="24"/>
  <c r="R16" i="24"/>
  <c r="N16" i="24"/>
  <c r="J16" i="24"/>
  <c r="F16" i="24"/>
  <c r="BS15" i="24"/>
  <c r="BO15" i="24"/>
  <c r="BK15" i="24"/>
  <c r="BG15" i="24"/>
  <c r="BC15" i="24"/>
  <c r="AY15" i="24"/>
  <c r="AU15" i="24"/>
  <c r="AQ15" i="24"/>
  <c r="AM15" i="24"/>
  <c r="AI15" i="24"/>
  <c r="AE15" i="24"/>
  <c r="AA15" i="24"/>
  <c r="W15" i="24"/>
  <c r="S15" i="24"/>
  <c r="O15" i="24"/>
  <c r="K15" i="24"/>
  <c r="G15" i="24"/>
  <c r="BT14" i="24"/>
  <c r="BP14" i="24"/>
  <c r="BL14" i="24"/>
  <c r="BH14" i="24"/>
  <c r="BD14" i="24"/>
  <c r="AZ14" i="24"/>
  <c r="AV14" i="24"/>
  <c r="AR14" i="24"/>
  <c r="AN14" i="24"/>
  <c r="AJ14" i="24"/>
  <c r="AF14" i="24"/>
  <c r="AB14" i="24"/>
  <c r="X14" i="24"/>
  <c r="T14" i="24"/>
  <c r="P14" i="24"/>
  <c r="L14" i="24"/>
  <c r="H14" i="24"/>
  <c r="D14" i="24"/>
  <c r="BQ13" i="24"/>
  <c r="BM13" i="24"/>
  <c r="BI13" i="24"/>
  <c r="BE13" i="24"/>
  <c r="BA13" i="24"/>
  <c r="AW13" i="24"/>
  <c r="AS13" i="24"/>
  <c r="AO13" i="24"/>
  <c r="AK13" i="24"/>
  <c r="AG13" i="24"/>
  <c r="AC13" i="24"/>
  <c r="Y13" i="24"/>
  <c r="U13" i="24"/>
  <c r="Q13" i="24"/>
  <c r="M13" i="24"/>
  <c r="I13" i="24"/>
  <c r="E13" i="24"/>
  <c r="BR12" i="24"/>
  <c r="BN12" i="24"/>
  <c r="BJ12" i="24"/>
  <c r="BF12" i="24"/>
  <c r="BB12" i="24"/>
  <c r="AX12" i="24"/>
  <c r="AT12" i="24"/>
  <c r="AP12" i="24"/>
  <c r="AL12" i="24"/>
  <c r="AH12" i="24"/>
  <c r="AD12" i="24"/>
  <c r="Z12" i="24"/>
  <c r="V12" i="24"/>
  <c r="R12" i="24"/>
  <c r="N12" i="24"/>
  <c r="J12" i="24"/>
  <c r="F12" i="24"/>
  <c r="BS11" i="24"/>
  <c r="BO11" i="24"/>
  <c r="BK11" i="24"/>
  <c r="BG11" i="24"/>
  <c r="BC11" i="24"/>
  <c r="AY11" i="24"/>
  <c r="AU11" i="24"/>
  <c r="AQ11" i="24"/>
  <c r="AM11" i="24"/>
  <c r="AI11" i="24"/>
  <c r="AE11" i="24"/>
  <c r="AA11" i="24"/>
  <c r="W11" i="24"/>
  <c r="S11" i="24"/>
  <c r="O11" i="24"/>
  <c r="K11" i="24"/>
  <c r="G11" i="24"/>
  <c r="BT10" i="24"/>
  <c r="BP10" i="24"/>
  <c r="BL10" i="24"/>
  <c r="BH10" i="24"/>
  <c r="BD10" i="24"/>
  <c r="AZ10" i="24"/>
  <c r="AV10" i="24"/>
  <c r="AR10" i="24"/>
  <c r="AN10" i="24"/>
  <c r="AJ10" i="24"/>
  <c r="AF10" i="24"/>
  <c r="AB10" i="24"/>
  <c r="X10" i="24"/>
  <c r="T10" i="24"/>
  <c r="P10" i="24"/>
  <c r="L10" i="24"/>
  <c r="H10" i="24"/>
  <c r="D10" i="24"/>
  <c r="BQ9" i="24"/>
  <c r="BM9" i="24"/>
  <c r="BI9" i="24"/>
  <c r="BE9" i="24"/>
  <c r="BA9" i="24"/>
  <c r="AW9" i="24"/>
  <c r="AS9" i="24"/>
  <c r="AO9" i="24"/>
  <c r="AK9" i="24"/>
  <c r="AG9" i="24"/>
  <c r="AC9" i="24"/>
  <c r="Y9" i="24"/>
  <c r="U9" i="24"/>
  <c r="Q9" i="24"/>
  <c r="M9" i="24"/>
  <c r="I9" i="24"/>
  <c r="E9" i="24"/>
  <c r="BR8" i="24"/>
  <c r="BN8" i="24"/>
  <c r="BJ8" i="24"/>
  <c r="BF8" i="24"/>
  <c r="BB8" i="24"/>
  <c r="AX8" i="24"/>
  <c r="AT8" i="24"/>
  <c r="AP8" i="24"/>
  <c r="AL8" i="24"/>
  <c r="AH8" i="24"/>
  <c r="AD8" i="24"/>
  <c r="Z8" i="24"/>
  <c r="V8" i="24"/>
  <c r="R8" i="24"/>
  <c r="N8" i="24"/>
  <c r="J8" i="24"/>
  <c r="F8" i="24"/>
  <c r="BS7" i="24"/>
  <c r="BO7" i="24"/>
  <c r="BK7" i="24"/>
  <c r="BG7" i="24"/>
  <c r="BC7" i="24"/>
  <c r="AY7" i="24"/>
  <c r="AU7" i="24"/>
  <c r="AQ7" i="24"/>
  <c r="AM7" i="24"/>
  <c r="AI7" i="24"/>
  <c r="AE7" i="24"/>
  <c r="AA7" i="24"/>
  <c r="W7" i="24"/>
  <c r="S7" i="24"/>
  <c r="O7" i="24"/>
  <c r="K7" i="24"/>
  <c r="G7" i="24"/>
  <c r="BT6" i="24"/>
  <c r="BP6" i="24"/>
  <c r="BL6" i="24"/>
  <c r="BH6" i="24"/>
  <c r="BD6" i="24"/>
  <c r="AZ6" i="24"/>
  <c r="AV6" i="24"/>
  <c r="AR6" i="24"/>
  <c r="AN6" i="24"/>
  <c r="AJ6" i="24"/>
  <c r="AF6" i="24"/>
  <c r="AB6" i="24"/>
  <c r="X6" i="24"/>
  <c r="T6" i="24"/>
  <c r="P6" i="24"/>
  <c r="L6" i="24"/>
  <c r="H6" i="24"/>
  <c r="D6" i="24"/>
  <c r="BQ5" i="24"/>
  <c r="BM5" i="24"/>
  <c r="BI5" i="24"/>
  <c r="BE5" i="24"/>
  <c r="BA5" i="24"/>
  <c r="AW5" i="24"/>
  <c r="AS5" i="24"/>
  <c r="AO5" i="24"/>
  <c r="AK5" i="24"/>
  <c r="AG5" i="24"/>
  <c r="AC5" i="24"/>
  <c r="Y5" i="24"/>
  <c r="U5" i="24"/>
  <c r="Q5" i="24"/>
  <c r="M5" i="24"/>
  <c r="I5" i="24"/>
  <c r="E5" i="24"/>
  <c r="BR4" i="24"/>
  <c r="BN4" i="24"/>
  <c r="BJ4" i="24"/>
  <c r="BF4" i="24"/>
  <c r="BB4" i="24"/>
  <c r="AX4" i="24"/>
  <c r="AT4" i="24"/>
  <c r="AP4" i="24"/>
  <c r="AL4" i="24"/>
  <c r="AH4" i="24"/>
  <c r="AD4" i="24"/>
  <c r="Z4" i="24"/>
  <c r="V4" i="24"/>
  <c r="R4" i="24"/>
  <c r="N4" i="24"/>
  <c r="J4" i="24"/>
  <c r="F4" i="24"/>
  <c r="BE8" i="24"/>
  <c r="BA8" i="24"/>
  <c r="AW8" i="24"/>
  <c r="AS8" i="24"/>
  <c r="AO8" i="24"/>
  <c r="AK8" i="24"/>
  <c r="AG8" i="24"/>
  <c r="AC8" i="24"/>
  <c r="Y8" i="24"/>
  <c r="U8" i="24"/>
  <c r="Q8" i="24"/>
  <c r="M8" i="24"/>
  <c r="I8" i="24"/>
  <c r="E8" i="24"/>
  <c r="BR7" i="24"/>
  <c r="BN7" i="24"/>
  <c r="BJ7" i="24"/>
  <c r="BF7" i="24"/>
  <c r="BB7" i="24"/>
  <c r="AX7" i="24"/>
  <c r="AT7" i="24"/>
  <c r="AP7" i="24"/>
  <c r="AL7" i="24"/>
  <c r="AH7" i="24"/>
  <c r="AD7" i="24"/>
  <c r="Z7" i="24"/>
  <c r="V7" i="24"/>
  <c r="R7" i="24"/>
  <c r="N7" i="24"/>
  <c r="J7" i="24"/>
  <c r="F7" i="24"/>
  <c r="BS6" i="24"/>
  <c r="BO6" i="24"/>
  <c r="BK6" i="24"/>
  <c r="BG6" i="24"/>
  <c r="BC6" i="24"/>
  <c r="AY6" i="24"/>
  <c r="AU6" i="24"/>
  <c r="AQ6" i="24"/>
  <c r="AM6" i="24"/>
  <c r="AI6" i="24"/>
  <c r="AE6" i="24"/>
  <c r="AA6" i="24"/>
  <c r="W6" i="24"/>
  <c r="S6" i="24"/>
  <c r="O6" i="24"/>
  <c r="K6" i="24"/>
  <c r="G6" i="24"/>
  <c r="BT5" i="24"/>
  <c r="BP5" i="24"/>
  <c r="BL5" i="24"/>
  <c r="BH5" i="24"/>
  <c r="BD5" i="24"/>
  <c r="AZ5" i="24"/>
  <c r="AV5" i="24"/>
  <c r="AR5" i="24"/>
  <c r="AN5" i="24"/>
  <c r="AJ5" i="24"/>
  <c r="AF5" i="24"/>
  <c r="AB5" i="24"/>
  <c r="X5" i="24"/>
  <c r="T5" i="24"/>
  <c r="P5" i="24"/>
  <c r="L5" i="24"/>
  <c r="H5" i="24"/>
  <c r="D5" i="24"/>
  <c r="BQ4" i="24"/>
  <c r="BM4" i="24"/>
  <c r="BI4" i="24"/>
  <c r="BE4" i="24"/>
  <c r="BA4" i="24"/>
  <c r="AW4" i="24"/>
  <c r="AS4" i="24"/>
  <c r="AO4" i="24"/>
  <c r="AK4" i="24"/>
  <c r="AG4" i="24"/>
  <c r="AC4" i="24"/>
  <c r="Y4" i="24"/>
  <c r="U4" i="24"/>
  <c r="Q4" i="24"/>
  <c r="M4" i="24"/>
  <c r="I4" i="24"/>
  <c r="E4" i="24"/>
  <c r="BH8" i="24"/>
  <c r="BD8" i="24"/>
  <c r="AZ8" i="24"/>
  <c r="AV8" i="24"/>
  <c r="AR8" i="24"/>
  <c r="AN8" i="24"/>
  <c r="AJ8" i="24"/>
  <c r="AF8" i="24"/>
  <c r="AB8" i="24"/>
  <c r="X8" i="24"/>
  <c r="T8" i="24"/>
  <c r="P8" i="24"/>
  <c r="L8" i="24"/>
  <c r="H8" i="24"/>
  <c r="D8" i="24"/>
  <c r="BQ7" i="24"/>
  <c r="BM7" i="24"/>
  <c r="BI7" i="24"/>
  <c r="BE7" i="24"/>
  <c r="BA7" i="24"/>
  <c r="AW7" i="24"/>
  <c r="AS7" i="24"/>
  <c r="AO7" i="24"/>
  <c r="AK7" i="24"/>
  <c r="AG7" i="24"/>
  <c r="AC7" i="24"/>
  <c r="Y7" i="24"/>
  <c r="U7" i="24"/>
  <c r="Q7" i="24"/>
  <c r="M7" i="24"/>
  <c r="I7" i="24"/>
  <c r="E7" i="24"/>
  <c r="BR6" i="24"/>
  <c r="BN6" i="24"/>
  <c r="BJ6" i="24"/>
  <c r="BF6" i="24"/>
  <c r="BB6" i="24"/>
  <c r="AX6" i="24"/>
  <c r="AT6" i="24"/>
  <c r="AP6" i="24"/>
  <c r="AL6" i="24"/>
  <c r="AH6" i="24"/>
  <c r="AD6" i="24"/>
  <c r="Z6" i="24"/>
  <c r="V6" i="24"/>
  <c r="R6" i="24"/>
  <c r="N6" i="24"/>
  <c r="J6" i="24"/>
  <c r="F6" i="24"/>
  <c r="BS5" i="24"/>
  <c r="BO5" i="24"/>
  <c r="BK5" i="24"/>
  <c r="BG5" i="24"/>
  <c r="BC5" i="24"/>
  <c r="AY5" i="24"/>
  <c r="AU5" i="24"/>
  <c r="AQ5" i="24"/>
  <c r="AM5" i="24"/>
  <c r="AI5" i="24"/>
  <c r="AE5" i="24"/>
  <c r="AA5" i="24"/>
  <c r="W5" i="24"/>
  <c r="S5" i="24"/>
  <c r="O5" i="24"/>
  <c r="K5" i="24"/>
  <c r="G5" i="24"/>
  <c r="BT4" i="24"/>
  <c r="BP4" i="24"/>
  <c r="BL4" i="24"/>
  <c r="BH4" i="24"/>
  <c r="BD4" i="24"/>
  <c r="AZ4" i="24"/>
  <c r="AV4" i="24"/>
  <c r="AR4" i="24"/>
  <c r="AN4" i="24"/>
  <c r="AJ4" i="24"/>
  <c r="AF4" i="24"/>
  <c r="AB4" i="24"/>
  <c r="X4" i="24"/>
  <c r="T4" i="24"/>
  <c r="P4" i="24"/>
  <c r="L4" i="24"/>
  <c r="H4" i="24"/>
  <c r="D4" i="24"/>
  <c r="AX5" i="24"/>
  <c r="AT5" i="24"/>
  <c r="AP5" i="24"/>
  <c r="AL5" i="24"/>
  <c r="AH5" i="24"/>
  <c r="AD5" i="24"/>
  <c r="Z5" i="24"/>
  <c r="V5" i="24"/>
  <c r="R5" i="24"/>
  <c r="N5" i="24"/>
  <c r="J5" i="24"/>
  <c r="F5" i="24"/>
  <c r="BS4" i="24"/>
  <c r="BO4" i="24"/>
  <c r="BK4" i="24"/>
  <c r="BG4" i="24"/>
  <c r="BC4" i="24"/>
  <c r="AY4" i="24"/>
  <c r="AU4" i="24"/>
  <c r="AQ4" i="24"/>
  <c r="AM4" i="24"/>
  <c r="AI4" i="24"/>
  <c r="AE4" i="24"/>
  <c r="AA4" i="24"/>
  <c r="W4" i="24"/>
  <c r="S4" i="24"/>
  <c r="O4" i="24"/>
  <c r="K4" i="24"/>
  <c r="G4" i="24"/>
  <c r="H10" i="53" l="1"/>
  <c r="H30" i="53"/>
  <c r="D6" i="87" a="1"/>
  <c r="P47" i="81"/>
  <c r="J53" i="76"/>
  <c r="I42" i="59"/>
  <c r="I42" i="53" s="1"/>
  <c r="H42" i="53"/>
  <c r="I43" i="59"/>
  <c r="I43" i="53" s="1"/>
  <c r="H43" i="53"/>
  <c r="AQ45" i="65"/>
  <c r="I22" i="59"/>
  <c r="I22" i="53" s="1"/>
  <c r="H22" i="53"/>
  <c r="I26" i="59"/>
  <c r="I26" i="53" s="1"/>
  <c r="H26" i="53"/>
  <c r="I8" i="59"/>
  <c r="H47" i="59"/>
  <c r="H8" i="53"/>
  <c r="I46" i="59"/>
  <c r="I46" i="53" s="1"/>
  <c r="H46" i="53"/>
  <c r="I12" i="59"/>
  <c r="I12" i="53" s="1"/>
  <c r="H12" i="53"/>
  <c r="I20" i="59"/>
  <c r="I20" i="53" s="1"/>
  <c r="H20" i="53"/>
  <c r="I33" i="59"/>
  <c r="I33" i="53" s="1"/>
  <c r="H33" i="53"/>
  <c r="I18" i="59"/>
  <c r="I18" i="53" s="1"/>
  <c r="H18" i="53"/>
  <c r="I31" i="59"/>
  <c r="I31" i="53" s="1"/>
  <c r="H31" i="53"/>
  <c r="I34" i="59"/>
  <c r="I34" i="53" s="1"/>
  <c r="H34" i="53"/>
  <c r="I15" i="59"/>
  <c r="I15" i="53" s="1"/>
  <c r="H15" i="53"/>
  <c r="I24" i="59"/>
  <c r="I24" i="53" s="1"/>
  <c r="H24" i="53"/>
  <c r="I21" i="59"/>
  <c r="I21" i="53" s="1"/>
  <c r="H21" i="53"/>
  <c r="I36" i="59"/>
  <c r="I36" i="53" s="1"/>
  <c r="H36" i="53"/>
  <c r="I14" i="59"/>
  <c r="I14" i="53" s="1"/>
  <c r="H14" i="53"/>
  <c r="I29" i="59"/>
  <c r="I29" i="53" s="1"/>
  <c r="H29" i="53"/>
  <c r="I32" i="59"/>
  <c r="I32" i="53" s="1"/>
  <c r="H32" i="53"/>
  <c r="I9" i="59"/>
  <c r="I9" i="53" s="1"/>
  <c r="H9" i="53"/>
  <c r="I27" i="59"/>
  <c r="I27" i="53" s="1"/>
  <c r="H27" i="53"/>
  <c r="I45" i="59"/>
  <c r="I45" i="53" s="1"/>
  <c r="H45" i="53"/>
  <c r="I37" i="59"/>
  <c r="I37" i="53" s="1"/>
  <c r="H37" i="53"/>
  <c r="I39" i="59"/>
  <c r="I39" i="53" s="1"/>
  <c r="H39" i="53"/>
  <c r="I35" i="59"/>
  <c r="I35" i="53" s="1"/>
  <c r="H35" i="53"/>
  <c r="I40" i="59"/>
  <c r="I40" i="53" s="1"/>
  <c r="H40" i="53"/>
  <c r="I19" i="59"/>
  <c r="I19" i="53" s="1"/>
  <c r="H19" i="53"/>
  <c r="I44" i="59"/>
  <c r="I44" i="53" s="1"/>
  <c r="H44" i="53"/>
  <c r="I17" i="59"/>
  <c r="I17" i="53" s="1"/>
  <c r="H17" i="53"/>
  <c r="AQ52" i="65"/>
  <c r="I16" i="59"/>
  <c r="I16" i="53" s="1"/>
  <c r="H16" i="53"/>
  <c r="I41" i="59"/>
  <c r="I41" i="53" s="1"/>
  <c r="H41" i="53"/>
  <c r="I28" i="59"/>
  <c r="I28" i="53" s="1"/>
  <c r="H28" i="53"/>
  <c r="I23" i="59"/>
  <c r="I23" i="53" s="1"/>
  <c r="H23" i="53"/>
  <c r="I25" i="59"/>
  <c r="I25" i="53" s="1"/>
  <c r="H25" i="53"/>
  <c r="I13" i="59"/>
  <c r="I13" i="53" s="1"/>
  <c r="H13" i="53"/>
  <c r="I38" i="59"/>
  <c r="I38" i="53" s="1"/>
  <c r="H38" i="53"/>
  <c r="I11" i="59"/>
  <c r="I11" i="53" s="1"/>
  <c r="H11" i="53"/>
  <c r="K22" i="25"/>
  <c r="K19" i="25"/>
  <c r="BU1" i="20"/>
  <c r="K80" i="25"/>
  <c r="K74" i="25" s="1"/>
  <c r="K62" i="25"/>
  <c r="K61" i="25" s="1"/>
  <c r="K57" i="25"/>
  <c r="K52" i="25"/>
  <c r="K43" i="25"/>
  <c r="K30" i="25"/>
  <c r="K27" i="25"/>
  <c r="K14" i="25"/>
  <c r="W43" i="74" l="1"/>
  <c r="J92" i="76"/>
  <c r="D13" i="87"/>
  <c r="Q15" i="81" s="1"/>
  <c r="D21" i="87"/>
  <c r="Q23" i="81" s="1"/>
  <c r="D29" i="87"/>
  <c r="Q31" i="81" s="1"/>
  <c r="D37" i="87"/>
  <c r="Q39" i="81" s="1"/>
  <c r="D6" i="87"/>
  <c r="Q8" i="81" s="1"/>
  <c r="D14" i="87"/>
  <c r="Q16" i="81" s="1"/>
  <c r="D22" i="87"/>
  <c r="Q24" i="81" s="1"/>
  <c r="D30" i="87"/>
  <c r="Q32" i="81" s="1"/>
  <c r="D38" i="87"/>
  <c r="Q40" i="81" s="1"/>
  <c r="D7" i="87"/>
  <c r="Q9" i="81" s="1"/>
  <c r="D15" i="87"/>
  <c r="Q17" i="81" s="1"/>
  <c r="D23" i="87"/>
  <c r="Q25" i="81" s="1"/>
  <c r="D31" i="87"/>
  <c r="Q33" i="81" s="1"/>
  <c r="D39" i="87"/>
  <c r="Q41" i="81" s="1"/>
  <c r="D8" i="87"/>
  <c r="Q10" i="81" s="1"/>
  <c r="D16" i="87"/>
  <c r="Q18" i="81" s="1"/>
  <c r="D24" i="87"/>
  <c r="Q26" i="81" s="1"/>
  <c r="D32" i="87"/>
  <c r="Q34" i="81" s="1"/>
  <c r="D40" i="87"/>
  <c r="Q42" i="81" s="1"/>
  <c r="D9" i="87"/>
  <c r="Q11" i="81" s="1"/>
  <c r="D17" i="87"/>
  <c r="Q19" i="81" s="1"/>
  <c r="D25" i="87"/>
  <c r="Q27" i="81" s="1"/>
  <c r="D33" i="87"/>
  <c r="Q35" i="81" s="1"/>
  <c r="D41" i="87"/>
  <c r="Q43" i="81" s="1"/>
  <c r="D10" i="87"/>
  <c r="Q12" i="81" s="1"/>
  <c r="D18" i="87"/>
  <c r="Q20" i="81" s="1"/>
  <c r="D26" i="87"/>
  <c r="Q28" i="81" s="1"/>
  <c r="D34" i="87"/>
  <c r="Q36" i="81" s="1"/>
  <c r="D42" i="87"/>
  <c r="Q44" i="81" s="1"/>
  <c r="D11" i="87"/>
  <c r="Q13" i="81" s="1"/>
  <c r="D19" i="87"/>
  <c r="Q21" i="81" s="1"/>
  <c r="D27" i="87"/>
  <c r="Q29" i="81" s="1"/>
  <c r="D35" i="87"/>
  <c r="Q37" i="81" s="1"/>
  <c r="D43" i="87"/>
  <c r="Q45" i="81" s="1"/>
  <c r="D28" i="87"/>
  <c r="Q30" i="81" s="1"/>
  <c r="D36" i="87"/>
  <c r="Q38" i="81" s="1"/>
  <c r="D44" i="87"/>
  <c r="Q46" i="81" s="1"/>
  <c r="D12" i="87"/>
  <c r="Q14" i="81" s="1"/>
  <c r="D20" i="87"/>
  <c r="Q22" i="81" s="1"/>
  <c r="H47" i="53"/>
  <c r="C19" i="51"/>
  <c r="D6" i="66" a="1"/>
  <c r="I47" i="59"/>
  <c r="I8" i="53"/>
  <c r="K13" i="25"/>
  <c r="K51" i="25"/>
  <c r="K42" i="25" s="1"/>
  <c r="K41" i="25" s="1"/>
  <c r="K40" i="25" s="1"/>
  <c r="K39" i="25" s="1"/>
  <c r="K26" i="25"/>
  <c r="C51" i="23"/>
  <c r="C50" i="23"/>
  <c r="C49" i="23"/>
  <c r="C48" i="23"/>
  <c r="C47" i="23"/>
  <c r="C46" i="23"/>
  <c r="C45" i="23"/>
  <c r="C44" i="23"/>
  <c r="C43" i="23"/>
  <c r="C42" i="23"/>
  <c r="C41" i="23"/>
  <c r="C40" i="23"/>
  <c r="C39" i="23"/>
  <c r="C38" i="23"/>
  <c r="C37" i="23"/>
  <c r="C36" i="23"/>
  <c r="C35" i="23"/>
  <c r="C35" i="24" s="1"/>
  <c r="C34" i="23"/>
  <c r="C33" i="23"/>
  <c r="C32" i="23"/>
  <c r="C31" i="23"/>
  <c r="C31" i="24" s="1"/>
  <c r="C30" i="23"/>
  <c r="C29" i="23"/>
  <c r="C28" i="23"/>
  <c r="C27" i="23"/>
  <c r="C27" i="24" s="1"/>
  <c r="C26" i="23"/>
  <c r="C24" i="23"/>
  <c r="C23" i="23"/>
  <c r="C22" i="23"/>
  <c r="C22" i="24" s="1"/>
  <c r="C21" i="23"/>
  <c r="C17" i="23"/>
  <c r="C16" i="23"/>
  <c r="C15" i="23"/>
  <c r="C15" i="24" s="1"/>
  <c r="C14" i="23"/>
  <c r="C12" i="23"/>
  <c r="C11" i="23"/>
  <c r="R27" i="81" l="1"/>
  <c r="S27" i="81"/>
  <c r="I73" i="81"/>
  <c r="H73" i="81"/>
  <c r="D117" i="76"/>
  <c r="T27" i="81"/>
  <c r="I92" i="81"/>
  <c r="R46" i="81"/>
  <c r="S46" i="81"/>
  <c r="D136" i="76"/>
  <c r="H92" i="81"/>
  <c r="T46" i="81"/>
  <c r="R8" i="81"/>
  <c r="S8" i="81"/>
  <c r="I54" i="81"/>
  <c r="Q47" i="81"/>
  <c r="H54" i="81"/>
  <c r="D98" i="76"/>
  <c r="T8" i="81"/>
  <c r="R11" i="81"/>
  <c r="S11" i="81"/>
  <c r="I57" i="81"/>
  <c r="H57" i="81"/>
  <c r="D101" i="76"/>
  <c r="T11" i="81"/>
  <c r="R25" i="81"/>
  <c r="S25" i="81"/>
  <c r="I71" i="81"/>
  <c r="H71" i="81"/>
  <c r="D115" i="76"/>
  <c r="T25" i="81"/>
  <c r="R39" i="81"/>
  <c r="I85" i="81"/>
  <c r="S39" i="81"/>
  <c r="H85" i="81"/>
  <c r="D129" i="76"/>
  <c r="T39" i="81"/>
  <c r="R30" i="81"/>
  <c r="S30" i="81"/>
  <c r="I76" i="81"/>
  <c r="H76" i="81"/>
  <c r="D120" i="76"/>
  <c r="T30" i="81"/>
  <c r="R28" i="81"/>
  <c r="S28" i="81"/>
  <c r="I74" i="81"/>
  <c r="H74" i="81"/>
  <c r="D118" i="76"/>
  <c r="T28" i="81"/>
  <c r="I88" i="81"/>
  <c r="S42" i="81"/>
  <c r="H88" i="81"/>
  <c r="R42" i="81"/>
  <c r="D132" i="76"/>
  <c r="T42" i="81"/>
  <c r="R17" i="81"/>
  <c r="S17" i="81"/>
  <c r="I63" i="81"/>
  <c r="H63" i="81"/>
  <c r="D107" i="76"/>
  <c r="T17" i="81"/>
  <c r="R31" i="81"/>
  <c r="S31" i="81"/>
  <c r="I77" i="81"/>
  <c r="H77" i="81"/>
  <c r="D121" i="76"/>
  <c r="T31" i="81"/>
  <c r="R13" i="81"/>
  <c r="S13" i="81"/>
  <c r="I59" i="81"/>
  <c r="H59" i="81"/>
  <c r="D103" i="76"/>
  <c r="T13" i="81"/>
  <c r="I90" i="81"/>
  <c r="R44" i="81"/>
  <c r="H90" i="81"/>
  <c r="S44" i="81"/>
  <c r="D134" i="76"/>
  <c r="T44" i="81"/>
  <c r="I91" i="81"/>
  <c r="R45" i="81"/>
  <c r="S45" i="81"/>
  <c r="H91" i="81"/>
  <c r="D135" i="76"/>
  <c r="T45" i="81"/>
  <c r="R20" i="81"/>
  <c r="S20" i="81"/>
  <c r="I66" i="81"/>
  <c r="H66" i="81"/>
  <c r="D110" i="76"/>
  <c r="T20" i="81"/>
  <c r="R34" i="81"/>
  <c r="S34" i="81"/>
  <c r="I80" i="81"/>
  <c r="H80" i="81"/>
  <c r="D124" i="76"/>
  <c r="T34" i="81"/>
  <c r="R9" i="81"/>
  <c r="S9" i="81"/>
  <c r="I55" i="81"/>
  <c r="H55" i="81"/>
  <c r="D99" i="76"/>
  <c r="T9" i="81"/>
  <c r="R23" i="81"/>
  <c r="S23" i="81"/>
  <c r="I69" i="81"/>
  <c r="H69" i="81"/>
  <c r="D113" i="76"/>
  <c r="T23" i="81"/>
  <c r="R41" i="81"/>
  <c r="I87" i="81"/>
  <c r="H87" i="81"/>
  <c r="S41" i="81"/>
  <c r="D131" i="76"/>
  <c r="T41" i="81"/>
  <c r="R19" i="81"/>
  <c r="S19" i="81"/>
  <c r="I65" i="81"/>
  <c r="H65" i="81"/>
  <c r="D109" i="76"/>
  <c r="T19" i="81"/>
  <c r="R36" i="81"/>
  <c r="S36" i="81"/>
  <c r="I82" i="81"/>
  <c r="H82" i="81"/>
  <c r="D126" i="76"/>
  <c r="T36" i="81"/>
  <c r="R12" i="81"/>
  <c r="S12" i="81"/>
  <c r="I58" i="81"/>
  <c r="H58" i="81"/>
  <c r="D102" i="76"/>
  <c r="T12" i="81"/>
  <c r="I89" i="81"/>
  <c r="R43" i="81"/>
  <c r="S43" i="81"/>
  <c r="H89" i="81"/>
  <c r="D133" i="76"/>
  <c r="T43" i="81"/>
  <c r="R18" i="81"/>
  <c r="S18" i="81"/>
  <c r="I64" i="81"/>
  <c r="H64" i="81"/>
  <c r="D108" i="76"/>
  <c r="T18" i="81"/>
  <c r="R32" i="81"/>
  <c r="S32" i="81"/>
  <c r="I78" i="81"/>
  <c r="H78" i="81"/>
  <c r="D122" i="76"/>
  <c r="T32" i="81"/>
  <c r="R14" i="81"/>
  <c r="S14" i="81"/>
  <c r="I60" i="81"/>
  <c r="H60" i="81"/>
  <c r="D104" i="76"/>
  <c r="T14" i="81"/>
  <c r="R16" i="81"/>
  <c r="S16" i="81"/>
  <c r="I62" i="81"/>
  <c r="H62" i="81"/>
  <c r="D106" i="76"/>
  <c r="T16" i="81"/>
  <c r="R33" i="81"/>
  <c r="S33" i="81"/>
  <c r="I79" i="81"/>
  <c r="H79" i="81"/>
  <c r="D123" i="76"/>
  <c r="T33" i="81"/>
  <c r="R38" i="81"/>
  <c r="I84" i="81"/>
  <c r="H84" i="81"/>
  <c r="S38" i="81"/>
  <c r="D128" i="76"/>
  <c r="T38" i="81"/>
  <c r="R37" i="81"/>
  <c r="I83" i="81"/>
  <c r="S37" i="81"/>
  <c r="H83" i="81"/>
  <c r="D127" i="76"/>
  <c r="T37" i="81"/>
  <c r="R26" i="81"/>
  <c r="S26" i="81"/>
  <c r="I72" i="81"/>
  <c r="H72" i="81"/>
  <c r="D116" i="76"/>
  <c r="T26" i="81"/>
  <c r="R40" i="81"/>
  <c r="I86" i="81"/>
  <c r="S40" i="81"/>
  <c r="H86" i="81"/>
  <c r="D130" i="76"/>
  <c r="T40" i="81"/>
  <c r="R15" i="81"/>
  <c r="S15" i="81"/>
  <c r="I61" i="81"/>
  <c r="H61" i="81"/>
  <c r="D105" i="76"/>
  <c r="T15" i="81"/>
  <c r="R29" i="81"/>
  <c r="S29" i="81"/>
  <c r="I75" i="81"/>
  <c r="H75" i="81"/>
  <c r="D119" i="76"/>
  <c r="T29" i="81"/>
  <c r="R22" i="81"/>
  <c r="S22" i="81"/>
  <c r="I68" i="81"/>
  <c r="H68" i="81"/>
  <c r="D112" i="76"/>
  <c r="T22" i="81"/>
  <c r="R21" i="81"/>
  <c r="S21" i="81"/>
  <c r="I67" i="81"/>
  <c r="H67" i="81"/>
  <c r="D111" i="76"/>
  <c r="T21" i="81"/>
  <c r="R35" i="81"/>
  <c r="S35" i="81"/>
  <c r="I81" i="81"/>
  <c r="H81" i="81"/>
  <c r="D125" i="76"/>
  <c r="T35" i="81"/>
  <c r="R10" i="81"/>
  <c r="S10" i="81"/>
  <c r="I56" i="81"/>
  <c r="H56" i="81"/>
  <c r="D100" i="76"/>
  <c r="T10" i="81"/>
  <c r="R24" i="81"/>
  <c r="S24" i="81"/>
  <c r="I70" i="81"/>
  <c r="H70" i="81"/>
  <c r="D114" i="76"/>
  <c r="T24" i="81"/>
  <c r="D6" i="66"/>
  <c r="J8" i="59" s="1"/>
  <c r="D14" i="66"/>
  <c r="J16" i="59" s="1"/>
  <c r="D22" i="66"/>
  <c r="J24" i="59" s="1"/>
  <c r="D30" i="66"/>
  <c r="J32" i="59" s="1"/>
  <c r="D38" i="66"/>
  <c r="J40" i="59" s="1"/>
  <c r="D7" i="66"/>
  <c r="J9" i="59" s="1"/>
  <c r="D15" i="66"/>
  <c r="J17" i="59" s="1"/>
  <c r="D23" i="66"/>
  <c r="J25" i="59" s="1"/>
  <c r="D31" i="66"/>
  <c r="J33" i="59" s="1"/>
  <c r="D39" i="66"/>
  <c r="J41" i="59" s="1"/>
  <c r="D8" i="66"/>
  <c r="J10" i="59" s="1"/>
  <c r="D16" i="66"/>
  <c r="J18" i="59" s="1"/>
  <c r="D24" i="66"/>
  <c r="J26" i="59" s="1"/>
  <c r="D32" i="66"/>
  <c r="J34" i="59" s="1"/>
  <c r="D40" i="66"/>
  <c r="J42" i="59" s="1"/>
  <c r="D9" i="66"/>
  <c r="J11" i="59" s="1"/>
  <c r="D17" i="66"/>
  <c r="J19" i="59" s="1"/>
  <c r="D25" i="66"/>
  <c r="J27" i="59" s="1"/>
  <c r="D33" i="66"/>
  <c r="J35" i="59" s="1"/>
  <c r="D41" i="66"/>
  <c r="J43" i="59" s="1"/>
  <c r="D10" i="66"/>
  <c r="J12" i="59" s="1"/>
  <c r="D18" i="66"/>
  <c r="J20" i="59" s="1"/>
  <c r="D26" i="66"/>
  <c r="J28" i="59" s="1"/>
  <c r="D34" i="66"/>
  <c r="J36" i="59" s="1"/>
  <c r="D42" i="66"/>
  <c r="J44" i="59" s="1"/>
  <c r="D13" i="66"/>
  <c r="J15" i="59" s="1"/>
  <c r="D36" i="66"/>
  <c r="J38" i="59" s="1"/>
  <c r="D19" i="66"/>
  <c r="J21" i="59" s="1"/>
  <c r="D37" i="66"/>
  <c r="J39" i="59" s="1"/>
  <c r="D20" i="66"/>
  <c r="J22" i="59" s="1"/>
  <c r="D43" i="66"/>
  <c r="J45" i="59" s="1"/>
  <c r="D27" i="66"/>
  <c r="J29" i="59" s="1"/>
  <c r="D28" i="66"/>
  <c r="J30" i="59" s="1"/>
  <c r="D29" i="66"/>
  <c r="J31" i="59" s="1"/>
  <c r="D35" i="66"/>
  <c r="J37" i="59" s="1"/>
  <c r="D44" i="66"/>
  <c r="J46" i="59" s="1"/>
  <c r="D11" i="66"/>
  <c r="J13" i="59" s="1"/>
  <c r="D12" i="66"/>
  <c r="J14" i="59" s="1"/>
  <c r="D21" i="66"/>
  <c r="J23" i="59" s="1"/>
  <c r="I47" i="53"/>
  <c r="C25" i="51"/>
  <c r="C39" i="24"/>
  <c r="C47" i="24"/>
  <c r="C11" i="24"/>
  <c r="C16" i="24"/>
  <c r="C23" i="24"/>
  <c r="C28" i="24"/>
  <c r="C32" i="24"/>
  <c r="C36" i="24"/>
  <c r="C40" i="24"/>
  <c r="C48" i="24"/>
  <c r="C17" i="24"/>
  <c r="C29" i="24"/>
  <c r="C37" i="24"/>
  <c r="C41" i="24"/>
  <c r="C45" i="24"/>
  <c r="C49" i="24"/>
  <c r="C43" i="24"/>
  <c r="C12" i="24"/>
  <c r="C24" i="24"/>
  <c r="C33" i="24"/>
  <c r="C14" i="24"/>
  <c r="C21" i="24"/>
  <c r="C26" i="24"/>
  <c r="C30" i="24"/>
  <c r="C34" i="24"/>
  <c r="C38" i="24"/>
  <c r="C42" i="24"/>
  <c r="C46" i="24"/>
  <c r="C50" i="24"/>
  <c r="C51" i="24"/>
  <c r="C20" i="24"/>
  <c r="C18" i="24"/>
  <c r="C19" i="24"/>
  <c r="C13" i="24"/>
  <c r="C25" i="24"/>
  <c r="C44" i="24"/>
  <c r="K12" i="25"/>
  <c r="K11" i="25" s="1"/>
  <c r="C4" i="20" s="1" a="1"/>
  <c r="C10" i="23"/>
  <c r="C10" i="24" s="1"/>
  <c r="C9" i="23"/>
  <c r="C9" i="24" s="1"/>
  <c r="C8" i="23"/>
  <c r="C8" i="24" s="1"/>
  <c r="C7" i="23"/>
  <c r="C7" i="24" s="1"/>
  <c r="C6" i="23"/>
  <c r="C6" i="24" s="1"/>
  <c r="C5" i="23"/>
  <c r="C5" i="24" s="1"/>
  <c r="C4" i="23"/>
  <c r="I160" i="76" l="1"/>
  <c r="K70" i="81"/>
  <c r="I158" i="76"/>
  <c r="K68" i="81"/>
  <c r="I162" i="76"/>
  <c r="K72" i="81"/>
  <c r="E104" i="76"/>
  <c r="U14" i="81"/>
  <c r="F133" i="76"/>
  <c r="V43" i="81"/>
  <c r="H177" i="76"/>
  <c r="J87" i="81"/>
  <c r="E113" i="76"/>
  <c r="U23" i="81"/>
  <c r="I156" i="76"/>
  <c r="K66" i="81"/>
  <c r="I181" i="76"/>
  <c r="K91" i="81"/>
  <c r="E107" i="76"/>
  <c r="U17" i="81"/>
  <c r="I166" i="76"/>
  <c r="K76" i="81"/>
  <c r="E129" i="76"/>
  <c r="U39" i="81"/>
  <c r="C43" i="74"/>
  <c r="D25" i="72"/>
  <c r="C91" i="74"/>
  <c r="D137" i="76"/>
  <c r="E136" i="76"/>
  <c r="U46" i="81"/>
  <c r="E100" i="76"/>
  <c r="U10" i="81"/>
  <c r="E119" i="76"/>
  <c r="U29" i="81"/>
  <c r="E127" i="76"/>
  <c r="U37" i="81"/>
  <c r="I152" i="76"/>
  <c r="K62" i="81"/>
  <c r="E102" i="76"/>
  <c r="U12" i="81"/>
  <c r="I167" i="76"/>
  <c r="K77" i="81"/>
  <c r="F114" i="76"/>
  <c r="V24" i="81"/>
  <c r="D33" i="73"/>
  <c r="G125" i="76"/>
  <c r="H157" i="76"/>
  <c r="J67" i="81"/>
  <c r="F112" i="76"/>
  <c r="V22" i="81"/>
  <c r="G105" i="76"/>
  <c r="D13" i="73"/>
  <c r="H176" i="76"/>
  <c r="J86" i="81"/>
  <c r="F116" i="76"/>
  <c r="V26" i="81"/>
  <c r="G128" i="76"/>
  <c r="D36" i="73"/>
  <c r="H169" i="76"/>
  <c r="J79" i="81"/>
  <c r="F106" i="76"/>
  <c r="V16" i="81"/>
  <c r="G122" i="76"/>
  <c r="D30" i="73"/>
  <c r="H154" i="76"/>
  <c r="J64" i="81"/>
  <c r="E133" i="76"/>
  <c r="U43" i="81"/>
  <c r="G126" i="76"/>
  <c r="D34" i="73"/>
  <c r="H155" i="76"/>
  <c r="J65" i="81"/>
  <c r="I177" i="76"/>
  <c r="K87" i="81"/>
  <c r="G99" i="76"/>
  <c r="D7" i="73"/>
  <c r="H170" i="76"/>
  <c r="J80" i="81"/>
  <c r="F110" i="76"/>
  <c r="V20" i="81"/>
  <c r="G134" i="76"/>
  <c r="D42" i="73"/>
  <c r="H149" i="76"/>
  <c r="J59" i="81"/>
  <c r="F121" i="76"/>
  <c r="V31" i="81"/>
  <c r="G132" i="76"/>
  <c r="D40" i="73"/>
  <c r="H164" i="76"/>
  <c r="J74" i="81"/>
  <c r="F120" i="76"/>
  <c r="V30" i="81"/>
  <c r="D23" i="73"/>
  <c r="G115" i="76"/>
  <c r="H147" i="76"/>
  <c r="J57" i="81"/>
  <c r="I93" i="81"/>
  <c r="I144" i="76"/>
  <c r="K54" i="81"/>
  <c r="I182" i="76"/>
  <c r="K92" i="81"/>
  <c r="E114" i="76"/>
  <c r="U24" i="81"/>
  <c r="I157" i="76"/>
  <c r="K67" i="81"/>
  <c r="E112" i="76"/>
  <c r="U22" i="81"/>
  <c r="F130" i="76"/>
  <c r="V40" i="81"/>
  <c r="E116" i="76"/>
  <c r="U26" i="81"/>
  <c r="I169" i="76"/>
  <c r="K79" i="81"/>
  <c r="E106" i="76"/>
  <c r="U16" i="81"/>
  <c r="I154" i="76"/>
  <c r="K64" i="81"/>
  <c r="I179" i="76"/>
  <c r="K89" i="81"/>
  <c r="I155" i="76"/>
  <c r="K65" i="81"/>
  <c r="E131" i="76"/>
  <c r="U41" i="81"/>
  <c r="I170" i="76"/>
  <c r="K80" i="81"/>
  <c r="E110" i="76"/>
  <c r="U20" i="81"/>
  <c r="I149" i="76"/>
  <c r="K59" i="81"/>
  <c r="E121" i="76"/>
  <c r="U31" i="81"/>
  <c r="I164" i="76"/>
  <c r="K74" i="81"/>
  <c r="E120" i="76"/>
  <c r="U30" i="81"/>
  <c r="I147" i="76"/>
  <c r="K57" i="81"/>
  <c r="S47" i="81"/>
  <c r="F98" i="76"/>
  <c r="V8" i="81"/>
  <c r="G117" i="76"/>
  <c r="D25" i="73"/>
  <c r="G100" i="76"/>
  <c r="D8" i="73"/>
  <c r="H171" i="76"/>
  <c r="J81" i="81"/>
  <c r="F111" i="76"/>
  <c r="V21" i="81"/>
  <c r="G119" i="76"/>
  <c r="D27" i="73"/>
  <c r="H151" i="76"/>
  <c r="J61" i="81"/>
  <c r="I176" i="76"/>
  <c r="K86" i="81"/>
  <c r="D35" i="73"/>
  <c r="G127" i="76"/>
  <c r="F128" i="76"/>
  <c r="V38" i="81"/>
  <c r="F123" i="76"/>
  <c r="V33" i="81"/>
  <c r="G104" i="76"/>
  <c r="D12" i="73"/>
  <c r="H168" i="76"/>
  <c r="J78" i="81"/>
  <c r="F108" i="76"/>
  <c r="V18" i="81"/>
  <c r="G102" i="76"/>
  <c r="D10" i="73"/>
  <c r="H172" i="76"/>
  <c r="J82" i="81"/>
  <c r="F109" i="76"/>
  <c r="V19" i="81"/>
  <c r="D21" i="73"/>
  <c r="G113" i="76"/>
  <c r="H145" i="76"/>
  <c r="J55" i="81"/>
  <c r="F124" i="76"/>
  <c r="V34" i="81"/>
  <c r="G135" i="76"/>
  <c r="D43" i="73"/>
  <c r="F134" i="76"/>
  <c r="V44" i="81"/>
  <c r="F103" i="76"/>
  <c r="V13" i="81"/>
  <c r="G107" i="76"/>
  <c r="D15" i="73"/>
  <c r="E132" i="76"/>
  <c r="U42" i="81"/>
  <c r="F118" i="76"/>
  <c r="V28" i="81"/>
  <c r="G129" i="76"/>
  <c r="D37" i="73"/>
  <c r="H161" i="76"/>
  <c r="J71" i="81"/>
  <c r="F101" i="76"/>
  <c r="V11" i="81"/>
  <c r="R47" i="81"/>
  <c r="E98" i="76"/>
  <c r="U8" i="81"/>
  <c r="I161" i="76"/>
  <c r="K71" i="81"/>
  <c r="E101" i="76"/>
  <c r="U11" i="81"/>
  <c r="D44" i="73"/>
  <c r="G136" i="76"/>
  <c r="H163" i="76"/>
  <c r="J73" i="81"/>
  <c r="I174" i="76"/>
  <c r="K84" i="81"/>
  <c r="F122" i="76"/>
  <c r="V32" i="81"/>
  <c r="D41" i="73"/>
  <c r="G133" i="76"/>
  <c r="H148" i="76"/>
  <c r="J58" i="81"/>
  <c r="F126" i="76"/>
  <c r="V36" i="81"/>
  <c r="D39" i="73"/>
  <c r="G131" i="76"/>
  <c r="H159" i="76"/>
  <c r="J69" i="81"/>
  <c r="F99" i="76"/>
  <c r="V9" i="81"/>
  <c r="G110" i="76"/>
  <c r="D18" i="73"/>
  <c r="H181" i="76"/>
  <c r="J91" i="81"/>
  <c r="E134" i="76"/>
  <c r="U44" i="81"/>
  <c r="G121" i="76"/>
  <c r="D29" i="73"/>
  <c r="H153" i="76"/>
  <c r="J63" i="81"/>
  <c r="F132" i="76"/>
  <c r="V42" i="81"/>
  <c r="G120" i="76"/>
  <c r="D28" i="73"/>
  <c r="H175" i="76"/>
  <c r="J85" i="81"/>
  <c r="F115" i="76"/>
  <c r="V25" i="81"/>
  <c r="T47" i="81"/>
  <c r="G98" i="76"/>
  <c r="D6" i="73"/>
  <c r="H182" i="76"/>
  <c r="J92" i="81"/>
  <c r="I163" i="76"/>
  <c r="K73" i="81"/>
  <c r="I171" i="76"/>
  <c r="K81" i="81"/>
  <c r="E111" i="76"/>
  <c r="U21" i="81"/>
  <c r="I151" i="76"/>
  <c r="K61" i="81"/>
  <c r="E130" i="76"/>
  <c r="U40" i="81"/>
  <c r="E123" i="76"/>
  <c r="U33" i="81"/>
  <c r="I168" i="76"/>
  <c r="K78" i="81"/>
  <c r="E108" i="76"/>
  <c r="U18" i="81"/>
  <c r="I172" i="76"/>
  <c r="K82" i="81"/>
  <c r="E124" i="76"/>
  <c r="U34" i="81"/>
  <c r="H180" i="76"/>
  <c r="J90" i="81"/>
  <c r="E103" i="76"/>
  <c r="U13" i="81"/>
  <c r="E118" i="76"/>
  <c r="U28" i="81"/>
  <c r="G114" i="76"/>
  <c r="D22" i="73"/>
  <c r="F125" i="76"/>
  <c r="V35" i="81"/>
  <c r="G112" i="76"/>
  <c r="D20" i="73"/>
  <c r="H165" i="76"/>
  <c r="J75" i="81"/>
  <c r="F105" i="76"/>
  <c r="V15" i="81"/>
  <c r="G116" i="76"/>
  <c r="D24" i="73"/>
  <c r="H173" i="76"/>
  <c r="J83" i="81"/>
  <c r="H150" i="76"/>
  <c r="J60" i="81"/>
  <c r="I146" i="76"/>
  <c r="K56" i="81"/>
  <c r="E125" i="76"/>
  <c r="U35" i="81"/>
  <c r="I165" i="76"/>
  <c r="K75" i="81"/>
  <c r="E105" i="76"/>
  <c r="U15" i="81"/>
  <c r="F127" i="76"/>
  <c r="V37" i="81"/>
  <c r="E128" i="76"/>
  <c r="U38" i="81"/>
  <c r="I150" i="76"/>
  <c r="K60" i="81"/>
  <c r="E122" i="76"/>
  <c r="U32" i="81"/>
  <c r="I148" i="76"/>
  <c r="K58" i="81"/>
  <c r="E126" i="76"/>
  <c r="U36" i="81"/>
  <c r="I159" i="76"/>
  <c r="K69" i="81"/>
  <c r="E99" i="76"/>
  <c r="U9" i="81"/>
  <c r="F135" i="76"/>
  <c r="V45" i="81"/>
  <c r="I180" i="76"/>
  <c r="K90" i="81"/>
  <c r="I153" i="76"/>
  <c r="K63" i="81"/>
  <c r="I178" i="76"/>
  <c r="K88" i="81"/>
  <c r="F129" i="76"/>
  <c r="V39" i="81"/>
  <c r="E115" i="76"/>
  <c r="U25" i="81"/>
  <c r="F117" i="76"/>
  <c r="V27" i="81"/>
  <c r="H174" i="76"/>
  <c r="J84" i="81"/>
  <c r="E109" i="76"/>
  <c r="U19" i="81"/>
  <c r="I145" i="76"/>
  <c r="K55" i="81"/>
  <c r="H178" i="76"/>
  <c r="J88" i="81"/>
  <c r="H146" i="76"/>
  <c r="J56" i="81"/>
  <c r="G106" i="76"/>
  <c r="D14" i="73"/>
  <c r="H160" i="76"/>
  <c r="J70" i="81"/>
  <c r="F100" i="76"/>
  <c r="V10" i="81"/>
  <c r="D19" i="73"/>
  <c r="G111" i="76"/>
  <c r="H158" i="76"/>
  <c r="J68" i="81"/>
  <c r="F119" i="76"/>
  <c r="V29" i="81"/>
  <c r="G130" i="76"/>
  <c r="D38" i="73"/>
  <c r="H162" i="76"/>
  <c r="J72" i="81"/>
  <c r="I173" i="76"/>
  <c r="K83" i="81"/>
  <c r="D31" i="73"/>
  <c r="G123" i="76"/>
  <c r="H152" i="76"/>
  <c r="J62" i="81"/>
  <c r="F104" i="76"/>
  <c r="V14" i="81"/>
  <c r="G108" i="76"/>
  <c r="D16" i="73"/>
  <c r="H179" i="76"/>
  <c r="J89" i="81"/>
  <c r="F102" i="76"/>
  <c r="V12" i="81"/>
  <c r="D17" i="73"/>
  <c r="G109" i="76"/>
  <c r="F131" i="76"/>
  <c r="V41" i="81"/>
  <c r="F113" i="76"/>
  <c r="V23" i="81"/>
  <c r="G124" i="76"/>
  <c r="D32" i="73"/>
  <c r="H156" i="76"/>
  <c r="J66" i="81"/>
  <c r="E135" i="76"/>
  <c r="U45" i="81"/>
  <c r="G103" i="76"/>
  <c r="D11" i="73"/>
  <c r="H167" i="76"/>
  <c r="J77" i="81"/>
  <c r="F107" i="76"/>
  <c r="V17" i="81"/>
  <c r="G118" i="76"/>
  <c r="D26" i="73"/>
  <c r="H166" i="76"/>
  <c r="J76" i="81"/>
  <c r="I175" i="76"/>
  <c r="K85" i="81"/>
  <c r="G101" i="76"/>
  <c r="D9" i="73"/>
  <c r="H93" i="81"/>
  <c r="H144" i="76"/>
  <c r="J54" i="81"/>
  <c r="F136" i="76"/>
  <c r="V46" i="81"/>
  <c r="E117" i="76"/>
  <c r="U27" i="81"/>
  <c r="G71" i="59"/>
  <c r="L25" i="59"/>
  <c r="K25" i="59"/>
  <c r="F71" i="59"/>
  <c r="D70" i="53"/>
  <c r="G69" i="59"/>
  <c r="L23" i="59"/>
  <c r="F69" i="59"/>
  <c r="K23" i="59"/>
  <c r="D68" i="53"/>
  <c r="L45" i="59"/>
  <c r="K45" i="59"/>
  <c r="F91" i="59"/>
  <c r="G91" i="59"/>
  <c r="D90" i="53"/>
  <c r="G74" i="59"/>
  <c r="F74" i="59"/>
  <c r="K28" i="59"/>
  <c r="L28" i="59"/>
  <c r="D73" i="53"/>
  <c r="K42" i="59"/>
  <c r="L42" i="59"/>
  <c r="F88" i="59"/>
  <c r="G88" i="59"/>
  <c r="D87" i="53"/>
  <c r="G63" i="59"/>
  <c r="L17" i="59"/>
  <c r="F63" i="59"/>
  <c r="K17" i="59"/>
  <c r="D62" i="53"/>
  <c r="K22" i="59"/>
  <c r="G68" i="59"/>
  <c r="L22" i="59"/>
  <c r="F68" i="59"/>
  <c r="D67" i="53"/>
  <c r="G66" i="59"/>
  <c r="F66" i="59"/>
  <c r="K20" i="59"/>
  <c r="L20" i="59"/>
  <c r="D65" i="53"/>
  <c r="K34" i="59"/>
  <c r="F80" i="59"/>
  <c r="G80" i="59"/>
  <c r="L34" i="59"/>
  <c r="D79" i="53"/>
  <c r="G55" i="59"/>
  <c r="L9" i="59"/>
  <c r="K9" i="59"/>
  <c r="F55" i="59"/>
  <c r="D54" i="53"/>
  <c r="K36" i="59"/>
  <c r="F82" i="59"/>
  <c r="L36" i="59"/>
  <c r="G82" i="59"/>
  <c r="D81" i="53"/>
  <c r="L13" i="59"/>
  <c r="G59" i="59"/>
  <c r="K13" i="59"/>
  <c r="F59" i="59"/>
  <c r="D58" i="53"/>
  <c r="L39" i="59"/>
  <c r="K39" i="59"/>
  <c r="F85" i="59"/>
  <c r="G85" i="59"/>
  <c r="D84" i="53"/>
  <c r="G58" i="59"/>
  <c r="K12" i="59"/>
  <c r="L12" i="59"/>
  <c r="F58" i="59"/>
  <c r="D57" i="53"/>
  <c r="G72" i="59"/>
  <c r="K26" i="59"/>
  <c r="F72" i="59"/>
  <c r="L26" i="59"/>
  <c r="D71" i="53"/>
  <c r="K40" i="59"/>
  <c r="F86" i="59"/>
  <c r="G86" i="59"/>
  <c r="L40" i="59"/>
  <c r="D85" i="53"/>
  <c r="G57" i="59"/>
  <c r="K11" i="59"/>
  <c r="F57" i="59"/>
  <c r="L11" i="59"/>
  <c r="D56" i="53"/>
  <c r="K46" i="59"/>
  <c r="F92" i="59"/>
  <c r="G92" i="59"/>
  <c r="L46" i="59"/>
  <c r="D91" i="53"/>
  <c r="L21" i="59"/>
  <c r="G67" i="59"/>
  <c r="K21" i="59"/>
  <c r="F67" i="59"/>
  <c r="D66" i="53"/>
  <c r="F89" i="59"/>
  <c r="G89" i="59"/>
  <c r="K43" i="59"/>
  <c r="L43" i="59"/>
  <c r="D88" i="53"/>
  <c r="G64" i="59"/>
  <c r="K18" i="59"/>
  <c r="F64" i="59"/>
  <c r="L18" i="59"/>
  <c r="D63" i="53"/>
  <c r="G78" i="59"/>
  <c r="K32" i="59"/>
  <c r="L32" i="59"/>
  <c r="F78" i="59"/>
  <c r="D77" i="53"/>
  <c r="G70" i="59"/>
  <c r="K24" i="59"/>
  <c r="L24" i="59"/>
  <c r="F70" i="59"/>
  <c r="D69" i="53"/>
  <c r="K14" i="59"/>
  <c r="G60" i="59"/>
  <c r="F60" i="59"/>
  <c r="L14" i="59"/>
  <c r="D59" i="53"/>
  <c r="L37" i="59"/>
  <c r="F83" i="59"/>
  <c r="G83" i="59"/>
  <c r="K37" i="59"/>
  <c r="D82" i="53"/>
  <c r="G77" i="59"/>
  <c r="L31" i="59"/>
  <c r="F77" i="59"/>
  <c r="K31" i="59"/>
  <c r="D76" i="53"/>
  <c r="G73" i="59"/>
  <c r="K27" i="59"/>
  <c r="L27" i="59"/>
  <c r="F73" i="59"/>
  <c r="D72" i="53"/>
  <c r="L41" i="59"/>
  <c r="F87" i="59"/>
  <c r="G87" i="59"/>
  <c r="K41" i="59"/>
  <c r="D86" i="53"/>
  <c r="G62" i="59"/>
  <c r="K16" i="59"/>
  <c r="L16" i="59"/>
  <c r="F62" i="59"/>
  <c r="D61" i="53"/>
  <c r="L29" i="59"/>
  <c r="G75" i="59"/>
  <c r="K29" i="59"/>
  <c r="F75" i="59"/>
  <c r="D74" i="53"/>
  <c r="K38" i="59"/>
  <c r="F84" i="59"/>
  <c r="G84" i="59"/>
  <c r="L38" i="59"/>
  <c r="D83" i="53"/>
  <c r="F81" i="59"/>
  <c r="G81" i="59"/>
  <c r="L35" i="59"/>
  <c r="K35" i="59"/>
  <c r="D80" i="53"/>
  <c r="G56" i="59"/>
  <c r="K10" i="59"/>
  <c r="F56" i="59"/>
  <c r="L10" i="59"/>
  <c r="D55" i="53"/>
  <c r="G61" i="59"/>
  <c r="L15" i="59"/>
  <c r="K15" i="59"/>
  <c r="F61" i="59"/>
  <c r="D60" i="53"/>
  <c r="K30" i="59"/>
  <c r="G76" i="59"/>
  <c r="L30" i="59"/>
  <c r="F76" i="59"/>
  <c r="D75" i="53"/>
  <c r="F90" i="59"/>
  <c r="G90" i="59"/>
  <c r="L44" i="59"/>
  <c r="K44" i="59"/>
  <c r="D89" i="53"/>
  <c r="G65" i="59"/>
  <c r="K19" i="59"/>
  <c r="L19" i="59"/>
  <c r="F65" i="59"/>
  <c r="D64" i="53"/>
  <c r="G79" i="59"/>
  <c r="L33" i="59"/>
  <c r="K33" i="59"/>
  <c r="F79" i="59"/>
  <c r="D78" i="53"/>
  <c r="J47" i="59"/>
  <c r="G54" i="59"/>
  <c r="K8" i="59"/>
  <c r="F54" i="59"/>
  <c r="L8" i="59"/>
  <c r="D53" i="53"/>
  <c r="C4" i="24"/>
  <c r="F4" i="20"/>
  <c r="C4" i="20"/>
  <c r="BM4" i="20"/>
  <c r="AW4" i="20"/>
  <c r="AG4" i="20"/>
  <c r="Q4" i="20"/>
  <c r="BT4" i="20"/>
  <c r="BD4" i="20"/>
  <c r="AN4" i="20"/>
  <c r="X4" i="20"/>
  <c r="H4" i="20"/>
  <c r="BK4" i="20"/>
  <c r="AU4" i="20"/>
  <c r="AE4" i="20"/>
  <c r="O4" i="20"/>
  <c r="BN4" i="20"/>
  <c r="AX4" i="20"/>
  <c r="AH4" i="20"/>
  <c r="R4" i="20"/>
  <c r="BI4" i="20"/>
  <c r="AS4" i="20"/>
  <c r="AC4" i="20"/>
  <c r="M4" i="20"/>
  <c r="BP4" i="20"/>
  <c r="AZ4" i="20"/>
  <c r="AJ4" i="20"/>
  <c r="T4" i="20"/>
  <c r="D4" i="20"/>
  <c r="BG4" i="20"/>
  <c r="AQ4" i="20"/>
  <c r="AA4" i="20"/>
  <c r="K4" i="20"/>
  <c r="BJ4" i="20"/>
  <c r="AT4" i="20"/>
  <c r="AD4" i="20"/>
  <c r="N4" i="20"/>
  <c r="BE4" i="20"/>
  <c r="AO4" i="20"/>
  <c r="Y4" i="20"/>
  <c r="I4" i="20"/>
  <c r="BL4" i="20"/>
  <c r="AV4" i="20"/>
  <c r="AF4" i="20"/>
  <c r="P4" i="20"/>
  <c r="BS4" i="20"/>
  <c r="BC4" i="20"/>
  <c r="AM4" i="20"/>
  <c r="W4" i="20"/>
  <c r="G4" i="20"/>
  <c r="BF4" i="20"/>
  <c r="AP4" i="20"/>
  <c r="Z4" i="20"/>
  <c r="J4" i="20"/>
  <c r="BQ4" i="20"/>
  <c r="BA4" i="20"/>
  <c r="AK4" i="20"/>
  <c r="U4" i="20"/>
  <c r="E4" i="20"/>
  <c r="BH4" i="20"/>
  <c r="AR4" i="20"/>
  <c r="AB4" i="20"/>
  <c r="L4" i="20"/>
  <c r="BO4" i="20"/>
  <c r="AY4" i="20"/>
  <c r="AI4" i="20"/>
  <c r="S4" i="20"/>
  <c r="BR4" i="20"/>
  <c r="BB4" i="20"/>
  <c r="AL4" i="20"/>
  <c r="V4" i="20"/>
  <c r="K84" i="25"/>
  <c r="D82" i="73" l="1"/>
  <c r="J174" i="76"/>
  <c r="E83" i="73"/>
  <c r="K175" i="76"/>
  <c r="D60" i="73"/>
  <c r="J152" i="76"/>
  <c r="I100" i="76"/>
  <c r="F8" i="73"/>
  <c r="F25" i="73"/>
  <c r="I117" i="76"/>
  <c r="E67" i="73"/>
  <c r="K159" i="76"/>
  <c r="E58" i="73"/>
  <c r="K150" i="76"/>
  <c r="D81" i="73"/>
  <c r="J173" i="76"/>
  <c r="E11" i="73"/>
  <c r="H103" i="76"/>
  <c r="K151" i="76"/>
  <c r="E59" i="73"/>
  <c r="F26" i="73"/>
  <c r="I118" i="76"/>
  <c r="I108" i="76"/>
  <c r="F16" i="73"/>
  <c r="E44" i="73"/>
  <c r="H136" i="76"/>
  <c r="E74" i="73"/>
  <c r="K166" i="76"/>
  <c r="H113" i="76"/>
  <c r="E21" i="73"/>
  <c r="I107" i="76"/>
  <c r="F15" i="73"/>
  <c r="I104" i="76"/>
  <c r="F12" i="73"/>
  <c r="E86" i="73"/>
  <c r="K178" i="76"/>
  <c r="D58" i="73"/>
  <c r="J150" i="76"/>
  <c r="H118" i="76"/>
  <c r="E26" i="73"/>
  <c r="I103" i="76"/>
  <c r="F11" i="73"/>
  <c r="J155" i="76"/>
  <c r="D63" i="73"/>
  <c r="I116" i="76"/>
  <c r="F24" i="73"/>
  <c r="H102" i="76"/>
  <c r="E10" i="73"/>
  <c r="K156" i="76"/>
  <c r="E64" i="73"/>
  <c r="D83" i="73"/>
  <c r="J175" i="76"/>
  <c r="U47" i="81"/>
  <c r="H98" i="76"/>
  <c r="E6" i="73"/>
  <c r="E28" i="73"/>
  <c r="H120" i="76"/>
  <c r="H110" i="76"/>
  <c r="E18" i="73"/>
  <c r="E87" i="73"/>
  <c r="K179" i="76"/>
  <c r="E24" i="73"/>
  <c r="H116" i="76"/>
  <c r="H114" i="76"/>
  <c r="E22" i="73"/>
  <c r="J167" i="76"/>
  <c r="D75" i="73"/>
  <c r="F10" i="73"/>
  <c r="I102" i="76"/>
  <c r="D86" i="73"/>
  <c r="J178" i="76"/>
  <c r="E61" i="73"/>
  <c r="K153" i="76"/>
  <c r="E73" i="73"/>
  <c r="K165" i="76"/>
  <c r="H108" i="76"/>
  <c r="E16" i="73"/>
  <c r="D90" i="73"/>
  <c r="J182" i="76"/>
  <c r="I134" i="76"/>
  <c r="F42" i="73"/>
  <c r="I128" i="76"/>
  <c r="F36" i="73"/>
  <c r="I121" i="76"/>
  <c r="F29" i="73"/>
  <c r="J170" i="76"/>
  <c r="D78" i="73"/>
  <c r="I106" i="76"/>
  <c r="F14" i="73"/>
  <c r="J176" i="76"/>
  <c r="D84" i="73"/>
  <c r="E60" i="73"/>
  <c r="K152" i="76"/>
  <c r="K162" i="76"/>
  <c r="E70" i="73"/>
  <c r="F44" i="73"/>
  <c r="I136" i="76"/>
  <c r="H134" i="76"/>
  <c r="E42" i="73"/>
  <c r="D67" i="73"/>
  <c r="J159" i="76"/>
  <c r="E137" i="76"/>
  <c r="C49" i="74"/>
  <c r="E25" i="72"/>
  <c r="K164" i="76"/>
  <c r="E72" i="73"/>
  <c r="E78" i="73"/>
  <c r="K170" i="76"/>
  <c r="E62" i="73"/>
  <c r="K154" i="76"/>
  <c r="I130" i="76"/>
  <c r="F38" i="73"/>
  <c r="E90" i="73"/>
  <c r="K182" i="76"/>
  <c r="E7" i="73"/>
  <c r="H99" i="76"/>
  <c r="E80" i="73"/>
  <c r="K172" i="76"/>
  <c r="J151" i="76"/>
  <c r="D59" i="73"/>
  <c r="E8" i="73"/>
  <c r="H100" i="76"/>
  <c r="D74" i="73"/>
  <c r="J166" i="76"/>
  <c r="I119" i="76"/>
  <c r="F27" i="73"/>
  <c r="H126" i="76"/>
  <c r="E34" i="73"/>
  <c r="F33" i="73"/>
  <c r="I125" i="76"/>
  <c r="E76" i="73"/>
  <c r="K168" i="76"/>
  <c r="E19" i="73"/>
  <c r="H111" i="76"/>
  <c r="F17" i="73"/>
  <c r="I109" i="76"/>
  <c r="D76" i="73"/>
  <c r="J168" i="76"/>
  <c r="I111" i="76"/>
  <c r="F19" i="73"/>
  <c r="V47" i="81"/>
  <c r="I98" i="76"/>
  <c r="F6" i="73"/>
  <c r="F28" i="73"/>
  <c r="I120" i="76"/>
  <c r="J149" i="76"/>
  <c r="D57" i="73"/>
  <c r="E41" i="73"/>
  <c r="H133" i="76"/>
  <c r="D77" i="73"/>
  <c r="J169" i="76"/>
  <c r="F22" i="73"/>
  <c r="I114" i="76"/>
  <c r="H127" i="76"/>
  <c r="E35" i="73"/>
  <c r="E15" i="73"/>
  <c r="H107" i="76"/>
  <c r="D85" i="73"/>
  <c r="J177" i="76"/>
  <c r="K158" i="76"/>
  <c r="E66" i="73"/>
  <c r="E13" i="73"/>
  <c r="H105" i="76"/>
  <c r="H130" i="76"/>
  <c r="E38" i="73"/>
  <c r="D53" i="73"/>
  <c r="J145" i="76"/>
  <c r="E37" i="73"/>
  <c r="H129" i="76"/>
  <c r="E25" i="73"/>
  <c r="H117" i="76"/>
  <c r="D56" i="73"/>
  <c r="J148" i="76"/>
  <c r="J179" i="76"/>
  <c r="D87" i="73"/>
  <c r="E23" i="73"/>
  <c r="H115" i="76"/>
  <c r="F40" i="73"/>
  <c r="I132" i="76"/>
  <c r="I122" i="76"/>
  <c r="F30" i="73"/>
  <c r="H121" i="76"/>
  <c r="E29" i="73"/>
  <c r="E20" i="73"/>
  <c r="H112" i="76"/>
  <c r="J156" i="76"/>
  <c r="D64" i="73"/>
  <c r="D54" i="73"/>
  <c r="J146" i="76"/>
  <c r="H122" i="76"/>
  <c r="E30" i="73"/>
  <c r="D73" i="73"/>
  <c r="J165" i="76"/>
  <c r="E71" i="73"/>
  <c r="K163" i="76"/>
  <c r="I123" i="76"/>
  <c r="F31" i="73"/>
  <c r="J147" i="76"/>
  <c r="D55" i="73"/>
  <c r="I110" i="76"/>
  <c r="F18" i="73"/>
  <c r="D65" i="73"/>
  <c r="J157" i="76"/>
  <c r="E12" i="73"/>
  <c r="H104" i="76"/>
  <c r="J163" i="76"/>
  <c r="D71" i="73"/>
  <c r="I113" i="76"/>
  <c r="F21" i="73"/>
  <c r="D68" i="73"/>
  <c r="J160" i="76"/>
  <c r="E36" i="73"/>
  <c r="H128" i="76"/>
  <c r="D45" i="73"/>
  <c r="H132" i="76"/>
  <c r="E40" i="73"/>
  <c r="J93" i="81"/>
  <c r="J144" i="76"/>
  <c r="D52" i="73"/>
  <c r="D89" i="73"/>
  <c r="J181" i="76"/>
  <c r="H101" i="76"/>
  <c r="E9" i="73"/>
  <c r="E39" i="73"/>
  <c r="H131" i="76"/>
  <c r="H106" i="76"/>
  <c r="E14" i="73"/>
  <c r="K93" i="81"/>
  <c r="K144" i="76"/>
  <c r="E52" i="73"/>
  <c r="H135" i="76"/>
  <c r="E43" i="73"/>
  <c r="I131" i="76"/>
  <c r="F39" i="73"/>
  <c r="E81" i="73"/>
  <c r="K173" i="76"/>
  <c r="J158" i="76"/>
  <c r="D66" i="73"/>
  <c r="H109" i="76"/>
  <c r="E17" i="73"/>
  <c r="I129" i="76"/>
  <c r="F37" i="73"/>
  <c r="I135" i="76"/>
  <c r="F43" i="73"/>
  <c r="E56" i="73"/>
  <c r="K148" i="76"/>
  <c r="I127" i="76"/>
  <c r="F35" i="73"/>
  <c r="E54" i="73"/>
  <c r="K146" i="76"/>
  <c r="I105" i="76"/>
  <c r="F13" i="73"/>
  <c r="E32" i="73"/>
  <c r="H124" i="76"/>
  <c r="H123" i="76"/>
  <c r="E31" i="73"/>
  <c r="K171" i="76"/>
  <c r="E79" i="73"/>
  <c r="D26" i="72"/>
  <c r="G137" i="76"/>
  <c r="D69" i="73"/>
  <c r="J161" i="76"/>
  <c r="F32" i="73"/>
  <c r="I124" i="76"/>
  <c r="J172" i="76"/>
  <c r="D80" i="73"/>
  <c r="E84" i="73"/>
  <c r="K176" i="76"/>
  <c r="J171" i="76"/>
  <c r="D79" i="73"/>
  <c r="F137" i="76"/>
  <c r="E49" i="74"/>
  <c r="F25" i="72"/>
  <c r="J164" i="76"/>
  <c r="D72" i="73"/>
  <c r="E85" i="73"/>
  <c r="K177" i="76"/>
  <c r="D62" i="73"/>
  <c r="J154" i="76"/>
  <c r="I112" i="76"/>
  <c r="F20" i="73"/>
  <c r="E75" i="73"/>
  <c r="K167" i="76"/>
  <c r="H119" i="76"/>
  <c r="E27" i="73"/>
  <c r="E89" i="73"/>
  <c r="K181" i="76"/>
  <c r="F41" i="73"/>
  <c r="I133" i="76"/>
  <c r="E68" i="73"/>
  <c r="K160" i="76"/>
  <c r="J162" i="76"/>
  <c r="D70" i="73"/>
  <c r="I99" i="76"/>
  <c r="F7" i="73"/>
  <c r="E53" i="73"/>
  <c r="K145" i="76"/>
  <c r="K180" i="76"/>
  <c r="E88" i="73"/>
  <c r="H125" i="76"/>
  <c r="E33" i="73"/>
  <c r="J180" i="76"/>
  <c r="D88" i="73"/>
  <c r="F9" i="73"/>
  <c r="I101" i="76"/>
  <c r="H183" i="76"/>
  <c r="S97" i="74"/>
  <c r="G25" i="72"/>
  <c r="I115" i="76"/>
  <c r="F23" i="73"/>
  <c r="J153" i="76"/>
  <c r="D61" i="73"/>
  <c r="F34" i="73"/>
  <c r="I126" i="76"/>
  <c r="E82" i="73"/>
  <c r="K174" i="76"/>
  <c r="E69" i="73"/>
  <c r="K161" i="76"/>
  <c r="K147" i="76"/>
  <c r="E55" i="73"/>
  <c r="E57" i="73"/>
  <c r="K149" i="76"/>
  <c r="K155" i="76"/>
  <c r="E63" i="73"/>
  <c r="E77" i="73"/>
  <c r="K169" i="76"/>
  <c r="E65" i="73"/>
  <c r="K157" i="76"/>
  <c r="H25" i="72"/>
  <c r="I183" i="76"/>
  <c r="U97" i="74"/>
  <c r="G181" i="53"/>
  <c r="K47" i="59"/>
  <c r="E53" i="53"/>
  <c r="G169" i="53"/>
  <c r="F75" i="53"/>
  <c r="G151" i="53"/>
  <c r="G174" i="53"/>
  <c r="F74" i="53"/>
  <c r="F72" i="53"/>
  <c r="G167" i="53"/>
  <c r="F69" i="53"/>
  <c r="G168" i="53"/>
  <c r="E66" i="53"/>
  <c r="E91" i="53"/>
  <c r="F162" i="53"/>
  <c r="G148" i="53"/>
  <c r="F81" i="53"/>
  <c r="G145" i="53"/>
  <c r="F67" i="53"/>
  <c r="G153" i="53"/>
  <c r="F181" i="53"/>
  <c r="G159" i="53"/>
  <c r="F60" i="53"/>
  <c r="F163" i="53"/>
  <c r="E57" i="53"/>
  <c r="G172" i="53"/>
  <c r="G166" i="53"/>
  <c r="E80" i="53"/>
  <c r="F174" i="53"/>
  <c r="E86" i="53"/>
  <c r="E72" i="53"/>
  <c r="F59" i="53"/>
  <c r="E69" i="53"/>
  <c r="F88" i="53"/>
  <c r="G157" i="53"/>
  <c r="F85" i="53"/>
  <c r="E71" i="53"/>
  <c r="F149" i="53"/>
  <c r="F172" i="53"/>
  <c r="F65" i="53"/>
  <c r="G158" i="53"/>
  <c r="F73" i="53"/>
  <c r="E90" i="53"/>
  <c r="G165" i="53"/>
  <c r="E77" i="53"/>
  <c r="F71" i="53"/>
  <c r="F54" i="53"/>
  <c r="D92" i="53"/>
  <c r="C31" i="51"/>
  <c r="C79" i="51"/>
  <c r="D24" i="49"/>
  <c r="F89" i="53"/>
  <c r="E75" i="53"/>
  <c r="F80" i="53"/>
  <c r="E83" i="53"/>
  <c r="G177" i="53"/>
  <c r="G163" i="53"/>
  <c r="F150" i="53"/>
  <c r="G160" i="53"/>
  <c r="E88" i="53"/>
  <c r="F66" i="53"/>
  <c r="G176" i="53"/>
  <c r="G162" i="53"/>
  <c r="E58" i="53"/>
  <c r="E81" i="53"/>
  <c r="E65" i="53"/>
  <c r="E67" i="53"/>
  <c r="E73" i="53"/>
  <c r="F90" i="53"/>
  <c r="F166" i="53"/>
  <c r="F76" i="53"/>
  <c r="F68" i="53"/>
  <c r="G180" i="53"/>
  <c r="F55" i="53"/>
  <c r="G171" i="53"/>
  <c r="F152" i="53"/>
  <c r="F177" i="53"/>
  <c r="E82" i="53"/>
  <c r="G150" i="53"/>
  <c r="F63" i="53"/>
  <c r="G179" i="53"/>
  <c r="F56" i="53"/>
  <c r="F176" i="53"/>
  <c r="G175" i="53"/>
  <c r="G149" i="53"/>
  <c r="F79" i="53"/>
  <c r="F156" i="53"/>
  <c r="G178" i="53"/>
  <c r="F164" i="53"/>
  <c r="F161" i="53"/>
  <c r="F83" i="53"/>
  <c r="F182" i="53"/>
  <c r="F62" i="53"/>
  <c r="G93" i="59"/>
  <c r="G144" i="53"/>
  <c r="F155" i="53"/>
  <c r="F64" i="53"/>
  <c r="F180" i="53"/>
  <c r="F146" i="53"/>
  <c r="F171" i="53"/>
  <c r="F61" i="53"/>
  <c r="F86" i="53"/>
  <c r="G173" i="53"/>
  <c r="E59" i="53"/>
  <c r="F154" i="53"/>
  <c r="F179" i="53"/>
  <c r="F147" i="53"/>
  <c r="E85" i="53"/>
  <c r="F175" i="53"/>
  <c r="F58" i="53"/>
  <c r="G170" i="53"/>
  <c r="G156" i="53"/>
  <c r="F178" i="53"/>
  <c r="G164" i="53"/>
  <c r="E70" i="53"/>
  <c r="F78" i="53"/>
  <c r="F157" i="53"/>
  <c r="E89" i="53"/>
  <c r="F169" i="53"/>
  <c r="E64" i="53"/>
  <c r="F151" i="53"/>
  <c r="E55" i="53"/>
  <c r="F165" i="53"/>
  <c r="E61" i="53"/>
  <c r="E76" i="53"/>
  <c r="F173" i="53"/>
  <c r="F168" i="53"/>
  <c r="E63" i="53"/>
  <c r="F91" i="53"/>
  <c r="E56" i="53"/>
  <c r="F148" i="53"/>
  <c r="E84" i="53"/>
  <c r="F145" i="53"/>
  <c r="F170" i="53"/>
  <c r="E62" i="53"/>
  <c r="F87" i="53"/>
  <c r="E68" i="53"/>
  <c r="F70" i="53"/>
  <c r="F93" i="59"/>
  <c r="F144" i="53"/>
  <c r="F160" i="53"/>
  <c r="F158" i="53"/>
  <c r="L47" i="59"/>
  <c r="F53" i="53"/>
  <c r="E78" i="53"/>
  <c r="G155" i="53"/>
  <c r="E60" i="53"/>
  <c r="G146" i="53"/>
  <c r="E74" i="53"/>
  <c r="G152" i="53"/>
  <c r="F167" i="53"/>
  <c r="F82" i="53"/>
  <c r="F77" i="53"/>
  <c r="G154" i="53"/>
  <c r="G182" i="53"/>
  <c r="G147" i="53"/>
  <c r="F57" i="53"/>
  <c r="F84" i="53"/>
  <c r="E54" i="53"/>
  <c r="E79" i="53"/>
  <c r="F153" i="53"/>
  <c r="E87" i="53"/>
  <c r="F159" i="53"/>
  <c r="G161" i="53"/>
  <c r="AY5" i="20"/>
  <c r="AY6" i="20"/>
  <c r="AY7" i="20"/>
  <c r="AY8" i="20"/>
  <c r="AY10" i="20"/>
  <c r="AY13" i="20"/>
  <c r="AY14" i="20"/>
  <c r="AY15" i="20"/>
  <c r="AY9" i="20"/>
  <c r="AY11" i="20"/>
  <c r="AY16" i="20"/>
  <c r="AY18" i="20"/>
  <c r="AY20" i="20"/>
  <c r="AY22" i="20"/>
  <c r="AY23" i="20"/>
  <c r="AY24" i="20"/>
  <c r="AY25" i="20"/>
  <c r="AY12" i="20"/>
  <c r="AY19" i="20"/>
  <c r="AY21" i="20"/>
  <c r="AY28" i="20"/>
  <c r="AY29" i="20"/>
  <c r="AY30" i="20"/>
  <c r="AY31" i="20"/>
  <c r="AY32" i="20"/>
  <c r="AY33" i="20"/>
  <c r="AY17" i="20"/>
  <c r="AY26" i="20"/>
  <c r="AY34" i="20"/>
  <c r="AY35" i="20"/>
  <c r="AY36" i="20"/>
  <c r="AY37" i="20"/>
  <c r="AY38" i="20"/>
  <c r="AY39" i="20"/>
  <c r="AY27" i="20"/>
  <c r="AY42" i="20"/>
  <c r="AY40" i="20"/>
  <c r="AY43" i="20"/>
  <c r="AY41" i="20"/>
  <c r="AY47" i="20"/>
  <c r="AY46" i="20"/>
  <c r="AY49" i="20"/>
  <c r="AY50" i="20"/>
  <c r="AY51" i="20"/>
  <c r="AY52" i="20"/>
  <c r="AY45" i="20"/>
  <c r="AY44" i="20"/>
  <c r="AY48" i="20"/>
  <c r="AK5" i="20"/>
  <c r="AK6" i="20"/>
  <c r="AK7" i="20"/>
  <c r="AK8" i="20"/>
  <c r="AK9" i="20"/>
  <c r="AK10" i="20"/>
  <c r="AK11" i="20"/>
  <c r="AK12" i="20"/>
  <c r="AK13" i="20"/>
  <c r="AK16" i="20"/>
  <c r="AK17" i="20"/>
  <c r="AK18" i="20"/>
  <c r="AK19" i="20"/>
  <c r="AK20" i="20"/>
  <c r="AK21" i="20"/>
  <c r="AK22" i="20"/>
  <c r="AK14" i="20"/>
  <c r="AK15" i="20"/>
  <c r="AK26" i="20"/>
  <c r="AK23" i="20"/>
  <c r="AK25" i="20"/>
  <c r="AK28" i="20"/>
  <c r="AK30" i="20"/>
  <c r="AK27" i="20"/>
  <c r="AK29" i="20"/>
  <c r="AK31" i="20"/>
  <c r="AK33" i="20"/>
  <c r="AK24" i="20"/>
  <c r="AK35" i="20"/>
  <c r="AK43" i="20"/>
  <c r="AK32" i="20"/>
  <c r="AK36" i="20"/>
  <c r="AK38" i="20"/>
  <c r="AK37" i="20"/>
  <c r="AK34" i="20"/>
  <c r="AK39" i="20"/>
  <c r="AK40" i="20"/>
  <c r="AK44" i="20"/>
  <c r="AK42" i="20"/>
  <c r="AK48" i="20"/>
  <c r="AK45" i="20"/>
  <c r="AK47" i="20"/>
  <c r="AK46" i="20"/>
  <c r="AK41" i="20"/>
  <c r="AK49" i="20"/>
  <c r="AK50" i="20"/>
  <c r="AK51" i="20"/>
  <c r="AK52" i="20"/>
  <c r="W5" i="20"/>
  <c r="W6" i="20"/>
  <c r="W7" i="20"/>
  <c r="W11" i="20"/>
  <c r="W13" i="20"/>
  <c r="W14" i="20"/>
  <c r="W15" i="20"/>
  <c r="W16" i="20"/>
  <c r="W8" i="20"/>
  <c r="W12" i="20"/>
  <c r="W10" i="20"/>
  <c r="W9" i="20"/>
  <c r="W17" i="20"/>
  <c r="W19" i="20"/>
  <c r="W21" i="20"/>
  <c r="W23" i="20"/>
  <c r="W24" i="20"/>
  <c r="W25" i="20"/>
  <c r="W18" i="20"/>
  <c r="W20" i="20"/>
  <c r="W27" i="20"/>
  <c r="W28" i="20"/>
  <c r="W29" i="20"/>
  <c r="W30" i="20"/>
  <c r="W31" i="20"/>
  <c r="W32" i="20"/>
  <c r="W33" i="20"/>
  <c r="W34" i="20"/>
  <c r="W35" i="20"/>
  <c r="W36" i="20"/>
  <c r="W37" i="20"/>
  <c r="W38" i="20"/>
  <c r="W39" i="20"/>
  <c r="W22" i="20"/>
  <c r="W26" i="20"/>
  <c r="W41" i="20"/>
  <c r="W40" i="20"/>
  <c r="W42" i="20"/>
  <c r="W46" i="20"/>
  <c r="W43" i="20"/>
  <c r="W45" i="20"/>
  <c r="W49" i="20"/>
  <c r="W50" i="20"/>
  <c r="W51" i="20"/>
  <c r="W52" i="20"/>
  <c r="W48" i="20"/>
  <c r="W44" i="20"/>
  <c r="W47" i="20"/>
  <c r="P5" i="20"/>
  <c r="P6" i="20"/>
  <c r="P7" i="20"/>
  <c r="P9" i="20"/>
  <c r="P12" i="20"/>
  <c r="P11" i="20"/>
  <c r="P13" i="20"/>
  <c r="P14" i="20"/>
  <c r="P8" i="20"/>
  <c r="P17" i="20"/>
  <c r="P18" i="20"/>
  <c r="P19" i="20"/>
  <c r="P20" i="20"/>
  <c r="P21" i="20"/>
  <c r="P22" i="20"/>
  <c r="P16" i="20"/>
  <c r="P15" i="20"/>
  <c r="P23" i="20"/>
  <c r="P24" i="20"/>
  <c r="P25" i="20"/>
  <c r="P26" i="20"/>
  <c r="P27" i="20"/>
  <c r="P10" i="20"/>
  <c r="P28" i="20"/>
  <c r="P30" i="20"/>
  <c r="P32" i="20"/>
  <c r="P34" i="20"/>
  <c r="P29" i="20"/>
  <c r="P31" i="20"/>
  <c r="P33" i="20"/>
  <c r="P35" i="20"/>
  <c r="P36" i="20"/>
  <c r="P37" i="20"/>
  <c r="P38" i="20"/>
  <c r="P39" i="20"/>
  <c r="P40" i="20"/>
  <c r="P41" i="20"/>
  <c r="P42" i="20"/>
  <c r="P43" i="20"/>
  <c r="P44" i="20"/>
  <c r="P45" i="20"/>
  <c r="P46" i="20"/>
  <c r="P47" i="20"/>
  <c r="P48" i="20"/>
  <c r="P49" i="20"/>
  <c r="P50" i="20"/>
  <c r="P51" i="20"/>
  <c r="P52" i="20"/>
  <c r="N5" i="20"/>
  <c r="N6" i="20"/>
  <c r="N8" i="20"/>
  <c r="N7" i="20"/>
  <c r="N10" i="20"/>
  <c r="N11" i="20"/>
  <c r="N12" i="20"/>
  <c r="N16" i="20"/>
  <c r="N9" i="20"/>
  <c r="N13" i="20"/>
  <c r="N15" i="20"/>
  <c r="N17" i="20"/>
  <c r="N19" i="20"/>
  <c r="N21" i="20"/>
  <c r="N23" i="20"/>
  <c r="N24" i="20"/>
  <c r="N25" i="20"/>
  <c r="N18" i="20"/>
  <c r="N20" i="20"/>
  <c r="N22" i="20"/>
  <c r="N14" i="20"/>
  <c r="N26" i="20"/>
  <c r="N28" i="20"/>
  <c r="N29" i="20"/>
  <c r="N30" i="20"/>
  <c r="N31" i="20"/>
  <c r="N32" i="20"/>
  <c r="N33" i="20"/>
  <c r="N34" i="20"/>
  <c r="N27" i="20"/>
  <c r="N35" i="20"/>
  <c r="N36" i="20"/>
  <c r="N37" i="20"/>
  <c r="N39" i="20"/>
  <c r="N42" i="20"/>
  <c r="N41" i="20"/>
  <c r="N38" i="20"/>
  <c r="N40" i="20"/>
  <c r="N43" i="20"/>
  <c r="N45" i="20"/>
  <c r="N47" i="20"/>
  <c r="N50" i="20"/>
  <c r="N51" i="20"/>
  <c r="N52" i="20"/>
  <c r="N46" i="20"/>
  <c r="N44" i="20"/>
  <c r="N49" i="20"/>
  <c r="N48" i="20"/>
  <c r="D51" i="20"/>
  <c r="D47" i="20"/>
  <c r="D43" i="20"/>
  <c r="D39" i="20"/>
  <c r="D35" i="20"/>
  <c r="D31" i="20"/>
  <c r="D27" i="20"/>
  <c r="D23" i="20"/>
  <c r="D19" i="20"/>
  <c r="D15" i="20"/>
  <c r="D11" i="20"/>
  <c r="D7" i="20"/>
  <c r="D50" i="20"/>
  <c r="D46" i="20"/>
  <c r="D42" i="20"/>
  <c r="D38" i="20"/>
  <c r="D34" i="20"/>
  <c r="D30" i="20"/>
  <c r="D26" i="20"/>
  <c r="D22" i="20"/>
  <c r="D18" i="20"/>
  <c r="D14" i="20"/>
  <c r="D10" i="20"/>
  <c r="D6" i="20"/>
  <c r="D49" i="20"/>
  <c r="D45" i="20"/>
  <c r="D41" i="20"/>
  <c r="D37" i="20"/>
  <c r="D33" i="20"/>
  <c r="D29" i="20"/>
  <c r="D25" i="20"/>
  <c r="D21" i="20"/>
  <c r="D17" i="20"/>
  <c r="D13" i="20"/>
  <c r="D9" i="20"/>
  <c r="D5" i="20"/>
  <c r="D52" i="20"/>
  <c r="D48" i="20"/>
  <c r="D44" i="20"/>
  <c r="D40" i="20"/>
  <c r="D36" i="20"/>
  <c r="D32" i="20"/>
  <c r="D28" i="20"/>
  <c r="D24" i="20"/>
  <c r="D20" i="20"/>
  <c r="D16" i="20"/>
  <c r="D12" i="20"/>
  <c r="D8" i="20"/>
  <c r="BP5" i="20"/>
  <c r="BP6" i="20"/>
  <c r="BP9" i="20"/>
  <c r="BP8" i="20"/>
  <c r="BP7" i="20"/>
  <c r="BP10" i="20"/>
  <c r="BP12" i="20"/>
  <c r="BP13" i="20"/>
  <c r="BP14" i="20"/>
  <c r="BP16" i="20"/>
  <c r="BP17" i="20"/>
  <c r="BP18" i="20"/>
  <c r="BP19" i="20"/>
  <c r="BP20" i="20"/>
  <c r="BP21" i="20"/>
  <c r="BP11" i="20"/>
  <c r="BP15" i="20"/>
  <c r="BP23" i="20"/>
  <c r="BP24" i="20"/>
  <c r="BP25" i="20"/>
  <c r="BP26" i="20"/>
  <c r="BP27" i="20"/>
  <c r="BP22" i="20"/>
  <c r="BP29" i="20"/>
  <c r="BP31" i="20"/>
  <c r="BP33" i="20"/>
  <c r="BP28" i="20"/>
  <c r="BP30" i="20"/>
  <c r="BP32" i="20"/>
  <c r="BP34" i="20"/>
  <c r="BP35" i="20"/>
  <c r="BP36" i="20"/>
  <c r="BP37" i="20"/>
  <c r="BP38" i="20"/>
  <c r="BP39" i="20"/>
  <c r="BP40" i="20"/>
  <c r="BP41" i="20"/>
  <c r="BP42" i="20"/>
  <c r="BP43" i="20"/>
  <c r="BP44" i="20"/>
  <c r="BP45" i="20"/>
  <c r="BP46" i="20"/>
  <c r="BP47" i="20"/>
  <c r="BP48" i="20"/>
  <c r="BP49" i="20"/>
  <c r="BP50" i="20"/>
  <c r="BP51" i="20"/>
  <c r="BP52" i="20"/>
  <c r="BI5" i="20"/>
  <c r="BI6" i="20"/>
  <c r="BI7" i="20"/>
  <c r="BI8" i="20"/>
  <c r="BI9" i="20"/>
  <c r="BI10" i="20"/>
  <c r="BI11" i="20"/>
  <c r="BI13" i="20"/>
  <c r="BI15" i="20"/>
  <c r="BI16" i="20"/>
  <c r="BI17" i="20"/>
  <c r="BI18" i="20"/>
  <c r="BI19" i="20"/>
  <c r="BI20" i="20"/>
  <c r="BI21" i="20"/>
  <c r="BI22" i="20"/>
  <c r="BI12" i="20"/>
  <c r="BI14" i="20"/>
  <c r="BI24" i="20"/>
  <c r="BI25" i="20"/>
  <c r="BI27" i="20"/>
  <c r="BI28" i="20"/>
  <c r="BI30" i="20"/>
  <c r="BI26" i="20"/>
  <c r="BI23" i="20"/>
  <c r="BI29" i="20"/>
  <c r="BI31" i="20"/>
  <c r="BI33" i="20"/>
  <c r="BI32" i="20"/>
  <c r="BI37" i="20"/>
  <c r="BI41" i="20"/>
  <c r="BI34" i="20"/>
  <c r="BI38" i="20"/>
  <c r="BI40" i="20"/>
  <c r="BI35" i="20"/>
  <c r="BI36" i="20"/>
  <c r="BI39" i="20"/>
  <c r="BI42" i="20"/>
  <c r="BI44" i="20"/>
  <c r="BI46" i="20"/>
  <c r="BI45" i="20"/>
  <c r="BI43" i="20"/>
  <c r="BI48" i="20"/>
  <c r="BI47" i="20"/>
  <c r="BI49" i="20"/>
  <c r="BI50" i="20"/>
  <c r="BI51" i="20"/>
  <c r="BI52" i="20"/>
  <c r="BN5" i="20"/>
  <c r="BN7" i="20"/>
  <c r="BN10" i="20"/>
  <c r="BN11" i="20"/>
  <c r="BN8" i="20"/>
  <c r="BN15" i="20"/>
  <c r="BN6" i="20"/>
  <c r="BN12" i="20"/>
  <c r="BN14" i="20"/>
  <c r="BN9" i="20"/>
  <c r="BN16" i="20"/>
  <c r="BN18" i="20"/>
  <c r="BN20" i="20"/>
  <c r="BN23" i="20"/>
  <c r="BN24" i="20"/>
  <c r="BN22" i="20"/>
  <c r="BN17" i="20"/>
  <c r="BN19" i="20"/>
  <c r="BN21" i="20"/>
  <c r="BN25" i="20"/>
  <c r="BN28" i="20"/>
  <c r="BN29" i="20"/>
  <c r="BN30" i="20"/>
  <c r="BN31" i="20"/>
  <c r="BN32" i="20"/>
  <c r="BN33" i="20"/>
  <c r="BN27" i="20"/>
  <c r="BN13" i="20"/>
  <c r="BN34" i="20"/>
  <c r="BN35" i="20"/>
  <c r="BN36" i="20"/>
  <c r="BN37" i="20"/>
  <c r="BN26" i="20"/>
  <c r="BN38" i="20"/>
  <c r="BN41" i="20"/>
  <c r="BN40" i="20"/>
  <c r="BN39" i="20"/>
  <c r="BN42" i="20"/>
  <c r="BN46" i="20"/>
  <c r="BN49" i="20"/>
  <c r="BN50" i="20"/>
  <c r="BN51" i="20"/>
  <c r="BN52" i="20"/>
  <c r="BN43" i="20"/>
  <c r="BN45" i="20"/>
  <c r="BN48" i="20"/>
  <c r="BN44" i="20"/>
  <c r="BN47" i="20"/>
  <c r="BK5" i="20"/>
  <c r="BK6" i="20"/>
  <c r="BK9" i="20"/>
  <c r="BK8" i="20"/>
  <c r="BK11" i="20"/>
  <c r="BK12" i="20"/>
  <c r="BK13" i="20"/>
  <c r="BK14" i="20"/>
  <c r="BK15" i="20"/>
  <c r="BK7" i="20"/>
  <c r="BK10" i="20"/>
  <c r="BK17" i="20"/>
  <c r="BK19" i="20"/>
  <c r="BK21" i="20"/>
  <c r="BK23" i="20"/>
  <c r="BK24" i="20"/>
  <c r="BK25" i="20"/>
  <c r="BK16" i="20"/>
  <c r="BK26" i="20"/>
  <c r="BK18" i="20"/>
  <c r="BK28" i="20"/>
  <c r="BK29" i="20"/>
  <c r="BK30" i="20"/>
  <c r="BK31" i="20"/>
  <c r="BK32" i="20"/>
  <c r="BK33" i="20"/>
  <c r="BK27" i="20"/>
  <c r="BK20" i="20"/>
  <c r="BK22" i="20"/>
  <c r="BK34" i="20"/>
  <c r="BK35" i="20"/>
  <c r="BK36" i="20"/>
  <c r="BK37" i="20"/>
  <c r="BK38" i="20"/>
  <c r="BK39" i="20"/>
  <c r="BK40" i="20"/>
  <c r="BK44" i="20"/>
  <c r="BK48" i="20"/>
  <c r="BK41" i="20"/>
  <c r="BK47" i="20"/>
  <c r="BK49" i="20"/>
  <c r="BK50" i="20"/>
  <c r="BK51" i="20"/>
  <c r="BK52" i="20"/>
  <c r="BK42" i="20"/>
  <c r="BK46" i="20"/>
  <c r="BK43" i="20"/>
  <c r="BK45" i="20"/>
  <c r="AW5" i="20"/>
  <c r="AW6" i="20"/>
  <c r="AW7" i="20"/>
  <c r="AW8" i="20"/>
  <c r="AW9" i="20"/>
  <c r="AW10" i="20"/>
  <c r="AW11" i="20"/>
  <c r="AW12" i="20"/>
  <c r="AW14" i="20"/>
  <c r="AW16" i="20"/>
  <c r="AW17" i="20"/>
  <c r="AW18" i="20"/>
  <c r="AW19" i="20"/>
  <c r="AW20" i="20"/>
  <c r="AW21" i="20"/>
  <c r="AW22" i="20"/>
  <c r="AW15" i="20"/>
  <c r="AW13" i="20"/>
  <c r="AW23" i="20"/>
  <c r="AW27" i="20"/>
  <c r="AW24" i="20"/>
  <c r="AW26" i="20"/>
  <c r="AW29" i="20"/>
  <c r="AW25" i="20"/>
  <c r="AW28" i="20"/>
  <c r="AW30" i="20"/>
  <c r="AW32" i="20"/>
  <c r="AW36" i="20"/>
  <c r="AW40" i="20"/>
  <c r="AW37" i="20"/>
  <c r="AW39" i="20"/>
  <c r="AW31" i="20"/>
  <c r="AW34" i="20"/>
  <c r="AW33" i="20"/>
  <c r="AW35" i="20"/>
  <c r="AW38" i="20"/>
  <c r="AW41" i="20"/>
  <c r="AW45" i="20"/>
  <c r="AW42" i="20"/>
  <c r="AW44" i="20"/>
  <c r="AW48" i="20"/>
  <c r="AW47" i="20"/>
  <c r="AW43" i="20"/>
  <c r="AW46" i="20"/>
  <c r="AW49" i="20"/>
  <c r="AW50" i="20"/>
  <c r="AW51" i="20"/>
  <c r="AW52" i="20"/>
  <c r="V5" i="20"/>
  <c r="V6" i="20"/>
  <c r="V7" i="20"/>
  <c r="V9" i="20"/>
  <c r="V10" i="20"/>
  <c r="V11" i="20"/>
  <c r="V8" i="20"/>
  <c r="V12" i="20"/>
  <c r="V13" i="20"/>
  <c r="V16" i="20"/>
  <c r="V17" i="20"/>
  <c r="V19" i="20"/>
  <c r="V21" i="20"/>
  <c r="V23" i="20"/>
  <c r="V24" i="20"/>
  <c r="V25" i="20"/>
  <c r="V14" i="20"/>
  <c r="V18" i="20"/>
  <c r="V20" i="20"/>
  <c r="V22" i="20"/>
  <c r="V27" i="20"/>
  <c r="V28" i="20"/>
  <c r="V29" i="20"/>
  <c r="V30" i="20"/>
  <c r="V31" i="20"/>
  <c r="V32" i="20"/>
  <c r="V33" i="20"/>
  <c r="V34" i="20"/>
  <c r="V15" i="20"/>
  <c r="V26" i="20"/>
  <c r="V35" i="20"/>
  <c r="V36" i="20"/>
  <c r="V37" i="20"/>
  <c r="V39" i="20"/>
  <c r="V40" i="20"/>
  <c r="V38" i="20"/>
  <c r="V41" i="20"/>
  <c r="V45" i="20"/>
  <c r="V43" i="20"/>
  <c r="V49" i="20"/>
  <c r="V50" i="20"/>
  <c r="V51" i="20"/>
  <c r="V52" i="20"/>
  <c r="V48" i="20"/>
  <c r="V44" i="20"/>
  <c r="V47" i="20"/>
  <c r="V42" i="20"/>
  <c r="V46" i="20"/>
  <c r="BB5" i="20"/>
  <c r="BB6" i="20"/>
  <c r="BB7" i="20"/>
  <c r="BB9" i="20"/>
  <c r="BB10" i="20"/>
  <c r="BB11" i="20"/>
  <c r="BB8" i="20"/>
  <c r="BB12" i="20"/>
  <c r="BB13" i="20"/>
  <c r="BB17" i="20"/>
  <c r="BB19" i="20"/>
  <c r="BB21" i="20"/>
  <c r="BB23" i="20"/>
  <c r="BB24" i="20"/>
  <c r="BB25" i="20"/>
  <c r="BB14" i="20"/>
  <c r="BB16" i="20"/>
  <c r="BB18" i="20"/>
  <c r="BB20" i="20"/>
  <c r="BB22" i="20"/>
  <c r="BB15" i="20"/>
  <c r="BB27" i="20"/>
  <c r="BB28" i="20"/>
  <c r="BB29" i="20"/>
  <c r="BB30" i="20"/>
  <c r="BB31" i="20"/>
  <c r="BB32" i="20"/>
  <c r="BB33" i="20"/>
  <c r="BB26" i="20"/>
  <c r="BB34" i="20"/>
  <c r="BB35" i="20"/>
  <c r="BB36" i="20"/>
  <c r="BB37" i="20"/>
  <c r="BB39" i="20"/>
  <c r="BB40" i="20"/>
  <c r="BB38" i="20"/>
  <c r="BB41" i="20"/>
  <c r="BB44" i="20"/>
  <c r="BB45" i="20"/>
  <c r="BB49" i="20"/>
  <c r="BB50" i="20"/>
  <c r="BB51" i="20"/>
  <c r="BB52" i="20"/>
  <c r="BB48" i="20"/>
  <c r="BB43" i="20"/>
  <c r="BB47" i="20"/>
  <c r="BB42" i="20"/>
  <c r="BB46" i="20"/>
  <c r="AR5" i="20"/>
  <c r="AR6" i="20"/>
  <c r="AR7" i="20"/>
  <c r="AR8" i="20"/>
  <c r="AR10" i="20"/>
  <c r="AR12" i="20"/>
  <c r="AR13" i="20"/>
  <c r="AR14" i="20"/>
  <c r="AR16" i="20"/>
  <c r="AR17" i="20"/>
  <c r="AR18" i="20"/>
  <c r="AR19" i="20"/>
  <c r="AR20" i="20"/>
  <c r="AR21" i="20"/>
  <c r="AR22" i="20"/>
  <c r="AR9" i="20"/>
  <c r="AR23" i="20"/>
  <c r="AR24" i="20"/>
  <c r="AR25" i="20"/>
  <c r="AR26" i="20"/>
  <c r="AR27" i="20"/>
  <c r="AR11" i="20"/>
  <c r="AR15" i="20"/>
  <c r="AR29" i="20"/>
  <c r="AR31" i="20"/>
  <c r="AR33" i="20"/>
  <c r="AR28" i="20"/>
  <c r="AR30" i="20"/>
  <c r="AR32" i="20"/>
  <c r="AR34" i="20"/>
  <c r="AR35" i="20"/>
  <c r="AR36" i="20"/>
  <c r="AR37" i="20"/>
  <c r="AR38" i="20"/>
  <c r="AR39" i="20"/>
  <c r="AR40" i="20"/>
  <c r="AR41" i="20"/>
  <c r="AR42" i="20"/>
  <c r="AR43" i="20"/>
  <c r="AR44" i="20"/>
  <c r="AR45" i="20"/>
  <c r="AR46" i="20"/>
  <c r="AR47" i="20"/>
  <c r="AR48" i="20"/>
  <c r="AR49" i="20"/>
  <c r="AR50" i="20"/>
  <c r="AR51" i="20"/>
  <c r="AR52" i="20"/>
  <c r="Z5" i="20"/>
  <c r="Z6" i="20"/>
  <c r="Z9" i="20"/>
  <c r="Z8" i="20"/>
  <c r="Z10" i="20"/>
  <c r="Z11" i="20"/>
  <c r="Z7" i="20"/>
  <c r="Z12" i="20"/>
  <c r="Z14" i="20"/>
  <c r="Z16" i="20"/>
  <c r="Z15" i="20"/>
  <c r="Z18" i="20"/>
  <c r="Z20" i="20"/>
  <c r="Z22" i="20"/>
  <c r="Z23" i="20"/>
  <c r="Z24" i="20"/>
  <c r="Z25" i="20"/>
  <c r="Z13" i="20"/>
  <c r="Z17" i="20"/>
  <c r="Z19" i="20"/>
  <c r="Z21" i="20"/>
  <c r="Z26" i="20"/>
  <c r="Z28" i="20"/>
  <c r="Z29" i="20"/>
  <c r="Z30" i="20"/>
  <c r="Z31" i="20"/>
  <c r="Z32" i="20"/>
  <c r="Z33" i="20"/>
  <c r="Z34" i="20"/>
  <c r="Z35" i="20"/>
  <c r="Z36" i="20"/>
  <c r="Z37" i="20"/>
  <c r="Z27" i="20"/>
  <c r="Z38" i="20"/>
  <c r="Z43" i="20"/>
  <c r="Z39" i="20"/>
  <c r="Z40" i="20"/>
  <c r="Z44" i="20"/>
  <c r="Z42" i="20"/>
  <c r="Z48" i="20"/>
  <c r="Z50" i="20"/>
  <c r="Z51" i="20"/>
  <c r="Z52" i="20"/>
  <c r="Z47" i="20"/>
  <c r="Z46" i="20"/>
  <c r="Z41" i="20"/>
  <c r="Z45" i="20"/>
  <c r="Z49" i="20"/>
  <c r="I5" i="20"/>
  <c r="I6" i="20"/>
  <c r="I7" i="20"/>
  <c r="I8" i="20"/>
  <c r="I9" i="20"/>
  <c r="I10" i="20"/>
  <c r="I11" i="20"/>
  <c r="I12" i="20"/>
  <c r="I14" i="20"/>
  <c r="I16" i="20"/>
  <c r="I17" i="20"/>
  <c r="I18" i="20"/>
  <c r="I19" i="20"/>
  <c r="I20" i="20"/>
  <c r="I21" i="20"/>
  <c r="I22" i="20"/>
  <c r="I13" i="20"/>
  <c r="I15" i="20"/>
  <c r="I25" i="20"/>
  <c r="I26" i="20"/>
  <c r="I24" i="20"/>
  <c r="I29" i="20"/>
  <c r="I28" i="20"/>
  <c r="I30" i="20"/>
  <c r="I32" i="20"/>
  <c r="I34" i="20"/>
  <c r="I23" i="20"/>
  <c r="I27" i="20"/>
  <c r="I38" i="20"/>
  <c r="I42" i="20"/>
  <c r="I31" i="20"/>
  <c r="I35" i="20"/>
  <c r="I39" i="20"/>
  <c r="I41" i="20"/>
  <c r="I33" i="20"/>
  <c r="I36" i="20"/>
  <c r="I37" i="20"/>
  <c r="I40" i="20"/>
  <c r="I43" i="20"/>
  <c r="I47" i="20"/>
  <c r="I45" i="20"/>
  <c r="I46" i="20"/>
  <c r="I49" i="20"/>
  <c r="I44" i="20"/>
  <c r="I48" i="20"/>
  <c r="I50" i="20"/>
  <c r="I51" i="20"/>
  <c r="I52" i="20"/>
  <c r="K5" i="20"/>
  <c r="K6" i="20"/>
  <c r="K7" i="20"/>
  <c r="K9" i="20"/>
  <c r="K8" i="20"/>
  <c r="K10" i="20"/>
  <c r="K12" i="20"/>
  <c r="K13" i="20"/>
  <c r="K14" i="20"/>
  <c r="K15" i="20"/>
  <c r="K16" i="20"/>
  <c r="K18" i="20"/>
  <c r="K20" i="20"/>
  <c r="K22" i="20"/>
  <c r="K23" i="20"/>
  <c r="K24" i="20"/>
  <c r="K25" i="20"/>
  <c r="K26" i="20"/>
  <c r="K11" i="20"/>
  <c r="K21" i="20"/>
  <c r="K27" i="20"/>
  <c r="K28" i="20"/>
  <c r="K29" i="20"/>
  <c r="K30" i="20"/>
  <c r="K31" i="20"/>
  <c r="K32" i="20"/>
  <c r="K33" i="20"/>
  <c r="K34" i="20"/>
  <c r="K17" i="20"/>
  <c r="K19" i="20"/>
  <c r="K35" i="20"/>
  <c r="K36" i="20"/>
  <c r="K37" i="20"/>
  <c r="K38" i="20"/>
  <c r="K39" i="20"/>
  <c r="K40" i="20"/>
  <c r="K41" i="20"/>
  <c r="K45" i="20"/>
  <c r="K43" i="20"/>
  <c r="K44" i="20"/>
  <c r="K49" i="20"/>
  <c r="K48" i="20"/>
  <c r="K50" i="20"/>
  <c r="K51" i="20"/>
  <c r="K52" i="20"/>
  <c r="K47" i="20"/>
  <c r="K42" i="20"/>
  <c r="K46" i="20"/>
  <c r="BD5" i="20"/>
  <c r="BD6" i="20"/>
  <c r="BD7" i="20"/>
  <c r="BD8" i="20"/>
  <c r="BD11" i="20"/>
  <c r="BD13" i="20"/>
  <c r="BD14" i="20"/>
  <c r="BD12" i="20"/>
  <c r="BD15" i="20"/>
  <c r="BD16" i="20"/>
  <c r="BD17" i="20"/>
  <c r="BD18" i="20"/>
  <c r="BD19" i="20"/>
  <c r="BD20" i="20"/>
  <c r="BD21" i="20"/>
  <c r="BD22" i="20"/>
  <c r="BD9" i="20"/>
  <c r="BD10" i="20"/>
  <c r="BD23" i="20"/>
  <c r="BD24" i="20"/>
  <c r="BD25" i="20"/>
  <c r="BD26" i="20"/>
  <c r="BD27" i="20"/>
  <c r="BD28" i="20"/>
  <c r="BD30" i="20"/>
  <c r="BD32" i="20"/>
  <c r="BD29" i="20"/>
  <c r="BD31" i="20"/>
  <c r="BD33" i="20"/>
  <c r="BD34" i="20"/>
  <c r="BD35" i="20"/>
  <c r="BD36" i="20"/>
  <c r="BD37" i="20"/>
  <c r="BD38" i="20"/>
  <c r="BD39" i="20"/>
  <c r="BD40" i="20"/>
  <c r="BD41" i="20"/>
  <c r="BD42" i="20"/>
  <c r="BD43" i="20"/>
  <c r="BD44" i="20"/>
  <c r="BD45" i="20"/>
  <c r="BD46" i="20"/>
  <c r="BD47" i="20"/>
  <c r="BD48" i="20"/>
  <c r="BD49" i="20"/>
  <c r="BD50" i="20"/>
  <c r="BD51" i="20"/>
  <c r="BD52" i="20"/>
  <c r="BR5" i="20"/>
  <c r="BR6" i="20"/>
  <c r="BR9" i="20"/>
  <c r="BR10" i="20"/>
  <c r="BR11" i="20"/>
  <c r="BR7" i="20"/>
  <c r="BR13" i="20"/>
  <c r="BR17" i="20"/>
  <c r="BR19" i="20"/>
  <c r="BR21" i="20"/>
  <c r="BR22" i="20"/>
  <c r="BR23" i="20"/>
  <c r="BR24" i="20"/>
  <c r="BR14" i="20"/>
  <c r="BR15" i="20"/>
  <c r="BR8" i="20"/>
  <c r="BR16" i="20"/>
  <c r="BR18" i="20"/>
  <c r="BR20" i="20"/>
  <c r="BR27" i="20"/>
  <c r="BR28" i="20"/>
  <c r="BR29" i="20"/>
  <c r="BR30" i="20"/>
  <c r="BR31" i="20"/>
  <c r="BR32" i="20"/>
  <c r="BR33" i="20"/>
  <c r="BR26" i="20"/>
  <c r="BR25" i="20"/>
  <c r="BR34" i="20"/>
  <c r="BR35" i="20"/>
  <c r="BR36" i="20"/>
  <c r="BR37" i="20"/>
  <c r="BR12" i="20"/>
  <c r="BR39" i="20"/>
  <c r="BR40" i="20"/>
  <c r="BR38" i="20"/>
  <c r="BR41" i="20"/>
  <c r="BR45" i="20"/>
  <c r="BR49" i="20"/>
  <c r="BR50" i="20"/>
  <c r="BR51" i="20"/>
  <c r="BR52" i="20"/>
  <c r="BR42" i="20"/>
  <c r="BR44" i="20"/>
  <c r="BR48" i="20"/>
  <c r="BR47" i="20"/>
  <c r="BR43" i="20"/>
  <c r="BR46" i="20"/>
  <c r="BO5" i="20"/>
  <c r="BO6" i="20"/>
  <c r="BO8" i="20"/>
  <c r="BO7" i="20"/>
  <c r="BO10" i="20"/>
  <c r="BO12" i="20"/>
  <c r="BO13" i="20"/>
  <c r="BO14" i="20"/>
  <c r="BO15" i="20"/>
  <c r="BO11" i="20"/>
  <c r="BO9" i="20"/>
  <c r="BO16" i="20"/>
  <c r="BO18" i="20"/>
  <c r="BO20" i="20"/>
  <c r="BO23" i="20"/>
  <c r="BO24" i="20"/>
  <c r="BO25" i="20"/>
  <c r="BO22" i="20"/>
  <c r="BO17" i="20"/>
  <c r="BO28" i="20"/>
  <c r="BO29" i="20"/>
  <c r="BO30" i="20"/>
  <c r="BO31" i="20"/>
  <c r="BO32" i="20"/>
  <c r="BO33" i="20"/>
  <c r="BO26" i="20"/>
  <c r="BO19" i="20"/>
  <c r="BO27" i="20"/>
  <c r="BO21" i="20"/>
  <c r="BO34" i="20"/>
  <c r="BO35" i="20"/>
  <c r="BO36" i="20"/>
  <c r="BO37" i="20"/>
  <c r="BO38" i="20"/>
  <c r="BO39" i="20"/>
  <c r="BO42" i="20"/>
  <c r="BO40" i="20"/>
  <c r="BO43" i="20"/>
  <c r="BO44" i="20"/>
  <c r="BO47" i="20"/>
  <c r="BO46" i="20"/>
  <c r="BO49" i="20"/>
  <c r="BO50" i="20"/>
  <c r="BO51" i="20"/>
  <c r="BO52" i="20"/>
  <c r="BO41" i="20"/>
  <c r="BO45" i="20"/>
  <c r="BO48" i="20"/>
  <c r="BH5" i="20"/>
  <c r="BH6" i="20"/>
  <c r="BH7" i="20"/>
  <c r="BH9" i="20"/>
  <c r="BH10" i="20"/>
  <c r="BH12" i="20"/>
  <c r="BH13" i="20"/>
  <c r="BH14" i="20"/>
  <c r="BH16" i="20"/>
  <c r="BH17" i="20"/>
  <c r="BH18" i="20"/>
  <c r="BH19" i="20"/>
  <c r="BH20" i="20"/>
  <c r="BH21" i="20"/>
  <c r="BH22" i="20"/>
  <c r="BH8" i="20"/>
  <c r="BH11" i="20"/>
  <c r="BH15" i="20"/>
  <c r="BH23" i="20"/>
  <c r="BH24" i="20"/>
  <c r="BH25" i="20"/>
  <c r="BH26" i="20"/>
  <c r="BH27" i="20"/>
  <c r="BH29" i="20"/>
  <c r="BH31" i="20"/>
  <c r="BH33" i="20"/>
  <c r="BH28" i="20"/>
  <c r="BH30" i="20"/>
  <c r="BH32" i="20"/>
  <c r="BH34" i="20"/>
  <c r="BH35" i="20"/>
  <c r="BH36" i="20"/>
  <c r="BH37" i="20"/>
  <c r="BH38" i="20"/>
  <c r="BH39" i="20"/>
  <c r="BH40" i="20"/>
  <c r="BH41" i="20"/>
  <c r="BH42" i="20"/>
  <c r="BH43" i="20"/>
  <c r="BH44" i="20"/>
  <c r="BH45" i="20"/>
  <c r="BH46" i="20"/>
  <c r="BH47" i="20"/>
  <c r="BH48" i="20"/>
  <c r="BH49" i="20"/>
  <c r="BH50" i="20"/>
  <c r="BH51" i="20"/>
  <c r="BH52" i="20"/>
  <c r="BA5" i="20"/>
  <c r="BA6" i="20"/>
  <c r="BA7" i="20"/>
  <c r="BA8" i="20"/>
  <c r="BA9" i="20"/>
  <c r="BA10" i="20"/>
  <c r="BA11" i="20"/>
  <c r="BA12" i="20"/>
  <c r="BA13" i="20"/>
  <c r="BA16" i="20"/>
  <c r="BA17" i="20"/>
  <c r="BA18" i="20"/>
  <c r="BA19" i="20"/>
  <c r="BA20" i="20"/>
  <c r="BA21" i="20"/>
  <c r="BA22" i="20"/>
  <c r="BA14" i="20"/>
  <c r="BA15" i="20"/>
  <c r="BA26" i="20"/>
  <c r="BA23" i="20"/>
  <c r="BA27" i="20"/>
  <c r="BA28" i="20"/>
  <c r="BA30" i="20"/>
  <c r="BA24" i="20"/>
  <c r="BA25" i="20"/>
  <c r="BA29" i="20"/>
  <c r="BA31" i="20"/>
  <c r="BA33" i="20"/>
  <c r="BA35" i="20"/>
  <c r="BA36" i="20"/>
  <c r="BA38" i="20"/>
  <c r="BA37" i="20"/>
  <c r="BA32" i="20"/>
  <c r="BA34" i="20"/>
  <c r="BA39" i="20"/>
  <c r="BA40" i="20"/>
  <c r="BA44" i="20"/>
  <c r="BA48" i="20"/>
  <c r="BA41" i="20"/>
  <c r="BA43" i="20"/>
  <c r="BA47" i="20"/>
  <c r="BA42" i="20"/>
  <c r="BA46" i="20"/>
  <c r="BA45" i="20"/>
  <c r="BA49" i="20"/>
  <c r="BA50" i="20"/>
  <c r="BA51" i="20"/>
  <c r="BA52" i="20"/>
  <c r="AP5" i="20"/>
  <c r="AP9" i="20"/>
  <c r="AP6" i="20"/>
  <c r="AP8" i="20"/>
  <c r="AP10" i="20"/>
  <c r="AP11" i="20"/>
  <c r="AP7" i="20"/>
  <c r="AP14" i="20"/>
  <c r="AP16" i="20"/>
  <c r="AP18" i="20"/>
  <c r="AP20" i="20"/>
  <c r="AP22" i="20"/>
  <c r="AP23" i="20"/>
  <c r="AP24" i="20"/>
  <c r="AP25" i="20"/>
  <c r="AP12" i="20"/>
  <c r="AP13" i="20"/>
  <c r="AP15" i="20"/>
  <c r="AP17" i="20"/>
  <c r="AP19" i="20"/>
  <c r="AP21" i="20"/>
  <c r="AP26" i="20"/>
  <c r="AP28" i="20"/>
  <c r="AP29" i="20"/>
  <c r="AP30" i="20"/>
  <c r="AP31" i="20"/>
  <c r="AP32" i="20"/>
  <c r="AP33" i="20"/>
  <c r="AP27" i="20"/>
  <c r="AP34" i="20"/>
  <c r="AP35" i="20"/>
  <c r="AP36" i="20"/>
  <c r="AP37" i="20"/>
  <c r="AP38" i="20"/>
  <c r="AP43" i="20"/>
  <c r="AP39" i="20"/>
  <c r="AP40" i="20"/>
  <c r="AP44" i="20"/>
  <c r="AP45" i="20"/>
  <c r="AP48" i="20"/>
  <c r="AP49" i="20"/>
  <c r="AP50" i="20"/>
  <c r="AP51" i="20"/>
  <c r="AP52" i="20"/>
  <c r="AP41" i="20"/>
  <c r="AP47" i="20"/>
  <c r="AP42" i="20"/>
  <c r="AP46" i="20"/>
  <c r="AM5" i="20"/>
  <c r="AM6" i="20"/>
  <c r="AM7" i="20"/>
  <c r="AM9" i="20"/>
  <c r="AM11" i="20"/>
  <c r="AM13" i="20"/>
  <c r="AM14" i="20"/>
  <c r="AM15" i="20"/>
  <c r="AM12" i="20"/>
  <c r="AM10" i="20"/>
  <c r="AM8" i="20"/>
  <c r="AM17" i="20"/>
  <c r="AM19" i="20"/>
  <c r="AM21" i="20"/>
  <c r="AM23" i="20"/>
  <c r="AM24" i="20"/>
  <c r="AM25" i="20"/>
  <c r="AM22" i="20"/>
  <c r="AM16" i="20"/>
  <c r="AM27" i="20"/>
  <c r="AM28" i="20"/>
  <c r="AM29" i="20"/>
  <c r="AM30" i="20"/>
  <c r="AM31" i="20"/>
  <c r="AM32" i="20"/>
  <c r="AM33" i="20"/>
  <c r="AM20" i="20"/>
  <c r="AM26" i="20"/>
  <c r="AM34" i="20"/>
  <c r="AM35" i="20"/>
  <c r="AM36" i="20"/>
  <c r="AM37" i="20"/>
  <c r="AM38" i="20"/>
  <c r="AM39" i="20"/>
  <c r="AM18" i="20"/>
  <c r="AM41" i="20"/>
  <c r="AM40" i="20"/>
  <c r="AM42" i="20"/>
  <c r="AM44" i="20"/>
  <c r="AM46" i="20"/>
  <c r="AM49" i="20"/>
  <c r="AM50" i="20"/>
  <c r="AM51" i="20"/>
  <c r="AM52" i="20"/>
  <c r="AM45" i="20"/>
  <c r="AM48" i="20"/>
  <c r="AM43" i="20"/>
  <c r="AM47" i="20"/>
  <c r="AF5" i="20"/>
  <c r="AF6" i="20"/>
  <c r="AF7" i="20"/>
  <c r="AF9" i="20"/>
  <c r="AF8" i="20"/>
  <c r="AF12" i="20"/>
  <c r="AF11" i="20"/>
  <c r="AF13" i="20"/>
  <c r="AF14" i="20"/>
  <c r="AF17" i="20"/>
  <c r="AF18" i="20"/>
  <c r="AF19" i="20"/>
  <c r="AF20" i="20"/>
  <c r="AF21" i="20"/>
  <c r="AF22" i="20"/>
  <c r="AF16" i="20"/>
  <c r="AF10" i="20"/>
  <c r="AF15" i="20"/>
  <c r="AF23" i="20"/>
  <c r="AF24" i="20"/>
  <c r="AF25" i="20"/>
  <c r="AF26" i="20"/>
  <c r="AF27" i="20"/>
  <c r="AF28" i="20"/>
  <c r="AF30" i="20"/>
  <c r="AF32" i="20"/>
  <c r="AF29" i="20"/>
  <c r="AF31" i="20"/>
  <c r="AF33" i="20"/>
  <c r="AF35" i="20"/>
  <c r="AF36" i="20"/>
  <c r="AF37" i="20"/>
  <c r="AF38" i="20"/>
  <c r="AF39" i="20"/>
  <c r="AF40" i="20"/>
  <c r="AF41" i="20"/>
  <c r="AF42" i="20"/>
  <c r="AF43" i="20"/>
  <c r="AF44" i="20"/>
  <c r="AF45" i="20"/>
  <c r="AF46" i="20"/>
  <c r="AF47" i="20"/>
  <c r="AF48" i="20"/>
  <c r="AF49" i="20"/>
  <c r="AF34" i="20"/>
  <c r="AF50" i="20"/>
  <c r="AF51" i="20"/>
  <c r="AF52" i="20"/>
  <c r="Y5" i="20"/>
  <c r="Y6" i="20"/>
  <c r="Y7" i="20"/>
  <c r="Y8" i="20"/>
  <c r="Y9" i="20"/>
  <c r="Y10" i="20"/>
  <c r="Y11" i="20"/>
  <c r="Y12" i="20"/>
  <c r="Y14" i="20"/>
  <c r="Y16" i="20"/>
  <c r="Y15" i="20"/>
  <c r="Y17" i="20"/>
  <c r="Y18" i="20"/>
  <c r="Y19" i="20"/>
  <c r="Y20" i="20"/>
  <c r="Y21" i="20"/>
  <c r="Y22" i="20"/>
  <c r="Y13" i="20"/>
  <c r="Y25" i="20"/>
  <c r="Y26" i="20"/>
  <c r="Y29" i="20"/>
  <c r="Y23" i="20"/>
  <c r="Y27" i="20"/>
  <c r="Y24" i="20"/>
  <c r="Y28" i="20"/>
  <c r="Y30" i="20"/>
  <c r="Y32" i="20"/>
  <c r="Y34" i="20"/>
  <c r="Y33" i="20"/>
  <c r="Y42" i="20"/>
  <c r="Y35" i="20"/>
  <c r="Y39" i="20"/>
  <c r="Y36" i="20"/>
  <c r="Y40" i="20"/>
  <c r="Y31" i="20"/>
  <c r="Y37" i="20"/>
  <c r="Y38" i="20"/>
  <c r="Y43" i="20"/>
  <c r="Y44" i="20"/>
  <c r="Y47" i="20"/>
  <c r="Y46" i="20"/>
  <c r="Y41" i="20"/>
  <c r="Y45" i="20"/>
  <c r="Y49" i="20"/>
  <c r="Y48" i="20"/>
  <c r="Y50" i="20"/>
  <c r="Y51" i="20"/>
  <c r="Y52" i="20"/>
  <c r="AD5" i="20"/>
  <c r="AD6" i="20"/>
  <c r="AD8" i="20"/>
  <c r="AD7" i="20"/>
  <c r="AD10" i="20"/>
  <c r="AD11" i="20"/>
  <c r="AD9" i="20"/>
  <c r="AD16" i="20"/>
  <c r="AD13" i="20"/>
  <c r="AD15" i="20"/>
  <c r="AD17" i="20"/>
  <c r="AD19" i="20"/>
  <c r="AD21" i="20"/>
  <c r="AD23" i="20"/>
  <c r="AD24" i="20"/>
  <c r="AD25" i="20"/>
  <c r="AD12" i="20"/>
  <c r="AD18" i="20"/>
  <c r="AD20" i="20"/>
  <c r="AD22" i="20"/>
  <c r="AD28" i="20"/>
  <c r="AD29" i="20"/>
  <c r="AD30" i="20"/>
  <c r="AD31" i="20"/>
  <c r="AD32" i="20"/>
  <c r="AD33" i="20"/>
  <c r="AD34" i="20"/>
  <c r="AD14" i="20"/>
  <c r="AD35" i="20"/>
  <c r="AD36" i="20"/>
  <c r="AD37" i="20"/>
  <c r="AD26" i="20"/>
  <c r="AD27" i="20"/>
  <c r="AD39" i="20"/>
  <c r="AD42" i="20"/>
  <c r="AD38" i="20"/>
  <c r="AD40" i="20"/>
  <c r="AD43" i="20"/>
  <c r="AD41" i="20"/>
  <c r="AD47" i="20"/>
  <c r="AD50" i="20"/>
  <c r="AD51" i="20"/>
  <c r="AD52" i="20"/>
  <c r="AD45" i="20"/>
  <c r="AD46" i="20"/>
  <c r="AD49" i="20"/>
  <c r="AD44" i="20"/>
  <c r="AD48" i="20"/>
  <c r="AA5" i="20"/>
  <c r="AA6" i="20"/>
  <c r="AA7" i="20"/>
  <c r="AA9" i="20"/>
  <c r="AA10" i="20"/>
  <c r="AA12" i="20"/>
  <c r="AA13" i="20"/>
  <c r="AA14" i="20"/>
  <c r="AA15" i="20"/>
  <c r="AA16" i="20"/>
  <c r="AA11" i="20"/>
  <c r="AA18" i="20"/>
  <c r="AA20" i="20"/>
  <c r="AA22" i="20"/>
  <c r="AA23" i="20"/>
  <c r="AA24" i="20"/>
  <c r="AA25" i="20"/>
  <c r="AA8" i="20"/>
  <c r="AA17" i="20"/>
  <c r="AA27" i="20"/>
  <c r="AA19" i="20"/>
  <c r="AA26" i="20"/>
  <c r="AA28" i="20"/>
  <c r="AA29" i="20"/>
  <c r="AA30" i="20"/>
  <c r="AA31" i="20"/>
  <c r="AA32" i="20"/>
  <c r="AA33" i="20"/>
  <c r="AA35" i="20"/>
  <c r="AA36" i="20"/>
  <c r="AA37" i="20"/>
  <c r="AA38" i="20"/>
  <c r="AA39" i="20"/>
  <c r="AA21" i="20"/>
  <c r="AA40" i="20"/>
  <c r="AA34" i="20"/>
  <c r="AA41" i="20"/>
  <c r="AA45" i="20"/>
  <c r="AA49" i="20"/>
  <c r="AA42" i="20"/>
  <c r="AA44" i="20"/>
  <c r="AA48" i="20"/>
  <c r="AA50" i="20"/>
  <c r="AA51" i="20"/>
  <c r="AA52" i="20"/>
  <c r="AA43" i="20"/>
  <c r="AA47" i="20"/>
  <c r="AA46" i="20"/>
  <c r="T5" i="20"/>
  <c r="T6" i="20"/>
  <c r="T7" i="20"/>
  <c r="T9" i="20"/>
  <c r="T8" i="20"/>
  <c r="T10" i="20"/>
  <c r="T13" i="20"/>
  <c r="T14" i="20"/>
  <c r="T16" i="20"/>
  <c r="T17" i="20"/>
  <c r="T18" i="20"/>
  <c r="T19" i="20"/>
  <c r="T20" i="20"/>
  <c r="T21" i="20"/>
  <c r="T22" i="20"/>
  <c r="T11" i="20"/>
  <c r="T15" i="20"/>
  <c r="T12" i="20"/>
  <c r="T23" i="20"/>
  <c r="T24" i="20"/>
  <c r="T25" i="20"/>
  <c r="T26" i="20"/>
  <c r="T27" i="20"/>
  <c r="T29" i="20"/>
  <c r="T31" i="20"/>
  <c r="T33" i="20"/>
  <c r="T28" i="20"/>
  <c r="T30" i="20"/>
  <c r="T32" i="20"/>
  <c r="T34" i="20"/>
  <c r="T35" i="20"/>
  <c r="T36" i="20"/>
  <c r="T37" i="20"/>
  <c r="T38" i="20"/>
  <c r="T39" i="20"/>
  <c r="T40" i="20"/>
  <c r="T41" i="20"/>
  <c r="T42" i="20"/>
  <c r="T43" i="20"/>
  <c r="T44" i="20"/>
  <c r="T45" i="20"/>
  <c r="T46" i="20"/>
  <c r="T47" i="20"/>
  <c r="T48" i="20"/>
  <c r="T49" i="20"/>
  <c r="T50" i="20"/>
  <c r="T51" i="20"/>
  <c r="T52" i="20"/>
  <c r="M5" i="20"/>
  <c r="M6" i="20"/>
  <c r="M7" i="20"/>
  <c r="M8" i="20"/>
  <c r="M9" i="20"/>
  <c r="M10" i="20"/>
  <c r="M11" i="20"/>
  <c r="M12" i="20"/>
  <c r="M13" i="20"/>
  <c r="M15" i="20"/>
  <c r="M17" i="20"/>
  <c r="M18" i="20"/>
  <c r="M19" i="20"/>
  <c r="M20" i="20"/>
  <c r="M21" i="20"/>
  <c r="M22" i="20"/>
  <c r="M16" i="20"/>
  <c r="M14" i="20"/>
  <c r="M24" i="20"/>
  <c r="M25" i="20"/>
  <c r="M27" i="20"/>
  <c r="M23" i="20"/>
  <c r="M26" i="20"/>
  <c r="M28" i="20"/>
  <c r="M30" i="20"/>
  <c r="M29" i="20"/>
  <c r="M31" i="20"/>
  <c r="M33" i="20"/>
  <c r="M37" i="20"/>
  <c r="M41" i="20"/>
  <c r="M38" i="20"/>
  <c r="M40" i="20"/>
  <c r="M32" i="20"/>
  <c r="M35" i="20"/>
  <c r="M34" i="20"/>
  <c r="M36" i="20"/>
  <c r="M39" i="20"/>
  <c r="M42" i="20"/>
  <c r="M46" i="20"/>
  <c r="M43" i="20"/>
  <c r="M44" i="20"/>
  <c r="M49" i="20"/>
  <c r="M48" i="20"/>
  <c r="M45" i="20"/>
  <c r="M47" i="20"/>
  <c r="M50" i="20"/>
  <c r="M51" i="20"/>
  <c r="M52" i="20"/>
  <c r="R5" i="20"/>
  <c r="R6" i="20"/>
  <c r="R10" i="20"/>
  <c r="R11" i="20"/>
  <c r="R9" i="20"/>
  <c r="R12" i="20"/>
  <c r="R15" i="20"/>
  <c r="R8" i="20"/>
  <c r="R14" i="20"/>
  <c r="R18" i="20"/>
  <c r="R20" i="20"/>
  <c r="R22" i="20"/>
  <c r="R23" i="20"/>
  <c r="R24" i="20"/>
  <c r="R25" i="20"/>
  <c r="R7" i="20"/>
  <c r="R17" i="20"/>
  <c r="R19" i="20"/>
  <c r="R21" i="20"/>
  <c r="R13" i="20"/>
  <c r="R28" i="20"/>
  <c r="R29" i="20"/>
  <c r="R30" i="20"/>
  <c r="R31" i="20"/>
  <c r="R32" i="20"/>
  <c r="R33" i="20"/>
  <c r="R34" i="20"/>
  <c r="R27" i="20"/>
  <c r="R26" i="20"/>
  <c r="R35" i="20"/>
  <c r="R36" i="20"/>
  <c r="R37" i="20"/>
  <c r="R16" i="20"/>
  <c r="R38" i="20"/>
  <c r="R41" i="20"/>
  <c r="R40" i="20"/>
  <c r="R39" i="20"/>
  <c r="R42" i="20"/>
  <c r="R44" i="20"/>
  <c r="R46" i="20"/>
  <c r="R50" i="20"/>
  <c r="R51" i="20"/>
  <c r="R52" i="20"/>
  <c r="R49" i="20"/>
  <c r="R45" i="20"/>
  <c r="R48" i="20"/>
  <c r="R43" i="20"/>
  <c r="R47" i="20"/>
  <c r="O5" i="20"/>
  <c r="O6" i="20"/>
  <c r="O9" i="20"/>
  <c r="O8" i="20"/>
  <c r="O11" i="20"/>
  <c r="O13" i="20"/>
  <c r="O14" i="20"/>
  <c r="O15" i="20"/>
  <c r="O16" i="20"/>
  <c r="O12" i="20"/>
  <c r="O7" i="20"/>
  <c r="O17" i="20"/>
  <c r="O19" i="20"/>
  <c r="O21" i="20"/>
  <c r="O23" i="20"/>
  <c r="O24" i="20"/>
  <c r="O25" i="20"/>
  <c r="O26" i="20"/>
  <c r="O10" i="20"/>
  <c r="O20" i="20"/>
  <c r="O22" i="20"/>
  <c r="O28" i="20"/>
  <c r="O29" i="20"/>
  <c r="O30" i="20"/>
  <c r="O31" i="20"/>
  <c r="O32" i="20"/>
  <c r="O33" i="20"/>
  <c r="O34" i="20"/>
  <c r="O18" i="20"/>
  <c r="O27" i="20"/>
  <c r="O35" i="20"/>
  <c r="O36" i="20"/>
  <c r="O37" i="20"/>
  <c r="O38" i="20"/>
  <c r="O39" i="20"/>
  <c r="O43" i="20"/>
  <c r="O41" i="20"/>
  <c r="O40" i="20"/>
  <c r="O44" i="20"/>
  <c r="O42" i="20"/>
  <c r="O48" i="20"/>
  <c r="O45" i="20"/>
  <c r="O47" i="20"/>
  <c r="O50" i="20"/>
  <c r="O51" i="20"/>
  <c r="O52" i="20"/>
  <c r="O46" i="20"/>
  <c r="O49" i="20"/>
  <c r="H5" i="20"/>
  <c r="H6" i="20"/>
  <c r="H7" i="20"/>
  <c r="H8" i="20"/>
  <c r="H9" i="20"/>
  <c r="H11" i="20"/>
  <c r="H13" i="20"/>
  <c r="H14" i="20"/>
  <c r="H15" i="20"/>
  <c r="H17" i="20"/>
  <c r="H18" i="20"/>
  <c r="H19" i="20"/>
  <c r="H20" i="20"/>
  <c r="H21" i="20"/>
  <c r="H22" i="20"/>
  <c r="H10" i="20"/>
  <c r="H23" i="20"/>
  <c r="H24" i="20"/>
  <c r="H25" i="20"/>
  <c r="H26" i="20"/>
  <c r="H27" i="20"/>
  <c r="H12" i="20"/>
  <c r="H16" i="20"/>
  <c r="H28" i="20"/>
  <c r="H30" i="20"/>
  <c r="H32" i="20"/>
  <c r="H34" i="20"/>
  <c r="H29" i="20"/>
  <c r="H31" i="20"/>
  <c r="H33" i="20"/>
  <c r="H35" i="20"/>
  <c r="H36" i="20"/>
  <c r="H37" i="20"/>
  <c r="H38" i="20"/>
  <c r="H39" i="20"/>
  <c r="H40" i="20"/>
  <c r="H41" i="20"/>
  <c r="H42" i="20"/>
  <c r="H43" i="20"/>
  <c r="H44" i="20"/>
  <c r="H45" i="20"/>
  <c r="H46" i="20"/>
  <c r="H47" i="20"/>
  <c r="H48" i="20"/>
  <c r="H49" i="20"/>
  <c r="H50" i="20"/>
  <c r="H51" i="20"/>
  <c r="H52" i="20"/>
  <c r="BT5" i="20"/>
  <c r="BT6" i="20"/>
  <c r="BT8" i="20"/>
  <c r="BT7" i="20"/>
  <c r="BT9" i="20"/>
  <c r="BT11" i="20"/>
  <c r="BT12" i="20"/>
  <c r="BT13" i="20"/>
  <c r="BT14" i="20"/>
  <c r="BT15" i="20"/>
  <c r="BT16" i="20"/>
  <c r="BT17" i="20"/>
  <c r="BT18" i="20"/>
  <c r="BT19" i="20"/>
  <c r="BT20" i="20"/>
  <c r="BT21" i="20"/>
  <c r="BT10" i="20"/>
  <c r="BT22" i="20"/>
  <c r="BT23" i="20"/>
  <c r="BT24" i="20"/>
  <c r="BT25" i="20"/>
  <c r="BT26" i="20"/>
  <c r="BT28" i="20"/>
  <c r="BT30" i="20"/>
  <c r="BT32" i="20"/>
  <c r="BT27" i="20"/>
  <c r="BT29" i="20"/>
  <c r="BT31" i="20"/>
  <c r="BT33" i="20"/>
  <c r="BT34" i="20"/>
  <c r="BT35" i="20"/>
  <c r="BT36" i="20"/>
  <c r="BT37" i="20"/>
  <c r="BT38" i="20"/>
  <c r="BT39" i="20"/>
  <c r="BT40" i="20"/>
  <c r="BT41" i="20"/>
  <c r="BT42" i="20"/>
  <c r="BT43" i="20"/>
  <c r="BT44" i="20"/>
  <c r="BT45" i="20"/>
  <c r="BT46" i="20"/>
  <c r="BT47" i="20"/>
  <c r="BT48" i="20"/>
  <c r="BT49" i="20"/>
  <c r="BT50" i="20"/>
  <c r="BT51" i="20"/>
  <c r="BT52" i="20"/>
  <c r="BM5" i="20"/>
  <c r="BM6" i="20"/>
  <c r="BM7" i="20"/>
  <c r="BM8" i="20"/>
  <c r="BM9" i="20"/>
  <c r="BM10" i="20"/>
  <c r="BM11" i="20"/>
  <c r="BM12" i="20"/>
  <c r="BM14" i="20"/>
  <c r="BM16" i="20"/>
  <c r="BM17" i="20"/>
  <c r="BM18" i="20"/>
  <c r="BM19" i="20"/>
  <c r="BM20" i="20"/>
  <c r="BM21" i="20"/>
  <c r="BM22" i="20"/>
  <c r="BM13" i="20"/>
  <c r="BM23" i="20"/>
  <c r="BM27" i="20"/>
  <c r="BM15" i="20"/>
  <c r="BM24" i="20"/>
  <c r="BM26" i="20"/>
  <c r="BM25" i="20"/>
  <c r="BM29" i="20"/>
  <c r="BM28" i="20"/>
  <c r="BM30" i="20"/>
  <c r="BM32" i="20"/>
  <c r="BM31" i="20"/>
  <c r="BM36" i="20"/>
  <c r="BM40" i="20"/>
  <c r="BM33" i="20"/>
  <c r="BM37" i="20"/>
  <c r="BM39" i="20"/>
  <c r="BM34" i="20"/>
  <c r="BM35" i="20"/>
  <c r="BM38" i="20"/>
  <c r="BM41" i="20"/>
  <c r="BM43" i="20"/>
  <c r="BM45" i="20"/>
  <c r="BM48" i="20"/>
  <c r="BM44" i="20"/>
  <c r="BM47" i="20"/>
  <c r="BM42" i="20"/>
  <c r="BM46" i="20"/>
  <c r="BM49" i="20"/>
  <c r="BM50" i="20"/>
  <c r="BM51" i="20"/>
  <c r="BM52" i="20"/>
  <c r="S5" i="20"/>
  <c r="S6" i="20"/>
  <c r="S7" i="20"/>
  <c r="S8" i="20"/>
  <c r="S10" i="20"/>
  <c r="S13" i="20"/>
  <c r="S14" i="20"/>
  <c r="S15" i="20"/>
  <c r="S16" i="20"/>
  <c r="S9" i="20"/>
  <c r="S11" i="20"/>
  <c r="S12" i="20"/>
  <c r="S18" i="20"/>
  <c r="S20" i="20"/>
  <c r="S22" i="20"/>
  <c r="S23" i="20"/>
  <c r="S24" i="20"/>
  <c r="S25" i="20"/>
  <c r="S19" i="20"/>
  <c r="S21" i="20"/>
  <c r="S28" i="20"/>
  <c r="S29" i="20"/>
  <c r="S30" i="20"/>
  <c r="S31" i="20"/>
  <c r="S32" i="20"/>
  <c r="S33" i="20"/>
  <c r="S34" i="20"/>
  <c r="S17" i="20"/>
  <c r="S26" i="20"/>
  <c r="S35" i="20"/>
  <c r="S36" i="20"/>
  <c r="S37" i="20"/>
  <c r="S38" i="20"/>
  <c r="S39" i="20"/>
  <c r="S27" i="20"/>
  <c r="S42" i="20"/>
  <c r="S40" i="20"/>
  <c r="S43" i="20"/>
  <c r="S41" i="20"/>
  <c r="S47" i="20"/>
  <c r="S44" i="20"/>
  <c r="S46" i="20"/>
  <c r="S50" i="20"/>
  <c r="S51" i="20"/>
  <c r="S52" i="20"/>
  <c r="S49" i="20"/>
  <c r="S45" i="20"/>
  <c r="S48" i="20"/>
  <c r="L5" i="20"/>
  <c r="L6" i="20"/>
  <c r="L7" i="20"/>
  <c r="L8" i="20"/>
  <c r="L10" i="20"/>
  <c r="L12" i="20"/>
  <c r="L13" i="20"/>
  <c r="L14" i="20"/>
  <c r="L15" i="20"/>
  <c r="L9" i="20"/>
  <c r="L17" i="20"/>
  <c r="L18" i="20"/>
  <c r="L19" i="20"/>
  <c r="L20" i="20"/>
  <c r="L21" i="20"/>
  <c r="L22" i="20"/>
  <c r="L16" i="20"/>
  <c r="L23" i="20"/>
  <c r="L24" i="20"/>
  <c r="L25" i="20"/>
  <c r="L26" i="20"/>
  <c r="L27" i="20"/>
  <c r="L29" i="20"/>
  <c r="L31" i="20"/>
  <c r="L33" i="20"/>
  <c r="L11" i="20"/>
  <c r="L28" i="20"/>
  <c r="L30" i="20"/>
  <c r="L32" i="20"/>
  <c r="L34" i="20"/>
  <c r="L35" i="20"/>
  <c r="L36" i="20"/>
  <c r="L37" i="20"/>
  <c r="L38" i="20"/>
  <c r="L39" i="20"/>
  <c r="L40" i="20"/>
  <c r="L41" i="20"/>
  <c r="L42" i="20"/>
  <c r="L43" i="20"/>
  <c r="L44" i="20"/>
  <c r="L45" i="20"/>
  <c r="L46" i="20"/>
  <c r="L47" i="20"/>
  <c r="L48" i="20"/>
  <c r="L49" i="20"/>
  <c r="L50" i="20"/>
  <c r="L51" i="20"/>
  <c r="L52" i="20"/>
  <c r="E5" i="20"/>
  <c r="E6" i="20"/>
  <c r="E7" i="20"/>
  <c r="E8" i="20"/>
  <c r="E9" i="20"/>
  <c r="E10" i="20"/>
  <c r="E11" i="20"/>
  <c r="E12" i="20"/>
  <c r="E13" i="20"/>
  <c r="E15" i="20"/>
  <c r="E16" i="20"/>
  <c r="E17" i="20"/>
  <c r="E18" i="20"/>
  <c r="E19" i="20"/>
  <c r="E20" i="20"/>
  <c r="E21" i="20"/>
  <c r="E22" i="20"/>
  <c r="E14" i="20"/>
  <c r="E23" i="20"/>
  <c r="E25" i="20"/>
  <c r="E28" i="20"/>
  <c r="E30" i="20"/>
  <c r="E26" i="20"/>
  <c r="E27" i="20"/>
  <c r="E29" i="20"/>
  <c r="E31" i="20"/>
  <c r="E33" i="20"/>
  <c r="E24" i="20"/>
  <c r="E35" i="20"/>
  <c r="E43" i="20"/>
  <c r="E32" i="20"/>
  <c r="E36" i="20"/>
  <c r="E40" i="20"/>
  <c r="E34" i="20"/>
  <c r="E37" i="20"/>
  <c r="E41" i="20"/>
  <c r="E38" i="20"/>
  <c r="E39" i="20"/>
  <c r="E44" i="20"/>
  <c r="E42" i="20"/>
  <c r="E48" i="20"/>
  <c r="E47" i="20"/>
  <c r="E46" i="20"/>
  <c r="E45" i="20"/>
  <c r="E49" i="20"/>
  <c r="E50" i="20"/>
  <c r="E51" i="20"/>
  <c r="E52" i="20"/>
  <c r="BQ5" i="20"/>
  <c r="BQ6" i="20"/>
  <c r="BQ7" i="20"/>
  <c r="BQ8" i="20"/>
  <c r="BQ9" i="20"/>
  <c r="BQ10" i="20"/>
  <c r="BQ11" i="20"/>
  <c r="BQ13" i="20"/>
  <c r="BQ16" i="20"/>
  <c r="BQ17" i="20"/>
  <c r="BQ18" i="20"/>
  <c r="BQ19" i="20"/>
  <c r="BQ20" i="20"/>
  <c r="BQ21" i="20"/>
  <c r="BQ22" i="20"/>
  <c r="BQ14" i="20"/>
  <c r="BQ15" i="20"/>
  <c r="BQ12" i="20"/>
  <c r="BQ26" i="20"/>
  <c r="BQ23" i="20"/>
  <c r="BQ25" i="20"/>
  <c r="BQ28" i="20"/>
  <c r="BQ27" i="20"/>
  <c r="BQ29" i="20"/>
  <c r="BQ31" i="20"/>
  <c r="BQ33" i="20"/>
  <c r="BQ24" i="20"/>
  <c r="BQ30" i="20"/>
  <c r="BQ35" i="20"/>
  <c r="BQ32" i="20"/>
  <c r="BQ36" i="20"/>
  <c r="BQ38" i="20"/>
  <c r="BQ37" i="20"/>
  <c r="BQ34" i="20"/>
  <c r="BQ39" i="20"/>
  <c r="BQ40" i="20"/>
  <c r="BQ44" i="20"/>
  <c r="BQ42" i="20"/>
  <c r="BQ48" i="20"/>
  <c r="BQ47" i="20"/>
  <c r="BQ43" i="20"/>
  <c r="BQ46" i="20"/>
  <c r="BQ41" i="20"/>
  <c r="BQ45" i="20"/>
  <c r="BQ49" i="20"/>
  <c r="BQ50" i="20"/>
  <c r="BQ51" i="20"/>
  <c r="BQ52" i="20"/>
  <c r="BF5" i="20"/>
  <c r="BF9" i="20"/>
  <c r="BF6" i="20"/>
  <c r="BF8" i="20"/>
  <c r="BF10" i="20"/>
  <c r="BF11" i="20"/>
  <c r="BF7" i="20"/>
  <c r="BF12" i="20"/>
  <c r="BF14" i="20"/>
  <c r="BF15" i="20"/>
  <c r="BF16" i="20"/>
  <c r="BF18" i="20"/>
  <c r="BF20" i="20"/>
  <c r="BF22" i="20"/>
  <c r="BF23" i="20"/>
  <c r="BF24" i="20"/>
  <c r="BF25" i="20"/>
  <c r="BF13" i="20"/>
  <c r="BF17" i="20"/>
  <c r="BF19" i="20"/>
  <c r="BF21" i="20"/>
  <c r="BF26" i="20"/>
  <c r="BF28" i="20"/>
  <c r="BF29" i="20"/>
  <c r="BF30" i="20"/>
  <c r="BF31" i="20"/>
  <c r="BF32" i="20"/>
  <c r="BF33" i="20"/>
  <c r="BF34" i="20"/>
  <c r="BF35" i="20"/>
  <c r="BF36" i="20"/>
  <c r="BF37" i="20"/>
  <c r="BF27" i="20"/>
  <c r="BF38" i="20"/>
  <c r="BF39" i="20"/>
  <c r="BF40" i="20"/>
  <c r="BF44" i="20"/>
  <c r="BF42" i="20"/>
  <c r="BF43" i="20"/>
  <c r="BF48" i="20"/>
  <c r="BF49" i="20"/>
  <c r="BF50" i="20"/>
  <c r="BF51" i="20"/>
  <c r="BF52" i="20"/>
  <c r="BF47" i="20"/>
  <c r="BF46" i="20"/>
  <c r="BF41" i="20"/>
  <c r="BF45" i="20"/>
  <c r="BC5" i="20"/>
  <c r="BC6" i="20"/>
  <c r="BC7" i="20"/>
  <c r="BC11" i="20"/>
  <c r="BC13" i="20"/>
  <c r="BC14" i="20"/>
  <c r="BC15" i="20"/>
  <c r="BC8" i="20"/>
  <c r="BC12" i="20"/>
  <c r="BC9" i="20"/>
  <c r="BC10" i="20"/>
  <c r="BC17" i="20"/>
  <c r="BC19" i="20"/>
  <c r="BC21" i="20"/>
  <c r="BC23" i="20"/>
  <c r="BC24" i="20"/>
  <c r="BC25" i="20"/>
  <c r="BC18" i="20"/>
  <c r="BC20" i="20"/>
  <c r="BC27" i="20"/>
  <c r="BC28" i="20"/>
  <c r="BC29" i="20"/>
  <c r="BC30" i="20"/>
  <c r="BC31" i="20"/>
  <c r="BC32" i="20"/>
  <c r="BC33" i="20"/>
  <c r="BC16" i="20"/>
  <c r="BC22" i="20"/>
  <c r="BC34" i="20"/>
  <c r="BC35" i="20"/>
  <c r="BC36" i="20"/>
  <c r="BC37" i="20"/>
  <c r="BC38" i="20"/>
  <c r="BC39" i="20"/>
  <c r="BC26" i="20"/>
  <c r="BC41" i="20"/>
  <c r="BC40" i="20"/>
  <c r="BC42" i="20"/>
  <c r="BC46" i="20"/>
  <c r="BC44" i="20"/>
  <c r="BC45" i="20"/>
  <c r="BC49" i="20"/>
  <c r="BC50" i="20"/>
  <c r="BC51" i="20"/>
  <c r="BC52" i="20"/>
  <c r="BC48" i="20"/>
  <c r="BC43" i="20"/>
  <c r="BC47" i="20"/>
  <c r="AV5" i="20"/>
  <c r="AV6" i="20"/>
  <c r="AV7" i="20"/>
  <c r="AV9" i="20"/>
  <c r="AV12" i="20"/>
  <c r="AV11" i="20"/>
  <c r="AV13" i="20"/>
  <c r="AV14" i="20"/>
  <c r="AV16" i="20"/>
  <c r="AV17" i="20"/>
  <c r="AV18" i="20"/>
  <c r="AV19" i="20"/>
  <c r="AV20" i="20"/>
  <c r="AV21" i="20"/>
  <c r="AV22" i="20"/>
  <c r="AV8" i="20"/>
  <c r="AV15" i="20"/>
  <c r="AV23" i="20"/>
  <c r="AV24" i="20"/>
  <c r="AV25" i="20"/>
  <c r="AV26" i="20"/>
  <c r="AV27" i="20"/>
  <c r="AV10" i="20"/>
  <c r="AV28" i="20"/>
  <c r="AV30" i="20"/>
  <c r="AV32" i="20"/>
  <c r="AV29" i="20"/>
  <c r="AV31" i="20"/>
  <c r="AV33" i="20"/>
  <c r="AV34" i="20"/>
  <c r="AV35" i="20"/>
  <c r="AV36" i="20"/>
  <c r="AV37" i="20"/>
  <c r="AV38" i="20"/>
  <c r="AV39" i="20"/>
  <c r="AV40" i="20"/>
  <c r="AV41" i="20"/>
  <c r="AV42" i="20"/>
  <c r="AV43" i="20"/>
  <c r="AV44" i="20"/>
  <c r="AV45" i="20"/>
  <c r="AV46" i="20"/>
  <c r="AV47" i="20"/>
  <c r="AV48" i="20"/>
  <c r="AV49" i="20"/>
  <c r="AV50" i="20"/>
  <c r="AV51" i="20"/>
  <c r="AV52" i="20"/>
  <c r="AO5" i="20"/>
  <c r="AO6" i="20"/>
  <c r="AO7" i="20"/>
  <c r="AO8" i="20"/>
  <c r="AO9" i="20"/>
  <c r="AO10" i="20"/>
  <c r="AO11" i="20"/>
  <c r="AO12" i="20"/>
  <c r="AO14" i="20"/>
  <c r="AO15" i="20"/>
  <c r="AO16" i="20"/>
  <c r="AO17" i="20"/>
  <c r="AO18" i="20"/>
  <c r="AO19" i="20"/>
  <c r="AO20" i="20"/>
  <c r="AO21" i="20"/>
  <c r="AO22" i="20"/>
  <c r="AO13" i="20"/>
  <c r="AO25" i="20"/>
  <c r="AO24" i="20"/>
  <c r="AO29" i="20"/>
  <c r="AO26" i="20"/>
  <c r="AO28" i="20"/>
  <c r="AO30" i="20"/>
  <c r="AO32" i="20"/>
  <c r="AO23" i="20"/>
  <c r="AO27" i="20"/>
  <c r="AO34" i="20"/>
  <c r="AO42" i="20"/>
  <c r="AO31" i="20"/>
  <c r="AO35" i="20"/>
  <c r="AO39" i="20"/>
  <c r="AO33" i="20"/>
  <c r="AO36" i="20"/>
  <c r="AO40" i="20"/>
  <c r="AO37" i="20"/>
  <c r="AO38" i="20"/>
  <c r="AO43" i="20"/>
  <c r="AO41" i="20"/>
  <c r="AO47" i="20"/>
  <c r="AO44" i="20"/>
  <c r="AO46" i="20"/>
  <c r="AO45" i="20"/>
  <c r="AO48" i="20"/>
  <c r="AO49" i="20"/>
  <c r="AO50" i="20"/>
  <c r="AO51" i="20"/>
  <c r="AO52" i="20"/>
  <c r="AT5" i="20"/>
  <c r="AT8" i="20"/>
  <c r="AT7" i="20"/>
  <c r="AT10" i="20"/>
  <c r="AT11" i="20"/>
  <c r="AT6" i="20"/>
  <c r="AT12" i="20"/>
  <c r="AT13" i="20"/>
  <c r="AT15" i="20"/>
  <c r="AT17" i="20"/>
  <c r="AT19" i="20"/>
  <c r="AT21" i="20"/>
  <c r="AT23" i="20"/>
  <c r="AT24" i="20"/>
  <c r="AT25" i="20"/>
  <c r="AT16" i="20"/>
  <c r="AT18" i="20"/>
  <c r="AT20" i="20"/>
  <c r="AT22" i="20"/>
  <c r="AT28" i="20"/>
  <c r="AT29" i="20"/>
  <c r="AT30" i="20"/>
  <c r="AT31" i="20"/>
  <c r="AT32" i="20"/>
  <c r="AT33" i="20"/>
  <c r="AT26" i="20"/>
  <c r="AT14" i="20"/>
  <c r="AT27" i="20"/>
  <c r="AT34" i="20"/>
  <c r="AT35" i="20"/>
  <c r="AT36" i="20"/>
  <c r="AT37" i="20"/>
  <c r="AT9" i="20"/>
  <c r="AT39" i="20"/>
  <c r="AT42" i="20"/>
  <c r="AT38" i="20"/>
  <c r="AT40" i="20"/>
  <c r="AT43" i="20"/>
  <c r="AT44" i="20"/>
  <c r="AT47" i="20"/>
  <c r="AT49" i="20"/>
  <c r="AT50" i="20"/>
  <c r="AT51" i="20"/>
  <c r="AT52" i="20"/>
  <c r="AT46" i="20"/>
  <c r="AT41" i="20"/>
  <c r="AT45" i="20"/>
  <c r="AT48" i="20"/>
  <c r="AQ5" i="20"/>
  <c r="AQ6" i="20"/>
  <c r="AQ7" i="20"/>
  <c r="AQ9" i="20"/>
  <c r="AQ8" i="20"/>
  <c r="AQ10" i="20"/>
  <c r="AQ12" i="20"/>
  <c r="AQ13" i="20"/>
  <c r="AQ14" i="20"/>
  <c r="AQ15" i="20"/>
  <c r="AQ16" i="20"/>
  <c r="AQ18" i="20"/>
  <c r="AQ20" i="20"/>
  <c r="AQ22" i="20"/>
  <c r="AQ23" i="20"/>
  <c r="AQ24" i="20"/>
  <c r="AQ25" i="20"/>
  <c r="AQ11" i="20"/>
  <c r="AQ21" i="20"/>
  <c r="AQ27" i="20"/>
  <c r="AQ26" i="20"/>
  <c r="AQ28" i="20"/>
  <c r="AQ29" i="20"/>
  <c r="AQ30" i="20"/>
  <c r="AQ31" i="20"/>
  <c r="AQ32" i="20"/>
  <c r="AQ33" i="20"/>
  <c r="AQ19" i="20"/>
  <c r="AQ34" i="20"/>
  <c r="AQ35" i="20"/>
  <c r="AQ36" i="20"/>
  <c r="AQ37" i="20"/>
  <c r="AQ38" i="20"/>
  <c r="AQ39" i="20"/>
  <c r="AQ17" i="20"/>
  <c r="AQ40" i="20"/>
  <c r="AQ41" i="20"/>
  <c r="AQ45" i="20"/>
  <c r="AQ43" i="20"/>
  <c r="AQ48" i="20"/>
  <c r="AQ49" i="20"/>
  <c r="AQ50" i="20"/>
  <c r="AQ51" i="20"/>
  <c r="AQ52" i="20"/>
  <c r="AQ44" i="20"/>
  <c r="AQ47" i="20"/>
  <c r="AQ42" i="20"/>
  <c r="AQ46" i="20"/>
  <c r="AJ5" i="20"/>
  <c r="AJ6" i="20"/>
  <c r="AJ7" i="20"/>
  <c r="AJ9" i="20"/>
  <c r="AJ8" i="20"/>
  <c r="AJ10" i="20"/>
  <c r="AJ13" i="20"/>
  <c r="AJ14" i="20"/>
  <c r="AJ16" i="20"/>
  <c r="AJ17" i="20"/>
  <c r="AJ18" i="20"/>
  <c r="AJ19" i="20"/>
  <c r="AJ20" i="20"/>
  <c r="AJ21" i="20"/>
  <c r="AJ22" i="20"/>
  <c r="AJ11" i="20"/>
  <c r="AJ12" i="20"/>
  <c r="AJ15" i="20"/>
  <c r="AJ23" i="20"/>
  <c r="AJ24" i="20"/>
  <c r="AJ25" i="20"/>
  <c r="AJ26" i="20"/>
  <c r="AJ27" i="20"/>
  <c r="AJ29" i="20"/>
  <c r="AJ31" i="20"/>
  <c r="AJ33" i="20"/>
  <c r="AJ28" i="20"/>
  <c r="AJ30" i="20"/>
  <c r="AJ32" i="20"/>
  <c r="AJ34" i="20"/>
  <c r="AJ35" i="20"/>
  <c r="AJ36" i="20"/>
  <c r="AJ37" i="20"/>
  <c r="AJ38" i="20"/>
  <c r="AJ39" i="20"/>
  <c r="AJ40" i="20"/>
  <c r="AJ41" i="20"/>
  <c r="AJ42" i="20"/>
  <c r="AJ43" i="20"/>
  <c r="AJ44" i="20"/>
  <c r="AJ45" i="20"/>
  <c r="AJ46" i="20"/>
  <c r="AJ47" i="20"/>
  <c r="AJ48" i="20"/>
  <c r="AJ49" i="20"/>
  <c r="AJ50" i="20"/>
  <c r="AJ51" i="20"/>
  <c r="AJ52" i="20"/>
  <c r="AC5" i="20"/>
  <c r="AC6" i="20"/>
  <c r="AC7" i="20"/>
  <c r="AC8" i="20"/>
  <c r="AC9" i="20"/>
  <c r="AC10" i="20"/>
  <c r="AC11" i="20"/>
  <c r="AC12" i="20"/>
  <c r="AC13" i="20"/>
  <c r="AC15" i="20"/>
  <c r="AC17" i="20"/>
  <c r="AC18" i="20"/>
  <c r="AC19" i="20"/>
  <c r="AC20" i="20"/>
  <c r="AC21" i="20"/>
  <c r="AC22" i="20"/>
  <c r="AC14" i="20"/>
  <c r="AC16" i="20"/>
  <c r="AC24" i="20"/>
  <c r="AC25" i="20"/>
  <c r="AC27" i="20"/>
  <c r="AC28" i="20"/>
  <c r="AC30" i="20"/>
  <c r="AC26" i="20"/>
  <c r="AC23" i="20"/>
  <c r="AC29" i="20"/>
  <c r="AC31" i="20"/>
  <c r="AC33" i="20"/>
  <c r="AC34" i="20"/>
  <c r="AC32" i="20"/>
  <c r="AC37" i="20"/>
  <c r="AC41" i="20"/>
  <c r="AC38" i="20"/>
  <c r="AC40" i="20"/>
  <c r="AC35" i="20"/>
  <c r="AC36" i="20"/>
  <c r="AC39" i="20"/>
  <c r="AC42" i="20"/>
  <c r="AC45" i="20"/>
  <c r="AC46" i="20"/>
  <c r="AC49" i="20"/>
  <c r="AC44" i="20"/>
  <c r="AC48" i="20"/>
  <c r="AC43" i="20"/>
  <c r="AC47" i="20"/>
  <c r="AC50" i="20"/>
  <c r="AC51" i="20"/>
  <c r="AC52" i="20"/>
  <c r="AH5" i="20"/>
  <c r="AH10" i="20"/>
  <c r="AH11" i="20"/>
  <c r="AH8" i="20"/>
  <c r="AH12" i="20"/>
  <c r="AH9" i="20"/>
  <c r="AH15" i="20"/>
  <c r="AH7" i="20"/>
  <c r="AH14" i="20"/>
  <c r="AH18" i="20"/>
  <c r="AH20" i="20"/>
  <c r="AH22" i="20"/>
  <c r="AH23" i="20"/>
  <c r="AH24" i="20"/>
  <c r="AH25" i="20"/>
  <c r="AH16" i="20"/>
  <c r="AH17" i="20"/>
  <c r="AH19" i="20"/>
  <c r="AH21" i="20"/>
  <c r="AH28" i="20"/>
  <c r="AH29" i="20"/>
  <c r="AH30" i="20"/>
  <c r="AH31" i="20"/>
  <c r="AH32" i="20"/>
  <c r="AH33" i="20"/>
  <c r="AH34" i="20"/>
  <c r="AH13" i="20"/>
  <c r="AH27" i="20"/>
  <c r="AH6" i="20"/>
  <c r="AH35" i="20"/>
  <c r="AH36" i="20"/>
  <c r="AH37" i="20"/>
  <c r="AH26" i="20"/>
  <c r="AH38" i="20"/>
  <c r="AH41" i="20"/>
  <c r="AH40" i="20"/>
  <c r="AH39" i="20"/>
  <c r="AH42" i="20"/>
  <c r="AH46" i="20"/>
  <c r="AH50" i="20"/>
  <c r="AH51" i="20"/>
  <c r="AH52" i="20"/>
  <c r="AH43" i="20"/>
  <c r="AH44" i="20"/>
  <c r="AH49" i="20"/>
  <c r="AH48" i="20"/>
  <c r="AH45" i="20"/>
  <c r="AH47" i="20"/>
  <c r="AE5" i="20"/>
  <c r="AE6" i="20"/>
  <c r="AE9" i="20"/>
  <c r="AE8" i="20"/>
  <c r="AE11" i="20"/>
  <c r="AE13" i="20"/>
  <c r="AE14" i="20"/>
  <c r="AE15" i="20"/>
  <c r="AE16" i="20"/>
  <c r="AE7" i="20"/>
  <c r="AE10" i="20"/>
  <c r="AE17" i="20"/>
  <c r="AE19" i="20"/>
  <c r="AE21" i="20"/>
  <c r="AE23" i="20"/>
  <c r="AE24" i="20"/>
  <c r="AE25" i="20"/>
  <c r="AE26" i="20"/>
  <c r="AE12" i="20"/>
  <c r="AE18" i="20"/>
  <c r="AE28" i="20"/>
  <c r="AE29" i="20"/>
  <c r="AE30" i="20"/>
  <c r="AE31" i="20"/>
  <c r="AE32" i="20"/>
  <c r="AE33" i="20"/>
  <c r="AE22" i="20"/>
  <c r="AE27" i="20"/>
  <c r="AE35" i="20"/>
  <c r="AE36" i="20"/>
  <c r="AE37" i="20"/>
  <c r="AE38" i="20"/>
  <c r="AE39" i="20"/>
  <c r="AE20" i="20"/>
  <c r="AE34" i="20"/>
  <c r="AE43" i="20"/>
  <c r="AE40" i="20"/>
  <c r="AE44" i="20"/>
  <c r="AE48" i="20"/>
  <c r="AE41" i="20"/>
  <c r="AE47" i="20"/>
  <c r="AE50" i="20"/>
  <c r="AE51" i="20"/>
  <c r="AE52" i="20"/>
  <c r="AE42" i="20"/>
  <c r="AE45" i="20"/>
  <c r="AE46" i="20"/>
  <c r="AE49" i="20"/>
  <c r="X5" i="20"/>
  <c r="X6" i="20"/>
  <c r="X7" i="20"/>
  <c r="X8" i="20"/>
  <c r="X11" i="20"/>
  <c r="X13" i="20"/>
  <c r="X14" i="20"/>
  <c r="X12" i="20"/>
  <c r="X15" i="20"/>
  <c r="X17" i="20"/>
  <c r="X18" i="20"/>
  <c r="X19" i="20"/>
  <c r="X20" i="20"/>
  <c r="X21" i="20"/>
  <c r="X22" i="20"/>
  <c r="X10" i="20"/>
  <c r="X9" i="20"/>
  <c r="X16" i="20"/>
  <c r="X23" i="20"/>
  <c r="X24" i="20"/>
  <c r="X25" i="20"/>
  <c r="X26" i="20"/>
  <c r="X27" i="20"/>
  <c r="X28" i="20"/>
  <c r="X30" i="20"/>
  <c r="X32" i="20"/>
  <c r="X34" i="20"/>
  <c r="X29" i="20"/>
  <c r="X31" i="20"/>
  <c r="X33" i="20"/>
  <c r="X35" i="20"/>
  <c r="X36" i="20"/>
  <c r="X37" i="20"/>
  <c r="X38" i="20"/>
  <c r="X39" i="20"/>
  <c r="X40" i="20"/>
  <c r="X41" i="20"/>
  <c r="X42" i="20"/>
  <c r="X43" i="20"/>
  <c r="X44" i="20"/>
  <c r="X45" i="20"/>
  <c r="X46" i="20"/>
  <c r="X47" i="20"/>
  <c r="X48" i="20"/>
  <c r="X49" i="20"/>
  <c r="X50" i="20"/>
  <c r="X51" i="20"/>
  <c r="X52" i="20"/>
  <c r="Q5" i="20"/>
  <c r="Q6" i="20"/>
  <c r="Q7" i="20"/>
  <c r="Q8" i="20"/>
  <c r="Q9" i="20"/>
  <c r="Q10" i="20"/>
  <c r="Q11" i="20"/>
  <c r="Q12" i="20"/>
  <c r="Q14" i="20"/>
  <c r="Q17" i="20"/>
  <c r="Q18" i="20"/>
  <c r="Q19" i="20"/>
  <c r="Q20" i="20"/>
  <c r="Q21" i="20"/>
  <c r="Q22" i="20"/>
  <c r="Q15" i="20"/>
  <c r="Q13" i="20"/>
  <c r="Q16" i="20"/>
  <c r="Q23" i="20"/>
  <c r="Q27" i="20"/>
  <c r="Q24" i="20"/>
  <c r="Q26" i="20"/>
  <c r="Q29" i="20"/>
  <c r="Q25" i="20"/>
  <c r="Q28" i="20"/>
  <c r="Q30" i="20"/>
  <c r="Q32" i="20"/>
  <c r="Q34" i="20"/>
  <c r="Q36" i="20"/>
  <c r="Q40" i="20"/>
  <c r="Q37" i="20"/>
  <c r="Q39" i="20"/>
  <c r="Q31" i="20"/>
  <c r="Q33" i="20"/>
  <c r="Q35" i="20"/>
  <c r="Q38" i="20"/>
  <c r="Q41" i="20"/>
  <c r="Q45" i="20"/>
  <c r="Q49" i="20"/>
  <c r="Q42" i="20"/>
  <c r="Q48" i="20"/>
  <c r="Q43" i="20"/>
  <c r="Q47" i="20"/>
  <c r="Q44" i="20"/>
  <c r="Q46" i="20"/>
  <c r="Q50" i="20"/>
  <c r="Q51" i="20"/>
  <c r="Q52" i="20"/>
  <c r="C51" i="20"/>
  <c r="C47" i="20"/>
  <c r="C43" i="20"/>
  <c r="C10" i="20"/>
  <c r="C14" i="20"/>
  <c r="C18" i="20"/>
  <c r="C22" i="20"/>
  <c r="C26" i="20"/>
  <c r="C30" i="20"/>
  <c r="C34" i="20"/>
  <c r="C38" i="20"/>
  <c r="C42" i="20"/>
  <c r="C50" i="20"/>
  <c r="C46" i="20"/>
  <c r="C7" i="20"/>
  <c r="C11" i="20"/>
  <c r="C15" i="20"/>
  <c r="C19" i="20"/>
  <c r="C23" i="20"/>
  <c r="C27" i="20"/>
  <c r="C31" i="20"/>
  <c r="C35" i="20"/>
  <c r="C39" i="20"/>
  <c r="C6" i="20"/>
  <c r="C49" i="20"/>
  <c r="C45" i="20"/>
  <c r="C8" i="20"/>
  <c r="C12" i="20"/>
  <c r="C16" i="20"/>
  <c r="C20" i="20"/>
  <c r="C24" i="20"/>
  <c r="C28" i="20"/>
  <c r="C32" i="20"/>
  <c r="C36" i="20"/>
  <c r="C40" i="20"/>
  <c r="C52" i="20"/>
  <c r="C48" i="20"/>
  <c r="C44" i="20"/>
  <c r="C9" i="20"/>
  <c r="C13" i="20"/>
  <c r="C17" i="20"/>
  <c r="C21" i="20"/>
  <c r="C25" i="20"/>
  <c r="C29" i="20"/>
  <c r="C33" i="20"/>
  <c r="C37" i="20"/>
  <c r="C41" i="20"/>
  <c r="AL5" i="20"/>
  <c r="AL6" i="20"/>
  <c r="AL7" i="20"/>
  <c r="AL9" i="20"/>
  <c r="AL10" i="20"/>
  <c r="AL11" i="20"/>
  <c r="AL12" i="20"/>
  <c r="AL8" i="20"/>
  <c r="AL13" i="20"/>
  <c r="AL17" i="20"/>
  <c r="AL19" i="20"/>
  <c r="AL21" i="20"/>
  <c r="AL23" i="20"/>
  <c r="AL24" i="20"/>
  <c r="AL25" i="20"/>
  <c r="AL14" i="20"/>
  <c r="AL15" i="20"/>
  <c r="AL16" i="20"/>
  <c r="AL18" i="20"/>
  <c r="AL20" i="20"/>
  <c r="AL22" i="20"/>
  <c r="AL27" i="20"/>
  <c r="AL28" i="20"/>
  <c r="AL29" i="20"/>
  <c r="AL30" i="20"/>
  <c r="AL31" i="20"/>
  <c r="AL32" i="20"/>
  <c r="AL33" i="20"/>
  <c r="AL26" i="20"/>
  <c r="AL34" i="20"/>
  <c r="AL35" i="20"/>
  <c r="AL36" i="20"/>
  <c r="AL37" i="20"/>
  <c r="AL39" i="20"/>
  <c r="AL40" i="20"/>
  <c r="AL38" i="20"/>
  <c r="AL41" i="20"/>
  <c r="AL45" i="20"/>
  <c r="AL49" i="20"/>
  <c r="AL50" i="20"/>
  <c r="AL51" i="20"/>
  <c r="AL52" i="20"/>
  <c r="AL42" i="20"/>
  <c r="AL48" i="20"/>
  <c r="AL43" i="20"/>
  <c r="AL47" i="20"/>
  <c r="AL44" i="20"/>
  <c r="AL46" i="20"/>
  <c r="AI5" i="20"/>
  <c r="AI6" i="20"/>
  <c r="AI7" i="20"/>
  <c r="AI8" i="20"/>
  <c r="AI10" i="20"/>
  <c r="AI13" i="20"/>
  <c r="AI14" i="20"/>
  <c r="AI15" i="20"/>
  <c r="AI16" i="20"/>
  <c r="AI11" i="20"/>
  <c r="AI12" i="20"/>
  <c r="AI9" i="20"/>
  <c r="AI18" i="20"/>
  <c r="AI20" i="20"/>
  <c r="AI22" i="20"/>
  <c r="AI23" i="20"/>
  <c r="AI24" i="20"/>
  <c r="AI25" i="20"/>
  <c r="AI17" i="20"/>
  <c r="AI28" i="20"/>
  <c r="AI29" i="20"/>
  <c r="AI30" i="20"/>
  <c r="AI31" i="20"/>
  <c r="AI32" i="20"/>
  <c r="AI33" i="20"/>
  <c r="AI21" i="20"/>
  <c r="AI26" i="20"/>
  <c r="AI27" i="20"/>
  <c r="AI34" i="20"/>
  <c r="AI35" i="20"/>
  <c r="AI36" i="20"/>
  <c r="AI37" i="20"/>
  <c r="AI38" i="20"/>
  <c r="AI39" i="20"/>
  <c r="AI19" i="20"/>
  <c r="AI42" i="20"/>
  <c r="AI40" i="20"/>
  <c r="AI43" i="20"/>
  <c r="AI45" i="20"/>
  <c r="AI47" i="20"/>
  <c r="AI46" i="20"/>
  <c r="AI50" i="20"/>
  <c r="AI51" i="20"/>
  <c r="AI52" i="20"/>
  <c r="AI41" i="20"/>
  <c r="AI44" i="20"/>
  <c r="AI49" i="20"/>
  <c r="AI48" i="20"/>
  <c r="AB5" i="20"/>
  <c r="AB6" i="20"/>
  <c r="AB7" i="20"/>
  <c r="AB9" i="20"/>
  <c r="AB10" i="20"/>
  <c r="AB12" i="20"/>
  <c r="AB13" i="20"/>
  <c r="AB14" i="20"/>
  <c r="AB17" i="20"/>
  <c r="AB18" i="20"/>
  <c r="AB19" i="20"/>
  <c r="AB20" i="20"/>
  <c r="AB21" i="20"/>
  <c r="AB22" i="20"/>
  <c r="AB11" i="20"/>
  <c r="AB15" i="20"/>
  <c r="AB16" i="20"/>
  <c r="AB23" i="20"/>
  <c r="AB24" i="20"/>
  <c r="AB25" i="20"/>
  <c r="AB26" i="20"/>
  <c r="AB27" i="20"/>
  <c r="AB8" i="20"/>
  <c r="AB29" i="20"/>
  <c r="AB31" i="20"/>
  <c r="AB33" i="20"/>
  <c r="AB34" i="20"/>
  <c r="AB28" i="20"/>
  <c r="AB30" i="20"/>
  <c r="AB32" i="20"/>
  <c r="AB35" i="20"/>
  <c r="AB36" i="20"/>
  <c r="AB37" i="20"/>
  <c r="AB38" i="20"/>
  <c r="AB39" i="20"/>
  <c r="AB40" i="20"/>
  <c r="AB41" i="20"/>
  <c r="AB42" i="20"/>
  <c r="AB43" i="20"/>
  <c r="AB44" i="20"/>
  <c r="AB45" i="20"/>
  <c r="AB46" i="20"/>
  <c r="AB47" i="20"/>
  <c r="AB48" i="20"/>
  <c r="AB49" i="20"/>
  <c r="AB50" i="20"/>
  <c r="AB51" i="20"/>
  <c r="AB52" i="20"/>
  <c r="U5" i="20"/>
  <c r="U6" i="20"/>
  <c r="U7" i="20"/>
  <c r="U8" i="20"/>
  <c r="U9" i="20"/>
  <c r="U10" i="20"/>
  <c r="U11" i="20"/>
  <c r="U12" i="20"/>
  <c r="U13" i="20"/>
  <c r="U16" i="20"/>
  <c r="U17" i="20"/>
  <c r="U18" i="20"/>
  <c r="U19" i="20"/>
  <c r="U20" i="20"/>
  <c r="U21" i="20"/>
  <c r="U22" i="20"/>
  <c r="U14" i="20"/>
  <c r="U15" i="20"/>
  <c r="U26" i="20"/>
  <c r="U23" i="20"/>
  <c r="U27" i="20"/>
  <c r="U28" i="20"/>
  <c r="U30" i="20"/>
  <c r="U24" i="20"/>
  <c r="U25" i="20"/>
  <c r="U29" i="20"/>
  <c r="U31" i="20"/>
  <c r="U33" i="20"/>
  <c r="U34" i="20"/>
  <c r="U35" i="20"/>
  <c r="U43" i="20"/>
  <c r="U36" i="20"/>
  <c r="U38" i="20"/>
  <c r="U37" i="20"/>
  <c r="U32" i="20"/>
  <c r="U39" i="20"/>
  <c r="U40" i="20"/>
  <c r="U44" i="20"/>
  <c r="U45" i="20"/>
  <c r="U48" i="20"/>
  <c r="U41" i="20"/>
  <c r="U47" i="20"/>
  <c r="U42" i="20"/>
  <c r="U46" i="20"/>
  <c r="U49" i="20"/>
  <c r="U50" i="20"/>
  <c r="U51" i="20"/>
  <c r="U52" i="20"/>
  <c r="J5" i="20"/>
  <c r="J6" i="20"/>
  <c r="J9" i="20"/>
  <c r="J8" i="20"/>
  <c r="J10" i="20"/>
  <c r="J11" i="20"/>
  <c r="J12" i="20"/>
  <c r="J7" i="20"/>
  <c r="J14" i="20"/>
  <c r="J16" i="20"/>
  <c r="J18" i="20"/>
  <c r="J20" i="20"/>
  <c r="J22" i="20"/>
  <c r="J23" i="20"/>
  <c r="J24" i="20"/>
  <c r="J25" i="20"/>
  <c r="J13" i="20"/>
  <c r="J17" i="20"/>
  <c r="J19" i="20"/>
  <c r="J21" i="20"/>
  <c r="J15" i="20"/>
  <c r="J28" i="20"/>
  <c r="J29" i="20"/>
  <c r="J30" i="20"/>
  <c r="J31" i="20"/>
  <c r="J32" i="20"/>
  <c r="J33" i="20"/>
  <c r="J34" i="20"/>
  <c r="J27" i="20"/>
  <c r="J35" i="20"/>
  <c r="J36" i="20"/>
  <c r="J37" i="20"/>
  <c r="J38" i="20"/>
  <c r="J26" i="20"/>
  <c r="J40" i="20"/>
  <c r="J43" i="20"/>
  <c r="J39" i="20"/>
  <c r="J41" i="20"/>
  <c r="J44" i="20"/>
  <c r="J48" i="20"/>
  <c r="J50" i="20"/>
  <c r="J51" i="20"/>
  <c r="J52" i="20"/>
  <c r="J47" i="20"/>
  <c r="J42" i="20"/>
  <c r="J45" i="20"/>
  <c r="J46" i="20"/>
  <c r="J49" i="20"/>
  <c r="G5" i="20"/>
  <c r="G6" i="20"/>
  <c r="G7" i="20"/>
  <c r="G9" i="20"/>
  <c r="G11" i="20"/>
  <c r="G13" i="20"/>
  <c r="G14" i="20"/>
  <c r="G15" i="20"/>
  <c r="G16" i="20"/>
  <c r="G10" i="20"/>
  <c r="G8" i="20"/>
  <c r="G17" i="20"/>
  <c r="G19" i="20"/>
  <c r="G21" i="20"/>
  <c r="G23" i="20"/>
  <c r="G24" i="20"/>
  <c r="G25" i="20"/>
  <c r="G26" i="20"/>
  <c r="G12" i="20"/>
  <c r="G22" i="20"/>
  <c r="G27" i="20"/>
  <c r="G28" i="20"/>
  <c r="G29" i="20"/>
  <c r="G30" i="20"/>
  <c r="G31" i="20"/>
  <c r="G32" i="20"/>
  <c r="G33" i="20"/>
  <c r="G34" i="20"/>
  <c r="G18" i="20"/>
  <c r="G20" i="20"/>
  <c r="G35" i="20"/>
  <c r="G36" i="20"/>
  <c r="G37" i="20"/>
  <c r="G38" i="20"/>
  <c r="G39" i="20"/>
  <c r="G40" i="20"/>
  <c r="G41" i="20"/>
  <c r="G42" i="20"/>
  <c r="G45" i="20"/>
  <c r="G46" i="20"/>
  <c r="G49" i="20"/>
  <c r="G50" i="20"/>
  <c r="G51" i="20"/>
  <c r="G52" i="20"/>
  <c r="G44" i="20"/>
  <c r="G48" i="20"/>
  <c r="G43" i="20"/>
  <c r="G47" i="20"/>
  <c r="BS5" i="20"/>
  <c r="BS6" i="20"/>
  <c r="BS7" i="20"/>
  <c r="BS9" i="20"/>
  <c r="BS11" i="20"/>
  <c r="BS12" i="20"/>
  <c r="BS13" i="20"/>
  <c r="BS14" i="20"/>
  <c r="BS15" i="20"/>
  <c r="BS10" i="20"/>
  <c r="BS17" i="20"/>
  <c r="BS19" i="20"/>
  <c r="BS21" i="20"/>
  <c r="BS22" i="20"/>
  <c r="BS23" i="20"/>
  <c r="BS24" i="20"/>
  <c r="BS25" i="20"/>
  <c r="BS16" i="20"/>
  <c r="BS27" i="20"/>
  <c r="BS28" i="20"/>
  <c r="BS29" i="20"/>
  <c r="BS30" i="20"/>
  <c r="BS31" i="20"/>
  <c r="BS32" i="20"/>
  <c r="BS33" i="20"/>
  <c r="BS8" i="20"/>
  <c r="BS18" i="20"/>
  <c r="BS26" i="20"/>
  <c r="BS20" i="20"/>
  <c r="BS34" i="20"/>
  <c r="BS35" i="20"/>
  <c r="BS36" i="20"/>
  <c r="BS37" i="20"/>
  <c r="BS38" i="20"/>
  <c r="BS39" i="20"/>
  <c r="BS41" i="20"/>
  <c r="BS40" i="20"/>
  <c r="BS42" i="20"/>
  <c r="BS43" i="20"/>
  <c r="BS46" i="20"/>
  <c r="BS45" i="20"/>
  <c r="BS49" i="20"/>
  <c r="BS50" i="20"/>
  <c r="BS51" i="20"/>
  <c r="BS52" i="20"/>
  <c r="BS44" i="20"/>
  <c r="BS48" i="20"/>
  <c r="BS47" i="20"/>
  <c r="BL5" i="20"/>
  <c r="BL6" i="20"/>
  <c r="BL9" i="20"/>
  <c r="BL8" i="20"/>
  <c r="BL11" i="20"/>
  <c r="BL12" i="20"/>
  <c r="BL13" i="20"/>
  <c r="BL14" i="20"/>
  <c r="BL16" i="20"/>
  <c r="BL17" i="20"/>
  <c r="BL18" i="20"/>
  <c r="BL19" i="20"/>
  <c r="BL20" i="20"/>
  <c r="BL21" i="20"/>
  <c r="BL7" i="20"/>
  <c r="BL22" i="20"/>
  <c r="BL10" i="20"/>
  <c r="BL15" i="20"/>
  <c r="BL23" i="20"/>
  <c r="BL24" i="20"/>
  <c r="BL25" i="20"/>
  <c r="BL26" i="20"/>
  <c r="BL27" i="20"/>
  <c r="BL28" i="20"/>
  <c r="BL30" i="20"/>
  <c r="BL32" i="20"/>
  <c r="BL29" i="20"/>
  <c r="BL31" i="20"/>
  <c r="BL33" i="20"/>
  <c r="BL34" i="20"/>
  <c r="BL35" i="20"/>
  <c r="BL36" i="20"/>
  <c r="BL37" i="20"/>
  <c r="BL38" i="20"/>
  <c r="BL39" i="20"/>
  <c r="BL40" i="20"/>
  <c r="BL41" i="20"/>
  <c r="BL42" i="20"/>
  <c r="BL43" i="20"/>
  <c r="BL44" i="20"/>
  <c r="BL45" i="20"/>
  <c r="BL46" i="20"/>
  <c r="BL47" i="20"/>
  <c r="BL48" i="20"/>
  <c r="BL49" i="20"/>
  <c r="BL50" i="20"/>
  <c r="BL51" i="20"/>
  <c r="BL52" i="20"/>
  <c r="BE5" i="20"/>
  <c r="BE6" i="20"/>
  <c r="BE7" i="20"/>
  <c r="BE8" i="20"/>
  <c r="BE9" i="20"/>
  <c r="BE10" i="20"/>
  <c r="BE11" i="20"/>
  <c r="BE12" i="20"/>
  <c r="BE14" i="20"/>
  <c r="BE15" i="20"/>
  <c r="BE16" i="20"/>
  <c r="BE17" i="20"/>
  <c r="BE18" i="20"/>
  <c r="BE19" i="20"/>
  <c r="BE20" i="20"/>
  <c r="BE21" i="20"/>
  <c r="BE22" i="20"/>
  <c r="BE13" i="20"/>
  <c r="BE25" i="20"/>
  <c r="BE26" i="20"/>
  <c r="BE29" i="20"/>
  <c r="BE23" i="20"/>
  <c r="BE27" i="20"/>
  <c r="BE24" i="20"/>
  <c r="BE28" i="20"/>
  <c r="BE30" i="20"/>
  <c r="BE32" i="20"/>
  <c r="BE33" i="20"/>
  <c r="BE34" i="20"/>
  <c r="BE42" i="20"/>
  <c r="BE35" i="20"/>
  <c r="BE39" i="20"/>
  <c r="BE36" i="20"/>
  <c r="BE40" i="20"/>
  <c r="BE31" i="20"/>
  <c r="BE37" i="20"/>
  <c r="BE38" i="20"/>
  <c r="BE43" i="20"/>
  <c r="BE47" i="20"/>
  <c r="BE46" i="20"/>
  <c r="BE41" i="20"/>
  <c r="BE44" i="20"/>
  <c r="BE45" i="20"/>
  <c r="BE48" i="20"/>
  <c r="BE49" i="20"/>
  <c r="BE50" i="20"/>
  <c r="BE51" i="20"/>
  <c r="BE52" i="20"/>
  <c r="BJ5" i="20"/>
  <c r="BJ8" i="20"/>
  <c r="BJ7" i="20"/>
  <c r="BJ10" i="20"/>
  <c r="BJ11" i="20"/>
  <c r="BJ9" i="20"/>
  <c r="BJ6" i="20"/>
  <c r="BJ13" i="20"/>
  <c r="BJ15" i="20"/>
  <c r="BJ17" i="20"/>
  <c r="BJ19" i="20"/>
  <c r="BJ21" i="20"/>
  <c r="BJ23" i="20"/>
  <c r="BJ24" i="20"/>
  <c r="BJ12" i="20"/>
  <c r="BJ16" i="20"/>
  <c r="BJ18" i="20"/>
  <c r="BJ20" i="20"/>
  <c r="BJ22" i="20"/>
  <c r="BJ28" i="20"/>
  <c r="BJ29" i="20"/>
  <c r="BJ30" i="20"/>
  <c r="BJ31" i="20"/>
  <c r="BJ32" i="20"/>
  <c r="BJ33" i="20"/>
  <c r="BJ34" i="20"/>
  <c r="BJ35" i="20"/>
  <c r="BJ36" i="20"/>
  <c r="BJ37" i="20"/>
  <c r="BJ14" i="20"/>
  <c r="BJ26" i="20"/>
  <c r="BJ25" i="20"/>
  <c r="BJ27" i="20"/>
  <c r="BJ39" i="20"/>
  <c r="BJ42" i="20"/>
  <c r="BJ38" i="20"/>
  <c r="BJ40" i="20"/>
  <c r="BJ43" i="20"/>
  <c r="BJ41" i="20"/>
  <c r="BJ47" i="20"/>
  <c r="BJ49" i="20"/>
  <c r="BJ50" i="20"/>
  <c r="BJ51" i="20"/>
  <c r="BJ52" i="20"/>
  <c r="BJ44" i="20"/>
  <c r="BJ46" i="20"/>
  <c r="BJ45" i="20"/>
  <c r="BJ48" i="20"/>
  <c r="BG5" i="20"/>
  <c r="BG6" i="20"/>
  <c r="BG7" i="20"/>
  <c r="BG9" i="20"/>
  <c r="BG10" i="20"/>
  <c r="BG12" i="20"/>
  <c r="BG13" i="20"/>
  <c r="BG14" i="20"/>
  <c r="BG15" i="20"/>
  <c r="BG8" i="20"/>
  <c r="BG11" i="20"/>
  <c r="BG16" i="20"/>
  <c r="BG18" i="20"/>
  <c r="BG20" i="20"/>
  <c r="BG22" i="20"/>
  <c r="BG23" i="20"/>
  <c r="BG24" i="20"/>
  <c r="BG25" i="20"/>
  <c r="BG17" i="20"/>
  <c r="BG27" i="20"/>
  <c r="BG19" i="20"/>
  <c r="BG26" i="20"/>
  <c r="BG28" i="20"/>
  <c r="BG29" i="20"/>
  <c r="BG30" i="20"/>
  <c r="BG31" i="20"/>
  <c r="BG32" i="20"/>
  <c r="BG33" i="20"/>
  <c r="BG21" i="20"/>
  <c r="BG34" i="20"/>
  <c r="BG35" i="20"/>
  <c r="BG36" i="20"/>
  <c r="BG37" i="20"/>
  <c r="BG38" i="20"/>
  <c r="BG39" i="20"/>
  <c r="BG40" i="20"/>
  <c r="BG41" i="20"/>
  <c r="BG45" i="20"/>
  <c r="BG42" i="20"/>
  <c r="BG43" i="20"/>
  <c r="BG48" i="20"/>
  <c r="BG49" i="20"/>
  <c r="BG50" i="20"/>
  <c r="BG51" i="20"/>
  <c r="BG52" i="20"/>
  <c r="BG47" i="20"/>
  <c r="BG44" i="20"/>
  <c r="BG46" i="20"/>
  <c r="AZ5" i="20"/>
  <c r="AZ6" i="20"/>
  <c r="AZ7" i="20"/>
  <c r="AZ9" i="20"/>
  <c r="AZ8" i="20"/>
  <c r="AZ10" i="20"/>
  <c r="AZ13" i="20"/>
  <c r="AZ14" i="20"/>
  <c r="AZ16" i="20"/>
  <c r="AZ17" i="20"/>
  <c r="AZ18" i="20"/>
  <c r="AZ19" i="20"/>
  <c r="AZ20" i="20"/>
  <c r="AZ21" i="20"/>
  <c r="AZ22" i="20"/>
  <c r="AZ11" i="20"/>
  <c r="AZ15" i="20"/>
  <c r="AZ23" i="20"/>
  <c r="AZ24" i="20"/>
  <c r="AZ25" i="20"/>
  <c r="AZ26" i="20"/>
  <c r="AZ27" i="20"/>
  <c r="AZ12" i="20"/>
  <c r="AZ29" i="20"/>
  <c r="AZ31" i="20"/>
  <c r="AZ33" i="20"/>
  <c r="AZ28" i="20"/>
  <c r="AZ30" i="20"/>
  <c r="AZ32" i="20"/>
  <c r="AZ34" i="20"/>
  <c r="AZ35" i="20"/>
  <c r="AZ36" i="20"/>
  <c r="AZ37" i="20"/>
  <c r="AZ38" i="20"/>
  <c r="AZ39" i="20"/>
  <c r="AZ40" i="20"/>
  <c r="AZ41" i="20"/>
  <c r="AZ42" i="20"/>
  <c r="AZ43" i="20"/>
  <c r="AZ44" i="20"/>
  <c r="AZ45" i="20"/>
  <c r="AZ46" i="20"/>
  <c r="AZ47" i="20"/>
  <c r="AZ48" i="20"/>
  <c r="AZ49" i="20"/>
  <c r="AZ50" i="20"/>
  <c r="AZ51" i="20"/>
  <c r="AZ52" i="20"/>
  <c r="AS5" i="20"/>
  <c r="AS6" i="20"/>
  <c r="AS7" i="20"/>
  <c r="AS8" i="20"/>
  <c r="AS9" i="20"/>
  <c r="AS10" i="20"/>
  <c r="AS11" i="20"/>
  <c r="AS12" i="20"/>
  <c r="AS13" i="20"/>
  <c r="AS15" i="20"/>
  <c r="AS16" i="20"/>
  <c r="AS17" i="20"/>
  <c r="AS18" i="20"/>
  <c r="AS19" i="20"/>
  <c r="AS20" i="20"/>
  <c r="AS21" i="20"/>
  <c r="AS22" i="20"/>
  <c r="AS14" i="20"/>
  <c r="AS24" i="20"/>
  <c r="AS25" i="20"/>
  <c r="AS27" i="20"/>
  <c r="AS23" i="20"/>
  <c r="AS28" i="20"/>
  <c r="AS30" i="20"/>
  <c r="AS29" i="20"/>
  <c r="AS31" i="20"/>
  <c r="AS33" i="20"/>
  <c r="AS26" i="20"/>
  <c r="AS37" i="20"/>
  <c r="AS41" i="20"/>
  <c r="AS34" i="20"/>
  <c r="AS38" i="20"/>
  <c r="AS40" i="20"/>
  <c r="AS32" i="20"/>
  <c r="AS35" i="20"/>
  <c r="AS36" i="20"/>
  <c r="AS39" i="20"/>
  <c r="AS42" i="20"/>
  <c r="AS46" i="20"/>
  <c r="AS43" i="20"/>
  <c r="AS45" i="20"/>
  <c r="AS48" i="20"/>
  <c r="AS44" i="20"/>
  <c r="AS47" i="20"/>
  <c r="AS49" i="20"/>
  <c r="AS50" i="20"/>
  <c r="AS51" i="20"/>
  <c r="AS52" i="20"/>
  <c r="AX5" i="20"/>
  <c r="AX10" i="20"/>
  <c r="AX11" i="20"/>
  <c r="AX9" i="20"/>
  <c r="AX6" i="20"/>
  <c r="AX12" i="20"/>
  <c r="AX15" i="20"/>
  <c r="AX14" i="20"/>
  <c r="AX16" i="20"/>
  <c r="AX18" i="20"/>
  <c r="AX20" i="20"/>
  <c r="AX22" i="20"/>
  <c r="AX23" i="20"/>
  <c r="AX24" i="20"/>
  <c r="AX25" i="20"/>
  <c r="AX8" i="20"/>
  <c r="AX17" i="20"/>
  <c r="AX19" i="20"/>
  <c r="AX21" i="20"/>
  <c r="AX7" i="20"/>
  <c r="AX28" i="20"/>
  <c r="AX29" i="20"/>
  <c r="AX30" i="20"/>
  <c r="AX31" i="20"/>
  <c r="AX32" i="20"/>
  <c r="AX33" i="20"/>
  <c r="AX27" i="20"/>
  <c r="AX26" i="20"/>
  <c r="AX34" i="20"/>
  <c r="AX35" i="20"/>
  <c r="AX36" i="20"/>
  <c r="AX37" i="20"/>
  <c r="AX13" i="20"/>
  <c r="AX38" i="20"/>
  <c r="AX41" i="20"/>
  <c r="AX40" i="20"/>
  <c r="AX39" i="20"/>
  <c r="AX42" i="20"/>
  <c r="AX43" i="20"/>
  <c r="AX46" i="20"/>
  <c r="AX49" i="20"/>
  <c r="AX50" i="20"/>
  <c r="AX51" i="20"/>
  <c r="AX52" i="20"/>
  <c r="AX45" i="20"/>
  <c r="AX44" i="20"/>
  <c r="AX48" i="20"/>
  <c r="AX47" i="20"/>
  <c r="AU5" i="20"/>
  <c r="AU6" i="20"/>
  <c r="AU9" i="20"/>
  <c r="AU8" i="20"/>
  <c r="AU11" i="20"/>
  <c r="AU13" i="20"/>
  <c r="AU14" i="20"/>
  <c r="AU15" i="20"/>
  <c r="AU12" i="20"/>
  <c r="AU17" i="20"/>
  <c r="AU19" i="20"/>
  <c r="AU21" i="20"/>
  <c r="AU23" i="20"/>
  <c r="AU24" i="20"/>
  <c r="AU25" i="20"/>
  <c r="AU7" i="20"/>
  <c r="AU10" i="20"/>
  <c r="AU20" i="20"/>
  <c r="AU26" i="20"/>
  <c r="AU22" i="20"/>
  <c r="AU28" i="20"/>
  <c r="AU29" i="20"/>
  <c r="AU30" i="20"/>
  <c r="AU31" i="20"/>
  <c r="AU32" i="20"/>
  <c r="AU33" i="20"/>
  <c r="AU18" i="20"/>
  <c r="AU27" i="20"/>
  <c r="AU34" i="20"/>
  <c r="AU35" i="20"/>
  <c r="AU36" i="20"/>
  <c r="AU37" i="20"/>
  <c r="AU38" i="20"/>
  <c r="AU39" i="20"/>
  <c r="AU16" i="20"/>
  <c r="AU40" i="20"/>
  <c r="AU44" i="20"/>
  <c r="AU42" i="20"/>
  <c r="AU48" i="20"/>
  <c r="AU47" i="20"/>
  <c r="AU49" i="20"/>
  <c r="AU50" i="20"/>
  <c r="AU51" i="20"/>
  <c r="AU52" i="20"/>
  <c r="AU43" i="20"/>
  <c r="AU46" i="20"/>
  <c r="AU41" i="20"/>
  <c r="AU45" i="20"/>
  <c r="AN5" i="20"/>
  <c r="AN6" i="20"/>
  <c r="AN7" i="20"/>
  <c r="AN8" i="20"/>
  <c r="AN9" i="20"/>
  <c r="AN11" i="20"/>
  <c r="AN13" i="20"/>
  <c r="AN14" i="20"/>
  <c r="AN15" i="20"/>
  <c r="AN16" i="20"/>
  <c r="AN17" i="20"/>
  <c r="AN18" i="20"/>
  <c r="AN19" i="20"/>
  <c r="AN20" i="20"/>
  <c r="AN21" i="20"/>
  <c r="AN22" i="20"/>
  <c r="AN10" i="20"/>
  <c r="AN12" i="20"/>
  <c r="AN23" i="20"/>
  <c r="AN24" i="20"/>
  <c r="AN25" i="20"/>
  <c r="AN26" i="20"/>
  <c r="AN27" i="20"/>
  <c r="AN28" i="20"/>
  <c r="AN30" i="20"/>
  <c r="AN32" i="20"/>
  <c r="AN29" i="20"/>
  <c r="AN31" i="20"/>
  <c r="AN33" i="20"/>
  <c r="AN34" i="20"/>
  <c r="AN35" i="20"/>
  <c r="AN36" i="20"/>
  <c r="AN37" i="20"/>
  <c r="AN38" i="20"/>
  <c r="AN39" i="20"/>
  <c r="AN40" i="20"/>
  <c r="AN41" i="20"/>
  <c r="AN42" i="20"/>
  <c r="AN43" i="20"/>
  <c r="AN44" i="20"/>
  <c r="AN45" i="20"/>
  <c r="AN46" i="20"/>
  <c r="AN47" i="20"/>
  <c r="AN48" i="20"/>
  <c r="AN49" i="20"/>
  <c r="AN50" i="20"/>
  <c r="AN51" i="20"/>
  <c r="AN52" i="20"/>
  <c r="AG5" i="20"/>
  <c r="AG6" i="20"/>
  <c r="AG7" i="20"/>
  <c r="AG8" i="20"/>
  <c r="AG9" i="20"/>
  <c r="AG10" i="20"/>
  <c r="AG11" i="20"/>
  <c r="AG12" i="20"/>
  <c r="AG14" i="20"/>
  <c r="AG17" i="20"/>
  <c r="AG18" i="20"/>
  <c r="AG19" i="20"/>
  <c r="AG20" i="20"/>
  <c r="AG21" i="20"/>
  <c r="AG22" i="20"/>
  <c r="AG16" i="20"/>
  <c r="AG13" i="20"/>
  <c r="AG23" i="20"/>
  <c r="AG27" i="20"/>
  <c r="AG24" i="20"/>
  <c r="AG26" i="20"/>
  <c r="AG29" i="20"/>
  <c r="AG34" i="20"/>
  <c r="AG28" i="20"/>
  <c r="AG30" i="20"/>
  <c r="AG32" i="20"/>
  <c r="AG15" i="20"/>
  <c r="AG25" i="20"/>
  <c r="AG31" i="20"/>
  <c r="AG36" i="20"/>
  <c r="AG40" i="20"/>
  <c r="AG33" i="20"/>
  <c r="AG37" i="20"/>
  <c r="AG39" i="20"/>
  <c r="AG35" i="20"/>
  <c r="AG38" i="20"/>
  <c r="AG41" i="20"/>
  <c r="AG45" i="20"/>
  <c r="AG43" i="20"/>
  <c r="AG44" i="20"/>
  <c r="AG49" i="20"/>
  <c r="AG48" i="20"/>
  <c r="AG47" i="20"/>
  <c r="AG42" i="20"/>
  <c r="AG46" i="20"/>
  <c r="AG50" i="20"/>
  <c r="AG51" i="20"/>
  <c r="AG52" i="20"/>
  <c r="F5" i="20"/>
  <c r="F6" i="20"/>
  <c r="F7" i="20"/>
  <c r="F9" i="20"/>
  <c r="F10" i="20"/>
  <c r="F11" i="20"/>
  <c r="F12" i="20"/>
  <c r="F13" i="20"/>
  <c r="F15" i="20"/>
  <c r="F8" i="20"/>
  <c r="F17" i="20"/>
  <c r="F19" i="20"/>
  <c r="F21" i="20"/>
  <c r="F23" i="20"/>
  <c r="F24" i="20"/>
  <c r="F25" i="20"/>
  <c r="F14" i="20"/>
  <c r="F16" i="20"/>
  <c r="F18" i="20"/>
  <c r="F20" i="20"/>
  <c r="F22" i="20"/>
  <c r="F26" i="20"/>
  <c r="F27" i="20"/>
  <c r="F28" i="20"/>
  <c r="F29" i="20"/>
  <c r="F30" i="20"/>
  <c r="F31" i="20"/>
  <c r="F32" i="20"/>
  <c r="F33" i="20"/>
  <c r="F34" i="20"/>
  <c r="F35" i="20"/>
  <c r="F36" i="20"/>
  <c r="F37" i="20"/>
  <c r="F38" i="20"/>
  <c r="F39" i="20"/>
  <c r="F40" i="20"/>
  <c r="F41" i="20"/>
  <c r="F45" i="20"/>
  <c r="F49" i="20"/>
  <c r="F50" i="20"/>
  <c r="F51" i="20"/>
  <c r="F52" i="20"/>
  <c r="F42" i="20"/>
  <c r="F44" i="20"/>
  <c r="F48" i="20"/>
  <c r="F43" i="20"/>
  <c r="F47" i="20"/>
  <c r="F46" i="20"/>
  <c r="C5" i="20"/>
  <c r="BU4" i="20"/>
  <c r="F45" i="73" l="1"/>
  <c r="E45" i="73"/>
  <c r="E91" i="73"/>
  <c r="F26" i="72"/>
  <c r="I137" i="76"/>
  <c r="H137" i="76"/>
  <c r="E26" i="72"/>
  <c r="H26" i="72"/>
  <c r="K183" i="76"/>
  <c r="D91" i="73"/>
  <c r="G26" i="72"/>
  <c r="J183" i="76"/>
  <c r="G24" i="49"/>
  <c r="F183" i="53"/>
  <c r="S85" i="51"/>
  <c r="F92" i="53"/>
  <c r="F24" i="49"/>
  <c r="E37" i="51"/>
  <c r="M47" i="59"/>
  <c r="U85" i="51"/>
  <c r="H24" i="49"/>
  <c r="G183" i="53"/>
  <c r="E92" i="53"/>
  <c r="C37" i="51"/>
  <c r="E24" i="49"/>
  <c r="BU14" i="20"/>
  <c r="H17" i="33" s="1"/>
  <c r="BU20" i="20"/>
  <c r="H23" i="33" s="1"/>
  <c r="BU21" i="20"/>
  <c r="H24" i="33" s="1"/>
  <c r="BU44" i="20"/>
  <c r="BU46" i="20"/>
  <c r="G30" i="33" s="1"/>
  <c r="BU36" i="20"/>
  <c r="H39" i="33" s="1"/>
  <c r="BU13" i="20"/>
  <c r="H16" i="33" s="1"/>
  <c r="BU15" i="20"/>
  <c r="H18" i="33" s="1"/>
  <c r="BU25" i="20"/>
  <c r="H28" i="33" s="1"/>
  <c r="BU23" i="20"/>
  <c r="H26" i="33" s="1"/>
  <c r="BU19" i="20"/>
  <c r="H22" i="33" s="1"/>
  <c r="BU49" i="20"/>
  <c r="BU45" i="20"/>
  <c r="BU48" i="20"/>
  <c r="BU39" i="20"/>
  <c r="H42" i="33" s="1"/>
  <c r="BU33" i="20"/>
  <c r="H36" i="33" s="1"/>
  <c r="BU50" i="20"/>
  <c r="BU8" i="20"/>
  <c r="H11" i="33" s="1"/>
  <c r="BU30" i="20"/>
  <c r="H33" i="33" s="1"/>
  <c r="BU24" i="20"/>
  <c r="H27" i="33" s="1"/>
  <c r="BU51" i="20"/>
  <c r="F30" i="33" s="1"/>
  <c r="BU43" i="20"/>
  <c r="H46" i="33" s="1"/>
  <c r="BU32" i="20"/>
  <c r="H35" i="33" s="1"/>
  <c r="BU26" i="20"/>
  <c r="H29" i="33" s="1"/>
  <c r="BU7" i="20"/>
  <c r="H10" i="33" s="1"/>
  <c r="BU12" i="20"/>
  <c r="H15" i="33" s="1"/>
  <c r="BU11" i="20"/>
  <c r="H14" i="33" s="1"/>
  <c r="BU37" i="20"/>
  <c r="H40" i="33" s="1"/>
  <c r="BU27" i="20"/>
  <c r="H30" i="33" s="1"/>
  <c r="BU41" i="20"/>
  <c r="H44" i="33" s="1"/>
  <c r="BU34" i="20"/>
  <c r="H37" i="33" s="1"/>
  <c r="BU6" i="20"/>
  <c r="H9" i="33" s="1"/>
  <c r="BU31" i="20"/>
  <c r="H34" i="33" s="1"/>
  <c r="BU29" i="20"/>
  <c r="H32" i="33" s="1"/>
  <c r="BU17" i="20"/>
  <c r="H20" i="33" s="1"/>
  <c r="BU16" i="20"/>
  <c r="H19" i="33" s="1"/>
  <c r="BU22" i="20"/>
  <c r="H25" i="33" s="1"/>
  <c r="BU35" i="20"/>
  <c r="H38" i="33" s="1"/>
  <c r="BU38" i="20"/>
  <c r="H41" i="33" s="1"/>
  <c r="BU52" i="20"/>
  <c r="D30" i="33" s="1"/>
  <c r="BU40" i="20"/>
  <c r="H43" i="33" s="1"/>
  <c r="BU10" i="20"/>
  <c r="H13" i="33" s="1"/>
  <c r="BU5" i="20"/>
  <c r="H8" i="33" s="1"/>
  <c r="BU9" i="20"/>
  <c r="H12" i="33" s="1"/>
  <c r="BU18" i="20"/>
  <c r="H21" i="33" s="1"/>
  <c r="BU47" i="20"/>
  <c r="BU28" i="20"/>
  <c r="H31" i="33" s="1"/>
  <c r="BU42" i="20"/>
  <c r="H45" i="33" s="1"/>
  <c r="N47" i="59" l="1"/>
  <c r="G92" i="53"/>
  <c r="V25" i="51"/>
  <c r="I45" i="33"/>
  <c r="I45" i="31" s="1"/>
  <c r="H45" i="31"/>
  <c r="H19" i="31"/>
  <c r="I19" i="33"/>
  <c r="I19" i="31" s="1"/>
  <c r="H29" i="31"/>
  <c r="I29" i="33"/>
  <c r="I29" i="31" s="1"/>
  <c r="H31" i="31"/>
  <c r="I31" i="33"/>
  <c r="I31" i="31" s="1"/>
  <c r="I41" i="33"/>
  <c r="I41" i="31" s="1"/>
  <c r="H41" i="31"/>
  <c r="H20" i="31"/>
  <c r="I20" i="33"/>
  <c r="I20" i="31" s="1"/>
  <c r="I37" i="33"/>
  <c r="I37" i="31" s="1"/>
  <c r="H37" i="31"/>
  <c r="H14" i="31"/>
  <c r="I14" i="33"/>
  <c r="I14" i="31" s="1"/>
  <c r="I35" i="33"/>
  <c r="I35" i="31" s="1"/>
  <c r="H35" i="31"/>
  <c r="H33" i="31"/>
  <c r="I33" i="33"/>
  <c r="I33" i="31" s="1"/>
  <c r="H42" i="31"/>
  <c r="I42" i="33"/>
  <c r="I42" i="31" s="1"/>
  <c r="I22" i="33"/>
  <c r="I22" i="31" s="1"/>
  <c r="H22" i="31"/>
  <c r="H16" i="31"/>
  <c r="I16" i="33"/>
  <c r="I16" i="31" s="1"/>
  <c r="I24" i="33"/>
  <c r="I24" i="31" s="1"/>
  <c r="H24" i="31"/>
  <c r="D30" i="31"/>
  <c r="E30" i="33"/>
  <c r="D47" i="33"/>
  <c r="I40" i="33"/>
  <c r="I40" i="31" s="1"/>
  <c r="H40" i="31"/>
  <c r="I36" i="33"/>
  <c r="I36" i="31" s="1"/>
  <c r="H36" i="31"/>
  <c r="I38" i="33"/>
  <c r="I38" i="31" s="1"/>
  <c r="H38" i="31"/>
  <c r="H32" i="31"/>
  <c r="I32" i="33"/>
  <c r="I32" i="31" s="1"/>
  <c r="I44" i="33"/>
  <c r="I44" i="31" s="1"/>
  <c r="H44" i="31"/>
  <c r="I15" i="33"/>
  <c r="I15" i="31" s="1"/>
  <c r="H15" i="31"/>
  <c r="H46" i="31"/>
  <c r="I46" i="33"/>
  <c r="I46" i="31" s="1"/>
  <c r="I11" i="33"/>
  <c r="I11" i="31" s="1"/>
  <c r="H11" i="31"/>
  <c r="H26" i="31"/>
  <c r="I26" i="33"/>
  <c r="I26" i="31" s="1"/>
  <c r="I39" i="33"/>
  <c r="I39" i="31" s="1"/>
  <c r="H39" i="31"/>
  <c r="H23" i="31"/>
  <c r="I23" i="33"/>
  <c r="I23" i="31" s="1"/>
  <c r="H12" i="31"/>
  <c r="I12" i="33"/>
  <c r="I12" i="31" s="1"/>
  <c r="H9" i="31"/>
  <c r="I9" i="33"/>
  <c r="I9" i="31" s="1"/>
  <c r="H27" i="31"/>
  <c r="I27" i="33"/>
  <c r="I27" i="31" s="1"/>
  <c r="I18" i="33"/>
  <c r="I18" i="31" s="1"/>
  <c r="H18" i="31"/>
  <c r="I8" i="33"/>
  <c r="H47" i="33"/>
  <c r="H8" i="31"/>
  <c r="I13" i="33"/>
  <c r="I13" i="31" s="1"/>
  <c r="H13" i="31"/>
  <c r="H21" i="31"/>
  <c r="I21" i="33"/>
  <c r="I21" i="31" s="1"/>
  <c r="H43" i="31"/>
  <c r="I43" i="33"/>
  <c r="I43" i="31" s="1"/>
  <c r="H25" i="31"/>
  <c r="I25" i="33"/>
  <c r="I25" i="31" s="1"/>
  <c r="I34" i="33"/>
  <c r="I34" i="31" s="1"/>
  <c r="H34" i="31"/>
  <c r="I30" i="33"/>
  <c r="I30" i="31" s="1"/>
  <c r="H30" i="31"/>
  <c r="I10" i="33"/>
  <c r="I10" i="31" s="1"/>
  <c r="H10" i="31"/>
  <c r="F30" i="31"/>
  <c r="J25" i="46" s="1"/>
  <c r="J42" i="46" s="1"/>
  <c r="F47" i="33"/>
  <c r="I28" i="33"/>
  <c r="I28" i="31" s="1"/>
  <c r="H28" i="31"/>
  <c r="G47" i="33"/>
  <c r="G30" i="31"/>
  <c r="K25" i="46" s="1"/>
  <c r="K42" i="46" s="1"/>
  <c r="I17" i="33"/>
  <c r="I17" i="31" s="1"/>
  <c r="H17" i="31"/>
  <c r="O12" i="59" l="1"/>
  <c r="O20" i="59"/>
  <c r="O28" i="59"/>
  <c r="O36" i="59"/>
  <c r="O44" i="59"/>
  <c r="O14" i="59"/>
  <c r="O22" i="59"/>
  <c r="O30" i="59"/>
  <c r="O38" i="59"/>
  <c r="O46" i="59"/>
  <c r="O8" i="59"/>
  <c r="O16" i="59"/>
  <c r="O24" i="59"/>
  <c r="O32" i="59"/>
  <c r="O40" i="59"/>
  <c r="O11" i="59"/>
  <c r="O33" i="59"/>
  <c r="O39" i="59"/>
  <c r="O42" i="59"/>
  <c r="O45" i="59"/>
  <c r="O9" i="59"/>
  <c r="O15" i="59"/>
  <c r="O18" i="59"/>
  <c r="O21" i="59"/>
  <c r="O27" i="59"/>
  <c r="O25" i="59"/>
  <c r="O31" i="59"/>
  <c r="O34" i="59"/>
  <c r="O37" i="59"/>
  <c r="O43" i="59"/>
  <c r="O10" i="59"/>
  <c r="O13" i="59"/>
  <c r="O41" i="59"/>
  <c r="O19" i="59"/>
  <c r="O17" i="59"/>
  <c r="O23" i="59"/>
  <c r="O26" i="59"/>
  <c r="O29" i="59"/>
  <c r="O35" i="59"/>
  <c r="O47" i="59"/>
  <c r="H92" i="53"/>
  <c r="W31" i="51"/>
  <c r="F23" i="27"/>
  <c r="U19" i="29"/>
  <c r="G47" i="31"/>
  <c r="H47" i="31"/>
  <c r="C19" i="29"/>
  <c r="D14" i="27"/>
  <c r="D47" i="31"/>
  <c r="C59" i="29"/>
  <c r="C7" i="29"/>
  <c r="D6" i="40" a="1"/>
  <c r="I47" i="33"/>
  <c r="I8" i="31"/>
  <c r="E30" i="31"/>
  <c r="D53" i="39" a="1"/>
  <c r="D76" i="33"/>
  <c r="E76" i="33"/>
  <c r="E47" i="33"/>
  <c r="E23" i="27"/>
  <c r="S19" i="29"/>
  <c r="F47" i="31"/>
  <c r="P13" i="59" l="1"/>
  <c r="J58" i="53" s="1"/>
  <c r="I58" i="53"/>
  <c r="P21" i="59"/>
  <c r="J66" i="53" s="1"/>
  <c r="I66" i="53"/>
  <c r="P11" i="59"/>
  <c r="J56" i="53" s="1"/>
  <c r="I56" i="53"/>
  <c r="P30" i="59"/>
  <c r="J75" i="53" s="1"/>
  <c r="I75" i="53"/>
  <c r="I92" i="53"/>
  <c r="W37" i="51"/>
  <c r="P14" i="59"/>
  <c r="J59" i="53" s="1"/>
  <c r="I59" i="53"/>
  <c r="P40" i="59"/>
  <c r="J85" i="53" s="1"/>
  <c r="I85" i="53"/>
  <c r="P26" i="59"/>
  <c r="J71" i="53" s="1"/>
  <c r="I71" i="53"/>
  <c r="P24" i="59"/>
  <c r="J69" i="53" s="1"/>
  <c r="I69" i="53"/>
  <c r="P44" i="59"/>
  <c r="J89" i="53" s="1"/>
  <c r="I89" i="53"/>
  <c r="P22" i="59"/>
  <c r="J67" i="53" s="1"/>
  <c r="I67" i="53"/>
  <c r="P34" i="59"/>
  <c r="J79" i="53" s="1"/>
  <c r="I79" i="53"/>
  <c r="P45" i="59"/>
  <c r="J90" i="53" s="1"/>
  <c r="I90" i="53"/>
  <c r="P16" i="59"/>
  <c r="J61" i="53" s="1"/>
  <c r="I61" i="53"/>
  <c r="P36" i="59"/>
  <c r="J81" i="53" s="1"/>
  <c r="I81" i="53"/>
  <c r="P10" i="59"/>
  <c r="J55" i="53" s="1"/>
  <c r="I55" i="53"/>
  <c r="P29" i="59"/>
  <c r="J74" i="53" s="1"/>
  <c r="I74" i="53"/>
  <c r="P15" i="59"/>
  <c r="J60" i="53" s="1"/>
  <c r="I60" i="53"/>
  <c r="P37" i="59"/>
  <c r="J82" i="53" s="1"/>
  <c r="I82" i="53"/>
  <c r="P17" i="59"/>
  <c r="J62" i="53" s="1"/>
  <c r="I62" i="53"/>
  <c r="P31" i="59"/>
  <c r="J76" i="53" s="1"/>
  <c r="I76" i="53"/>
  <c r="P42" i="59"/>
  <c r="J87" i="53" s="1"/>
  <c r="I87" i="53"/>
  <c r="P8" i="59"/>
  <c r="I53" i="53"/>
  <c r="P28" i="59"/>
  <c r="J73" i="53" s="1"/>
  <c r="I73" i="53"/>
  <c r="P35" i="59"/>
  <c r="J80" i="53" s="1"/>
  <c r="I80" i="53"/>
  <c r="P43" i="59"/>
  <c r="J88" i="53" s="1"/>
  <c r="I88" i="53"/>
  <c r="P9" i="59"/>
  <c r="J54" i="53" s="1"/>
  <c r="I54" i="53"/>
  <c r="P19" i="59"/>
  <c r="J64" i="53" s="1"/>
  <c r="I64" i="53"/>
  <c r="P25" i="59"/>
  <c r="J70" i="53" s="1"/>
  <c r="I70" i="53"/>
  <c r="P39" i="59"/>
  <c r="J84" i="53" s="1"/>
  <c r="I84" i="53"/>
  <c r="P46" i="59"/>
  <c r="J91" i="53" s="1"/>
  <c r="I91" i="53"/>
  <c r="P20" i="59"/>
  <c r="J65" i="53" s="1"/>
  <c r="I65" i="53"/>
  <c r="P18" i="59"/>
  <c r="J63" i="53" s="1"/>
  <c r="I63" i="53"/>
  <c r="P32" i="59"/>
  <c r="J77" i="53" s="1"/>
  <c r="I77" i="53"/>
  <c r="P23" i="59"/>
  <c r="J68" i="53" s="1"/>
  <c r="I68" i="53"/>
  <c r="P41" i="59"/>
  <c r="J86" i="53" s="1"/>
  <c r="I86" i="53"/>
  <c r="P27" i="59"/>
  <c r="J72" i="53" s="1"/>
  <c r="I72" i="53"/>
  <c r="P33" i="59"/>
  <c r="J78" i="53" s="1"/>
  <c r="I78" i="53"/>
  <c r="P38" i="59"/>
  <c r="J83" i="53" s="1"/>
  <c r="I83" i="53"/>
  <c r="P12" i="59"/>
  <c r="J57" i="53" s="1"/>
  <c r="I57" i="53"/>
  <c r="AK53" i="39"/>
  <c r="U53" i="39"/>
  <c r="E53" i="39"/>
  <c r="X53" i="39"/>
  <c r="AL53" i="39"/>
  <c r="P53" i="39"/>
  <c r="AJ53" i="39"/>
  <c r="O53" i="39"/>
  <c r="R53" i="39"/>
  <c r="G53" i="39"/>
  <c r="Q53" i="39"/>
  <c r="AN53" i="39"/>
  <c r="AF53" i="39"/>
  <c r="K53" i="39"/>
  <c r="J53" i="39"/>
  <c r="AH53" i="39"/>
  <c r="M53" i="39"/>
  <c r="N53" i="39"/>
  <c r="AA53" i="39"/>
  <c r="Z53" i="39"/>
  <c r="L53" i="39"/>
  <c r="AG53" i="39"/>
  <c r="AC53" i="39"/>
  <c r="AO53" i="39"/>
  <c r="Y53" i="39"/>
  <c r="I53" i="39"/>
  <c r="AD53" i="39"/>
  <c r="H53" i="39"/>
  <c r="V53" i="39"/>
  <c r="AP53" i="39"/>
  <c r="T53" i="39"/>
  <c r="AM53" i="39"/>
  <c r="AB53" i="39"/>
  <c r="S53" i="39"/>
  <c r="AE53" i="39"/>
  <c r="W53" i="39"/>
  <c r="AI53" i="39"/>
  <c r="F53" i="39"/>
  <c r="D53" i="39"/>
  <c r="D166" i="31"/>
  <c r="L25" i="46" s="1"/>
  <c r="L42" i="46" s="1"/>
  <c r="D93" i="33"/>
  <c r="C25" i="29"/>
  <c r="I47" i="31"/>
  <c r="C13" i="29"/>
  <c r="E47" i="31"/>
  <c r="D23" i="27"/>
  <c r="D15" i="27"/>
  <c r="C67" i="29"/>
  <c r="D30" i="40"/>
  <c r="J32" i="33" s="1"/>
  <c r="D14" i="40"/>
  <c r="J16" i="33" s="1"/>
  <c r="D39" i="40"/>
  <c r="J41" i="33" s="1"/>
  <c r="D17" i="40"/>
  <c r="J19" i="33" s="1"/>
  <c r="D36" i="40"/>
  <c r="J38" i="33" s="1"/>
  <c r="D15" i="40"/>
  <c r="J17" i="33" s="1"/>
  <c r="D29" i="40"/>
  <c r="J31" i="33" s="1"/>
  <c r="D8" i="40"/>
  <c r="J10" i="33" s="1"/>
  <c r="D16" i="40"/>
  <c r="J18" i="33" s="1"/>
  <c r="D26" i="40"/>
  <c r="J28" i="33" s="1"/>
  <c r="D10" i="40"/>
  <c r="J12" i="33" s="1"/>
  <c r="D12" i="40"/>
  <c r="J14" i="33" s="1"/>
  <c r="D31" i="40"/>
  <c r="J33" i="33" s="1"/>
  <c r="D24" i="40"/>
  <c r="J26" i="33" s="1"/>
  <c r="D43" i="40"/>
  <c r="J45" i="33" s="1"/>
  <c r="D38" i="40"/>
  <c r="J40" i="33" s="1"/>
  <c r="D6" i="40"/>
  <c r="J8" i="33" s="1"/>
  <c r="D7" i="40"/>
  <c r="J9" i="33" s="1"/>
  <c r="D40" i="40"/>
  <c r="J42" i="33" s="1"/>
  <c r="D21" i="40"/>
  <c r="J23" i="33" s="1"/>
  <c r="D18" i="40"/>
  <c r="J20" i="33" s="1"/>
  <c r="D23" i="40"/>
  <c r="J25" i="33" s="1"/>
  <c r="D20" i="40"/>
  <c r="J22" i="33" s="1"/>
  <c r="D13" i="40"/>
  <c r="J15" i="33" s="1"/>
  <c r="D27" i="40"/>
  <c r="J29" i="33" s="1"/>
  <c r="D42" i="40"/>
  <c r="J44" i="33" s="1"/>
  <c r="D33" i="40"/>
  <c r="J35" i="33" s="1"/>
  <c r="D9" i="40"/>
  <c r="J11" i="33" s="1"/>
  <c r="D32" i="40"/>
  <c r="J34" i="33" s="1"/>
  <c r="D22" i="40"/>
  <c r="J24" i="33" s="1"/>
  <c r="D28" i="40"/>
  <c r="J30" i="33" s="1"/>
  <c r="D25" i="40"/>
  <c r="J27" i="33" s="1"/>
  <c r="D19" i="40"/>
  <c r="J21" i="33" s="1"/>
  <c r="D11" i="40"/>
  <c r="J13" i="33" s="1"/>
  <c r="D34" i="40"/>
  <c r="J36" i="33" s="1"/>
  <c r="D44" i="40"/>
  <c r="J46" i="33" s="1"/>
  <c r="D41" i="40"/>
  <c r="J43" i="33" s="1"/>
  <c r="D35" i="40"/>
  <c r="J37" i="33" s="1"/>
  <c r="D37" i="40"/>
  <c r="J39" i="33" s="1"/>
  <c r="E166" i="31"/>
  <c r="M25" i="46" s="1"/>
  <c r="M42" i="46" s="1"/>
  <c r="E93" i="33"/>
  <c r="D6" i="67" l="1" a="1"/>
  <c r="P47" i="59"/>
  <c r="J53" i="53"/>
  <c r="D75" i="31"/>
  <c r="N25" i="46" s="1"/>
  <c r="G76" i="33"/>
  <c r="L30" i="33"/>
  <c r="F76" i="33"/>
  <c r="K30" i="33"/>
  <c r="F88" i="33"/>
  <c r="D87" i="31"/>
  <c r="N37" i="46" s="1"/>
  <c r="K42" i="33"/>
  <c r="L42" i="33"/>
  <c r="G88" i="33"/>
  <c r="L12" i="33"/>
  <c r="G58" i="33"/>
  <c r="D57" i="31"/>
  <c r="N7" i="46" s="1"/>
  <c r="K12" i="33"/>
  <c r="F58" i="33"/>
  <c r="AM50" i="39"/>
  <c r="AM47" i="39"/>
  <c r="AM42" i="39"/>
  <c r="AM38" i="39"/>
  <c r="AM34" i="39"/>
  <c r="AM30" i="39"/>
  <c r="AM26" i="39"/>
  <c r="AM22" i="39"/>
  <c r="AM18" i="39"/>
  <c r="AM14" i="39"/>
  <c r="AM10" i="39"/>
  <c r="AM6" i="39"/>
  <c r="AM48" i="39"/>
  <c r="AM46" i="39"/>
  <c r="AM41" i="39"/>
  <c r="AM37" i="39"/>
  <c r="AM33" i="39"/>
  <c r="AM29" i="39"/>
  <c r="AM25" i="39"/>
  <c r="AM21" i="39"/>
  <c r="AM17" i="39"/>
  <c r="AM13" i="39"/>
  <c r="AM9" i="39"/>
  <c r="AM43" i="39"/>
  <c r="AM35" i="39"/>
  <c r="AM27" i="39"/>
  <c r="AM19" i="39"/>
  <c r="AM11" i="39"/>
  <c r="AM51" i="39"/>
  <c r="AM40" i="39"/>
  <c r="AM32" i="39"/>
  <c r="AM24" i="39"/>
  <c r="AM16" i="39"/>
  <c r="AM8" i="39"/>
  <c r="AM49" i="39"/>
  <c r="AM39" i="39"/>
  <c r="AM31" i="39"/>
  <c r="AM23" i="39"/>
  <c r="AM15" i="39"/>
  <c r="AM7" i="39"/>
  <c r="AM28" i="39"/>
  <c r="AM20" i="39"/>
  <c r="AM44" i="39"/>
  <c r="AM12" i="39"/>
  <c r="AM36" i="39"/>
  <c r="H48" i="39"/>
  <c r="H42" i="39"/>
  <c r="H38" i="39"/>
  <c r="H34" i="39"/>
  <c r="H47" i="39"/>
  <c r="H19" i="39"/>
  <c r="H15" i="39"/>
  <c r="H24" i="39"/>
  <c r="H46" i="39"/>
  <c r="H12" i="39"/>
  <c r="H9" i="39"/>
  <c r="H49" i="39"/>
  <c r="H41" i="39"/>
  <c r="H37" i="39"/>
  <c r="H33" i="39"/>
  <c r="H29" i="39"/>
  <c r="H18" i="39"/>
  <c r="H30" i="39"/>
  <c r="H22" i="39"/>
  <c r="H43" i="39"/>
  <c r="H11" i="39"/>
  <c r="H8" i="39"/>
  <c r="H51" i="39"/>
  <c r="H40" i="39"/>
  <c r="H36" i="39"/>
  <c r="H32" i="39"/>
  <c r="H27" i="39"/>
  <c r="H17" i="39"/>
  <c r="H28" i="39"/>
  <c r="H25" i="39"/>
  <c r="H23" i="39"/>
  <c r="H13" i="39"/>
  <c r="H7" i="39"/>
  <c r="H35" i="39"/>
  <c r="H26" i="39"/>
  <c r="H6" i="39"/>
  <c r="H10" i="39"/>
  <c r="H50" i="39"/>
  <c r="H31" i="39"/>
  <c r="H21" i="39"/>
  <c r="H39" i="39"/>
  <c r="H44" i="39"/>
  <c r="H20" i="39"/>
  <c r="H14" i="39"/>
  <c r="H16" i="39"/>
  <c r="AO49" i="39"/>
  <c r="AO44" i="39"/>
  <c r="AO37" i="39"/>
  <c r="AO34" i="39"/>
  <c r="AO24" i="39"/>
  <c r="AO35" i="39"/>
  <c r="AO13" i="39"/>
  <c r="AO40" i="39"/>
  <c r="AO16" i="39"/>
  <c r="AO10" i="39"/>
  <c r="AO8" i="39"/>
  <c r="AO47" i="39"/>
  <c r="AO46" i="39"/>
  <c r="AO33" i="39"/>
  <c r="AO30" i="39"/>
  <c r="AO22" i="39"/>
  <c r="AO31" i="39"/>
  <c r="AO36" i="39"/>
  <c r="AO19" i="39"/>
  <c r="AO15" i="39"/>
  <c r="AO25" i="39"/>
  <c r="AO7" i="39"/>
  <c r="AO50" i="39"/>
  <c r="AO43" i="39"/>
  <c r="AO42" i="39"/>
  <c r="AO28" i="39"/>
  <c r="AO20" i="39"/>
  <c r="AO32" i="39"/>
  <c r="AO29" i="39"/>
  <c r="AO18" i="39"/>
  <c r="AO14" i="39"/>
  <c r="AO21" i="39"/>
  <c r="AO6" i="39"/>
  <c r="AO41" i="39"/>
  <c r="AO27" i="39"/>
  <c r="AO9" i="39"/>
  <c r="AO39" i="39"/>
  <c r="AO38" i="39"/>
  <c r="AO23" i="39"/>
  <c r="AO11" i="39"/>
  <c r="AO12" i="39"/>
  <c r="AO51" i="39"/>
  <c r="AO26" i="39"/>
  <c r="AO17" i="39"/>
  <c r="AO48" i="39"/>
  <c r="AH51" i="39"/>
  <c r="AH47" i="39"/>
  <c r="AH42" i="39"/>
  <c r="AH38" i="39"/>
  <c r="AH34" i="39"/>
  <c r="AH30" i="39"/>
  <c r="AH26" i="39"/>
  <c r="AH20" i="39"/>
  <c r="AH16" i="39"/>
  <c r="AH21" i="39"/>
  <c r="AH8" i="39"/>
  <c r="AH11" i="39"/>
  <c r="AH50" i="39"/>
  <c r="AH46" i="39"/>
  <c r="AH41" i="39"/>
  <c r="AH37" i="39"/>
  <c r="AH33" i="39"/>
  <c r="AH29" i="39"/>
  <c r="AH24" i="39"/>
  <c r="AH19" i="39"/>
  <c r="AH15" i="39"/>
  <c r="AH12" i="39"/>
  <c r="AH7" i="39"/>
  <c r="AH49" i="39"/>
  <c r="AH44" i="39"/>
  <c r="AH40" i="39"/>
  <c r="AH36" i="39"/>
  <c r="AH32" i="39"/>
  <c r="AH27" i="39"/>
  <c r="AH22" i="39"/>
  <c r="AH18" i="39"/>
  <c r="AH14" i="39"/>
  <c r="AH10" i="39"/>
  <c r="AH6" i="39"/>
  <c r="AH39" i="39"/>
  <c r="AH23" i="39"/>
  <c r="AH13" i="39"/>
  <c r="AH43" i="39"/>
  <c r="AH35" i="39"/>
  <c r="AH17" i="39"/>
  <c r="AH9" i="39"/>
  <c r="AH48" i="39"/>
  <c r="AH31" i="39"/>
  <c r="AH25" i="39"/>
  <c r="AH28" i="39"/>
  <c r="AN48" i="39"/>
  <c r="AN41" i="39"/>
  <c r="AN37" i="39"/>
  <c r="AN33" i="39"/>
  <c r="AN49" i="39"/>
  <c r="AN27" i="39"/>
  <c r="AN16" i="39"/>
  <c r="AN28" i="39"/>
  <c r="AN20" i="39"/>
  <c r="AN12" i="39"/>
  <c r="AN9" i="39"/>
  <c r="AN47" i="39"/>
  <c r="AN40" i="39"/>
  <c r="AN36" i="39"/>
  <c r="AN32" i="39"/>
  <c r="AN51" i="39"/>
  <c r="AN19" i="39"/>
  <c r="AN15" i="39"/>
  <c r="AN26" i="39"/>
  <c r="AN25" i="39"/>
  <c r="AN10" i="39"/>
  <c r="AN8" i="39"/>
  <c r="AN44" i="39"/>
  <c r="AN39" i="39"/>
  <c r="AN35" i="39"/>
  <c r="AN31" i="39"/>
  <c r="AN46" i="39"/>
  <c r="AN18" i="39"/>
  <c r="AN14" i="39"/>
  <c r="AN24" i="39"/>
  <c r="AN21" i="39"/>
  <c r="AN13" i="39"/>
  <c r="AN7" i="39"/>
  <c r="AN42" i="39"/>
  <c r="AN29" i="39"/>
  <c r="AN23" i="39"/>
  <c r="AN38" i="39"/>
  <c r="AN17" i="39"/>
  <c r="AN11" i="39"/>
  <c r="AN34" i="39"/>
  <c r="AN43" i="39"/>
  <c r="AN6" i="39"/>
  <c r="AN50" i="39"/>
  <c r="AN30" i="39"/>
  <c r="AN22" i="39"/>
  <c r="G70" i="33"/>
  <c r="L24" i="33"/>
  <c r="K24" i="33"/>
  <c r="F70" i="33"/>
  <c r="D69" i="31"/>
  <c r="N19" i="46" s="1"/>
  <c r="G71" i="33"/>
  <c r="L25" i="33"/>
  <c r="K25" i="33"/>
  <c r="F71" i="33"/>
  <c r="D70" i="31"/>
  <c r="N20" i="46" s="1"/>
  <c r="G72" i="33"/>
  <c r="L26" i="33"/>
  <c r="K26" i="33"/>
  <c r="D71" i="31"/>
  <c r="N21" i="46" s="1"/>
  <c r="F72" i="33"/>
  <c r="F74" i="33"/>
  <c r="K28" i="33"/>
  <c r="L28" i="33"/>
  <c r="G74" i="33"/>
  <c r="D73" i="31"/>
  <c r="N23" i="46" s="1"/>
  <c r="D62" i="31"/>
  <c r="N12" i="46" s="1"/>
  <c r="G63" i="33"/>
  <c r="L17" i="33"/>
  <c r="F63" i="33"/>
  <c r="K17" i="33"/>
  <c r="K16" i="33"/>
  <c r="D61" i="31"/>
  <c r="N11" i="46" s="1"/>
  <c r="F62" i="33"/>
  <c r="G62" i="33"/>
  <c r="L16" i="33"/>
  <c r="D50" i="39"/>
  <c r="D46" i="39"/>
  <c r="D39" i="39"/>
  <c r="D35" i="39"/>
  <c r="D49" i="39"/>
  <c r="D44" i="39"/>
  <c r="D41" i="39"/>
  <c r="D48" i="39"/>
  <c r="D38" i="39"/>
  <c r="D33" i="39"/>
  <c r="D30" i="39"/>
  <c r="D22" i="39"/>
  <c r="D17" i="39"/>
  <c r="D25" i="39"/>
  <c r="D27" i="39"/>
  <c r="D8" i="39"/>
  <c r="D13" i="39"/>
  <c r="AQ53" i="39"/>
  <c r="D47" i="39"/>
  <c r="D37" i="39"/>
  <c r="D32" i="39"/>
  <c r="D28" i="39"/>
  <c r="D20" i="39"/>
  <c r="D16" i="39"/>
  <c r="D21" i="39"/>
  <c r="D23" i="39"/>
  <c r="D7" i="39"/>
  <c r="D34" i="39"/>
  <c r="D24" i="39"/>
  <c r="D29" i="39"/>
  <c r="D9" i="39"/>
  <c r="D51" i="39"/>
  <c r="D42" i="39"/>
  <c r="D36" i="39"/>
  <c r="D31" i="39"/>
  <c r="D26" i="39"/>
  <c r="D19" i="39"/>
  <c r="D15" i="39"/>
  <c r="D14" i="39"/>
  <c r="D10" i="39"/>
  <c r="D6" i="39"/>
  <c r="D40" i="39"/>
  <c r="D43" i="39"/>
  <c r="D18" i="39"/>
  <c r="D12" i="39"/>
  <c r="D11" i="39"/>
  <c r="AE48" i="39"/>
  <c r="AE47" i="39"/>
  <c r="AE39" i="39"/>
  <c r="AE35" i="39"/>
  <c r="AE31" i="39"/>
  <c r="AE27" i="39"/>
  <c r="AE23" i="39"/>
  <c r="AE19" i="39"/>
  <c r="AE15" i="39"/>
  <c r="AE11" i="39"/>
  <c r="AE7" i="39"/>
  <c r="AE51" i="39"/>
  <c r="AE46" i="39"/>
  <c r="AE42" i="39"/>
  <c r="AE38" i="39"/>
  <c r="AE34" i="39"/>
  <c r="AE30" i="39"/>
  <c r="AE26" i="39"/>
  <c r="AE22" i="39"/>
  <c r="AE18" i="39"/>
  <c r="AE14" i="39"/>
  <c r="AE10" i="39"/>
  <c r="AE6" i="39"/>
  <c r="AE49" i="39"/>
  <c r="AE44" i="39"/>
  <c r="AE41" i="39"/>
  <c r="AE37" i="39"/>
  <c r="AE33" i="39"/>
  <c r="AE29" i="39"/>
  <c r="AE25" i="39"/>
  <c r="AE21" i="39"/>
  <c r="AE17" i="39"/>
  <c r="AE13" i="39"/>
  <c r="AE9" i="39"/>
  <c r="AE36" i="39"/>
  <c r="AE20" i="39"/>
  <c r="AE50" i="39"/>
  <c r="AE32" i="39"/>
  <c r="AE16" i="39"/>
  <c r="AE43" i="39"/>
  <c r="AE28" i="39"/>
  <c r="AE12" i="39"/>
  <c r="AE24" i="39"/>
  <c r="AE8" i="39"/>
  <c r="AE40" i="39"/>
  <c r="T48" i="39"/>
  <c r="T42" i="39"/>
  <c r="T38" i="39"/>
  <c r="T34" i="39"/>
  <c r="T43" i="39"/>
  <c r="T24" i="39"/>
  <c r="T18" i="39"/>
  <c r="T27" i="39"/>
  <c r="T14" i="39"/>
  <c r="T10" i="39"/>
  <c r="T6" i="39"/>
  <c r="T51" i="39"/>
  <c r="T44" i="39"/>
  <c r="T41" i="39"/>
  <c r="T50" i="39"/>
  <c r="T39" i="39"/>
  <c r="T33" i="39"/>
  <c r="T28" i="39"/>
  <c r="T19" i="39"/>
  <c r="T13" i="39"/>
  <c r="T25" i="39"/>
  <c r="T7" i="39"/>
  <c r="T47" i="39"/>
  <c r="T37" i="39"/>
  <c r="T32" i="39"/>
  <c r="T26" i="39"/>
  <c r="T17" i="39"/>
  <c r="T29" i="39"/>
  <c r="T21" i="39"/>
  <c r="T11" i="39"/>
  <c r="T46" i="39"/>
  <c r="T36" i="39"/>
  <c r="T31" i="39"/>
  <c r="T22" i="39"/>
  <c r="T16" i="39"/>
  <c r="T23" i="39"/>
  <c r="T9" i="39"/>
  <c r="T40" i="39"/>
  <c r="T15" i="39"/>
  <c r="T35" i="39"/>
  <c r="T12" i="39"/>
  <c r="T30" i="39"/>
  <c r="T8" i="39"/>
  <c r="T49" i="39"/>
  <c r="T20" i="39"/>
  <c r="AD51" i="39"/>
  <c r="AD47" i="39"/>
  <c r="AD41" i="39"/>
  <c r="AD38" i="39"/>
  <c r="AD26" i="39"/>
  <c r="AD35" i="39"/>
  <c r="AD23" i="39"/>
  <c r="AD40" i="39"/>
  <c r="AD20" i="39"/>
  <c r="AD16" i="39"/>
  <c r="AD9" i="39"/>
  <c r="AD11" i="39"/>
  <c r="AD50" i="39"/>
  <c r="AD46" i="39"/>
  <c r="AD37" i="39"/>
  <c r="AD34" i="39"/>
  <c r="AD24" i="39"/>
  <c r="AD31" i="39"/>
  <c r="AD36" i="39"/>
  <c r="AD29" i="39"/>
  <c r="AD19" i="39"/>
  <c r="AD15" i="39"/>
  <c r="AD8" i="39"/>
  <c r="AD49" i="39"/>
  <c r="AD44" i="39"/>
  <c r="AD33" i="39"/>
  <c r="AD30" i="39"/>
  <c r="AD22" i="39"/>
  <c r="AD13" i="39"/>
  <c r="AD27" i="39"/>
  <c r="AD25" i="39"/>
  <c r="AD18" i="39"/>
  <c r="AD14" i="39"/>
  <c r="AD7" i="39"/>
  <c r="AD28" i="39"/>
  <c r="AD21" i="39"/>
  <c r="AD48" i="39"/>
  <c r="AD39" i="39"/>
  <c r="AD17" i="39"/>
  <c r="AD12" i="39"/>
  <c r="AD43" i="39"/>
  <c r="AD32" i="39"/>
  <c r="AD10" i="39"/>
  <c r="AD42" i="39"/>
  <c r="AD6" i="39"/>
  <c r="AC48" i="39"/>
  <c r="AC47" i="39"/>
  <c r="AC32" i="39"/>
  <c r="AC37" i="39"/>
  <c r="AC34" i="39"/>
  <c r="AC24" i="39"/>
  <c r="AC20" i="39"/>
  <c r="AC16" i="39"/>
  <c r="AC31" i="39"/>
  <c r="AC12" i="39"/>
  <c r="AC9" i="39"/>
  <c r="AC49" i="39"/>
  <c r="AC44" i="39"/>
  <c r="AC29" i="39"/>
  <c r="AC33" i="39"/>
  <c r="AC30" i="39"/>
  <c r="AC22" i="39"/>
  <c r="AC19" i="39"/>
  <c r="AC15" i="39"/>
  <c r="AC35" i="39"/>
  <c r="AC11" i="39"/>
  <c r="AC8" i="39"/>
  <c r="AC46" i="39"/>
  <c r="AC40" i="39"/>
  <c r="AC27" i="39"/>
  <c r="AC42" i="39"/>
  <c r="AC28" i="39"/>
  <c r="AC25" i="39"/>
  <c r="AC18" i="39"/>
  <c r="AC14" i="39"/>
  <c r="AC23" i="39"/>
  <c r="AC13" i="39"/>
  <c r="AC7" i="39"/>
  <c r="AC50" i="39"/>
  <c r="AC38" i="39"/>
  <c r="AC43" i="39"/>
  <c r="AC21" i="39"/>
  <c r="AC41" i="39"/>
  <c r="AC51" i="39"/>
  <c r="AC26" i="39"/>
  <c r="AC39" i="39"/>
  <c r="AC36" i="39"/>
  <c r="AC17" i="39"/>
  <c r="AC10" i="39"/>
  <c r="AC6" i="39"/>
  <c r="AA44" i="39"/>
  <c r="AA47" i="39"/>
  <c r="AA41" i="39"/>
  <c r="AA37" i="39"/>
  <c r="AA33" i="39"/>
  <c r="AA29" i="39"/>
  <c r="AA25" i="39"/>
  <c r="AA21" i="39"/>
  <c r="AA17" i="39"/>
  <c r="AA13" i="39"/>
  <c r="AA9" i="39"/>
  <c r="AA43" i="39"/>
  <c r="AA48" i="39"/>
  <c r="AA40" i="39"/>
  <c r="AA36" i="39"/>
  <c r="AA32" i="39"/>
  <c r="AA28" i="39"/>
  <c r="AA24" i="39"/>
  <c r="AA20" i="39"/>
  <c r="AA16" i="39"/>
  <c r="AA12" i="39"/>
  <c r="AA8" i="39"/>
  <c r="AA51" i="39"/>
  <c r="AA50" i="39"/>
  <c r="AA39" i="39"/>
  <c r="AA35" i="39"/>
  <c r="AA31" i="39"/>
  <c r="AA27" i="39"/>
  <c r="AA23" i="39"/>
  <c r="AA19" i="39"/>
  <c r="AA15" i="39"/>
  <c r="AA11" i="39"/>
  <c r="AA7" i="39"/>
  <c r="AA49" i="39"/>
  <c r="AA30" i="39"/>
  <c r="AA14" i="39"/>
  <c r="AA38" i="39"/>
  <c r="AA6" i="39"/>
  <c r="AA46" i="39"/>
  <c r="AA42" i="39"/>
  <c r="AA26" i="39"/>
  <c r="AA10" i="39"/>
  <c r="AA22" i="39"/>
  <c r="AA34" i="39"/>
  <c r="AA18" i="39"/>
  <c r="J51" i="39"/>
  <c r="J47" i="39"/>
  <c r="J41" i="39"/>
  <c r="J37" i="39"/>
  <c r="J33" i="39"/>
  <c r="J30" i="39"/>
  <c r="J25" i="39"/>
  <c r="J22" i="39"/>
  <c r="J17" i="39"/>
  <c r="J13" i="39"/>
  <c r="J8" i="39"/>
  <c r="J14" i="39"/>
  <c r="J50" i="39"/>
  <c r="J46" i="39"/>
  <c r="J40" i="39"/>
  <c r="J36" i="39"/>
  <c r="J32" i="39"/>
  <c r="J28" i="39"/>
  <c r="J23" i="39"/>
  <c r="J20" i="39"/>
  <c r="J16" i="39"/>
  <c r="J11" i="39"/>
  <c r="J7" i="39"/>
  <c r="J49" i="39"/>
  <c r="J43" i="39"/>
  <c r="J39" i="39"/>
  <c r="J35" i="39"/>
  <c r="J31" i="39"/>
  <c r="J29" i="39"/>
  <c r="J21" i="39"/>
  <c r="J19" i="39"/>
  <c r="J15" i="39"/>
  <c r="J10" i="39"/>
  <c r="J6" i="39"/>
  <c r="J48" i="39"/>
  <c r="J44" i="39"/>
  <c r="J24" i="39"/>
  <c r="J42" i="39"/>
  <c r="J27" i="39"/>
  <c r="J9" i="39"/>
  <c r="J38" i="39"/>
  <c r="J26" i="39"/>
  <c r="J12" i="39"/>
  <c r="J34" i="39"/>
  <c r="J18" i="39"/>
  <c r="Q48" i="39"/>
  <c r="Q47" i="39"/>
  <c r="Q36" i="39"/>
  <c r="Q33" i="39"/>
  <c r="Q23" i="39"/>
  <c r="Q34" i="39"/>
  <c r="Q26" i="39"/>
  <c r="Q20" i="39"/>
  <c r="Q16" i="39"/>
  <c r="Q35" i="39"/>
  <c r="Q9" i="39"/>
  <c r="Q51" i="39"/>
  <c r="Q46" i="39"/>
  <c r="Q32" i="39"/>
  <c r="Q29" i="39"/>
  <c r="Q21" i="39"/>
  <c r="Q39" i="39"/>
  <c r="Q22" i="39"/>
  <c r="Q19" i="39"/>
  <c r="Q15" i="39"/>
  <c r="Q24" i="39"/>
  <c r="Q49" i="39"/>
  <c r="Q44" i="39"/>
  <c r="Q41" i="39"/>
  <c r="Q27" i="39"/>
  <c r="Q42" i="39"/>
  <c r="Q14" i="39"/>
  <c r="Q31" i="39"/>
  <c r="Q18" i="39"/>
  <c r="Q13" i="39"/>
  <c r="Q12" i="39"/>
  <c r="Q7" i="39"/>
  <c r="Q43" i="39"/>
  <c r="Q38" i="39"/>
  <c r="Q11" i="39"/>
  <c r="Q25" i="39"/>
  <c r="Q6" i="39"/>
  <c r="Q40" i="39"/>
  <c r="Q28" i="39"/>
  <c r="Q10" i="39"/>
  <c r="Q50" i="39"/>
  <c r="Q37" i="39"/>
  <c r="Q30" i="39"/>
  <c r="Q8" i="39"/>
  <c r="Q17" i="39"/>
  <c r="AJ49" i="39"/>
  <c r="AJ46" i="39"/>
  <c r="AJ39" i="39"/>
  <c r="AJ35" i="39"/>
  <c r="AJ31" i="39"/>
  <c r="AJ28" i="39"/>
  <c r="AJ20" i="39"/>
  <c r="AJ16" i="39"/>
  <c r="AJ27" i="39"/>
  <c r="AJ12" i="39"/>
  <c r="AJ8" i="39"/>
  <c r="AJ50" i="39"/>
  <c r="AJ42" i="39"/>
  <c r="AJ38" i="39"/>
  <c r="AJ34" i="39"/>
  <c r="AJ30" i="39"/>
  <c r="AJ26" i="39"/>
  <c r="AJ19" i="39"/>
  <c r="AJ15" i="39"/>
  <c r="AJ25" i="39"/>
  <c r="AJ10" i="39"/>
  <c r="AJ7" i="39"/>
  <c r="AJ48" i="39"/>
  <c r="AJ41" i="39"/>
  <c r="AJ37" i="39"/>
  <c r="AJ33" i="39"/>
  <c r="AJ47" i="39"/>
  <c r="AJ24" i="39"/>
  <c r="AJ18" i="39"/>
  <c r="AJ14" i="39"/>
  <c r="AJ21" i="39"/>
  <c r="AJ23" i="39"/>
  <c r="AJ6" i="39"/>
  <c r="AJ44" i="39"/>
  <c r="AJ43" i="39"/>
  <c r="AJ29" i="39"/>
  <c r="AJ40" i="39"/>
  <c r="AJ22" i="39"/>
  <c r="AJ9" i="39"/>
  <c r="AJ36" i="39"/>
  <c r="AJ17" i="39"/>
  <c r="AJ11" i="39"/>
  <c r="AJ51" i="39"/>
  <c r="AJ32" i="39"/>
  <c r="AJ13" i="39"/>
  <c r="E49" i="39"/>
  <c r="E50" i="39"/>
  <c r="E31" i="39"/>
  <c r="E40" i="39"/>
  <c r="E37" i="39"/>
  <c r="E25" i="39"/>
  <c r="E24" i="39"/>
  <c r="E17" i="39"/>
  <c r="E42" i="39"/>
  <c r="E48" i="39"/>
  <c r="E43" i="39"/>
  <c r="E30" i="39"/>
  <c r="E36" i="39"/>
  <c r="E33" i="39"/>
  <c r="E23" i="39"/>
  <c r="E47" i="39"/>
  <c r="E39" i="39"/>
  <c r="E28" i="39"/>
  <c r="E32" i="39"/>
  <c r="E29" i="39"/>
  <c r="E21" i="39"/>
  <c r="E19" i="39"/>
  <c r="E15" i="39"/>
  <c r="E22" i="39"/>
  <c r="E14" i="39"/>
  <c r="E7" i="39"/>
  <c r="E51" i="39"/>
  <c r="E41" i="39"/>
  <c r="E18" i="39"/>
  <c r="E13" i="39"/>
  <c r="E9" i="39"/>
  <c r="E46" i="39"/>
  <c r="E27" i="39"/>
  <c r="E16" i="39"/>
  <c r="E11" i="39"/>
  <c r="E8" i="39"/>
  <c r="E35" i="39"/>
  <c r="E34" i="39"/>
  <c r="E38" i="39"/>
  <c r="E12" i="39"/>
  <c r="E6" i="39"/>
  <c r="E10" i="39"/>
  <c r="E44" i="39"/>
  <c r="E20" i="39"/>
  <c r="E26" i="39"/>
  <c r="F82" i="33"/>
  <c r="K36" i="33"/>
  <c r="G82" i="33"/>
  <c r="L36" i="33"/>
  <c r="D81" i="31"/>
  <c r="N31" i="46" s="1"/>
  <c r="K22" i="33"/>
  <c r="F68" i="33"/>
  <c r="D67" i="31"/>
  <c r="N17" i="46" s="1"/>
  <c r="G68" i="33"/>
  <c r="L22" i="33"/>
  <c r="K41" i="33"/>
  <c r="L41" i="33"/>
  <c r="G87" i="33"/>
  <c r="D86" i="31"/>
  <c r="N36" i="46" s="1"/>
  <c r="F87" i="33"/>
  <c r="W50" i="39"/>
  <c r="W47" i="39"/>
  <c r="W42" i="39"/>
  <c r="W38" i="39"/>
  <c r="W34" i="39"/>
  <c r="W30" i="39"/>
  <c r="W26" i="39"/>
  <c r="W22" i="39"/>
  <c r="W18" i="39"/>
  <c r="W14" i="39"/>
  <c r="W10" i="39"/>
  <c r="W6" i="39"/>
  <c r="W48" i="39"/>
  <c r="W46" i="39"/>
  <c r="W41" i="39"/>
  <c r="W37" i="39"/>
  <c r="W33" i="39"/>
  <c r="W29" i="39"/>
  <c r="W25" i="39"/>
  <c r="W21" i="39"/>
  <c r="W17" i="39"/>
  <c r="W13" i="39"/>
  <c r="W9" i="39"/>
  <c r="W51" i="39"/>
  <c r="W44" i="39"/>
  <c r="W40" i="39"/>
  <c r="W36" i="39"/>
  <c r="W32" i="39"/>
  <c r="W28" i="39"/>
  <c r="W24" i="39"/>
  <c r="W20" i="39"/>
  <c r="W16" i="39"/>
  <c r="W12" i="39"/>
  <c r="W8" i="39"/>
  <c r="W39" i="39"/>
  <c r="W23" i="39"/>
  <c r="W7" i="39"/>
  <c r="W35" i="39"/>
  <c r="W19" i="39"/>
  <c r="W49" i="39"/>
  <c r="W31" i="39"/>
  <c r="W15" i="39"/>
  <c r="W43" i="39"/>
  <c r="W27" i="39"/>
  <c r="W11" i="39"/>
  <c r="O49" i="39"/>
  <c r="O46" i="39"/>
  <c r="O41" i="39"/>
  <c r="O50" i="39"/>
  <c r="O44" i="39"/>
  <c r="O40" i="39"/>
  <c r="O48" i="39"/>
  <c r="O43" i="39"/>
  <c r="O39" i="39"/>
  <c r="O47" i="39"/>
  <c r="O36" i="39"/>
  <c r="O32" i="39"/>
  <c r="O28" i="39"/>
  <c r="O24" i="39"/>
  <c r="O20" i="39"/>
  <c r="O16" i="39"/>
  <c r="O12" i="39"/>
  <c r="O8" i="39"/>
  <c r="O42" i="39"/>
  <c r="O35" i="39"/>
  <c r="O31" i="39"/>
  <c r="O27" i="39"/>
  <c r="O23" i="39"/>
  <c r="O19" i="39"/>
  <c r="O15" i="39"/>
  <c r="O11" i="39"/>
  <c r="O7" i="39"/>
  <c r="O38" i="39"/>
  <c r="O34" i="39"/>
  <c r="O30" i="39"/>
  <c r="O26" i="39"/>
  <c r="O22" i="39"/>
  <c r="O18" i="39"/>
  <c r="O14" i="39"/>
  <c r="O10" i="39"/>
  <c r="O6" i="39"/>
  <c r="O33" i="39"/>
  <c r="O17" i="39"/>
  <c r="O29" i="39"/>
  <c r="O13" i="39"/>
  <c r="O51" i="39"/>
  <c r="O25" i="39"/>
  <c r="O9" i="39"/>
  <c r="O21" i="39"/>
  <c r="O37" i="39"/>
  <c r="H23" i="27"/>
  <c r="U73" i="29"/>
  <c r="E183" i="31"/>
  <c r="G67" i="33"/>
  <c r="L21" i="33"/>
  <c r="D66" i="31"/>
  <c r="N16" i="46" s="1"/>
  <c r="K21" i="33"/>
  <c r="F67" i="33"/>
  <c r="D74" i="31"/>
  <c r="N24" i="46" s="1"/>
  <c r="G75" i="33"/>
  <c r="L29" i="33"/>
  <c r="F75" i="33"/>
  <c r="K29" i="33"/>
  <c r="F66" i="33"/>
  <c r="G66" i="33"/>
  <c r="L20" i="33"/>
  <c r="D65" i="31"/>
  <c r="N15" i="46" s="1"/>
  <c r="K20" i="33"/>
  <c r="K8" i="33"/>
  <c r="D53" i="31"/>
  <c r="N3" i="46" s="1"/>
  <c r="F54" i="33"/>
  <c r="J47" i="33"/>
  <c r="G54" i="33"/>
  <c r="L8" i="33"/>
  <c r="K33" i="33"/>
  <c r="F79" i="33"/>
  <c r="D78" i="31"/>
  <c r="N28" i="46" s="1"/>
  <c r="G79" i="33"/>
  <c r="L33" i="33"/>
  <c r="F64" i="33"/>
  <c r="D63" i="31"/>
  <c r="N13" i="46" s="1"/>
  <c r="G64" i="33"/>
  <c r="L18" i="33"/>
  <c r="K18" i="33"/>
  <c r="G84" i="33"/>
  <c r="L38" i="33"/>
  <c r="D83" i="31"/>
  <c r="N33" i="46" s="1"/>
  <c r="F84" i="33"/>
  <c r="K38" i="33"/>
  <c r="G78" i="33"/>
  <c r="L32" i="33"/>
  <c r="F78" i="33"/>
  <c r="K32" i="33"/>
  <c r="D77" i="31"/>
  <c r="N27" i="46" s="1"/>
  <c r="F49" i="39"/>
  <c r="F44" i="39"/>
  <c r="F32" i="39"/>
  <c r="F29" i="39"/>
  <c r="F21" i="39"/>
  <c r="F35" i="39"/>
  <c r="F26" i="39"/>
  <c r="F31" i="39"/>
  <c r="F19" i="39"/>
  <c r="F15" i="39"/>
  <c r="F7" i="39"/>
  <c r="F50" i="39"/>
  <c r="F33" i="39"/>
  <c r="F39" i="39"/>
  <c r="F48" i="39"/>
  <c r="F43" i="39"/>
  <c r="F41" i="39"/>
  <c r="F27" i="39"/>
  <c r="F42" i="39"/>
  <c r="F30" i="39"/>
  <c r="F22" i="39"/>
  <c r="F28" i="39"/>
  <c r="F18" i="39"/>
  <c r="F10" i="39"/>
  <c r="F6" i="39"/>
  <c r="F46" i="39"/>
  <c r="F23" i="39"/>
  <c r="F20" i="39"/>
  <c r="F51" i="39"/>
  <c r="F47" i="39"/>
  <c r="F40" i="39"/>
  <c r="F37" i="39"/>
  <c r="F25" i="39"/>
  <c r="F38" i="39"/>
  <c r="F14" i="39"/>
  <c r="F13" i="39"/>
  <c r="F24" i="39"/>
  <c r="F17" i="39"/>
  <c r="F9" i="39"/>
  <c r="F12" i="39"/>
  <c r="F36" i="39"/>
  <c r="F34" i="39"/>
  <c r="F11" i="39"/>
  <c r="F16" i="39"/>
  <c r="F8" i="39"/>
  <c r="S44" i="39"/>
  <c r="S49" i="39"/>
  <c r="S39" i="39"/>
  <c r="S35" i="39"/>
  <c r="S31" i="39"/>
  <c r="S27" i="39"/>
  <c r="S23" i="39"/>
  <c r="S20" i="39"/>
  <c r="S16" i="39"/>
  <c r="S12" i="39"/>
  <c r="S8" i="39"/>
  <c r="S43" i="39"/>
  <c r="S42" i="39"/>
  <c r="S38" i="39"/>
  <c r="S34" i="39"/>
  <c r="S30" i="39"/>
  <c r="S26" i="39"/>
  <c r="S22" i="39"/>
  <c r="S19" i="39"/>
  <c r="S15" i="39"/>
  <c r="S11" i="39"/>
  <c r="S7" i="39"/>
  <c r="S47" i="39"/>
  <c r="S50" i="39"/>
  <c r="S41" i="39"/>
  <c r="S37" i="39"/>
  <c r="S33" i="39"/>
  <c r="S29" i="39"/>
  <c r="S25" i="39"/>
  <c r="S21" i="39"/>
  <c r="S18" i="39"/>
  <c r="S14" i="39"/>
  <c r="S10" i="39"/>
  <c r="S6" i="39"/>
  <c r="S46" i="39"/>
  <c r="S32" i="39"/>
  <c r="S17" i="39"/>
  <c r="S36" i="39"/>
  <c r="S48" i="39"/>
  <c r="S28" i="39"/>
  <c r="S13" i="39"/>
  <c r="S40" i="39"/>
  <c r="S24" i="39"/>
  <c r="S9" i="39"/>
  <c r="S51" i="39"/>
  <c r="AP49" i="39"/>
  <c r="AP48" i="39"/>
  <c r="AP42" i="39"/>
  <c r="AP38" i="39"/>
  <c r="AP34" i="39"/>
  <c r="AP30" i="39"/>
  <c r="AP29" i="39"/>
  <c r="AP21" i="39"/>
  <c r="AP17" i="39"/>
  <c r="AP24" i="39"/>
  <c r="AP9" i="39"/>
  <c r="AP12" i="39"/>
  <c r="AP47" i="39"/>
  <c r="AP41" i="39"/>
  <c r="AP37" i="39"/>
  <c r="AP33" i="39"/>
  <c r="AP44" i="39"/>
  <c r="AP27" i="39"/>
  <c r="AP22" i="39"/>
  <c r="AP16" i="39"/>
  <c r="AP20" i="39"/>
  <c r="AP8" i="39"/>
  <c r="AP10" i="39"/>
  <c r="AP51" i="39"/>
  <c r="AP46" i="39"/>
  <c r="AP40" i="39"/>
  <c r="AP36" i="39"/>
  <c r="AP32" i="39"/>
  <c r="AP28" i="39"/>
  <c r="AP25" i="39"/>
  <c r="AP19" i="39"/>
  <c r="AP15" i="39"/>
  <c r="AP13" i="39"/>
  <c r="AP7" i="39"/>
  <c r="AP43" i="39"/>
  <c r="AP26" i="39"/>
  <c r="AP11" i="39"/>
  <c r="AP39" i="39"/>
  <c r="AP23" i="39"/>
  <c r="AP6" i="39"/>
  <c r="AP35" i="39"/>
  <c r="AP18" i="39"/>
  <c r="AP50" i="39"/>
  <c r="AP31" i="39"/>
  <c r="AP14" i="39"/>
  <c r="I48" i="39"/>
  <c r="I43" i="39"/>
  <c r="I42" i="39"/>
  <c r="I28" i="39"/>
  <c r="I39" i="39"/>
  <c r="I13" i="39"/>
  <c r="I20" i="39"/>
  <c r="I16" i="39"/>
  <c r="I32" i="39"/>
  <c r="I10" i="39"/>
  <c r="I6" i="39"/>
  <c r="I51" i="39"/>
  <c r="I44" i="39"/>
  <c r="I41" i="39"/>
  <c r="I38" i="39"/>
  <c r="I26" i="39"/>
  <c r="I35" i="39"/>
  <c r="I40" i="39"/>
  <c r="I19" i="39"/>
  <c r="I15" i="39"/>
  <c r="I29" i="39"/>
  <c r="I9" i="39"/>
  <c r="I11" i="39"/>
  <c r="I49" i="39"/>
  <c r="I47" i="39"/>
  <c r="I37" i="39"/>
  <c r="I34" i="39"/>
  <c r="I24" i="39"/>
  <c r="I31" i="39"/>
  <c r="I23" i="39"/>
  <c r="I18" i="39"/>
  <c r="I14" i="39"/>
  <c r="I25" i="39"/>
  <c r="I8" i="39"/>
  <c r="I50" i="39"/>
  <c r="I22" i="39"/>
  <c r="I12" i="39"/>
  <c r="I17" i="39"/>
  <c r="I46" i="39"/>
  <c r="I36" i="39"/>
  <c r="I21" i="39"/>
  <c r="I30" i="39"/>
  <c r="I33" i="39"/>
  <c r="I27" i="39"/>
  <c r="I7" i="39"/>
  <c r="AG50" i="39"/>
  <c r="AG47" i="39"/>
  <c r="AG42" i="39"/>
  <c r="AG39" i="39"/>
  <c r="AG27" i="39"/>
  <c r="AG40" i="39"/>
  <c r="AG26" i="39"/>
  <c r="AG20" i="39"/>
  <c r="AG16" i="39"/>
  <c r="AG11" i="39"/>
  <c r="AG9" i="39"/>
  <c r="AG12" i="39"/>
  <c r="AG48" i="39"/>
  <c r="AG43" i="39"/>
  <c r="AG38" i="39"/>
  <c r="AG35" i="39"/>
  <c r="AG25" i="39"/>
  <c r="AG36" i="39"/>
  <c r="AG24" i="39"/>
  <c r="AG19" i="39"/>
  <c r="AG15" i="39"/>
  <c r="AG41" i="39"/>
  <c r="AG8" i="39"/>
  <c r="AG51" i="39"/>
  <c r="AG46" i="39"/>
  <c r="AG34" i="39"/>
  <c r="AG31" i="39"/>
  <c r="AG23" i="39"/>
  <c r="AG32" i="39"/>
  <c r="AG37" i="39"/>
  <c r="AG18" i="39"/>
  <c r="AG14" i="39"/>
  <c r="AG22" i="39"/>
  <c r="AG7" i="39"/>
  <c r="AG44" i="39"/>
  <c r="AG33" i="39"/>
  <c r="AG10" i="39"/>
  <c r="AG30" i="39"/>
  <c r="AG28" i="39"/>
  <c r="AG6" i="39"/>
  <c r="AG29" i="39"/>
  <c r="AG17" i="39"/>
  <c r="AG21" i="39"/>
  <c r="AG13" i="39"/>
  <c r="AG49" i="39"/>
  <c r="N51" i="39"/>
  <c r="N47" i="39"/>
  <c r="N39" i="39"/>
  <c r="N36" i="39"/>
  <c r="N26" i="39"/>
  <c r="N37" i="39"/>
  <c r="N42" i="39"/>
  <c r="N29" i="39"/>
  <c r="N23" i="39"/>
  <c r="N17" i="39"/>
  <c r="N9" i="39"/>
  <c r="N11" i="39"/>
  <c r="N50" i="39"/>
  <c r="N46" i="39"/>
  <c r="N35" i="39"/>
  <c r="N32" i="39"/>
  <c r="N24" i="39"/>
  <c r="N33" i="39"/>
  <c r="N27" i="39"/>
  <c r="N14" i="39"/>
  <c r="N20" i="39"/>
  <c r="N16" i="39"/>
  <c r="N8" i="39"/>
  <c r="N49" i="39"/>
  <c r="N44" i="39"/>
  <c r="N31" i="39"/>
  <c r="N30" i="39"/>
  <c r="N22" i="39"/>
  <c r="N38" i="39"/>
  <c r="N25" i="39"/>
  <c r="N12" i="39"/>
  <c r="N19" i="39"/>
  <c r="N15" i="39"/>
  <c r="N7" i="39"/>
  <c r="N43" i="39"/>
  <c r="N13" i="39"/>
  <c r="N10" i="39"/>
  <c r="N34" i="39"/>
  <c r="N48" i="39"/>
  <c r="N40" i="39"/>
  <c r="N21" i="39"/>
  <c r="N6" i="39"/>
  <c r="N28" i="39"/>
  <c r="N41" i="39"/>
  <c r="N18" i="39"/>
  <c r="K43" i="39"/>
  <c r="K42" i="39"/>
  <c r="K38" i="39"/>
  <c r="K34" i="39"/>
  <c r="K48" i="39"/>
  <c r="K27" i="39"/>
  <c r="K23" i="39"/>
  <c r="K19" i="39"/>
  <c r="K15" i="39"/>
  <c r="K11" i="39"/>
  <c r="K7" i="39"/>
  <c r="K47" i="39"/>
  <c r="K51" i="39"/>
  <c r="K41" i="39"/>
  <c r="K37" i="39"/>
  <c r="K33" i="39"/>
  <c r="K30" i="39"/>
  <c r="K26" i="39"/>
  <c r="K22" i="39"/>
  <c r="K18" i="39"/>
  <c r="K14" i="39"/>
  <c r="K10" i="39"/>
  <c r="K6" i="39"/>
  <c r="K46" i="39"/>
  <c r="K49" i="39"/>
  <c r="K40" i="39"/>
  <c r="K36" i="39"/>
  <c r="K32" i="39"/>
  <c r="K29" i="39"/>
  <c r="K25" i="39"/>
  <c r="K21" i="39"/>
  <c r="K17" i="39"/>
  <c r="K13" i="39"/>
  <c r="K9" i="39"/>
  <c r="K35" i="39"/>
  <c r="K20" i="39"/>
  <c r="K39" i="39"/>
  <c r="K44" i="39"/>
  <c r="K31" i="39"/>
  <c r="K16" i="39"/>
  <c r="K8" i="39"/>
  <c r="K50" i="39"/>
  <c r="K28" i="39"/>
  <c r="K12" i="39"/>
  <c r="K24" i="39"/>
  <c r="G49" i="39"/>
  <c r="G43" i="39"/>
  <c r="G39" i="39"/>
  <c r="G35" i="39"/>
  <c r="G31" i="39"/>
  <c r="G27" i="39"/>
  <c r="G23" i="39"/>
  <c r="G19" i="39"/>
  <c r="G15" i="39"/>
  <c r="G11" i="39"/>
  <c r="G7" i="39"/>
  <c r="G50" i="39"/>
  <c r="G47" i="39"/>
  <c r="G42" i="39"/>
  <c r="G38" i="39"/>
  <c r="G34" i="39"/>
  <c r="G30" i="39"/>
  <c r="G26" i="39"/>
  <c r="G22" i="39"/>
  <c r="G18" i="39"/>
  <c r="G14" i="39"/>
  <c r="G10" i="39"/>
  <c r="G6" i="39"/>
  <c r="G48" i="39"/>
  <c r="G46" i="39"/>
  <c r="G41" i="39"/>
  <c r="G37" i="39"/>
  <c r="G33" i="39"/>
  <c r="G29" i="39"/>
  <c r="G25" i="39"/>
  <c r="G21" i="39"/>
  <c r="G17" i="39"/>
  <c r="G13" i="39"/>
  <c r="G9" i="39"/>
  <c r="G36" i="39"/>
  <c r="G20" i="39"/>
  <c r="G51" i="39"/>
  <c r="G32" i="39"/>
  <c r="G16" i="39"/>
  <c r="G44" i="39"/>
  <c r="G28" i="39"/>
  <c r="G12" i="39"/>
  <c r="G40" i="39"/>
  <c r="G24" i="39"/>
  <c r="G8" i="39"/>
  <c r="P51" i="39"/>
  <c r="P41" i="39"/>
  <c r="P37" i="39"/>
  <c r="P33" i="39"/>
  <c r="P50" i="39"/>
  <c r="P28" i="39"/>
  <c r="P17" i="39"/>
  <c r="P27" i="39"/>
  <c r="P24" i="39"/>
  <c r="P13" i="39"/>
  <c r="P10" i="39"/>
  <c r="P6" i="39"/>
  <c r="P49" i="39"/>
  <c r="P40" i="39"/>
  <c r="P36" i="39"/>
  <c r="P32" i="39"/>
  <c r="P46" i="39"/>
  <c r="P20" i="39"/>
  <c r="P16" i="39"/>
  <c r="P25" i="39"/>
  <c r="P47" i="39"/>
  <c r="P11" i="39"/>
  <c r="P9" i="39"/>
  <c r="P43" i="39"/>
  <c r="P39" i="39"/>
  <c r="P35" i="39"/>
  <c r="P31" i="39"/>
  <c r="P44" i="39"/>
  <c r="P19" i="39"/>
  <c r="P15" i="39"/>
  <c r="P23" i="39"/>
  <c r="P26" i="39"/>
  <c r="P14" i="39"/>
  <c r="P8" i="39"/>
  <c r="P38" i="39"/>
  <c r="P18" i="39"/>
  <c r="P12" i="39"/>
  <c r="P34" i="39"/>
  <c r="P29" i="39"/>
  <c r="P7" i="39"/>
  <c r="P48" i="39"/>
  <c r="P21" i="39"/>
  <c r="P42" i="39"/>
  <c r="P30" i="39"/>
  <c r="P22" i="39"/>
  <c r="U49" i="39"/>
  <c r="U43" i="39"/>
  <c r="U33" i="39"/>
  <c r="U34" i="39"/>
  <c r="U31" i="39"/>
  <c r="U23" i="39"/>
  <c r="U26" i="39"/>
  <c r="U18" i="39"/>
  <c r="U32" i="39"/>
  <c r="U11" i="39"/>
  <c r="U9" i="39"/>
  <c r="U47" i="39"/>
  <c r="U50" i="39"/>
  <c r="U28" i="39"/>
  <c r="U30" i="39"/>
  <c r="U29" i="39"/>
  <c r="U21" i="39"/>
  <c r="U22" i="39"/>
  <c r="U17" i="39"/>
  <c r="U24" i="39"/>
  <c r="U14" i="39"/>
  <c r="U8" i="39"/>
  <c r="U46" i="39"/>
  <c r="U41" i="39"/>
  <c r="U42" i="39"/>
  <c r="U39" i="39"/>
  <c r="U27" i="39"/>
  <c r="U44" i="39"/>
  <c r="U20" i="39"/>
  <c r="U16" i="39"/>
  <c r="U36" i="39"/>
  <c r="U12" i="39"/>
  <c r="U7" i="39"/>
  <c r="U38" i="39"/>
  <c r="U19" i="39"/>
  <c r="U6" i="39"/>
  <c r="U51" i="39"/>
  <c r="U35" i="39"/>
  <c r="U15" i="39"/>
  <c r="U48" i="39"/>
  <c r="U25" i="39"/>
  <c r="U13" i="39"/>
  <c r="U37" i="39"/>
  <c r="U40" i="39"/>
  <c r="U10" i="39"/>
  <c r="L39" i="33"/>
  <c r="K39" i="33"/>
  <c r="G85" i="33"/>
  <c r="D84" i="31"/>
  <c r="N34" i="46" s="1"/>
  <c r="F85" i="33"/>
  <c r="G81" i="33"/>
  <c r="D80" i="31"/>
  <c r="N30" i="46" s="1"/>
  <c r="L35" i="33"/>
  <c r="F81" i="33"/>
  <c r="K35" i="33"/>
  <c r="F91" i="33"/>
  <c r="D90" i="31"/>
  <c r="N40" i="46" s="1"/>
  <c r="K45" i="33"/>
  <c r="L45" i="33"/>
  <c r="G91" i="33"/>
  <c r="F77" i="33"/>
  <c r="G77" i="33"/>
  <c r="K31" i="33"/>
  <c r="L31" i="33"/>
  <c r="D76" i="31"/>
  <c r="N26" i="46" s="1"/>
  <c r="Z48" i="39"/>
  <c r="Z42" i="39"/>
  <c r="Z38" i="39"/>
  <c r="Z34" i="39"/>
  <c r="Z30" i="39"/>
  <c r="Z29" i="39"/>
  <c r="Z21" i="39"/>
  <c r="Z18" i="39"/>
  <c r="Z14" i="39"/>
  <c r="Z10" i="39"/>
  <c r="Z6" i="39"/>
  <c r="Z39" i="39"/>
  <c r="Z23" i="39"/>
  <c r="Z11" i="39"/>
  <c r="Z51" i="39"/>
  <c r="Z47" i="39"/>
  <c r="Z41" i="39"/>
  <c r="Z37" i="39"/>
  <c r="Z33" i="39"/>
  <c r="Z28" i="39"/>
  <c r="Z27" i="39"/>
  <c r="Z24" i="39"/>
  <c r="Z17" i="39"/>
  <c r="Z22" i="39"/>
  <c r="Z9" i="39"/>
  <c r="Z12" i="39"/>
  <c r="Z49" i="39"/>
  <c r="Z35" i="39"/>
  <c r="Z44" i="39"/>
  <c r="Z15" i="39"/>
  <c r="Z50" i="39"/>
  <c r="Z46" i="39"/>
  <c r="Z40" i="39"/>
  <c r="Z36" i="39"/>
  <c r="Z32" i="39"/>
  <c r="Z26" i="39"/>
  <c r="Z25" i="39"/>
  <c r="Z20" i="39"/>
  <c r="Z16" i="39"/>
  <c r="Z13" i="39"/>
  <c r="Z8" i="39"/>
  <c r="Z43" i="39"/>
  <c r="Z31" i="39"/>
  <c r="Z19" i="39"/>
  <c r="Z7" i="39"/>
  <c r="X49" i="39"/>
  <c r="X40" i="39"/>
  <c r="X36" i="39"/>
  <c r="X32" i="39"/>
  <c r="X43" i="39"/>
  <c r="X19" i="39"/>
  <c r="X15" i="39"/>
  <c r="X26" i="39"/>
  <c r="X25" i="39"/>
  <c r="X11" i="39"/>
  <c r="X7" i="39"/>
  <c r="X44" i="39"/>
  <c r="X39" i="39"/>
  <c r="X35" i="39"/>
  <c r="X31" i="39"/>
  <c r="X29" i="39"/>
  <c r="X18" i="39"/>
  <c r="X47" i="39"/>
  <c r="X24" i="39"/>
  <c r="X21" i="39"/>
  <c r="X10" i="39"/>
  <c r="X6" i="39"/>
  <c r="X50" i="39"/>
  <c r="X42" i="39"/>
  <c r="X38" i="39"/>
  <c r="X34" i="39"/>
  <c r="X30" i="39"/>
  <c r="X27" i="39"/>
  <c r="X17" i="39"/>
  <c r="X46" i="39"/>
  <c r="X22" i="39"/>
  <c r="X14" i="39"/>
  <c r="X9" i="39"/>
  <c r="X13" i="39"/>
  <c r="X33" i="39"/>
  <c r="X28" i="39"/>
  <c r="X48" i="39"/>
  <c r="X51" i="39"/>
  <c r="X23" i="39"/>
  <c r="X41" i="39"/>
  <c r="X20" i="39"/>
  <c r="X12" i="39"/>
  <c r="X8" i="39"/>
  <c r="X37" i="39"/>
  <c r="X16" i="39"/>
  <c r="K37" i="33"/>
  <c r="D82" i="31"/>
  <c r="N32" i="46" s="1"/>
  <c r="G83" i="33"/>
  <c r="L37" i="33"/>
  <c r="F83" i="33"/>
  <c r="K13" i="33"/>
  <c r="G59" i="33"/>
  <c r="F59" i="33"/>
  <c r="L13" i="33"/>
  <c r="D58" i="31"/>
  <c r="N8" i="46" s="1"/>
  <c r="F90" i="33"/>
  <c r="K44" i="33"/>
  <c r="G90" i="33"/>
  <c r="L44" i="33"/>
  <c r="D89" i="31"/>
  <c r="N39" i="46" s="1"/>
  <c r="D54" i="31"/>
  <c r="N4" i="46" s="1"/>
  <c r="F55" i="33"/>
  <c r="G55" i="33"/>
  <c r="L9" i="33"/>
  <c r="K9" i="33"/>
  <c r="K43" i="33"/>
  <c r="L43" i="33"/>
  <c r="G89" i="33"/>
  <c r="D88" i="31"/>
  <c r="N38" i="46" s="1"/>
  <c r="F89" i="33"/>
  <c r="K34" i="33"/>
  <c r="D79" i="31"/>
  <c r="N29" i="46" s="1"/>
  <c r="F80" i="33"/>
  <c r="G80" i="33"/>
  <c r="L34" i="33"/>
  <c r="L46" i="33"/>
  <c r="G92" i="33"/>
  <c r="D91" i="31"/>
  <c r="N41" i="46" s="1"/>
  <c r="K46" i="33"/>
  <c r="F92" i="33"/>
  <c r="G73" i="33"/>
  <c r="D72" i="31"/>
  <c r="N22" i="46" s="1"/>
  <c r="K27" i="33"/>
  <c r="F73" i="33"/>
  <c r="L27" i="33"/>
  <c r="L11" i="33"/>
  <c r="G57" i="33"/>
  <c r="D56" i="31"/>
  <c r="N6" i="46" s="1"/>
  <c r="K11" i="33"/>
  <c r="F57" i="33"/>
  <c r="L15" i="33"/>
  <c r="F61" i="33"/>
  <c r="G61" i="33"/>
  <c r="D60" i="31"/>
  <c r="N10" i="46" s="1"/>
  <c r="K15" i="33"/>
  <c r="F69" i="33"/>
  <c r="L23" i="33"/>
  <c r="K23" i="33"/>
  <c r="G69" i="33"/>
  <c r="D68" i="31"/>
  <c r="N18" i="46" s="1"/>
  <c r="L40" i="33"/>
  <c r="K40" i="33"/>
  <c r="G86" i="33"/>
  <c r="D85" i="31"/>
  <c r="N35" i="46" s="1"/>
  <c r="F86" i="33"/>
  <c r="K14" i="33"/>
  <c r="F60" i="33"/>
  <c r="L14" i="33"/>
  <c r="D59" i="31"/>
  <c r="N9" i="46" s="1"/>
  <c r="G60" i="33"/>
  <c r="G56" i="33"/>
  <c r="L10" i="33"/>
  <c r="D55" i="31"/>
  <c r="N5" i="46" s="1"/>
  <c r="K10" i="33"/>
  <c r="F56" i="33"/>
  <c r="G65" i="33"/>
  <c r="D64" i="31"/>
  <c r="N14" i="46" s="1"/>
  <c r="K19" i="33"/>
  <c r="L19" i="33"/>
  <c r="F65" i="33"/>
  <c r="D183" i="31"/>
  <c r="S73" i="29"/>
  <c r="G23" i="27"/>
  <c r="AI50" i="39"/>
  <c r="AI41" i="39"/>
  <c r="AI37" i="39"/>
  <c r="AI33" i="39"/>
  <c r="AI29" i="39"/>
  <c r="AI25" i="39"/>
  <c r="AI21" i="39"/>
  <c r="AI19" i="39"/>
  <c r="AI15" i="39"/>
  <c r="AI11" i="39"/>
  <c r="AI7" i="39"/>
  <c r="AI46" i="39"/>
  <c r="AI48" i="39"/>
  <c r="AI40" i="39"/>
  <c r="AI36" i="39"/>
  <c r="AI32" i="39"/>
  <c r="AI28" i="39"/>
  <c r="AI24" i="39"/>
  <c r="AI47" i="39"/>
  <c r="AI18" i="39"/>
  <c r="AI14" i="39"/>
  <c r="AI10" i="39"/>
  <c r="AI6" i="39"/>
  <c r="AI44" i="39"/>
  <c r="AI51" i="39"/>
  <c r="AI39" i="39"/>
  <c r="AI35" i="39"/>
  <c r="AI31" i="39"/>
  <c r="AI27" i="39"/>
  <c r="AI23" i="39"/>
  <c r="AI49" i="39"/>
  <c r="AI17" i="39"/>
  <c r="AI13" i="39"/>
  <c r="AI9" i="39"/>
  <c r="AI38" i="39"/>
  <c r="AI22" i="39"/>
  <c r="AI8" i="39"/>
  <c r="AI42" i="39"/>
  <c r="AI34" i="39"/>
  <c r="AI20" i="39"/>
  <c r="AI43" i="39"/>
  <c r="AI16" i="39"/>
  <c r="AI26" i="39"/>
  <c r="AI30" i="39"/>
  <c r="AI12" i="39"/>
  <c r="AB48" i="39"/>
  <c r="AB43" i="39"/>
  <c r="AB40" i="39"/>
  <c r="AB36" i="39"/>
  <c r="AB32" i="39"/>
  <c r="AB29" i="39"/>
  <c r="AB21" i="39"/>
  <c r="AB17" i="39"/>
  <c r="AB22" i="39"/>
  <c r="AB28" i="39"/>
  <c r="AB8" i="39"/>
  <c r="AB51" i="39"/>
  <c r="AB46" i="39"/>
  <c r="AB39" i="39"/>
  <c r="AB35" i="39"/>
  <c r="AB31" i="39"/>
  <c r="AB27" i="39"/>
  <c r="AB20" i="39"/>
  <c r="AB16" i="39"/>
  <c r="AB26" i="39"/>
  <c r="AB24" i="39"/>
  <c r="AB7" i="39"/>
  <c r="AB49" i="39"/>
  <c r="AB42" i="39"/>
  <c r="AB38" i="39"/>
  <c r="AB34" i="39"/>
  <c r="AB30" i="39"/>
  <c r="AB25" i="39"/>
  <c r="AB19" i="39"/>
  <c r="AB37" i="39"/>
  <c r="AB18" i="39"/>
  <c r="AB11" i="39"/>
  <c r="AB12" i="39"/>
  <c r="AB50" i="39"/>
  <c r="AB33" i="39"/>
  <c r="AB15" i="39"/>
  <c r="AB10" i="39"/>
  <c r="AB47" i="39"/>
  <c r="AB44" i="39"/>
  <c r="AB14" i="39"/>
  <c r="AB9" i="39"/>
  <c r="AB13" i="39"/>
  <c r="AB6" i="39"/>
  <c r="AB41" i="39"/>
  <c r="AB23" i="39"/>
  <c r="V49" i="39"/>
  <c r="V43" i="39"/>
  <c r="V34" i="39"/>
  <c r="V31" i="39"/>
  <c r="V23" i="39"/>
  <c r="V32" i="39"/>
  <c r="V24" i="39"/>
  <c r="V37" i="39"/>
  <c r="V19" i="39"/>
  <c r="V15" i="39"/>
  <c r="V7" i="39"/>
  <c r="V48" i="39"/>
  <c r="V44" i="39"/>
  <c r="V30" i="39"/>
  <c r="V29" i="39"/>
  <c r="V21" i="39"/>
  <c r="V41" i="39"/>
  <c r="V33" i="39"/>
  <c r="V26" i="39"/>
  <c r="V18" i="39"/>
  <c r="V10" i="39"/>
  <c r="V6" i="39"/>
  <c r="V51" i="39"/>
  <c r="V47" i="39"/>
  <c r="V42" i="39"/>
  <c r="V39" i="39"/>
  <c r="V27" i="39"/>
  <c r="V40" i="39"/>
  <c r="V28" i="39"/>
  <c r="V13" i="39"/>
  <c r="V22" i="39"/>
  <c r="V17" i="39"/>
  <c r="V9" i="39"/>
  <c r="V12" i="39"/>
  <c r="V38" i="39"/>
  <c r="V14" i="39"/>
  <c r="V8" i="39"/>
  <c r="V35" i="39"/>
  <c r="V11" i="39"/>
  <c r="V50" i="39"/>
  <c r="V25" i="39"/>
  <c r="V20" i="39"/>
  <c r="V46" i="39"/>
  <c r="V36" i="39"/>
  <c r="V16" i="39"/>
  <c r="Y50" i="39"/>
  <c r="Y46" i="39"/>
  <c r="Y31" i="39"/>
  <c r="Y28" i="39"/>
  <c r="Y41" i="39"/>
  <c r="Y29" i="39"/>
  <c r="Y21" i="39"/>
  <c r="Y18" i="39"/>
  <c r="Y14" i="39"/>
  <c r="Y23" i="39"/>
  <c r="Y8" i="39"/>
  <c r="Y48" i="39"/>
  <c r="Y43" i="39"/>
  <c r="Y40" i="39"/>
  <c r="Y26" i="39"/>
  <c r="Y37" i="39"/>
  <c r="Y13" i="39"/>
  <c r="Y34" i="39"/>
  <c r="Y17" i="39"/>
  <c r="Y12" i="39"/>
  <c r="Y11" i="39"/>
  <c r="Y7" i="39"/>
  <c r="Y51" i="39"/>
  <c r="Y44" i="39"/>
  <c r="Y39" i="39"/>
  <c r="Y36" i="39"/>
  <c r="Y24" i="39"/>
  <c r="Y33" i="39"/>
  <c r="Y30" i="39"/>
  <c r="Y20" i="39"/>
  <c r="Y16" i="39"/>
  <c r="Y38" i="39"/>
  <c r="Y10" i="39"/>
  <c r="Y6" i="39"/>
  <c r="Y47" i="39"/>
  <c r="Y42" i="39"/>
  <c r="Y27" i="39"/>
  <c r="Y22" i="39"/>
  <c r="Y35" i="39"/>
  <c r="Y25" i="39"/>
  <c r="Y9" i="39"/>
  <c r="Y15" i="39"/>
  <c r="Y32" i="39"/>
  <c r="Y19" i="39"/>
  <c r="Y49" i="39"/>
  <c r="L50" i="39"/>
  <c r="L47" i="39"/>
  <c r="L40" i="39"/>
  <c r="L36" i="39"/>
  <c r="L32" i="39"/>
  <c r="L27" i="39"/>
  <c r="L20" i="39"/>
  <c r="L16" i="39"/>
  <c r="L24" i="39"/>
  <c r="L30" i="39"/>
  <c r="L9" i="39"/>
  <c r="L12" i="39"/>
  <c r="L51" i="39"/>
  <c r="L42" i="39"/>
  <c r="L38" i="39"/>
  <c r="L34" i="39"/>
  <c r="L44" i="39"/>
  <c r="L23" i="39"/>
  <c r="L18" i="39"/>
  <c r="L43" i="39"/>
  <c r="L13" i="39"/>
  <c r="L22" i="39"/>
  <c r="L7" i="39"/>
  <c r="L48" i="39"/>
  <c r="L39" i="39"/>
  <c r="L31" i="39"/>
  <c r="L19" i="39"/>
  <c r="L28" i="39"/>
  <c r="L8" i="39"/>
  <c r="L21" i="39"/>
  <c r="L49" i="39"/>
  <c r="L37" i="39"/>
  <c r="L29" i="39"/>
  <c r="L17" i="39"/>
  <c r="L11" i="39"/>
  <c r="L6" i="39"/>
  <c r="L33" i="39"/>
  <c r="L10" i="39"/>
  <c r="L46" i="39"/>
  <c r="L35" i="39"/>
  <c r="L25" i="39"/>
  <c r="L15" i="39"/>
  <c r="L26" i="39"/>
  <c r="L41" i="39"/>
  <c r="L14" i="39"/>
  <c r="M51" i="39"/>
  <c r="M43" i="39"/>
  <c r="M29" i="39"/>
  <c r="M31" i="39"/>
  <c r="M30" i="39"/>
  <c r="M22" i="39"/>
  <c r="M20" i="39"/>
  <c r="M16" i="39"/>
  <c r="M21" i="39"/>
  <c r="M13" i="39"/>
  <c r="M8" i="39"/>
  <c r="M47" i="39"/>
  <c r="M42" i="39"/>
  <c r="M27" i="39"/>
  <c r="M40" i="39"/>
  <c r="M28" i="39"/>
  <c r="M49" i="39"/>
  <c r="M19" i="39"/>
  <c r="M15" i="39"/>
  <c r="M33" i="39"/>
  <c r="M11" i="39"/>
  <c r="M7" i="39"/>
  <c r="M50" i="39"/>
  <c r="M46" i="39"/>
  <c r="M38" i="39"/>
  <c r="M39" i="39"/>
  <c r="M36" i="39"/>
  <c r="M26" i="39"/>
  <c r="M37" i="39"/>
  <c r="M18" i="39"/>
  <c r="M41" i="39"/>
  <c r="M14" i="39"/>
  <c r="M10" i="39"/>
  <c r="M6" i="39"/>
  <c r="M35" i="39"/>
  <c r="M17" i="39"/>
  <c r="M44" i="39"/>
  <c r="M12" i="39"/>
  <c r="M34" i="39"/>
  <c r="M48" i="39"/>
  <c r="M32" i="39"/>
  <c r="M25" i="39"/>
  <c r="M24" i="39"/>
  <c r="M23" i="39"/>
  <c r="M9" i="39"/>
  <c r="AF47" i="39"/>
  <c r="AF41" i="39"/>
  <c r="AF37" i="39"/>
  <c r="AF33" i="39"/>
  <c r="AF48" i="39"/>
  <c r="AF44" i="39"/>
  <c r="AF17" i="39"/>
  <c r="AF29" i="39"/>
  <c r="AF21" i="39"/>
  <c r="AF11" i="39"/>
  <c r="AF8" i="39"/>
  <c r="AF50" i="39"/>
  <c r="AF40" i="39"/>
  <c r="AF36" i="39"/>
  <c r="AF32" i="39"/>
  <c r="AF28" i="39"/>
  <c r="AF20" i="39"/>
  <c r="AF16" i="39"/>
  <c r="AF27" i="39"/>
  <c r="AF22" i="39"/>
  <c r="AF12" i="39"/>
  <c r="AF7" i="39"/>
  <c r="AF51" i="39"/>
  <c r="AF43" i="39"/>
  <c r="AF39" i="39"/>
  <c r="AF35" i="39"/>
  <c r="AF31" i="39"/>
  <c r="AF26" i="39"/>
  <c r="AF19" i="39"/>
  <c r="AF15" i="39"/>
  <c r="AF25" i="39"/>
  <c r="AF24" i="39"/>
  <c r="AF10" i="39"/>
  <c r="AF6" i="39"/>
  <c r="AF49" i="39"/>
  <c r="AF30" i="39"/>
  <c r="AF23" i="39"/>
  <c r="AF42" i="39"/>
  <c r="AF46" i="39"/>
  <c r="AF13" i="39"/>
  <c r="AF38" i="39"/>
  <c r="AF18" i="39"/>
  <c r="AF9" i="39"/>
  <c r="AF34" i="39"/>
  <c r="AF14" i="39"/>
  <c r="R49" i="39"/>
  <c r="R44" i="39"/>
  <c r="R39" i="39"/>
  <c r="R35" i="39"/>
  <c r="R31" i="39"/>
  <c r="R30" i="39"/>
  <c r="R22" i="39"/>
  <c r="R19" i="39"/>
  <c r="R15" i="39"/>
  <c r="R10" i="39"/>
  <c r="R6" i="39"/>
  <c r="R48" i="39"/>
  <c r="R42" i="39"/>
  <c r="R38" i="39"/>
  <c r="R34" i="39"/>
  <c r="R29" i="39"/>
  <c r="R28" i="39"/>
  <c r="R25" i="39"/>
  <c r="R18" i="39"/>
  <c r="R23" i="39"/>
  <c r="R9" i="39"/>
  <c r="R13" i="39"/>
  <c r="R51" i="39"/>
  <c r="R47" i="39"/>
  <c r="R41" i="39"/>
  <c r="R37" i="39"/>
  <c r="R33" i="39"/>
  <c r="R27" i="39"/>
  <c r="R26" i="39"/>
  <c r="R21" i="39"/>
  <c r="R17" i="39"/>
  <c r="R14" i="39"/>
  <c r="R8" i="39"/>
  <c r="R11" i="39"/>
  <c r="R50" i="39"/>
  <c r="R32" i="39"/>
  <c r="R16" i="39"/>
  <c r="R46" i="39"/>
  <c r="R43" i="39"/>
  <c r="R12" i="39"/>
  <c r="R40" i="39"/>
  <c r="R24" i="39"/>
  <c r="R7" i="39"/>
  <c r="R36" i="39"/>
  <c r="R20" i="39"/>
  <c r="AL48" i="39"/>
  <c r="AL44" i="39"/>
  <c r="AL41" i="39"/>
  <c r="AL27" i="39"/>
  <c r="AL42" i="39"/>
  <c r="AL31" i="39"/>
  <c r="AL22" i="39"/>
  <c r="AL24" i="39"/>
  <c r="AL17" i="39"/>
  <c r="AL9" i="39"/>
  <c r="AL12" i="39"/>
  <c r="AL51" i="39"/>
  <c r="AL47" i="39"/>
  <c r="AL40" i="39"/>
  <c r="AL37" i="39"/>
  <c r="AL25" i="39"/>
  <c r="AL38" i="39"/>
  <c r="AL26" i="39"/>
  <c r="AL39" i="39"/>
  <c r="AL20" i="39"/>
  <c r="AL16" i="39"/>
  <c r="AL8" i="39"/>
  <c r="AL10" i="39"/>
  <c r="AL50" i="39"/>
  <c r="AL46" i="39"/>
  <c r="AL36" i="39"/>
  <c r="AL33" i="39"/>
  <c r="AL23" i="39"/>
  <c r="AL34" i="39"/>
  <c r="AL35" i="39"/>
  <c r="AL13" i="39"/>
  <c r="AL19" i="39"/>
  <c r="AL15" i="39"/>
  <c r="AL7" i="39"/>
  <c r="AL32" i="39"/>
  <c r="AL28" i="39"/>
  <c r="AL6" i="39"/>
  <c r="AL29" i="39"/>
  <c r="AL11" i="39"/>
  <c r="AL49" i="39"/>
  <c r="AL21" i="39"/>
  <c r="AL18" i="39"/>
  <c r="AL30" i="39"/>
  <c r="AL14" i="39"/>
  <c r="AL43" i="39"/>
  <c r="AK51" i="39"/>
  <c r="AK43" i="39"/>
  <c r="AK35" i="39"/>
  <c r="AK50" i="39"/>
  <c r="AK41" i="39"/>
  <c r="AK27" i="39"/>
  <c r="AK30" i="39"/>
  <c r="AK18" i="39"/>
  <c r="AK14" i="39"/>
  <c r="AK42" i="39"/>
  <c r="AK12" i="39"/>
  <c r="AK6" i="39"/>
  <c r="AK49" i="39"/>
  <c r="AK48" i="39"/>
  <c r="AK31" i="39"/>
  <c r="AK40" i="39"/>
  <c r="AK37" i="39"/>
  <c r="AK25" i="39"/>
  <c r="AK24" i="39"/>
  <c r="AK17" i="39"/>
  <c r="AK34" i="39"/>
  <c r="AK13" i="39"/>
  <c r="AK9" i="39"/>
  <c r="AK47" i="39"/>
  <c r="AK44" i="39"/>
  <c r="AK28" i="39"/>
  <c r="AK36" i="39"/>
  <c r="AK33" i="39"/>
  <c r="AK23" i="39"/>
  <c r="AK20" i="39"/>
  <c r="AK16" i="39"/>
  <c r="AK38" i="39"/>
  <c r="AK11" i="39"/>
  <c r="AK8" i="39"/>
  <c r="AK32" i="39"/>
  <c r="AK15" i="39"/>
  <c r="AK46" i="39"/>
  <c r="AK29" i="39"/>
  <c r="AK22" i="39"/>
  <c r="AK39" i="39"/>
  <c r="AK21" i="39"/>
  <c r="AK10" i="39"/>
  <c r="AK19" i="39"/>
  <c r="AK7" i="39"/>
  <c r="AK26" i="39"/>
  <c r="N42" i="46" l="1"/>
  <c r="J92" i="53"/>
  <c r="W43" i="51"/>
  <c r="D6" i="67"/>
  <c r="Q8" i="59" s="1"/>
  <c r="D14" i="67"/>
  <c r="Q16" i="59" s="1"/>
  <c r="D22" i="67"/>
  <c r="Q24" i="59" s="1"/>
  <c r="D30" i="67"/>
  <c r="Q32" i="59" s="1"/>
  <c r="D38" i="67"/>
  <c r="Q40" i="59" s="1"/>
  <c r="D7" i="67"/>
  <c r="Q9" i="59" s="1"/>
  <c r="D15" i="67"/>
  <c r="Q17" i="59" s="1"/>
  <c r="D23" i="67"/>
  <c r="Q25" i="59" s="1"/>
  <c r="D31" i="67"/>
  <c r="Q33" i="59" s="1"/>
  <c r="D39" i="67"/>
  <c r="Q41" i="59" s="1"/>
  <c r="D8" i="67"/>
  <c r="Q10" i="59" s="1"/>
  <c r="D16" i="67"/>
  <c r="Q18" i="59" s="1"/>
  <c r="D24" i="67"/>
  <c r="Q26" i="59" s="1"/>
  <c r="D32" i="67"/>
  <c r="Q34" i="59" s="1"/>
  <c r="D40" i="67"/>
  <c r="Q42" i="59" s="1"/>
  <c r="D9" i="67"/>
  <c r="Q11" i="59" s="1"/>
  <c r="D17" i="67"/>
  <c r="Q19" i="59" s="1"/>
  <c r="D25" i="67"/>
  <c r="Q27" i="59" s="1"/>
  <c r="D33" i="67"/>
  <c r="Q35" i="59" s="1"/>
  <c r="D41" i="67"/>
  <c r="Q43" i="59" s="1"/>
  <c r="D10" i="67"/>
  <c r="Q12" i="59" s="1"/>
  <c r="D18" i="67"/>
  <c r="Q20" i="59" s="1"/>
  <c r="D26" i="67"/>
  <c r="Q28" i="59" s="1"/>
  <c r="D34" i="67"/>
  <c r="Q36" i="59" s="1"/>
  <c r="D42" i="67"/>
  <c r="Q44" i="59" s="1"/>
  <c r="D12" i="67"/>
  <c r="Q14" i="59" s="1"/>
  <c r="D35" i="67"/>
  <c r="Q37" i="59" s="1"/>
  <c r="D13" i="67"/>
  <c r="Q15" i="59" s="1"/>
  <c r="D36" i="67"/>
  <c r="Q38" i="59" s="1"/>
  <c r="D19" i="67"/>
  <c r="Q21" i="59" s="1"/>
  <c r="D37" i="67"/>
  <c r="Q39" i="59" s="1"/>
  <c r="D21" i="67"/>
  <c r="Q23" i="59" s="1"/>
  <c r="D44" i="67"/>
  <c r="Q46" i="59" s="1"/>
  <c r="D27" i="67"/>
  <c r="Q29" i="59" s="1"/>
  <c r="D11" i="67"/>
  <c r="Q13" i="59" s="1"/>
  <c r="D20" i="67"/>
  <c r="Q22" i="59" s="1"/>
  <c r="D28" i="67"/>
  <c r="Q30" i="59" s="1"/>
  <c r="D29" i="67"/>
  <c r="Q31" i="59" s="1"/>
  <c r="D43" i="67"/>
  <c r="Q45" i="59" s="1"/>
  <c r="AL52" i="39"/>
  <c r="AL45" i="39"/>
  <c r="V52" i="39"/>
  <c r="Z52" i="39"/>
  <c r="K52" i="39"/>
  <c r="I52" i="39"/>
  <c r="AP45" i="39"/>
  <c r="J45" i="39"/>
  <c r="J52" i="39"/>
  <c r="AA52" i="39"/>
  <c r="AD45" i="39"/>
  <c r="R52" i="39"/>
  <c r="AF52" i="39"/>
  <c r="Y52" i="39"/>
  <c r="AN45" i="39"/>
  <c r="H52" i="39"/>
  <c r="AM52" i="39"/>
  <c r="G170" i="31"/>
  <c r="R29" i="46" s="1"/>
  <c r="F54" i="31"/>
  <c r="P4" i="46" s="1"/>
  <c r="G167" i="31"/>
  <c r="R26" i="46" s="1"/>
  <c r="I45" i="39"/>
  <c r="F83" i="31"/>
  <c r="P33" i="46" s="1"/>
  <c r="G144" i="31"/>
  <c r="R3" i="46" s="1"/>
  <c r="G93" i="33"/>
  <c r="E74" i="31"/>
  <c r="O24" i="46" s="1"/>
  <c r="W45" i="39"/>
  <c r="E81" i="31"/>
  <c r="O31" i="46" s="1"/>
  <c r="Q45" i="39"/>
  <c r="AQ19" i="39"/>
  <c r="AQ21" i="39"/>
  <c r="AQ17" i="39"/>
  <c r="AQ50" i="39"/>
  <c r="F162" i="31"/>
  <c r="Q21" i="46" s="1"/>
  <c r="E70" i="31"/>
  <c r="O20" i="46" s="1"/>
  <c r="G160" i="31"/>
  <c r="R19" i="46" s="1"/>
  <c r="F166" i="31"/>
  <c r="Q25" i="46" s="1"/>
  <c r="AB45" i="39"/>
  <c r="G150" i="31"/>
  <c r="R9" i="46" s="1"/>
  <c r="G151" i="31"/>
  <c r="R10" i="46" s="1"/>
  <c r="E72" i="31"/>
  <c r="O22" i="46" s="1"/>
  <c r="F170" i="31"/>
  <c r="Q29" i="46" s="1"/>
  <c r="F179" i="31"/>
  <c r="Q38" i="46" s="1"/>
  <c r="G145" i="31"/>
  <c r="R4" i="46" s="1"/>
  <c r="F180" i="31"/>
  <c r="Q39" i="46" s="1"/>
  <c r="F149" i="31"/>
  <c r="Q8" i="46" s="1"/>
  <c r="F173" i="31"/>
  <c r="Q32" i="46" s="1"/>
  <c r="E82" i="31"/>
  <c r="O32" i="46" s="1"/>
  <c r="X52" i="39"/>
  <c r="X45" i="39"/>
  <c r="Z45" i="39"/>
  <c r="F167" i="31"/>
  <c r="Q26" i="46" s="1"/>
  <c r="E90" i="31"/>
  <c r="O40" i="46" s="1"/>
  <c r="E80" i="31"/>
  <c r="O30" i="46" s="1"/>
  <c r="G171" i="31"/>
  <c r="R30" i="46" s="1"/>
  <c r="G175" i="31"/>
  <c r="R34" i="46" s="1"/>
  <c r="U45" i="39"/>
  <c r="P52" i="39"/>
  <c r="K45" i="39"/>
  <c r="AG52" i="39"/>
  <c r="F45" i="39"/>
  <c r="F168" i="31"/>
  <c r="Q27" i="46" s="1"/>
  <c r="E83" i="31"/>
  <c r="O33" i="46" s="1"/>
  <c r="G174" i="31"/>
  <c r="R33" i="46" s="1"/>
  <c r="G154" i="31"/>
  <c r="R13" i="46" s="1"/>
  <c r="F78" i="31"/>
  <c r="P28" i="46" s="1"/>
  <c r="E78" i="31"/>
  <c r="O28" i="46" s="1"/>
  <c r="D92" i="31"/>
  <c r="C31" i="29"/>
  <c r="C79" i="29"/>
  <c r="D24" i="27"/>
  <c r="G156" i="31"/>
  <c r="R15" i="46" s="1"/>
  <c r="F165" i="31"/>
  <c r="Q24" i="46" s="1"/>
  <c r="F66" i="31"/>
  <c r="P16" i="46" s="1"/>
  <c r="O52" i="39"/>
  <c r="F177" i="31"/>
  <c r="Q36" i="46" s="1"/>
  <c r="E86" i="31"/>
  <c r="O36" i="46" s="1"/>
  <c r="F172" i="31"/>
  <c r="Q31" i="46" s="1"/>
  <c r="AA45" i="39"/>
  <c r="AC52" i="39"/>
  <c r="AQ18" i="39"/>
  <c r="AQ10" i="39"/>
  <c r="AQ26" i="39"/>
  <c r="AQ51" i="39"/>
  <c r="AQ34" i="39"/>
  <c r="AQ16" i="39"/>
  <c r="AQ37" i="39"/>
  <c r="AQ8" i="39"/>
  <c r="AQ22" i="39"/>
  <c r="AQ48" i="39"/>
  <c r="AQ35" i="39"/>
  <c r="F153" i="31"/>
  <c r="Q12" i="46" s="1"/>
  <c r="E73" i="31"/>
  <c r="O23" i="46" s="1"/>
  <c r="F70" i="31"/>
  <c r="P20" i="46" s="1"/>
  <c r="F160" i="31"/>
  <c r="Q19" i="46" s="1"/>
  <c r="AH45" i="39"/>
  <c r="AH52" i="39"/>
  <c r="H45" i="39"/>
  <c r="G178" i="31"/>
  <c r="R37" i="46" s="1"/>
  <c r="F178" i="31"/>
  <c r="Q37" i="46" s="1"/>
  <c r="F75" i="31"/>
  <c r="P25" i="46" s="1"/>
  <c r="AK45" i="39"/>
  <c r="F150" i="31"/>
  <c r="Q9" i="46" s="1"/>
  <c r="F68" i="31"/>
  <c r="P18" i="46" s="1"/>
  <c r="G147" i="31"/>
  <c r="R6" i="46" s="1"/>
  <c r="F88" i="31"/>
  <c r="P38" i="46" s="1"/>
  <c r="E89" i="31"/>
  <c r="O39" i="46" s="1"/>
  <c r="F90" i="31"/>
  <c r="P40" i="46" s="1"/>
  <c r="F52" i="39"/>
  <c r="E77" i="31"/>
  <c r="O27" i="46" s="1"/>
  <c r="F63" i="31"/>
  <c r="P13" i="46" s="1"/>
  <c r="F169" i="31"/>
  <c r="Q28" i="46" s="1"/>
  <c r="F65" i="31"/>
  <c r="P15" i="46" s="1"/>
  <c r="G158" i="31"/>
  <c r="R17" i="46" s="1"/>
  <c r="AE45" i="39"/>
  <c r="AQ12" i="39"/>
  <c r="AQ24" i="39"/>
  <c r="AQ13" i="39"/>
  <c r="AQ49" i="39"/>
  <c r="F152" i="31"/>
  <c r="Q11" i="46" s="1"/>
  <c r="F73" i="31"/>
  <c r="P23" i="46" s="1"/>
  <c r="G162" i="31"/>
  <c r="R21" i="46" s="1"/>
  <c r="E57" i="31"/>
  <c r="O7" i="46" s="1"/>
  <c r="L45" i="39"/>
  <c r="V45" i="39"/>
  <c r="AI52" i="39"/>
  <c r="G155" i="31"/>
  <c r="R14" i="46" s="1"/>
  <c r="G176" i="31"/>
  <c r="R35" i="46" s="1"/>
  <c r="F147" i="31"/>
  <c r="Q6" i="46" s="1"/>
  <c r="F56" i="31"/>
  <c r="P6" i="46" s="1"/>
  <c r="F91" i="31"/>
  <c r="P41" i="46" s="1"/>
  <c r="E88" i="31"/>
  <c r="O38" i="46" s="1"/>
  <c r="M45" i="39"/>
  <c r="L52" i="39"/>
  <c r="AI45" i="39"/>
  <c r="F64" i="31"/>
  <c r="P14" i="46" s="1"/>
  <c r="F55" i="31"/>
  <c r="P5" i="46" s="1"/>
  <c r="E85" i="31"/>
  <c r="O35" i="46" s="1"/>
  <c r="G159" i="31"/>
  <c r="R18" i="46" s="1"/>
  <c r="F151" i="31"/>
  <c r="Q10" i="46" s="1"/>
  <c r="E56" i="31"/>
  <c r="O6" i="46" s="1"/>
  <c r="E91" i="31"/>
  <c r="O41" i="46" s="1"/>
  <c r="F145" i="31"/>
  <c r="Q4" i="46" s="1"/>
  <c r="F89" i="31"/>
  <c r="P39" i="46" s="1"/>
  <c r="G149" i="31"/>
  <c r="R8" i="46" s="1"/>
  <c r="F82" i="31"/>
  <c r="P32" i="46" s="1"/>
  <c r="F76" i="31"/>
  <c r="P26" i="46" s="1"/>
  <c r="F171" i="31"/>
  <c r="Q30" i="46" s="1"/>
  <c r="E84" i="31"/>
  <c r="O34" i="46" s="1"/>
  <c r="U52" i="39"/>
  <c r="P45" i="39"/>
  <c r="G52" i="39"/>
  <c r="AG45" i="39"/>
  <c r="S52" i="39"/>
  <c r="F77" i="31"/>
  <c r="P27" i="46" s="1"/>
  <c r="F174" i="31"/>
  <c r="Q33" i="46" s="1"/>
  <c r="G169" i="31"/>
  <c r="R28" i="46" s="1"/>
  <c r="F93" i="33"/>
  <c r="F144" i="31"/>
  <c r="Q3" i="46" s="1"/>
  <c r="E65" i="31"/>
  <c r="O15" i="46" s="1"/>
  <c r="F156" i="31"/>
  <c r="Q15" i="46" s="1"/>
  <c r="F74" i="31"/>
  <c r="P24" i="46" s="1"/>
  <c r="F157" i="31"/>
  <c r="Q16" i="46" s="1"/>
  <c r="G157" i="31"/>
  <c r="R16" i="46" s="1"/>
  <c r="W52" i="39"/>
  <c r="F158" i="31"/>
  <c r="Q17" i="46" s="1"/>
  <c r="F81" i="31"/>
  <c r="P31" i="46" s="1"/>
  <c r="E45" i="39"/>
  <c r="AJ52" i="39"/>
  <c r="AE52" i="39"/>
  <c r="AQ43" i="39"/>
  <c r="AQ14" i="39"/>
  <c r="AQ31" i="39"/>
  <c r="AQ9" i="39"/>
  <c r="AQ7" i="39"/>
  <c r="AQ20" i="39"/>
  <c r="AQ47" i="39"/>
  <c r="AQ27" i="39"/>
  <c r="AQ30" i="39"/>
  <c r="AQ41" i="39"/>
  <c r="AQ39" i="39"/>
  <c r="F61" i="31"/>
  <c r="P11" i="46" s="1"/>
  <c r="E61" i="31"/>
  <c r="O11" i="46" s="1"/>
  <c r="F62" i="31"/>
  <c r="P12" i="46" s="1"/>
  <c r="F164" i="31"/>
  <c r="Q23" i="46" s="1"/>
  <c r="E71" i="31"/>
  <c r="O21" i="46" s="1"/>
  <c r="G161" i="31"/>
  <c r="R20" i="46" s="1"/>
  <c r="E69" i="31"/>
  <c r="O19" i="46" s="1"/>
  <c r="AM45" i="39"/>
  <c r="G148" i="31"/>
  <c r="R7" i="46" s="1"/>
  <c r="F87" i="31"/>
  <c r="P37" i="46" s="1"/>
  <c r="G166" i="31"/>
  <c r="R25" i="46" s="1"/>
  <c r="M52" i="39"/>
  <c r="Y45" i="39"/>
  <c r="E55" i="31"/>
  <c r="O5" i="46" s="1"/>
  <c r="F163" i="31"/>
  <c r="Q22" i="46" s="1"/>
  <c r="G182" i="31"/>
  <c r="R41" i="46" s="1"/>
  <c r="F58" i="31"/>
  <c r="P8" i="46" s="1"/>
  <c r="G45" i="39"/>
  <c r="E53" i="31"/>
  <c r="O3" i="46" s="1"/>
  <c r="K47" i="33"/>
  <c r="F86" i="31"/>
  <c r="P36" i="46" s="1"/>
  <c r="Q52" i="39"/>
  <c r="D45" i="39"/>
  <c r="AQ6" i="39"/>
  <c r="AQ42" i="39"/>
  <c r="AQ32" i="39"/>
  <c r="AQ38" i="39"/>
  <c r="E62" i="31"/>
  <c r="O12" i="46" s="1"/>
  <c r="AF45" i="39"/>
  <c r="F155" i="31"/>
  <c r="Q14" i="46" s="1"/>
  <c r="E59" i="31"/>
  <c r="O9" i="46" s="1"/>
  <c r="F159" i="31"/>
  <c r="Q18" i="46" s="1"/>
  <c r="F182" i="31"/>
  <c r="Q41" i="46" s="1"/>
  <c r="AK52" i="39"/>
  <c r="R45" i="39"/>
  <c r="AB52" i="39"/>
  <c r="E64" i="31"/>
  <c r="O14" i="46" s="1"/>
  <c r="F146" i="31"/>
  <c r="Q5" i="46" s="1"/>
  <c r="G146" i="31"/>
  <c r="R5" i="46" s="1"/>
  <c r="F59" i="31"/>
  <c r="P9" i="46" s="1"/>
  <c r="F176" i="31"/>
  <c r="Q35" i="46" s="1"/>
  <c r="F85" i="31"/>
  <c r="P35" i="46" s="1"/>
  <c r="E68" i="31"/>
  <c r="O18" i="46" s="1"/>
  <c r="E60" i="31"/>
  <c r="O10" i="46" s="1"/>
  <c r="F60" i="31"/>
  <c r="P10" i="46" s="1"/>
  <c r="F72" i="31"/>
  <c r="P22" i="46" s="1"/>
  <c r="G163" i="31"/>
  <c r="R22" i="46" s="1"/>
  <c r="F79" i="31"/>
  <c r="P29" i="46" s="1"/>
  <c r="E79" i="31"/>
  <c r="O29" i="46" s="1"/>
  <c r="G179" i="31"/>
  <c r="R38" i="46" s="1"/>
  <c r="E54" i="31"/>
  <c r="O4" i="46" s="1"/>
  <c r="G180" i="31"/>
  <c r="R39" i="46" s="1"/>
  <c r="E58" i="31"/>
  <c r="O8" i="46" s="1"/>
  <c r="G173" i="31"/>
  <c r="R32" i="46" s="1"/>
  <c r="E76" i="31"/>
  <c r="O26" i="46" s="1"/>
  <c r="G181" i="31"/>
  <c r="R40" i="46" s="1"/>
  <c r="F181" i="31"/>
  <c r="Q40" i="46" s="1"/>
  <c r="F80" i="31"/>
  <c r="P30" i="46" s="1"/>
  <c r="F175" i="31"/>
  <c r="Q34" i="46" s="1"/>
  <c r="F84" i="31"/>
  <c r="P34" i="46" s="1"/>
  <c r="N45" i="39"/>
  <c r="N52" i="39"/>
  <c r="AP52" i="39"/>
  <c r="S45" i="39"/>
  <c r="G168" i="31"/>
  <c r="R27" i="46" s="1"/>
  <c r="E63" i="31"/>
  <c r="O13" i="46" s="1"/>
  <c r="F154" i="31"/>
  <c r="Q13" i="46" s="1"/>
  <c r="L47" i="33"/>
  <c r="F53" i="31"/>
  <c r="P3" i="46" s="1"/>
  <c r="G165" i="31"/>
  <c r="R24" i="46" s="1"/>
  <c r="E66" i="31"/>
  <c r="O16" i="46" s="1"/>
  <c r="O45" i="39"/>
  <c r="G177" i="31"/>
  <c r="R36" i="46" s="1"/>
  <c r="F67" i="31"/>
  <c r="P17" i="46" s="1"/>
  <c r="E67" i="31"/>
  <c r="O17" i="46" s="1"/>
  <c r="G172" i="31"/>
  <c r="R31" i="46" s="1"/>
  <c r="E52" i="39"/>
  <c r="AJ45" i="39"/>
  <c r="AC45" i="39"/>
  <c r="AD52" i="39"/>
  <c r="T52" i="39"/>
  <c r="T45" i="39"/>
  <c r="AQ11" i="39"/>
  <c r="AQ40" i="39"/>
  <c r="AQ15" i="39"/>
  <c r="AQ36" i="39"/>
  <c r="AQ29" i="39"/>
  <c r="AQ23" i="39"/>
  <c r="AQ28" i="39"/>
  <c r="AQ25" i="39"/>
  <c r="AQ33" i="39"/>
  <c r="AQ44" i="39"/>
  <c r="AQ46" i="39"/>
  <c r="D52" i="39"/>
  <c r="G152" i="31"/>
  <c r="R11" i="46" s="1"/>
  <c r="G153" i="31"/>
  <c r="R12" i="46" s="1"/>
  <c r="G164" i="31"/>
  <c r="R23" i="46" s="1"/>
  <c r="F71" i="31"/>
  <c r="P21" i="46" s="1"/>
  <c r="F161" i="31"/>
  <c r="Q20" i="46" s="1"/>
  <c r="F69" i="31"/>
  <c r="P19" i="46" s="1"/>
  <c r="AN52" i="39"/>
  <c r="AO45" i="39"/>
  <c r="AO52" i="39"/>
  <c r="F148" i="31"/>
  <c r="Q7" i="46" s="1"/>
  <c r="F57" i="31"/>
  <c r="P7" i="46" s="1"/>
  <c r="E87" i="31"/>
  <c r="O37" i="46" s="1"/>
  <c r="E75" i="31"/>
  <c r="O25" i="46" s="1"/>
  <c r="Q42" i="46" l="1"/>
  <c r="P42" i="46"/>
  <c r="O42" i="46"/>
  <c r="R42" i="46"/>
  <c r="I77" i="59"/>
  <c r="H77" i="59"/>
  <c r="R31" i="59"/>
  <c r="S31" i="59"/>
  <c r="D121" i="53"/>
  <c r="T31" i="59"/>
  <c r="I67" i="59"/>
  <c r="R21" i="59"/>
  <c r="H67" i="59"/>
  <c r="S21" i="59"/>
  <c r="D111" i="53"/>
  <c r="T21" i="59"/>
  <c r="I66" i="59"/>
  <c r="S20" i="59"/>
  <c r="R20" i="59"/>
  <c r="H66" i="59"/>
  <c r="D110" i="53"/>
  <c r="T20" i="59"/>
  <c r="S34" i="59"/>
  <c r="H80" i="59"/>
  <c r="I80" i="59"/>
  <c r="R34" i="59"/>
  <c r="D124" i="53"/>
  <c r="T34" i="59"/>
  <c r="R9" i="59"/>
  <c r="I55" i="59"/>
  <c r="H55" i="59"/>
  <c r="S9" i="59"/>
  <c r="D99" i="53"/>
  <c r="T9" i="59"/>
  <c r="S26" i="59"/>
  <c r="I72" i="59"/>
  <c r="R26" i="59"/>
  <c r="H72" i="59"/>
  <c r="D116" i="53"/>
  <c r="T26" i="59"/>
  <c r="S40" i="59"/>
  <c r="H86" i="59"/>
  <c r="I86" i="59"/>
  <c r="R40" i="59"/>
  <c r="D130" i="53"/>
  <c r="T40" i="59"/>
  <c r="I68" i="59"/>
  <c r="R22" i="59"/>
  <c r="H68" i="59"/>
  <c r="S22" i="59"/>
  <c r="D112" i="53"/>
  <c r="T22" i="59"/>
  <c r="I61" i="59"/>
  <c r="H61" i="59"/>
  <c r="R15" i="59"/>
  <c r="S15" i="59"/>
  <c r="D105" i="53"/>
  <c r="T15" i="59"/>
  <c r="R43" i="59"/>
  <c r="H89" i="59"/>
  <c r="I89" i="59"/>
  <c r="S43" i="59"/>
  <c r="D133" i="53"/>
  <c r="T43" i="59"/>
  <c r="S18" i="59"/>
  <c r="I64" i="59"/>
  <c r="H64" i="59"/>
  <c r="R18" i="59"/>
  <c r="D108" i="53"/>
  <c r="T18" i="59"/>
  <c r="S32" i="59"/>
  <c r="I78" i="59"/>
  <c r="R32" i="59"/>
  <c r="H78" i="59"/>
  <c r="D122" i="53"/>
  <c r="T32" i="59"/>
  <c r="R38" i="59"/>
  <c r="S38" i="59"/>
  <c r="H84" i="59"/>
  <c r="I84" i="59"/>
  <c r="D128" i="53"/>
  <c r="T38" i="59"/>
  <c r="I59" i="59"/>
  <c r="R13" i="59"/>
  <c r="H59" i="59"/>
  <c r="S13" i="59"/>
  <c r="D103" i="53"/>
  <c r="T13" i="59"/>
  <c r="R37" i="59"/>
  <c r="H83" i="59"/>
  <c r="I83" i="59"/>
  <c r="S37" i="59"/>
  <c r="D127" i="53"/>
  <c r="T37" i="59"/>
  <c r="R35" i="59"/>
  <c r="S35" i="59"/>
  <c r="H81" i="59"/>
  <c r="I81" i="59"/>
  <c r="D125" i="53"/>
  <c r="T35" i="59"/>
  <c r="S10" i="59"/>
  <c r="I56" i="59"/>
  <c r="H56" i="59"/>
  <c r="R10" i="59"/>
  <c r="D100" i="53"/>
  <c r="T10" i="59"/>
  <c r="S24" i="59"/>
  <c r="I70" i="59"/>
  <c r="R24" i="59"/>
  <c r="H70" i="59"/>
  <c r="D114" i="53"/>
  <c r="T24" i="59"/>
  <c r="I58" i="59"/>
  <c r="S12" i="59"/>
  <c r="H58" i="59"/>
  <c r="R12" i="59"/>
  <c r="D102" i="53"/>
  <c r="T12" i="59"/>
  <c r="I75" i="59"/>
  <c r="R29" i="59"/>
  <c r="H75" i="59"/>
  <c r="S29" i="59"/>
  <c r="D119" i="53"/>
  <c r="T29" i="59"/>
  <c r="I60" i="59"/>
  <c r="R14" i="59"/>
  <c r="S14" i="59"/>
  <c r="H60" i="59"/>
  <c r="D104" i="53"/>
  <c r="T14" i="59"/>
  <c r="R27" i="59"/>
  <c r="I73" i="59"/>
  <c r="S27" i="59"/>
  <c r="H73" i="59"/>
  <c r="D117" i="53"/>
  <c r="T27" i="59"/>
  <c r="R41" i="59"/>
  <c r="S41" i="59"/>
  <c r="H87" i="59"/>
  <c r="I87" i="59"/>
  <c r="D131" i="53"/>
  <c r="T41" i="59"/>
  <c r="S16" i="59"/>
  <c r="I62" i="59"/>
  <c r="H62" i="59"/>
  <c r="R16" i="59"/>
  <c r="D106" i="53"/>
  <c r="T16" i="59"/>
  <c r="H92" i="59"/>
  <c r="I92" i="59"/>
  <c r="S46" i="59"/>
  <c r="R46" i="59"/>
  <c r="D136" i="53"/>
  <c r="T46" i="59"/>
  <c r="S44" i="59"/>
  <c r="R44" i="59"/>
  <c r="H90" i="59"/>
  <c r="I90" i="59"/>
  <c r="D134" i="53"/>
  <c r="T44" i="59"/>
  <c r="R19" i="59"/>
  <c r="I65" i="59"/>
  <c r="H65" i="59"/>
  <c r="S19" i="59"/>
  <c r="D109" i="53"/>
  <c r="T19" i="59"/>
  <c r="R33" i="59"/>
  <c r="I79" i="59"/>
  <c r="S33" i="59"/>
  <c r="H79" i="59"/>
  <c r="D123" i="53"/>
  <c r="T33" i="59"/>
  <c r="S8" i="59"/>
  <c r="I54" i="59"/>
  <c r="Q47" i="59"/>
  <c r="R8" i="59"/>
  <c r="H54" i="59"/>
  <c r="D98" i="53"/>
  <c r="T8" i="59"/>
  <c r="I76" i="59"/>
  <c r="R30" i="59"/>
  <c r="S30" i="59"/>
  <c r="H76" i="59"/>
  <c r="D120" i="53"/>
  <c r="T30" i="59"/>
  <c r="I69" i="59"/>
  <c r="R23" i="59"/>
  <c r="S23" i="59"/>
  <c r="H69" i="59"/>
  <c r="D113" i="53"/>
  <c r="T23" i="59"/>
  <c r="S36" i="59"/>
  <c r="H82" i="59"/>
  <c r="R36" i="59"/>
  <c r="I82" i="59"/>
  <c r="D126" i="53"/>
  <c r="T36" i="59"/>
  <c r="R11" i="59"/>
  <c r="I57" i="59"/>
  <c r="S11" i="59"/>
  <c r="H57" i="59"/>
  <c r="D101" i="53"/>
  <c r="T11" i="59"/>
  <c r="R25" i="59"/>
  <c r="I71" i="59"/>
  <c r="H71" i="59"/>
  <c r="S25" i="59"/>
  <c r="D115" i="53"/>
  <c r="T25" i="59"/>
  <c r="R45" i="59"/>
  <c r="H91" i="59"/>
  <c r="S45" i="59"/>
  <c r="I91" i="59"/>
  <c r="D135" i="53"/>
  <c r="T45" i="59"/>
  <c r="H85" i="59"/>
  <c r="R39" i="59"/>
  <c r="I85" i="59"/>
  <c r="S39" i="59"/>
  <c r="D129" i="53"/>
  <c r="T39" i="59"/>
  <c r="I74" i="59"/>
  <c r="S28" i="59"/>
  <c r="H74" i="59"/>
  <c r="R28" i="59"/>
  <c r="D118" i="53"/>
  <c r="T28" i="59"/>
  <c r="S42" i="59"/>
  <c r="H88" i="59"/>
  <c r="R42" i="59"/>
  <c r="I88" i="59"/>
  <c r="D132" i="53"/>
  <c r="T42" i="59"/>
  <c r="R17" i="59"/>
  <c r="I63" i="59"/>
  <c r="S17" i="59"/>
  <c r="H63" i="59"/>
  <c r="D107" i="53"/>
  <c r="T17" i="59"/>
  <c r="AQ52" i="39"/>
  <c r="S85" i="29"/>
  <c r="G24" i="27"/>
  <c r="F183" i="31"/>
  <c r="U85" i="29"/>
  <c r="H24" i="27"/>
  <c r="G183" i="31"/>
  <c r="E92" i="31"/>
  <c r="C37" i="29"/>
  <c r="E24" i="27"/>
  <c r="E37" i="29"/>
  <c r="F24" i="27"/>
  <c r="F92" i="31"/>
  <c r="M47" i="33"/>
  <c r="AQ45" i="39"/>
  <c r="F107" i="53" l="1"/>
  <c r="V17" i="59"/>
  <c r="F132" i="53"/>
  <c r="V42" i="59"/>
  <c r="F135" i="53"/>
  <c r="V45" i="59"/>
  <c r="E115" i="53"/>
  <c r="U25" i="59"/>
  <c r="F113" i="53"/>
  <c r="V23" i="59"/>
  <c r="I166" i="53"/>
  <c r="K76" i="59"/>
  <c r="G123" i="53"/>
  <c r="D31" i="50"/>
  <c r="F109" i="53"/>
  <c r="V19" i="59"/>
  <c r="E134" i="53"/>
  <c r="U44" i="59"/>
  <c r="G106" i="53"/>
  <c r="D14" i="50"/>
  <c r="I177" i="53"/>
  <c r="K87" i="59"/>
  <c r="I163" i="53"/>
  <c r="K73" i="59"/>
  <c r="G119" i="53"/>
  <c r="D27" i="50"/>
  <c r="E102" i="53"/>
  <c r="U12" i="59"/>
  <c r="I160" i="53"/>
  <c r="K70" i="59"/>
  <c r="G125" i="53"/>
  <c r="D33" i="50"/>
  <c r="F127" i="53"/>
  <c r="V37" i="59"/>
  <c r="E103" i="53"/>
  <c r="U13" i="59"/>
  <c r="G122" i="53"/>
  <c r="D30" i="50"/>
  <c r="E108" i="53"/>
  <c r="U18" i="59"/>
  <c r="H179" i="53"/>
  <c r="J89" i="59"/>
  <c r="G112" i="53"/>
  <c r="D20" i="50"/>
  <c r="E130" i="53"/>
  <c r="U40" i="59"/>
  <c r="I162" i="53"/>
  <c r="K72" i="59"/>
  <c r="D32" i="50"/>
  <c r="G124" i="53"/>
  <c r="H156" i="53"/>
  <c r="J66" i="59"/>
  <c r="E111" i="53"/>
  <c r="U21" i="59"/>
  <c r="I153" i="53"/>
  <c r="K63" i="59"/>
  <c r="E113" i="53"/>
  <c r="U23" i="59"/>
  <c r="T47" i="59"/>
  <c r="G98" i="53"/>
  <c r="D6" i="50"/>
  <c r="H155" i="53"/>
  <c r="J65" i="59"/>
  <c r="F134" i="53"/>
  <c r="V44" i="59"/>
  <c r="H177" i="53"/>
  <c r="J87" i="59"/>
  <c r="E117" i="53"/>
  <c r="U27" i="59"/>
  <c r="H148" i="53"/>
  <c r="J58" i="59"/>
  <c r="F114" i="53"/>
  <c r="V24" i="59"/>
  <c r="I173" i="53"/>
  <c r="K83" i="59"/>
  <c r="I149" i="53"/>
  <c r="K59" i="59"/>
  <c r="H154" i="53"/>
  <c r="J64" i="59"/>
  <c r="E133" i="53"/>
  <c r="U43" i="59"/>
  <c r="I176" i="53"/>
  <c r="K86" i="59"/>
  <c r="F116" i="53"/>
  <c r="V26" i="59"/>
  <c r="E110" i="53"/>
  <c r="U20" i="59"/>
  <c r="I157" i="53"/>
  <c r="K67" i="59"/>
  <c r="E126" i="53"/>
  <c r="U36" i="59"/>
  <c r="I159" i="53"/>
  <c r="K69" i="59"/>
  <c r="H169" i="53"/>
  <c r="J79" i="59"/>
  <c r="I155" i="53"/>
  <c r="K65" i="59"/>
  <c r="G136" i="53"/>
  <c r="D44" i="50"/>
  <c r="E106" i="53"/>
  <c r="U16" i="59"/>
  <c r="F131" i="53"/>
  <c r="V41" i="59"/>
  <c r="D12" i="50"/>
  <c r="G104" i="53"/>
  <c r="F119" i="53"/>
  <c r="V29" i="59"/>
  <c r="F102" i="53"/>
  <c r="V12" i="59"/>
  <c r="G100" i="53"/>
  <c r="D8" i="50"/>
  <c r="I171" i="53"/>
  <c r="K81" i="59"/>
  <c r="H173" i="53"/>
  <c r="J83" i="59"/>
  <c r="G128" i="53"/>
  <c r="D36" i="50"/>
  <c r="H168" i="53"/>
  <c r="J78" i="59"/>
  <c r="I154" i="53"/>
  <c r="K64" i="59"/>
  <c r="G105" i="53"/>
  <c r="D13" i="50"/>
  <c r="F112" i="53"/>
  <c r="V22" i="59"/>
  <c r="H176" i="53"/>
  <c r="J86" i="59"/>
  <c r="G99" i="53"/>
  <c r="D7" i="50"/>
  <c r="E124" i="53"/>
  <c r="U34" i="59"/>
  <c r="F110" i="53"/>
  <c r="V20" i="59"/>
  <c r="D29" i="50"/>
  <c r="G121" i="53"/>
  <c r="I172" i="53"/>
  <c r="K82" i="59"/>
  <c r="E118" i="53"/>
  <c r="U28" i="59"/>
  <c r="H172" i="53"/>
  <c r="J82" i="59"/>
  <c r="D28" i="50"/>
  <c r="G120" i="53"/>
  <c r="H93" i="59"/>
  <c r="H144" i="53"/>
  <c r="J54" i="59"/>
  <c r="F123" i="53"/>
  <c r="V33" i="59"/>
  <c r="E109" i="53"/>
  <c r="U19" i="59"/>
  <c r="H152" i="53"/>
  <c r="J62" i="59"/>
  <c r="E131" i="53"/>
  <c r="U41" i="59"/>
  <c r="H165" i="53"/>
  <c r="J75" i="59"/>
  <c r="I148" i="53"/>
  <c r="K58" i="59"/>
  <c r="H171" i="53"/>
  <c r="J81" i="59"/>
  <c r="E127" i="53"/>
  <c r="U37" i="59"/>
  <c r="E122" i="53"/>
  <c r="U32" i="59"/>
  <c r="F108" i="53"/>
  <c r="V18" i="59"/>
  <c r="H158" i="53"/>
  <c r="J68" i="59"/>
  <c r="F130" i="53"/>
  <c r="V40" i="59"/>
  <c r="I170" i="53"/>
  <c r="K80" i="59"/>
  <c r="I156" i="53"/>
  <c r="K66" i="59"/>
  <c r="H181" i="53"/>
  <c r="J91" i="59"/>
  <c r="I175" i="53"/>
  <c r="K85" i="59"/>
  <c r="H147" i="53"/>
  <c r="J57" i="59"/>
  <c r="H164" i="53"/>
  <c r="J74" i="59"/>
  <c r="H175" i="53"/>
  <c r="J85" i="59"/>
  <c r="F101" i="53"/>
  <c r="V11" i="59"/>
  <c r="F126" i="53"/>
  <c r="V36" i="59"/>
  <c r="R47" i="59"/>
  <c r="E98" i="53"/>
  <c r="U8" i="59"/>
  <c r="I169" i="53"/>
  <c r="K79" i="59"/>
  <c r="D42" i="50"/>
  <c r="G134" i="53"/>
  <c r="E136" i="53"/>
  <c r="U46" i="59"/>
  <c r="I152" i="53"/>
  <c r="K62" i="59"/>
  <c r="G117" i="53"/>
  <c r="D25" i="50"/>
  <c r="H150" i="53"/>
  <c r="J60" i="59"/>
  <c r="E119" i="53"/>
  <c r="U29" i="59"/>
  <c r="G114" i="53"/>
  <c r="D22" i="50"/>
  <c r="E100" i="53"/>
  <c r="U10" i="59"/>
  <c r="F125" i="53"/>
  <c r="V35" i="59"/>
  <c r="G103" i="53"/>
  <c r="D11" i="50"/>
  <c r="I174" i="53"/>
  <c r="K84" i="59"/>
  <c r="I168" i="53"/>
  <c r="K78" i="59"/>
  <c r="G133" i="53"/>
  <c r="D41" i="50"/>
  <c r="F105" i="53"/>
  <c r="V15" i="59"/>
  <c r="E112" i="53"/>
  <c r="U22" i="59"/>
  <c r="D24" i="50"/>
  <c r="G116" i="53"/>
  <c r="F99" i="53"/>
  <c r="V9" i="59"/>
  <c r="H170" i="53"/>
  <c r="J80" i="59"/>
  <c r="G111" i="53"/>
  <c r="D19" i="50"/>
  <c r="F121" i="53"/>
  <c r="V31" i="59"/>
  <c r="F129" i="53"/>
  <c r="V39" i="59"/>
  <c r="E135" i="53"/>
  <c r="U45" i="59"/>
  <c r="G132" i="53"/>
  <c r="D40" i="50"/>
  <c r="G107" i="53"/>
  <c r="D15" i="50"/>
  <c r="G135" i="53"/>
  <c r="D43" i="50"/>
  <c r="F115" i="53"/>
  <c r="V25" i="59"/>
  <c r="I147" i="53"/>
  <c r="K57" i="59"/>
  <c r="G113" i="53"/>
  <c r="D21" i="50"/>
  <c r="H166" i="53"/>
  <c r="J76" i="59"/>
  <c r="C91" i="51"/>
  <c r="D25" i="49"/>
  <c r="D137" i="53"/>
  <c r="C43" i="51"/>
  <c r="E123" i="53"/>
  <c r="U33" i="59"/>
  <c r="F136" i="53"/>
  <c r="V46" i="59"/>
  <c r="F106" i="53"/>
  <c r="V16" i="59"/>
  <c r="F104" i="53"/>
  <c r="V14" i="59"/>
  <c r="I165" i="53"/>
  <c r="K75" i="59"/>
  <c r="H146" i="53"/>
  <c r="J56" i="59"/>
  <c r="E125" i="53"/>
  <c r="U35" i="59"/>
  <c r="H174" i="53"/>
  <c r="J84" i="59"/>
  <c r="F122" i="53"/>
  <c r="V32" i="59"/>
  <c r="E105" i="53"/>
  <c r="U15" i="59"/>
  <c r="I158" i="53"/>
  <c r="K68" i="59"/>
  <c r="H145" i="53"/>
  <c r="J55" i="59"/>
  <c r="F124" i="53"/>
  <c r="V34" i="59"/>
  <c r="E121" i="53"/>
  <c r="U31" i="59"/>
  <c r="G118" i="53"/>
  <c r="D26" i="50"/>
  <c r="E129" i="53"/>
  <c r="U39" i="59"/>
  <c r="I178" i="53"/>
  <c r="K88" i="59"/>
  <c r="E132" i="53"/>
  <c r="U42" i="59"/>
  <c r="I164" i="53"/>
  <c r="K74" i="59"/>
  <c r="H161" i="53"/>
  <c r="J71" i="59"/>
  <c r="E101" i="53"/>
  <c r="U11" i="59"/>
  <c r="F120" i="53"/>
  <c r="V30" i="59"/>
  <c r="I93" i="59"/>
  <c r="I144" i="53"/>
  <c r="K54" i="59"/>
  <c r="G109" i="53"/>
  <c r="D17" i="50"/>
  <c r="I180" i="53"/>
  <c r="K90" i="59"/>
  <c r="I182" i="53"/>
  <c r="K92" i="59"/>
  <c r="G131" i="53"/>
  <c r="D39" i="50"/>
  <c r="H163" i="53"/>
  <c r="J73" i="59"/>
  <c r="E104" i="53"/>
  <c r="U14" i="59"/>
  <c r="G102" i="53"/>
  <c r="D10" i="50"/>
  <c r="H160" i="53"/>
  <c r="J70" i="59"/>
  <c r="I146" i="53"/>
  <c r="K56" i="59"/>
  <c r="G127" i="53"/>
  <c r="D35" i="50"/>
  <c r="F103" i="53"/>
  <c r="V13" i="59"/>
  <c r="F128" i="53"/>
  <c r="V38" i="59"/>
  <c r="G108" i="53"/>
  <c r="D16" i="50"/>
  <c r="F133" i="53"/>
  <c r="V43" i="59"/>
  <c r="H151" i="53"/>
  <c r="J61" i="59"/>
  <c r="D38" i="50"/>
  <c r="G130" i="53"/>
  <c r="H162" i="53"/>
  <c r="J72" i="59"/>
  <c r="I145" i="53"/>
  <c r="K55" i="59"/>
  <c r="G110" i="53"/>
  <c r="D18" i="50"/>
  <c r="F111" i="53"/>
  <c r="V21" i="59"/>
  <c r="H167" i="53"/>
  <c r="J77" i="59"/>
  <c r="G101" i="53"/>
  <c r="D9" i="50"/>
  <c r="E107" i="53"/>
  <c r="U17" i="59"/>
  <c r="G115" i="53"/>
  <c r="D23" i="50"/>
  <c r="F118" i="53"/>
  <c r="V28" i="59"/>
  <c r="H153" i="53"/>
  <c r="J63" i="59"/>
  <c r="H178" i="53"/>
  <c r="J88" i="59"/>
  <c r="D37" i="50"/>
  <c r="G129" i="53"/>
  <c r="I181" i="53"/>
  <c r="K91" i="59"/>
  <c r="I161" i="53"/>
  <c r="K71" i="59"/>
  <c r="D34" i="50"/>
  <c r="G126" i="53"/>
  <c r="H159" i="53"/>
  <c r="J69" i="59"/>
  <c r="E120" i="53"/>
  <c r="U30" i="59"/>
  <c r="S47" i="59"/>
  <c r="F98" i="53"/>
  <c r="V8" i="59"/>
  <c r="H180" i="53"/>
  <c r="J90" i="59"/>
  <c r="H182" i="53"/>
  <c r="J92" i="59"/>
  <c r="F117" i="53"/>
  <c r="V27" i="59"/>
  <c r="I150" i="53"/>
  <c r="K60" i="59"/>
  <c r="E114" i="53"/>
  <c r="U24" i="59"/>
  <c r="F100" i="53"/>
  <c r="V10" i="59"/>
  <c r="H149" i="53"/>
  <c r="J59" i="59"/>
  <c r="E128" i="53"/>
  <c r="U38" i="59"/>
  <c r="I179" i="53"/>
  <c r="K89" i="59"/>
  <c r="I151" i="53"/>
  <c r="K61" i="59"/>
  <c r="E116" i="53"/>
  <c r="U26" i="59"/>
  <c r="E99" i="53"/>
  <c r="U9" i="59"/>
  <c r="H157" i="53"/>
  <c r="J67" i="59"/>
  <c r="I167" i="53"/>
  <c r="K77" i="59"/>
  <c r="N47" i="33"/>
  <c r="G92" i="31"/>
  <c r="V25" i="29"/>
  <c r="H114" i="53" l="1"/>
  <c r="E22" i="50"/>
  <c r="H120" i="53"/>
  <c r="E28" i="50"/>
  <c r="K181" i="53"/>
  <c r="E89" i="50"/>
  <c r="F26" i="50"/>
  <c r="I118" i="53"/>
  <c r="J167" i="53"/>
  <c r="D75" i="50"/>
  <c r="J162" i="53"/>
  <c r="D70" i="50"/>
  <c r="K146" i="53"/>
  <c r="E54" i="50"/>
  <c r="J163" i="53"/>
  <c r="D71" i="50"/>
  <c r="J175" i="53"/>
  <c r="D83" i="50"/>
  <c r="J181" i="53"/>
  <c r="D89" i="50"/>
  <c r="J158" i="53"/>
  <c r="D66" i="50"/>
  <c r="J171" i="53"/>
  <c r="D79" i="50"/>
  <c r="J152" i="53"/>
  <c r="D60" i="50"/>
  <c r="S97" i="51"/>
  <c r="H183" i="53"/>
  <c r="G25" i="49"/>
  <c r="K153" i="53"/>
  <c r="E61" i="50"/>
  <c r="K162" i="53"/>
  <c r="E70" i="50"/>
  <c r="H108" i="53"/>
  <c r="E16" i="50"/>
  <c r="K163" i="53"/>
  <c r="E71" i="50"/>
  <c r="I109" i="53"/>
  <c r="F17" i="50"/>
  <c r="H115" i="53"/>
  <c r="E23" i="50"/>
  <c r="J161" i="53"/>
  <c r="D69" i="50"/>
  <c r="H129" i="53"/>
  <c r="E37" i="50"/>
  <c r="J145" i="53"/>
  <c r="D53" i="50"/>
  <c r="J174" i="53"/>
  <c r="D82" i="50"/>
  <c r="I104" i="53"/>
  <c r="F12" i="50"/>
  <c r="K147" i="53"/>
  <c r="E55" i="50"/>
  <c r="H112" i="53"/>
  <c r="E20" i="50"/>
  <c r="K174" i="53"/>
  <c r="E82" i="50"/>
  <c r="K152" i="53"/>
  <c r="E60" i="50"/>
  <c r="U47" i="59"/>
  <c r="H98" i="53"/>
  <c r="E6" i="50"/>
  <c r="J176" i="53"/>
  <c r="D84" i="50"/>
  <c r="J168" i="53"/>
  <c r="D76" i="50"/>
  <c r="F39" i="50"/>
  <c r="I131" i="53"/>
  <c r="J169" i="53"/>
  <c r="D77" i="50"/>
  <c r="H110" i="53"/>
  <c r="E18" i="50"/>
  <c r="J154" i="53"/>
  <c r="D62" i="50"/>
  <c r="J148" i="53"/>
  <c r="D56" i="50"/>
  <c r="J155" i="53"/>
  <c r="D63" i="50"/>
  <c r="J159" i="53"/>
  <c r="D67" i="50"/>
  <c r="I111" i="53"/>
  <c r="F19" i="50"/>
  <c r="F36" i="50"/>
  <c r="I128" i="53"/>
  <c r="J160" i="53"/>
  <c r="D68" i="50"/>
  <c r="K93" i="59"/>
  <c r="K144" i="53"/>
  <c r="E52" i="50"/>
  <c r="J164" i="53"/>
  <c r="D72" i="50"/>
  <c r="K156" i="53"/>
  <c r="E64" i="50"/>
  <c r="I108" i="53"/>
  <c r="F16" i="50"/>
  <c r="K148" i="53"/>
  <c r="E56" i="50"/>
  <c r="H109" i="53"/>
  <c r="E17" i="50"/>
  <c r="H111" i="53"/>
  <c r="E19" i="50"/>
  <c r="H130" i="53"/>
  <c r="E38" i="50"/>
  <c r="K160" i="53"/>
  <c r="E68" i="50"/>
  <c r="K177" i="53"/>
  <c r="E85" i="50"/>
  <c r="I135" i="53"/>
  <c r="F43" i="50"/>
  <c r="K151" i="53"/>
  <c r="E59" i="50"/>
  <c r="J180" i="53"/>
  <c r="D88" i="50"/>
  <c r="K164" i="53"/>
  <c r="E72" i="50"/>
  <c r="K158" i="53"/>
  <c r="E66" i="50"/>
  <c r="H125" i="53"/>
  <c r="E33" i="50"/>
  <c r="I106" i="53"/>
  <c r="F14" i="50"/>
  <c r="I115" i="53"/>
  <c r="F23" i="50"/>
  <c r="H135" i="53"/>
  <c r="E43" i="50"/>
  <c r="J170" i="53"/>
  <c r="D78" i="50"/>
  <c r="I105" i="53"/>
  <c r="F13" i="50"/>
  <c r="H119" i="53"/>
  <c r="E27" i="50"/>
  <c r="H136" i="53"/>
  <c r="E44" i="50"/>
  <c r="C49" i="51"/>
  <c r="E25" i="49"/>
  <c r="E137" i="53"/>
  <c r="J172" i="53"/>
  <c r="D80" i="50"/>
  <c r="F18" i="50"/>
  <c r="I110" i="53"/>
  <c r="I112" i="53"/>
  <c r="F20" i="50"/>
  <c r="I102" i="53"/>
  <c r="F10" i="50"/>
  <c r="H106" i="53"/>
  <c r="E14" i="50"/>
  <c r="K159" i="53"/>
  <c r="E67" i="50"/>
  <c r="I116" i="53"/>
  <c r="F24" i="50"/>
  <c r="K149" i="53"/>
  <c r="E57" i="50"/>
  <c r="H117" i="53"/>
  <c r="E25" i="50"/>
  <c r="D45" i="50"/>
  <c r="K179" i="53"/>
  <c r="E87" i="50"/>
  <c r="J178" i="53"/>
  <c r="D86" i="50"/>
  <c r="H107" i="53"/>
  <c r="E15" i="50"/>
  <c r="J151" i="53"/>
  <c r="D59" i="50"/>
  <c r="I103" i="53"/>
  <c r="F11" i="50"/>
  <c r="K182" i="53"/>
  <c r="E90" i="50"/>
  <c r="U97" i="51"/>
  <c r="H25" i="49"/>
  <c r="I183" i="53"/>
  <c r="F34" i="50"/>
  <c r="I126" i="53"/>
  <c r="J147" i="53"/>
  <c r="D55" i="50"/>
  <c r="K170" i="53"/>
  <c r="E78" i="50"/>
  <c r="H122" i="53"/>
  <c r="E30" i="50"/>
  <c r="J165" i="53"/>
  <c r="D73" i="50"/>
  <c r="I123" i="53"/>
  <c r="F31" i="50"/>
  <c r="J156" i="53"/>
  <c r="D64" i="50"/>
  <c r="H103" i="53"/>
  <c r="E11" i="50"/>
  <c r="H102" i="53"/>
  <c r="E10" i="50"/>
  <c r="K166" i="53"/>
  <c r="E74" i="50"/>
  <c r="I132" i="53"/>
  <c r="F40" i="50"/>
  <c r="K167" i="53"/>
  <c r="E75" i="50"/>
  <c r="H128" i="53"/>
  <c r="E36" i="50"/>
  <c r="K150" i="53"/>
  <c r="E58" i="50"/>
  <c r="V47" i="59"/>
  <c r="I98" i="53"/>
  <c r="F6" i="50"/>
  <c r="F28" i="50"/>
  <c r="I120" i="53"/>
  <c r="H132" i="53"/>
  <c r="E40" i="50"/>
  <c r="H121" i="53"/>
  <c r="E29" i="50"/>
  <c r="H105" i="53"/>
  <c r="E13" i="50"/>
  <c r="J146" i="53"/>
  <c r="D54" i="50"/>
  <c r="F44" i="50"/>
  <c r="I136" i="53"/>
  <c r="J166" i="53"/>
  <c r="D74" i="50"/>
  <c r="I129" i="53"/>
  <c r="F37" i="50"/>
  <c r="I99" i="53"/>
  <c r="F7" i="50"/>
  <c r="I125" i="53"/>
  <c r="F33" i="50"/>
  <c r="J150" i="53"/>
  <c r="D58" i="50"/>
  <c r="H118" i="53"/>
  <c r="E26" i="50"/>
  <c r="E32" i="50"/>
  <c r="H124" i="53"/>
  <c r="J173" i="53"/>
  <c r="D81" i="50"/>
  <c r="I119" i="53"/>
  <c r="F27" i="50"/>
  <c r="E34" i="50"/>
  <c r="H126" i="53"/>
  <c r="K176" i="53"/>
  <c r="E84" i="50"/>
  <c r="K173" i="53"/>
  <c r="E81" i="50"/>
  <c r="J177" i="53"/>
  <c r="D85" i="50"/>
  <c r="D26" i="49"/>
  <c r="D27" i="49" s="1"/>
  <c r="G137" i="53"/>
  <c r="J182" i="53"/>
  <c r="D90" i="50"/>
  <c r="J157" i="53"/>
  <c r="D65" i="50"/>
  <c r="H99" i="53"/>
  <c r="E7" i="50"/>
  <c r="K161" i="53"/>
  <c r="E69" i="50"/>
  <c r="J153" i="53"/>
  <c r="D61" i="50"/>
  <c r="K145" i="53"/>
  <c r="E53" i="50"/>
  <c r="I133" i="53"/>
  <c r="F41" i="50"/>
  <c r="H104" i="53"/>
  <c r="E12" i="50"/>
  <c r="K180" i="53"/>
  <c r="E88" i="50"/>
  <c r="I101" i="53"/>
  <c r="F9" i="50"/>
  <c r="K175" i="53"/>
  <c r="E83" i="50"/>
  <c r="F38" i="50"/>
  <c r="I130" i="53"/>
  <c r="H127" i="53"/>
  <c r="E35" i="50"/>
  <c r="E39" i="50"/>
  <c r="H131" i="53"/>
  <c r="J93" i="59"/>
  <c r="J144" i="53"/>
  <c r="D52" i="50"/>
  <c r="E21" i="50"/>
  <c r="H113" i="53"/>
  <c r="J179" i="53"/>
  <c r="D87" i="50"/>
  <c r="F35" i="50"/>
  <c r="I127" i="53"/>
  <c r="E42" i="50"/>
  <c r="H134" i="53"/>
  <c r="F21" i="50"/>
  <c r="I113" i="53"/>
  <c r="I107" i="53"/>
  <c r="F15" i="50"/>
  <c r="I100" i="53"/>
  <c r="F8" i="50"/>
  <c r="H116" i="53"/>
  <c r="E24" i="50"/>
  <c r="J149" i="53"/>
  <c r="D57" i="50"/>
  <c r="F25" i="50"/>
  <c r="I117" i="53"/>
  <c r="E49" i="51"/>
  <c r="F137" i="53"/>
  <c r="F25" i="49"/>
  <c r="H101" i="53"/>
  <c r="E9" i="50"/>
  <c r="K178" i="53"/>
  <c r="E86" i="50"/>
  <c r="F32" i="50"/>
  <c r="I124" i="53"/>
  <c r="I122" i="53"/>
  <c r="F30" i="50"/>
  <c r="K165" i="53"/>
  <c r="E73" i="50"/>
  <c r="H123" i="53"/>
  <c r="E31" i="50"/>
  <c r="I121" i="53"/>
  <c r="F29" i="50"/>
  <c r="K168" i="53"/>
  <c r="E76" i="50"/>
  <c r="H100" i="53"/>
  <c r="E8" i="50"/>
  <c r="K169" i="53"/>
  <c r="E77" i="50"/>
  <c r="K172" i="53"/>
  <c r="E80" i="50"/>
  <c r="K154" i="53"/>
  <c r="E62" i="50"/>
  <c r="K171" i="53"/>
  <c r="E79" i="50"/>
  <c r="K155" i="53"/>
  <c r="E63" i="50"/>
  <c r="K157" i="53"/>
  <c r="E65" i="50"/>
  <c r="H133" i="53"/>
  <c r="E41" i="50"/>
  <c r="F22" i="50"/>
  <c r="I114" i="53"/>
  <c r="F42" i="50"/>
  <c r="I134" i="53"/>
  <c r="O46" i="33"/>
  <c r="O42" i="33"/>
  <c r="O38" i="33"/>
  <c r="O34" i="33"/>
  <c r="O30" i="33"/>
  <c r="O26" i="33"/>
  <c r="O22" i="33"/>
  <c r="O18" i="33"/>
  <c r="O14" i="33"/>
  <c r="O10" i="33"/>
  <c r="W31" i="29"/>
  <c r="O25" i="33"/>
  <c r="O17" i="33"/>
  <c r="O13" i="33"/>
  <c r="H92" i="31"/>
  <c r="O44" i="33"/>
  <c r="O28" i="33"/>
  <c r="O20" i="33"/>
  <c r="O12" i="33"/>
  <c r="O43" i="33"/>
  <c r="O35" i="33"/>
  <c r="O27" i="33"/>
  <c r="O15" i="33"/>
  <c r="O47" i="33"/>
  <c r="O45" i="33"/>
  <c r="O41" i="33"/>
  <c r="O37" i="33"/>
  <c r="O33" i="33"/>
  <c r="O29" i="33"/>
  <c r="O21" i="33"/>
  <c r="O9" i="33"/>
  <c r="O40" i="33"/>
  <c r="O32" i="33"/>
  <c r="O24" i="33"/>
  <c r="O16" i="33"/>
  <c r="O8" i="33"/>
  <c r="O39" i="33"/>
  <c r="O23" i="33"/>
  <c r="O11" i="33"/>
  <c r="O36" i="33"/>
  <c r="O31" i="33"/>
  <c r="O19" i="33"/>
  <c r="D91" i="50" l="1"/>
  <c r="F26" i="49"/>
  <c r="I137" i="53"/>
  <c r="K183" i="53"/>
  <c r="H26" i="49"/>
  <c r="J183" i="53"/>
  <c r="G26" i="49"/>
  <c r="E45" i="50"/>
  <c r="H137" i="53"/>
  <c r="E26" i="49"/>
  <c r="F45" i="50"/>
  <c r="E91" i="50"/>
  <c r="P36" i="33"/>
  <c r="J81" i="31" s="1"/>
  <c r="I81" i="31"/>
  <c r="P33" i="33"/>
  <c r="J78" i="31" s="1"/>
  <c r="I78" i="31"/>
  <c r="P43" i="33"/>
  <c r="J88" i="31" s="1"/>
  <c r="I88" i="31"/>
  <c r="P25" i="33"/>
  <c r="J70" i="31" s="1"/>
  <c r="I70" i="31"/>
  <c r="P9" i="33"/>
  <c r="J54" i="31" s="1"/>
  <c r="I54" i="31"/>
  <c r="P15" i="33"/>
  <c r="J60" i="31" s="1"/>
  <c r="I60" i="31"/>
  <c r="P22" i="33"/>
  <c r="J67" i="31" s="1"/>
  <c r="I67" i="31"/>
  <c r="I83" i="31"/>
  <c r="P38" i="33"/>
  <c r="J83" i="31" s="1"/>
  <c r="I53" i="31"/>
  <c r="P8" i="33"/>
  <c r="W37" i="29"/>
  <c r="I92" i="31"/>
  <c r="P34" i="33"/>
  <c r="J79" i="31" s="1"/>
  <c r="I79" i="31"/>
  <c r="I56" i="31"/>
  <c r="P11" i="33"/>
  <c r="J56" i="31" s="1"/>
  <c r="P37" i="33"/>
  <c r="J82" i="31" s="1"/>
  <c r="I82" i="31"/>
  <c r="P12" i="33"/>
  <c r="J57" i="31" s="1"/>
  <c r="I57" i="31"/>
  <c r="I64" i="31"/>
  <c r="P19" i="33"/>
  <c r="J64" i="31" s="1"/>
  <c r="P23" i="33"/>
  <c r="J68" i="31" s="1"/>
  <c r="I68" i="31"/>
  <c r="I69" i="31"/>
  <c r="P24" i="33"/>
  <c r="J69" i="31" s="1"/>
  <c r="P21" i="33"/>
  <c r="J66" i="31" s="1"/>
  <c r="I66" i="31"/>
  <c r="P41" i="33"/>
  <c r="J86" i="31" s="1"/>
  <c r="I86" i="31"/>
  <c r="P27" i="33"/>
  <c r="J72" i="31" s="1"/>
  <c r="I72" i="31"/>
  <c r="P20" i="33"/>
  <c r="J65" i="31" s="1"/>
  <c r="I65" i="31"/>
  <c r="I58" i="31"/>
  <c r="P13" i="33"/>
  <c r="J58" i="31" s="1"/>
  <c r="P10" i="33"/>
  <c r="J55" i="31" s="1"/>
  <c r="I55" i="31"/>
  <c r="P26" i="33"/>
  <c r="J71" i="31" s="1"/>
  <c r="I71" i="31"/>
  <c r="P42" i="33"/>
  <c r="J87" i="31" s="1"/>
  <c r="I87" i="31"/>
  <c r="P40" i="33"/>
  <c r="J85" i="31" s="1"/>
  <c r="I85" i="31"/>
  <c r="P44" i="33"/>
  <c r="J89" i="31" s="1"/>
  <c r="I89" i="31"/>
  <c r="P18" i="33"/>
  <c r="J63" i="31" s="1"/>
  <c r="I63" i="31"/>
  <c r="P16" i="33"/>
  <c r="J61" i="31" s="1"/>
  <c r="I61" i="31"/>
  <c r="I76" i="31"/>
  <c r="P31" i="33"/>
  <c r="J76" i="31" s="1"/>
  <c r="P39" i="33"/>
  <c r="J84" i="31" s="1"/>
  <c r="I84" i="31"/>
  <c r="I77" i="31"/>
  <c r="P32" i="33"/>
  <c r="J77" i="31" s="1"/>
  <c r="P29" i="33"/>
  <c r="J74" i="31" s="1"/>
  <c r="I74" i="31"/>
  <c r="P45" i="33"/>
  <c r="J90" i="31" s="1"/>
  <c r="I90" i="31"/>
  <c r="P35" i="33"/>
  <c r="J80" i="31" s="1"/>
  <c r="I80" i="31"/>
  <c r="P28" i="33"/>
  <c r="J73" i="31" s="1"/>
  <c r="I73" i="31"/>
  <c r="P17" i="33"/>
  <c r="J62" i="31" s="1"/>
  <c r="I62" i="31"/>
  <c r="P14" i="33"/>
  <c r="J59" i="31" s="1"/>
  <c r="I59" i="31"/>
  <c r="I75" i="31"/>
  <c r="P30" i="33"/>
  <c r="J75" i="31" s="1"/>
  <c r="P46" i="33"/>
  <c r="J91" i="31" s="1"/>
  <c r="I91" i="31"/>
  <c r="D6" i="41" l="1" a="1"/>
  <c r="P47" i="33"/>
  <c r="J53" i="31"/>
  <c r="D34" i="41" l="1"/>
  <c r="Q36" i="33" s="1"/>
  <c r="D18" i="41"/>
  <c r="Q20" i="33" s="1"/>
  <c r="D41" i="41"/>
  <c r="Q43" i="33" s="1"/>
  <c r="D25" i="41"/>
  <c r="Q27" i="33" s="1"/>
  <c r="D9" i="41"/>
  <c r="Q11" i="33" s="1"/>
  <c r="D20" i="41"/>
  <c r="Q22" i="33" s="1"/>
  <c r="D24" i="41"/>
  <c r="Q26" i="33" s="1"/>
  <c r="D31" i="41"/>
  <c r="Q33" i="33" s="1"/>
  <c r="D35" i="41"/>
  <c r="Q37" i="33" s="1"/>
  <c r="D11" i="41"/>
  <c r="Q13" i="33" s="1"/>
  <c r="D42" i="41"/>
  <c r="Q44" i="33" s="1"/>
  <c r="D10" i="41"/>
  <c r="Q12" i="33" s="1"/>
  <c r="D17" i="41"/>
  <c r="Q19" i="33" s="1"/>
  <c r="D40" i="41"/>
  <c r="Q42" i="33" s="1"/>
  <c r="D8" i="41"/>
  <c r="Q10" i="33" s="1"/>
  <c r="D38" i="41"/>
  <c r="Q40" i="33" s="1"/>
  <c r="D6" i="41"/>
  <c r="Q8" i="33" s="1"/>
  <c r="D13" i="41"/>
  <c r="Q15" i="33" s="1"/>
  <c r="D32" i="41"/>
  <c r="Q34" i="33" s="1"/>
  <c r="D7" i="41"/>
  <c r="Q9" i="33" s="1"/>
  <c r="D30" i="41"/>
  <c r="Q32" i="33" s="1"/>
  <c r="D14" i="41"/>
  <c r="Q16" i="33" s="1"/>
  <c r="D37" i="41"/>
  <c r="Q39" i="33" s="1"/>
  <c r="D21" i="41"/>
  <c r="Q23" i="33" s="1"/>
  <c r="D44" i="41"/>
  <c r="Q46" i="33" s="1"/>
  <c r="D12" i="41"/>
  <c r="Q14" i="33" s="1"/>
  <c r="D16" i="41"/>
  <c r="Q18" i="33" s="1"/>
  <c r="D23" i="41"/>
  <c r="Q25" i="33" s="1"/>
  <c r="D27" i="41"/>
  <c r="Q29" i="33" s="1"/>
  <c r="D26" i="41"/>
  <c r="Q28" i="33" s="1"/>
  <c r="D33" i="41"/>
  <c r="Q35" i="33" s="1"/>
  <c r="D36" i="41"/>
  <c r="Q38" i="33" s="1"/>
  <c r="D15" i="41"/>
  <c r="Q17" i="33" s="1"/>
  <c r="D22" i="41"/>
  <c r="Q24" i="33" s="1"/>
  <c r="D29" i="41"/>
  <c r="Q31" i="33" s="1"/>
  <c r="D28" i="41"/>
  <c r="Q30" i="33" s="1"/>
  <c r="D39" i="41"/>
  <c r="Q41" i="33" s="1"/>
  <c r="D43" i="41"/>
  <c r="Q45" i="33" s="1"/>
  <c r="D19" i="41"/>
  <c r="Q21" i="33" s="1"/>
  <c r="J92" i="31"/>
  <c r="W43" i="29"/>
  <c r="D128" i="31" l="1"/>
  <c r="S33" i="46" s="1"/>
  <c r="S38" i="33"/>
  <c r="I84" i="33"/>
  <c r="R38" i="33"/>
  <c r="H84" i="33"/>
  <c r="T38" i="33"/>
  <c r="R23" i="33"/>
  <c r="I69" i="33"/>
  <c r="D113" i="31"/>
  <c r="S18" i="46" s="1"/>
  <c r="H69" i="33"/>
  <c r="S23" i="33"/>
  <c r="T23" i="33"/>
  <c r="S9" i="33"/>
  <c r="R9" i="33"/>
  <c r="I55" i="33"/>
  <c r="D99" i="31"/>
  <c r="S4" i="46" s="1"/>
  <c r="H55" i="33"/>
  <c r="T9" i="33"/>
  <c r="H86" i="33"/>
  <c r="I86" i="33"/>
  <c r="S40" i="33"/>
  <c r="D130" i="31"/>
  <c r="S35" i="46" s="1"/>
  <c r="R40" i="33"/>
  <c r="T40" i="33"/>
  <c r="H58" i="33"/>
  <c r="R12" i="33"/>
  <c r="S12" i="33"/>
  <c r="I58" i="33"/>
  <c r="D102" i="31"/>
  <c r="S7" i="46" s="1"/>
  <c r="T12" i="33"/>
  <c r="S33" i="33"/>
  <c r="R33" i="33"/>
  <c r="H79" i="33"/>
  <c r="D123" i="31"/>
  <c r="S28" i="46" s="1"/>
  <c r="I79" i="33"/>
  <c r="T33" i="33"/>
  <c r="H73" i="33"/>
  <c r="D117" i="31"/>
  <c r="S22" i="46" s="1"/>
  <c r="S27" i="33"/>
  <c r="R27" i="33"/>
  <c r="I73" i="33"/>
  <c r="T27" i="33"/>
  <c r="R21" i="33"/>
  <c r="I67" i="33"/>
  <c r="D111" i="31"/>
  <c r="S16" i="46" s="1"/>
  <c r="S21" i="33"/>
  <c r="H67" i="33"/>
  <c r="T21" i="33"/>
  <c r="I77" i="33"/>
  <c r="D121" i="31"/>
  <c r="S26" i="46" s="1"/>
  <c r="H77" i="33"/>
  <c r="R31" i="33"/>
  <c r="S31" i="33"/>
  <c r="T31" i="33"/>
  <c r="R35" i="33"/>
  <c r="S35" i="33"/>
  <c r="I81" i="33"/>
  <c r="D125" i="31"/>
  <c r="S30" i="46" s="1"/>
  <c r="H81" i="33"/>
  <c r="T35" i="33"/>
  <c r="D108" i="31"/>
  <c r="S13" i="46" s="1"/>
  <c r="I64" i="33"/>
  <c r="R18" i="33"/>
  <c r="H64" i="33"/>
  <c r="S18" i="33"/>
  <c r="T18" i="33"/>
  <c r="H85" i="33"/>
  <c r="I85" i="33"/>
  <c r="S39" i="33"/>
  <c r="D129" i="31"/>
  <c r="S34" i="46" s="1"/>
  <c r="R39" i="33"/>
  <c r="T39" i="33"/>
  <c r="S34" i="33"/>
  <c r="D124" i="31"/>
  <c r="S29" i="46" s="1"/>
  <c r="H80" i="33"/>
  <c r="I80" i="33"/>
  <c r="R34" i="33"/>
  <c r="T34" i="33"/>
  <c r="D100" i="31"/>
  <c r="S5" i="46" s="1"/>
  <c r="S10" i="33"/>
  <c r="I56" i="33"/>
  <c r="R10" i="33"/>
  <c r="H56" i="33"/>
  <c r="T10" i="33"/>
  <c r="H90" i="33"/>
  <c r="R44" i="33"/>
  <c r="S44" i="33"/>
  <c r="I90" i="33"/>
  <c r="D134" i="31"/>
  <c r="S39" i="46" s="1"/>
  <c r="T44" i="33"/>
  <c r="H72" i="33"/>
  <c r="D116" i="31"/>
  <c r="S21" i="46" s="1"/>
  <c r="I72" i="33"/>
  <c r="R26" i="33"/>
  <c r="S26" i="33"/>
  <c r="T26" i="33"/>
  <c r="R43" i="33"/>
  <c r="I89" i="33"/>
  <c r="D133" i="31"/>
  <c r="S38" i="46" s="1"/>
  <c r="S43" i="33"/>
  <c r="H89" i="33"/>
  <c r="T43" i="33"/>
  <c r="S20" i="33"/>
  <c r="R20" i="33"/>
  <c r="D110" i="31"/>
  <c r="S15" i="46" s="1"/>
  <c r="H66" i="33"/>
  <c r="I66" i="33"/>
  <c r="T20" i="33"/>
  <c r="I76" i="33"/>
  <c r="R30" i="33"/>
  <c r="H76" i="33"/>
  <c r="D120" i="31"/>
  <c r="S25" i="46" s="1"/>
  <c r="S30" i="33"/>
  <c r="T30" i="33"/>
  <c r="H71" i="33"/>
  <c r="D115" i="31"/>
  <c r="S20" i="46" s="1"/>
  <c r="S25" i="33"/>
  <c r="R25" i="33"/>
  <c r="I71" i="33"/>
  <c r="T25" i="33"/>
  <c r="I91" i="33"/>
  <c r="D135" i="31"/>
  <c r="S40" i="46" s="1"/>
  <c r="H91" i="33"/>
  <c r="R45" i="33"/>
  <c r="S45" i="33"/>
  <c r="T45" i="33"/>
  <c r="H70" i="33"/>
  <c r="I70" i="33"/>
  <c r="R24" i="33"/>
  <c r="D114" i="31"/>
  <c r="S19" i="46" s="1"/>
  <c r="S24" i="33"/>
  <c r="T24" i="33"/>
  <c r="H74" i="33"/>
  <c r="I74" i="33"/>
  <c r="R28" i="33"/>
  <c r="S28" i="33"/>
  <c r="D118" i="31"/>
  <c r="S23" i="46" s="1"/>
  <c r="T28" i="33"/>
  <c r="D104" i="31"/>
  <c r="S9" i="46" s="1"/>
  <c r="S14" i="33"/>
  <c r="I60" i="33"/>
  <c r="R14" i="33"/>
  <c r="H60" i="33"/>
  <c r="T14" i="33"/>
  <c r="D106" i="31"/>
  <c r="S11" i="46" s="1"/>
  <c r="I62" i="33"/>
  <c r="R16" i="33"/>
  <c r="H62" i="33"/>
  <c r="S16" i="33"/>
  <c r="T16" i="33"/>
  <c r="S15" i="33"/>
  <c r="H61" i="33"/>
  <c r="R15" i="33"/>
  <c r="I61" i="33"/>
  <c r="D105" i="31"/>
  <c r="S10" i="46" s="1"/>
  <c r="T15" i="33"/>
  <c r="H88" i="33"/>
  <c r="I88" i="33"/>
  <c r="S42" i="33"/>
  <c r="D132" i="31"/>
  <c r="S37" i="46" s="1"/>
  <c r="R42" i="33"/>
  <c r="T42" i="33"/>
  <c r="H59" i="33"/>
  <c r="S13" i="33"/>
  <c r="D103" i="31"/>
  <c r="S8" i="46" s="1"/>
  <c r="R13" i="33"/>
  <c r="I59" i="33"/>
  <c r="T13" i="33"/>
  <c r="S22" i="33"/>
  <c r="H68" i="33"/>
  <c r="D112" i="31"/>
  <c r="S17" i="46" s="1"/>
  <c r="R22" i="33"/>
  <c r="I68" i="33"/>
  <c r="T22" i="33"/>
  <c r="I87" i="33"/>
  <c r="D131" i="31"/>
  <c r="S36" i="46" s="1"/>
  <c r="S41" i="33"/>
  <c r="R41" i="33"/>
  <c r="H87" i="33"/>
  <c r="T41" i="33"/>
  <c r="R17" i="33"/>
  <c r="I63" i="33"/>
  <c r="D107" i="31"/>
  <c r="S12" i="46" s="1"/>
  <c r="S17" i="33"/>
  <c r="H63" i="33"/>
  <c r="T17" i="33"/>
  <c r="H75" i="33"/>
  <c r="S29" i="33"/>
  <c r="D119" i="31"/>
  <c r="S24" i="46" s="1"/>
  <c r="R29" i="33"/>
  <c r="I75" i="33"/>
  <c r="T29" i="33"/>
  <c r="H92" i="33"/>
  <c r="R46" i="33"/>
  <c r="S46" i="33"/>
  <c r="I92" i="33"/>
  <c r="D136" i="31"/>
  <c r="S41" i="46" s="1"/>
  <c r="T46" i="33"/>
  <c r="H78" i="33"/>
  <c r="I78" i="33"/>
  <c r="S32" i="33"/>
  <c r="R32" i="33"/>
  <c r="D122" i="31"/>
  <c r="S27" i="46" s="1"/>
  <c r="T32" i="33"/>
  <c r="H54" i="33"/>
  <c r="I54" i="33"/>
  <c r="S8" i="33"/>
  <c r="Q47" i="33"/>
  <c r="D98" i="31"/>
  <c r="S3" i="46" s="1"/>
  <c r="R8" i="33"/>
  <c r="T8" i="33"/>
  <c r="H65" i="33"/>
  <c r="S19" i="33"/>
  <c r="I65" i="33"/>
  <c r="R19" i="33"/>
  <c r="D109" i="31"/>
  <c r="S14" i="46" s="1"/>
  <c r="T19" i="33"/>
  <c r="R37" i="33"/>
  <c r="S37" i="33"/>
  <c r="I83" i="33"/>
  <c r="D127" i="31"/>
  <c r="S32" i="46" s="1"/>
  <c r="H83" i="33"/>
  <c r="T37" i="33"/>
  <c r="R11" i="33"/>
  <c r="S11" i="33"/>
  <c r="I57" i="33"/>
  <c r="D101" i="31"/>
  <c r="S6" i="46" s="1"/>
  <c r="H57" i="33"/>
  <c r="T11" i="33"/>
  <c r="D126" i="31"/>
  <c r="S31" i="46" s="1"/>
  <c r="I82" i="33"/>
  <c r="R36" i="33"/>
  <c r="H82" i="33"/>
  <c r="S36" i="33"/>
  <c r="T36" i="33"/>
  <c r="S42" i="46" l="1"/>
  <c r="H147" i="31"/>
  <c r="V6" i="46" s="1"/>
  <c r="J57" i="33"/>
  <c r="I173" i="31"/>
  <c r="W32" i="46" s="1"/>
  <c r="K83" i="33"/>
  <c r="G122" i="31"/>
  <c r="D30" i="28"/>
  <c r="X27" i="46" s="1"/>
  <c r="I182" i="31"/>
  <c r="W41" i="46" s="1"/>
  <c r="K92" i="33"/>
  <c r="F107" i="31"/>
  <c r="U12" i="46" s="1"/>
  <c r="V17" i="33"/>
  <c r="G103" i="31"/>
  <c r="D11" i="28"/>
  <c r="X8" i="46" s="1"/>
  <c r="D13" i="28"/>
  <c r="X10" i="46" s="1"/>
  <c r="G105" i="31"/>
  <c r="D12" i="28"/>
  <c r="X9" i="46" s="1"/>
  <c r="G104" i="31"/>
  <c r="G114" i="31"/>
  <c r="D22" i="28"/>
  <c r="X19" i="46" s="1"/>
  <c r="E135" i="31"/>
  <c r="T40" i="46" s="1"/>
  <c r="U45" i="33"/>
  <c r="G110" i="31"/>
  <c r="D18" i="28"/>
  <c r="X15" i="46" s="1"/>
  <c r="G116" i="31"/>
  <c r="D24" i="28"/>
  <c r="X21" i="46" s="1"/>
  <c r="G100" i="31"/>
  <c r="D8" i="28"/>
  <c r="X5" i="46" s="1"/>
  <c r="G129" i="31"/>
  <c r="D37" i="28"/>
  <c r="X34" i="46" s="1"/>
  <c r="G125" i="31"/>
  <c r="D33" i="28"/>
  <c r="X30" i="46" s="1"/>
  <c r="E121" i="31"/>
  <c r="T26" i="46" s="1"/>
  <c r="U31" i="33"/>
  <c r="I157" i="31"/>
  <c r="W16" i="46" s="1"/>
  <c r="K67" i="33"/>
  <c r="D31" i="28"/>
  <c r="X28" i="46" s="1"/>
  <c r="G123" i="31"/>
  <c r="E123" i="31"/>
  <c r="T28" i="46" s="1"/>
  <c r="U33" i="33"/>
  <c r="I148" i="31"/>
  <c r="W7" i="46" s="1"/>
  <c r="K58" i="33"/>
  <c r="D38" i="28"/>
  <c r="X35" i="46" s="1"/>
  <c r="G130" i="31"/>
  <c r="I176" i="31"/>
  <c r="W35" i="46" s="1"/>
  <c r="K86" i="33"/>
  <c r="E128" i="31"/>
  <c r="T33" i="46" s="1"/>
  <c r="U38" i="33"/>
  <c r="F127" i="31"/>
  <c r="U32" i="46" s="1"/>
  <c r="V37" i="33"/>
  <c r="S47" i="33"/>
  <c r="F98" i="31"/>
  <c r="U3" i="46" s="1"/>
  <c r="V8" i="33"/>
  <c r="H168" i="31"/>
  <c r="V27" i="46" s="1"/>
  <c r="J78" i="33"/>
  <c r="F136" i="31"/>
  <c r="U41" i="46" s="1"/>
  <c r="V46" i="33"/>
  <c r="I165" i="31"/>
  <c r="W24" i="46" s="1"/>
  <c r="K75" i="33"/>
  <c r="H165" i="31"/>
  <c r="V24" i="46" s="1"/>
  <c r="J75" i="33"/>
  <c r="H177" i="31"/>
  <c r="V36" i="46" s="1"/>
  <c r="J87" i="33"/>
  <c r="I177" i="31"/>
  <c r="W36" i="46" s="1"/>
  <c r="K87" i="33"/>
  <c r="I149" i="31"/>
  <c r="W8" i="46" s="1"/>
  <c r="K59" i="33"/>
  <c r="H149" i="31"/>
  <c r="V8" i="46" s="1"/>
  <c r="J59" i="33"/>
  <c r="F132" i="31"/>
  <c r="U37" i="46" s="1"/>
  <c r="V42" i="33"/>
  <c r="F105" i="31"/>
  <c r="U10" i="46" s="1"/>
  <c r="V15" i="33"/>
  <c r="E106" i="31"/>
  <c r="T11" i="46" s="1"/>
  <c r="U16" i="33"/>
  <c r="H150" i="31"/>
  <c r="V9" i="46" s="1"/>
  <c r="J60" i="33"/>
  <c r="E118" i="31"/>
  <c r="T23" i="46" s="1"/>
  <c r="U28" i="33"/>
  <c r="F114" i="31"/>
  <c r="U19" i="46" s="1"/>
  <c r="V24" i="33"/>
  <c r="H160" i="31"/>
  <c r="V19" i="46" s="1"/>
  <c r="J70" i="33"/>
  <c r="H181" i="31"/>
  <c r="V40" i="46" s="1"/>
  <c r="J91" i="33"/>
  <c r="I161" i="31"/>
  <c r="W20" i="46" s="1"/>
  <c r="K71" i="33"/>
  <c r="H161" i="31"/>
  <c r="V20" i="46" s="1"/>
  <c r="J71" i="33"/>
  <c r="H166" i="31"/>
  <c r="V25" i="46" s="1"/>
  <c r="J76" i="33"/>
  <c r="I156" i="31"/>
  <c r="W15" i="46" s="1"/>
  <c r="K66" i="33"/>
  <c r="F110" i="31"/>
  <c r="U15" i="46" s="1"/>
  <c r="V20" i="33"/>
  <c r="F116" i="31"/>
  <c r="U21" i="46" s="1"/>
  <c r="V26" i="33"/>
  <c r="H162" i="31"/>
  <c r="V21" i="46" s="1"/>
  <c r="J72" i="33"/>
  <c r="F134" i="31"/>
  <c r="U39" i="46" s="1"/>
  <c r="V44" i="33"/>
  <c r="H146" i="31"/>
  <c r="V5" i="46" s="1"/>
  <c r="J56" i="33"/>
  <c r="H170" i="31"/>
  <c r="V29" i="46" s="1"/>
  <c r="J80" i="33"/>
  <c r="E129" i="31"/>
  <c r="T34" i="46" s="1"/>
  <c r="U39" i="33"/>
  <c r="H175" i="31"/>
  <c r="V34" i="46" s="1"/>
  <c r="J85" i="33"/>
  <c r="E108" i="31"/>
  <c r="T13" i="46" s="1"/>
  <c r="U18" i="33"/>
  <c r="H171" i="31"/>
  <c r="V30" i="46" s="1"/>
  <c r="J81" i="33"/>
  <c r="E125" i="31"/>
  <c r="T30" i="46" s="1"/>
  <c r="U35" i="33"/>
  <c r="H167" i="31"/>
  <c r="V26" i="46" s="1"/>
  <c r="J77" i="33"/>
  <c r="H157" i="31"/>
  <c r="V16" i="46" s="1"/>
  <c r="J67" i="33"/>
  <c r="E111" i="31"/>
  <c r="T16" i="46" s="1"/>
  <c r="U21" i="33"/>
  <c r="F117" i="31"/>
  <c r="U22" i="46" s="1"/>
  <c r="V27" i="33"/>
  <c r="I169" i="31"/>
  <c r="W28" i="46" s="1"/>
  <c r="K79" i="33"/>
  <c r="F123" i="31"/>
  <c r="U28" i="46" s="1"/>
  <c r="V33" i="33"/>
  <c r="F102" i="31"/>
  <c r="U7" i="46" s="1"/>
  <c r="V12" i="33"/>
  <c r="E130" i="31"/>
  <c r="T35" i="46" s="1"/>
  <c r="U40" i="33"/>
  <c r="H176" i="31"/>
  <c r="V35" i="46" s="1"/>
  <c r="J86" i="33"/>
  <c r="I145" i="31"/>
  <c r="W4" i="46" s="1"/>
  <c r="K55" i="33"/>
  <c r="F113" i="31"/>
  <c r="U18" i="46" s="1"/>
  <c r="V23" i="33"/>
  <c r="E113" i="31"/>
  <c r="T18" i="46" s="1"/>
  <c r="U23" i="33"/>
  <c r="I174" i="31"/>
  <c r="W33" i="46" s="1"/>
  <c r="K84" i="33"/>
  <c r="C43" i="29"/>
  <c r="D25" i="27"/>
  <c r="D137" i="31"/>
  <c r="C91" i="29"/>
  <c r="G119" i="31"/>
  <c r="D27" i="28"/>
  <c r="X24" i="46" s="1"/>
  <c r="F103" i="31"/>
  <c r="U8" i="46" s="1"/>
  <c r="V13" i="33"/>
  <c r="H152" i="31"/>
  <c r="V11" i="46" s="1"/>
  <c r="J62" i="33"/>
  <c r="F118" i="31"/>
  <c r="U23" i="46" s="1"/>
  <c r="V28" i="33"/>
  <c r="D23" i="28"/>
  <c r="X20" i="46" s="1"/>
  <c r="G115" i="31"/>
  <c r="E110" i="31"/>
  <c r="T15" i="46" s="1"/>
  <c r="U20" i="33"/>
  <c r="I180" i="31"/>
  <c r="W39" i="46" s="1"/>
  <c r="K90" i="33"/>
  <c r="I170" i="31"/>
  <c r="W29" i="46" s="1"/>
  <c r="K80" i="33"/>
  <c r="H154" i="31"/>
  <c r="V13" i="46" s="1"/>
  <c r="J64" i="33"/>
  <c r="G111" i="31"/>
  <c r="D19" i="28"/>
  <c r="X16" i="46" s="1"/>
  <c r="I159" i="31"/>
  <c r="W18" i="46" s="1"/>
  <c r="K69" i="33"/>
  <c r="I172" i="31"/>
  <c r="W31" i="46" s="1"/>
  <c r="K82" i="33"/>
  <c r="G127" i="31"/>
  <c r="D35" i="28"/>
  <c r="X32" i="46" s="1"/>
  <c r="E109" i="31"/>
  <c r="T14" i="46" s="1"/>
  <c r="U19" i="33"/>
  <c r="I147" i="31"/>
  <c r="W6" i="46" s="1"/>
  <c r="K57" i="33"/>
  <c r="I155" i="31"/>
  <c r="W14" i="46" s="1"/>
  <c r="K65" i="33"/>
  <c r="I93" i="33"/>
  <c r="I144" i="31"/>
  <c r="W3" i="46" s="1"/>
  <c r="K54" i="33"/>
  <c r="D44" i="28"/>
  <c r="X41" i="46" s="1"/>
  <c r="G136" i="31"/>
  <c r="E136" i="31"/>
  <c r="T41" i="46" s="1"/>
  <c r="U46" i="33"/>
  <c r="E119" i="31"/>
  <c r="T24" i="46" s="1"/>
  <c r="U29" i="33"/>
  <c r="D15" i="28"/>
  <c r="X12" i="46" s="1"/>
  <c r="G107" i="31"/>
  <c r="I153" i="31"/>
  <c r="W12" i="46" s="1"/>
  <c r="K63" i="33"/>
  <c r="E131" i="31"/>
  <c r="T36" i="46" s="1"/>
  <c r="U41" i="33"/>
  <c r="G112" i="31"/>
  <c r="D20" i="28"/>
  <c r="X17" i="46" s="1"/>
  <c r="H158" i="31"/>
  <c r="V17" i="46" s="1"/>
  <c r="J68" i="33"/>
  <c r="E103" i="31"/>
  <c r="T8" i="46" s="1"/>
  <c r="U13" i="33"/>
  <c r="G132" i="31"/>
  <c r="D40" i="28"/>
  <c r="X37" i="46" s="1"/>
  <c r="I178" i="31"/>
  <c r="W37" i="46" s="1"/>
  <c r="K88" i="33"/>
  <c r="I151" i="31"/>
  <c r="W10" i="46" s="1"/>
  <c r="K61" i="33"/>
  <c r="G106" i="31"/>
  <c r="D14" i="28"/>
  <c r="X11" i="46" s="1"/>
  <c r="I152" i="31"/>
  <c r="W11" i="46" s="1"/>
  <c r="K62" i="33"/>
  <c r="E104" i="31"/>
  <c r="T9" i="46" s="1"/>
  <c r="U14" i="33"/>
  <c r="G118" i="31"/>
  <c r="D26" i="28"/>
  <c r="X23" i="46" s="1"/>
  <c r="I164" i="31"/>
  <c r="W23" i="46" s="1"/>
  <c r="K74" i="33"/>
  <c r="D43" i="28"/>
  <c r="X40" i="46" s="1"/>
  <c r="G135" i="31"/>
  <c r="E115" i="31"/>
  <c r="T20" i="46" s="1"/>
  <c r="U25" i="33"/>
  <c r="G120" i="31"/>
  <c r="D28" i="28"/>
  <c r="X25" i="46" s="1"/>
  <c r="E120" i="31"/>
  <c r="T25" i="46" s="1"/>
  <c r="U30" i="33"/>
  <c r="H156" i="31"/>
  <c r="V15" i="46" s="1"/>
  <c r="J66" i="33"/>
  <c r="D41" i="28"/>
  <c r="X38" i="46" s="1"/>
  <c r="G133" i="31"/>
  <c r="I179" i="31"/>
  <c r="W38" i="46" s="1"/>
  <c r="K89" i="33"/>
  <c r="E116" i="31"/>
  <c r="T21" i="46" s="1"/>
  <c r="U26" i="33"/>
  <c r="G134" i="31"/>
  <c r="D42" i="28"/>
  <c r="X39" i="46" s="1"/>
  <c r="E134" i="31"/>
  <c r="T39" i="46" s="1"/>
  <c r="U44" i="33"/>
  <c r="E100" i="31"/>
  <c r="T5" i="46" s="1"/>
  <c r="U10" i="33"/>
  <c r="D32" i="28"/>
  <c r="X29" i="46" s="1"/>
  <c r="G124" i="31"/>
  <c r="D16" i="28"/>
  <c r="X13" i="46" s="1"/>
  <c r="G108" i="31"/>
  <c r="I154" i="31"/>
  <c r="W13" i="46" s="1"/>
  <c r="K64" i="33"/>
  <c r="G121" i="31"/>
  <c r="D29" i="28"/>
  <c r="X26" i="46" s="1"/>
  <c r="F111" i="31"/>
  <c r="U16" i="46" s="1"/>
  <c r="V21" i="33"/>
  <c r="D25" i="28"/>
  <c r="X22" i="46" s="1"/>
  <c r="G117" i="31"/>
  <c r="D10" i="28"/>
  <c r="X7" i="46" s="1"/>
  <c r="G102" i="31"/>
  <c r="E102" i="31"/>
  <c r="T7" i="46" s="1"/>
  <c r="U12" i="33"/>
  <c r="G99" i="31"/>
  <c r="D7" i="28"/>
  <c r="X4" i="46" s="1"/>
  <c r="E99" i="31"/>
  <c r="T4" i="46" s="1"/>
  <c r="U9" i="33"/>
  <c r="H159" i="31"/>
  <c r="V18" i="46" s="1"/>
  <c r="J69" i="33"/>
  <c r="D36" i="28"/>
  <c r="X33" i="46" s="1"/>
  <c r="G128" i="31"/>
  <c r="F128" i="31"/>
  <c r="U33" i="46" s="1"/>
  <c r="V38" i="33"/>
  <c r="E126" i="31"/>
  <c r="T31" i="46" s="1"/>
  <c r="U36" i="33"/>
  <c r="E101" i="31"/>
  <c r="T6" i="46" s="1"/>
  <c r="U11" i="33"/>
  <c r="H155" i="31"/>
  <c r="V14" i="46" s="1"/>
  <c r="J65" i="33"/>
  <c r="I168" i="31"/>
  <c r="W27" i="46" s="1"/>
  <c r="K78" i="33"/>
  <c r="F119" i="31"/>
  <c r="U24" i="46" s="1"/>
  <c r="V29" i="33"/>
  <c r="G131" i="31"/>
  <c r="D39" i="28"/>
  <c r="X36" i="46" s="1"/>
  <c r="E112" i="31"/>
  <c r="T17" i="46" s="1"/>
  <c r="U22" i="33"/>
  <c r="H151" i="31"/>
  <c r="V10" i="46" s="1"/>
  <c r="J61" i="33"/>
  <c r="F104" i="31"/>
  <c r="U9" i="46" s="1"/>
  <c r="V14" i="33"/>
  <c r="I160" i="31"/>
  <c r="W19" i="46" s="1"/>
  <c r="K70" i="33"/>
  <c r="F133" i="31"/>
  <c r="U38" i="46" s="1"/>
  <c r="V43" i="33"/>
  <c r="F100" i="31"/>
  <c r="U5" i="46" s="1"/>
  <c r="V10" i="33"/>
  <c r="I175" i="31"/>
  <c r="W34" i="46" s="1"/>
  <c r="K85" i="33"/>
  <c r="F125" i="31"/>
  <c r="U30" i="46" s="1"/>
  <c r="V35" i="33"/>
  <c r="E117" i="31"/>
  <c r="T22" i="46" s="1"/>
  <c r="U27" i="33"/>
  <c r="D21" i="28"/>
  <c r="X18" i="46" s="1"/>
  <c r="G113" i="31"/>
  <c r="G126" i="31"/>
  <c r="D34" i="28"/>
  <c r="X31" i="46" s="1"/>
  <c r="T47" i="33"/>
  <c r="D6" i="28"/>
  <c r="X3" i="46" s="1"/>
  <c r="G98" i="31"/>
  <c r="F126" i="31"/>
  <c r="U31" i="46" s="1"/>
  <c r="V36" i="33"/>
  <c r="H173" i="31"/>
  <c r="V32" i="46" s="1"/>
  <c r="J83" i="33"/>
  <c r="E127" i="31"/>
  <c r="T32" i="46" s="1"/>
  <c r="U37" i="33"/>
  <c r="E98" i="31"/>
  <c r="T3" i="46" s="1"/>
  <c r="R47" i="33"/>
  <c r="U8" i="33"/>
  <c r="E122" i="31"/>
  <c r="T27" i="46" s="1"/>
  <c r="U32" i="33"/>
  <c r="H172" i="31"/>
  <c r="V31" i="46" s="1"/>
  <c r="J82" i="33"/>
  <c r="G101" i="31"/>
  <c r="D9" i="28"/>
  <c r="X6" i="46" s="1"/>
  <c r="F101" i="31"/>
  <c r="U6" i="46" s="1"/>
  <c r="V11" i="33"/>
  <c r="G109" i="31"/>
  <c r="D17" i="28"/>
  <c r="X14" i="46" s="1"/>
  <c r="F109" i="31"/>
  <c r="U14" i="46" s="1"/>
  <c r="V19" i="33"/>
  <c r="H93" i="33"/>
  <c r="H144" i="31"/>
  <c r="V3" i="46" s="1"/>
  <c r="J54" i="33"/>
  <c r="F122" i="31"/>
  <c r="U27" i="46" s="1"/>
  <c r="V32" i="33"/>
  <c r="H182" i="31"/>
  <c r="V41" i="46" s="1"/>
  <c r="J92" i="33"/>
  <c r="H153" i="31"/>
  <c r="V12" i="46" s="1"/>
  <c r="J63" i="33"/>
  <c r="E107" i="31"/>
  <c r="T12" i="46" s="1"/>
  <c r="U17" i="33"/>
  <c r="F131" i="31"/>
  <c r="U36" i="46" s="1"/>
  <c r="V41" i="33"/>
  <c r="I158" i="31"/>
  <c r="W17" i="46" s="1"/>
  <c r="K68" i="33"/>
  <c r="F112" i="31"/>
  <c r="U17" i="46" s="1"/>
  <c r="V22" i="33"/>
  <c r="E132" i="31"/>
  <c r="T37" i="46" s="1"/>
  <c r="U42" i="33"/>
  <c r="H178" i="31"/>
  <c r="V37" i="46" s="1"/>
  <c r="J88" i="33"/>
  <c r="E105" i="31"/>
  <c r="T10" i="46" s="1"/>
  <c r="U15" i="33"/>
  <c r="F106" i="31"/>
  <c r="U11" i="46" s="1"/>
  <c r="V16" i="33"/>
  <c r="I150" i="31"/>
  <c r="W9" i="46" s="1"/>
  <c r="K60" i="33"/>
  <c r="H164" i="31"/>
  <c r="V23" i="46" s="1"/>
  <c r="J74" i="33"/>
  <c r="E114" i="31"/>
  <c r="T19" i="46" s="1"/>
  <c r="U24" i="33"/>
  <c r="F135" i="31"/>
  <c r="U40" i="46" s="1"/>
  <c r="V45" i="33"/>
  <c r="I181" i="31"/>
  <c r="W40" i="46" s="1"/>
  <c r="K91" i="33"/>
  <c r="F115" i="31"/>
  <c r="U20" i="46" s="1"/>
  <c r="V25" i="33"/>
  <c r="F120" i="31"/>
  <c r="U25" i="46" s="1"/>
  <c r="V30" i="33"/>
  <c r="I166" i="31"/>
  <c r="W25" i="46" s="1"/>
  <c r="K76" i="33"/>
  <c r="H179" i="31"/>
  <c r="V38" i="46" s="1"/>
  <c r="J89" i="33"/>
  <c r="E133" i="31"/>
  <c r="T38" i="46" s="1"/>
  <c r="U43" i="33"/>
  <c r="I162" i="31"/>
  <c r="W21" i="46" s="1"/>
  <c r="K72" i="33"/>
  <c r="H180" i="31"/>
  <c r="V39" i="46" s="1"/>
  <c r="J90" i="33"/>
  <c r="I146" i="31"/>
  <c r="W5" i="46" s="1"/>
  <c r="K56" i="33"/>
  <c r="E124" i="31"/>
  <c r="T29" i="46" s="1"/>
  <c r="U34" i="33"/>
  <c r="F124" i="31"/>
  <c r="U29" i="46" s="1"/>
  <c r="V34" i="33"/>
  <c r="F129" i="31"/>
  <c r="U34" i="46" s="1"/>
  <c r="V39" i="33"/>
  <c r="F108" i="31"/>
  <c r="U13" i="46" s="1"/>
  <c r="V18" i="33"/>
  <c r="I171" i="31"/>
  <c r="W30" i="46" s="1"/>
  <c r="K81" i="33"/>
  <c r="F121" i="31"/>
  <c r="U26" i="46" s="1"/>
  <c r="V31" i="33"/>
  <c r="I167" i="31"/>
  <c r="W26" i="46" s="1"/>
  <c r="K77" i="33"/>
  <c r="I163" i="31"/>
  <c r="W22" i="46" s="1"/>
  <c r="K73" i="33"/>
  <c r="H163" i="31"/>
  <c r="V22" i="46" s="1"/>
  <c r="J73" i="33"/>
  <c r="H169" i="31"/>
  <c r="V28" i="46" s="1"/>
  <c r="J79" i="33"/>
  <c r="H148" i="31"/>
  <c r="V7" i="46" s="1"/>
  <c r="J58" i="33"/>
  <c r="F130" i="31"/>
  <c r="U35" i="46" s="1"/>
  <c r="V40" i="33"/>
  <c r="H145" i="31"/>
  <c r="V4" i="46" s="1"/>
  <c r="J55" i="33"/>
  <c r="F99" i="31"/>
  <c r="U4" i="46" s="1"/>
  <c r="V9" i="33"/>
  <c r="H174" i="31"/>
  <c r="V33" i="46" s="1"/>
  <c r="J84" i="33"/>
  <c r="U42" i="46" l="1"/>
  <c r="W42" i="46"/>
  <c r="V42" i="46"/>
  <c r="T42" i="46"/>
  <c r="X42" i="46"/>
  <c r="D45" i="28"/>
  <c r="F8" i="28"/>
  <c r="Z5" i="46" s="1"/>
  <c r="I100" i="31"/>
  <c r="F36" i="28"/>
  <c r="Z33" i="46" s="1"/>
  <c r="I128" i="31"/>
  <c r="E28" i="28"/>
  <c r="Y25" i="46" s="1"/>
  <c r="H120" i="31"/>
  <c r="K178" i="31"/>
  <c r="E86" i="28"/>
  <c r="AB37" i="46" s="1"/>
  <c r="H25" i="27"/>
  <c r="U97" i="29"/>
  <c r="I183" i="31"/>
  <c r="K176" i="31"/>
  <c r="E84" i="28"/>
  <c r="AB35" i="46" s="1"/>
  <c r="H121" i="31"/>
  <c r="E29" i="28"/>
  <c r="Y26" i="46" s="1"/>
  <c r="H135" i="31"/>
  <c r="E43" i="28"/>
  <c r="Y40" i="46" s="1"/>
  <c r="K182" i="31"/>
  <c r="E90" i="28"/>
  <c r="AB41" i="46" s="1"/>
  <c r="J163" i="31"/>
  <c r="D71" i="28"/>
  <c r="AA22" i="46" s="1"/>
  <c r="H124" i="31"/>
  <c r="E32" i="28"/>
  <c r="Y29" i="46" s="1"/>
  <c r="E41" i="28"/>
  <c r="Y38" i="46" s="1"/>
  <c r="H133" i="31"/>
  <c r="I115" i="31"/>
  <c r="F23" i="28"/>
  <c r="Z20" i="46" s="1"/>
  <c r="F43" i="28"/>
  <c r="Z40" i="46" s="1"/>
  <c r="I135" i="31"/>
  <c r="J164" i="31"/>
  <c r="D72" i="28"/>
  <c r="AA23" i="46" s="1"/>
  <c r="I106" i="31"/>
  <c r="F14" i="28"/>
  <c r="Z11" i="46" s="1"/>
  <c r="D86" i="28"/>
  <c r="AA37" i="46" s="1"/>
  <c r="J178" i="31"/>
  <c r="F20" i="28"/>
  <c r="Z17" i="46" s="1"/>
  <c r="I112" i="31"/>
  <c r="F39" i="28"/>
  <c r="Z36" i="46" s="1"/>
  <c r="I131" i="31"/>
  <c r="J153" i="31"/>
  <c r="D61" i="28"/>
  <c r="AA12" i="46" s="1"/>
  <c r="I122" i="31"/>
  <c r="F30" i="28"/>
  <c r="Z27" i="46" s="1"/>
  <c r="S97" i="29"/>
  <c r="H183" i="31"/>
  <c r="G25" i="27"/>
  <c r="H127" i="31"/>
  <c r="E35" i="28"/>
  <c r="Y32" i="46" s="1"/>
  <c r="F34" i="28"/>
  <c r="Z31" i="46" s="1"/>
  <c r="I126" i="31"/>
  <c r="G137" i="31"/>
  <c r="D26" i="27"/>
  <c r="D27" i="27" s="1"/>
  <c r="E63" i="28"/>
  <c r="AB14" i="46" s="1"/>
  <c r="K155" i="31"/>
  <c r="H109" i="31"/>
  <c r="E17" i="28"/>
  <c r="Y14" i="46" s="1"/>
  <c r="E80" i="28"/>
  <c r="AB31" i="46" s="1"/>
  <c r="K172" i="31"/>
  <c r="E78" i="28"/>
  <c r="AB29" i="46" s="1"/>
  <c r="K170" i="31"/>
  <c r="E18" i="28"/>
  <c r="Y15" i="46" s="1"/>
  <c r="H110" i="31"/>
  <c r="F26" i="28"/>
  <c r="Z23" i="46" s="1"/>
  <c r="I118" i="31"/>
  <c r="F11" i="28"/>
  <c r="Z8" i="46" s="1"/>
  <c r="I103" i="31"/>
  <c r="K174" i="31"/>
  <c r="E82" i="28"/>
  <c r="AB33" i="46" s="1"/>
  <c r="F21" i="28"/>
  <c r="Z18" i="46" s="1"/>
  <c r="I113" i="31"/>
  <c r="D84" i="28"/>
  <c r="AA35" i="46" s="1"/>
  <c r="J176" i="31"/>
  <c r="I102" i="31"/>
  <c r="F10" i="28"/>
  <c r="Z7" i="46" s="1"/>
  <c r="K169" i="31"/>
  <c r="E77" i="28"/>
  <c r="AB28" i="46" s="1"/>
  <c r="H111" i="31"/>
  <c r="E19" i="28"/>
  <c r="Y16" i="46" s="1"/>
  <c r="D75" i="28"/>
  <c r="AA26" i="46" s="1"/>
  <c r="J167" i="31"/>
  <c r="J171" i="31"/>
  <c r="D79" i="28"/>
  <c r="AA30" i="46" s="1"/>
  <c r="J175" i="31"/>
  <c r="D83" i="28"/>
  <c r="AA34" i="46" s="1"/>
  <c r="J170" i="31"/>
  <c r="D78" i="28"/>
  <c r="AA29" i="46" s="1"/>
  <c r="F42" i="28"/>
  <c r="Z39" i="46" s="1"/>
  <c r="I134" i="31"/>
  <c r="I116" i="31"/>
  <c r="F24" i="28"/>
  <c r="Z21" i="46" s="1"/>
  <c r="K156" i="31"/>
  <c r="E64" i="28"/>
  <c r="AB15" i="46" s="1"/>
  <c r="D69" i="28"/>
  <c r="AA20" i="46" s="1"/>
  <c r="J161" i="31"/>
  <c r="D89" i="28"/>
  <c r="AA40" i="46" s="1"/>
  <c r="J181" i="31"/>
  <c r="F22" i="28"/>
  <c r="Z19" i="46" s="1"/>
  <c r="I114" i="31"/>
  <c r="J150" i="31"/>
  <c r="D58" i="28"/>
  <c r="AA9" i="46" s="1"/>
  <c r="F13" i="28"/>
  <c r="Z10" i="46" s="1"/>
  <c r="I105" i="31"/>
  <c r="J149" i="31"/>
  <c r="D57" i="28"/>
  <c r="AA8" i="46" s="1"/>
  <c r="E85" i="28"/>
  <c r="AB36" i="46" s="1"/>
  <c r="K177" i="31"/>
  <c r="J165" i="31"/>
  <c r="D73" i="28"/>
  <c r="AA24" i="46" s="1"/>
  <c r="I136" i="31"/>
  <c r="F44" i="28"/>
  <c r="Z41" i="46" s="1"/>
  <c r="V47" i="33"/>
  <c r="I98" i="31"/>
  <c r="F6" i="28"/>
  <c r="Z3" i="46" s="1"/>
  <c r="I125" i="31"/>
  <c r="F33" i="28"/>
  <c r="Z30" i="46" s="1"/>
  <c r="D59" i="28"/>
  <c r="AA10" i="46" s="1"/>
  <c r="J151" i="31"/>
  <c r="H101" i="31"/>
  <c r="E9" i="28"/>
  <c r="Y6" i="46" s="1"/>
  <c r="E62" i="28"/>
  <c r="AB13" i="46" s="1"/>
  <c r="K154" i="31"/>
  <c r="E24" i="28"/>
  <c r="Y21" i="46" s="1"/>
  <c r="H116" i="31"/>
  <c r="E23" i="28"/>
  <c r="Y20" i="46" s="1"/>
  <c r="H115" i="31"/>
  <c r="H104" i="31"/>
  <c r="E12" i="28"/>
  <c r="Y9" i="46" s="1"/>
  <c r="E11" i="28"/>
  <c r="Y8" i="46" s="1"/>
  <c r="H103" i="31"/>
  <c r="K153" i="31"/>
  <c r="E61" i="28"/>
  <c r="AB12" i="46" s="1"/>
  <c r="F35" i="28"/>
  <c r="Z32" i="46" s="1"/>
  <c r="I127" i="31"/>
  <c r="J174" i="31"/>
  <c r="D82" i="28"/>
  <c r="AA33" i="46" s="1"/>
  <c r="D56" i="28"/>
  <c r="AA7" i="46" s="1"/>
  <c r="J148" i="31"/>
  <c r="E79" i="28"/>
  <c r="AB30" i="46" s="1"/>
  <c r="K171" i="31"/>
  <c r="I129" i="31"/>
  <c r="F37" i="28"/>
  <c r="Z34" i="46" s="1"/>
  <c r="K166" i="31"/>
  <c r="E74" i="28"/>
  <c r="AB25" i="46" s="1"/>
  <c r="F17" i="28"/>
  <c r="Z14" i="46" s="1"/>
  <c r="I109" i="31"/>
  <c r="F9" i="28"/>
  <c r="Z6" i="46" s="1"/>
  <c r="I101" i="31"/>
  <c r="J172" i="31"/>
  <c r="D80" i="28"/>
  <c r="AA31" i="46" s="1"/>
  <c r="U47" i="33"/>
  <c r="H98" i="31"/>
  <c r="E6" i="28"/>
  <c r="Y3" i="46" s="1"/>
  <c r="E25" i="28"/>
  <c r="Y22" i="46" s="1"/>
  <c r="H117" i="31"/>
  <c r="E83" i="28"/>
  <c r="AB34" i="46" s="1"/>
  <c r="K175" i="31"/>
  <c r="I133" i="31"/>
  <c r="F41" i="28"/>
  <c r="Z38" i="46" s="1"/>
  <c r="I104" i="31"/>
  <c r="F12" i="28"/>
  <c r="Z9" i="46" s="1"/>
  <c r="E20" i="28"/>
  <c r="Y17" i="46" s="1"/>
  <c r="H112" i="31"/>
  <c r="I119" i="31"/>
  <c r="F27" i="28"/>
  <c r="Z24" i="46" s="1"/>
  <c r="J155" i="31"/>
  <c r="D63" i="28"/>
  <c r="AA14" i="46" s="1"/>
  <c r="H126" i="31"/>
  <c r="E34" i="28"/>
  <c r="Y31" i="46" s="1"/>
  <c r="H99" i="31"/>
  <c r="E7" i="28"/>
  <c r="Y4" i="46" s="1"/>
  <c r="E10" i="28"/>
  <c r="Y7" i="46" s="1"/>
  <c r="H102" i="31"/>
  <c r="E8" i="28"/>
  <c r="Y5" i="46" s="1"/>
  <c r="H100" i="31"/>
  <c r="K179" i="31"/>
  <c r="E87" i="28"/>
  <c r="AB38" i="46" s="1"/>
  <c r="D64" i="28"/>
  <c r="AA15" i="46" s="1"/>
  <c r="J156" i="31"/>
  <c r="E60" i="28"/>
  <c r="AB11" i="46" s="1"/>
  <c r="K152" i="31"/>
  <c r="K151" i="31"/>
  <c r="E59" i="28"/>
  <c r="AB10" i="46" s="1"/>
  <c r="D66" i="28"/>
  <c r="AA17" i="46" s="1"/>
  <c r="J158" i="31"/>
  <c r="H131" i="31"/>
  <c r="E39" i="28"/>
  <c r="Y36" i="46" s="1"/>
  <c r="H136" i="31"/>
  <c r="E44" i="28"/>
  <c r="Y41" i="46" s="1"/>
  <c r="K144" i="31"/>
  <c r="E52" i="28"/>
  <c r="AB3" i="46" s="1"/>
  <c r="K93" i="33"/>
  <c r="H128" i="31"/>
  <c r="E36" i="28"/>
  <c r="Y33" i="46" s="1"/>
  <c r="H123" i="31"/>
  <c r="E31" i="28"/>
  <c r="Y28" i="46" s="1"/>
  <c r="K157" i="31"/>
  <c r="E65" i="28"/>
  <c r="AB16" i="46" s="1"/>
  <c r="F15" i="28"/>
  <c r="Z12" i="46" s="1"/>
  <c r="I107" i="31"/>
  <c r="J147" i="31"/>
  <c r="D55" i="28"/>
  <c r="AA6" i="46" s="1"/>
  <c r="H122" i="31"/>
  <c r="E30" i="28"/>
  <c r="Y27" i="46" s="1"/>
  <c r="E68" i="28"/>
  <c r="AB19" i="46" s="1"/>
  <c r="K160" i="31"/>
  <c r="K168" i="31"/>
  <c r="E76" i="28"/>
  <c r="AB27" i="46" s="1"/>
  <c r="J159" i="31"/>
  <c r="D67" i="28"/>
  <c r="AA18" i="46" s="1"/>
  <c r="F19" i="28"/>
  <c r="Z16" i="46" s="1"/>
  <c r="I111" i="31"/>
  <c r="H134" i="31"/>
  <c r="E42" i="28"/>
  <c r="Y39" i="46" s="1"/>
  <c r="K164" i="31"/>
  <c r="E72" i="28"/>
  <c r="AB23" i="46" s="1"/>
  <c r="H119" i="31"/>
  <c r="E27" i="28"/>
  <c r="Y24" i="46" s="1"/>
  <c r="K148" i="31"/>
  <c r="E56" i="28"/>
  <c r="AB7" i="46" s="1"/>
  <c r="K173" i="31"/>
  <c r="E81" i="28"/>
  <c r="AB32" i="46" s="1"/>
  <c r="D53" i="28"/>
  <c r="AA4" i="46" s="1"/>
  <c r="J145" i="31"/>
  <c r="E75" i="28"/>
  <c r="AB26" i="46" s="1"/>
  <c r="K167" i="31"/>
  <c r="J180" i="31"/>
  <c r="D88" i="28"/>
  <c r="AA39" i="46" s="1"/>
  <c r="I99" i="31"/>
  <c r="F7" i="28"/>
  <c r="Z4" i="46" s="1"/>
  <c r="I130" i="31"/>
  <c r="F38" i="28"/>
  <c r="Z35" i="46" s="1"/>
  <c r="J169" i="31"/>
  <c r="D77" i="28"/>
  <c r="AA28" i="46" s="1"/>
  <c r="K163" i="31"/>
  <c r="E71" i="28"/>
  <c r="AB22" i="46" s="1"/>
  <c r="F29" i="28"/>
  <c r="Z26" i="46" s="1"/>
  <c r="I121" i="31"/>
  <c r="F16" i="28"/>
  <c r="Z13" i="46" s="1"/>
  <c r="I108" i="31"/>
  <c r="I124" i="31"/>
  <c r="F32" i="28"/>
  <c r="Z29" i="46" s="1"/>
  <c r="E54" i="28"/>
  <c r="AB5" i="46" s="1"/>
  <c r="K146" i="31"/>
  <c r="E70" i="28"/>
  <c r="AB21" i="46" s="1"/>
  <c r="K162" i="31"/>
  <c r="J179" i="31"/>
  <c r="D87" i="28"/>
  <c r="AA38" i="46" s="1"/>
  <c r="I120" i="31"/>
  <c r="F28" i="28"/>
  <c r="Z25" i="46" s="1"/>
  <c r="K181" i="31"/>
  <c r="E89" i="28"/>
  <c r="AB40" i="46" s="1"/>
  <c r="H114" i="31"/>
  <c r="E22" i="28"/>
  <c r="Y19" i="46" s="1"/>
  <c r="K150" i="31"/>
  <c r="E58" i="28"/>
  <c r="AB9" i="46" s="1"/>
  <c r="H105" i="31"/>
  <c r="E13" i="28"/>
  <c r="Y10" i="46" s="1"/>
  <c r="H132" i="31"/>
  <c r="E40" i="28"/>
  <c r="Y37" i="46" s="1"/>
  <c r="K158" i="31"/>
  <c r="E66" i="28"/>
  <c r="AB17" i="46" s="1"/>
  <c r="H107" i="31"/>
  <c r="E15" i="28"/>
  <c r="Y12" i="46" s="1"/>
  <c r="J182" i="31"/>
  <c r="D90" i="28"/>
  <c r="AA41" i="46" s="1"/>
  <c r="J93" i="33"/>
  <c r="J144" i="31"/>
  <c r="D52" i="28"/>
  <c r="AA3" i="46" s="1"/>
  <c r="E137" i="31"/>
  <c r="C49" i="29"/>
  <c r="E25" i="27"/>
  <c r="D81" i="28"/>
  <c r="AA32" i="46" s="1"/>
  <c r="J173" i="31"/>
  <c r="K147" i="31"/>
  <c r="E55" i="28"/>
  <c r="AB6" i="46" s="1"/>
  <c r="K159" i="31"/>
  <c r="E67" i="28"/>
  <c r="AB18" i="46" s="1"/>
  <c r="D62" i="28"/>
  <c r="AA13" i="46" s="1"/>
  <c r="J154" i="31"/>
  <c r="E88" i="28"/>
  <c r="AB39" i="46" s="1"/>
  <c r="K180" i="31"/>
  <c r="J152" i="31"/>
  <c r="D60" i="28"/>
  <c r="AA11" i="46" s="1"/>
  <c r="E21" i="28"/>
  <c r="Y18" i="46" s="1"/>
  <c r="H113" i="31"/>
  <c r="K145" i="31"/>
  <c r="E53" i="28"/>
  <c r="AB4" i="46" s="1"/>
  <c r="H130" i="31"/>
  <c r="E38" i="28"/>
  <c r="Y35" i="46" s="1"/>
  <c r="I123" i="31"/>
  <c r="F31" i="28"/>
  <c r="Z28" i="46" s="1"/>
  <c r="I117" i="31"/>
  <c r="F25" i="28"/>
  <c r="Z22" i="46" s="1"/>
  <c r="J157" i="31"/>
  <c r="D65" i="28"/>
  <c r="AA16" i="46" s="1"/>
  <c r="E33" i="28"/>
  <c r="Y30" i="46" s="1"/>
  <c r="H125" i="31"/>
  <c r="E16" i="28"/>
  <c r="Y13" i="46" s="1"/>
  <c r="H108" i="31"/>
  <c r="E37" i="28"/>
  <c r="Y34" i="46" s="1"/>
  <c r="H129" i="31"/>
  <c r="D54" i="28"/>
  <c r="AA5" i="46" s="1"/>
  <c r="J146" i="31"/>
  <c r="D70" i="28"/>
  <c r="AA21" i="46" s="1"/>
  <c r="J162" i="31"/>
  <c r="F18" i="28"/>
  <c r="Z15" i="46" s="1"/>
  <c r="I110" i="31"/>
  <c r="J166" i="31"/>
  <c r="D74" i="28"/>
  <c r="AA25" i="46" s="1"/>
  <c r="K161" i="31"/>
  <c r="E69" i="28"/>
  <c r="AB20" i="46" s="1"/>
  <c r="J160" i="31"/>
  <c r="D68" i="28"/>
  <c r="AA19" i="46" s="1"/>
  <c r="E26" i="28"/>
  <c r="Y23" i="46" s="1"/>
  <c r="H118" i="31"/>
  <c r="H106" i="31"/>
  <c r="E14" i="28"/>
  <c r="Y11" i="46" s="1"/>
  <c r="F40" i="28"/>
  <c r="Z37" i="46" s="1"/>
  <c r="I132" i="31"/>
  <c r="E57" i="28"/>
  <c r="AB8" i="46" s="1"/>
  <c r="K149" i="31"/>
  <c r="J177" i="31"/>
  <c r="D85" i="28"/>
  <c r="AA36" i="46" s="1"/>
  <c r="K165" i="31"/>
  <c r="E73" i="28"/>
  <c r="AB24" i="46" s="1"/>
  <c r="J168" i="31"/>
  <c r="D76" i="28"/>
  <c r="AA27" i="46" s="1"/>
  <c r="F25" i="27"/>
  <c r="E49" i="29"/>
  <c r="F137" i="31"/>
  <c r="Z42" i="46" l="1"/>
  <c r="Y42" i="46"/>
  <c r="AA42" i="46"/>
  <c r="AB42" i="46"/>
  <c r="K183" i="31"/>
  <c r="H26" i="27"/>
  <c r="F26" i="27"/>
  <c r="I137" i="31"/>
  <c r="G26" i="27"/>
  <c r="J183" i="31"/>
  <c r="E91" i="28"/>
  <c r="H137" i="31"/>
  <c r="E26" i="27"/>
  <c r="F45" i="28"/>
  <c r="D91" i="28"/>
  <c r="E45" i="28"/>
</calcChain>
</file>

<file path=xl/sharedStrings.xml><?xml version="1.0" encoding="utf-8"?>
<sst xmlns="http://schemas.openxmlformats.org/spreadsheetml/2006/main" count="9468" uniqueCount="1264">
  <si>
    <t>農業</t>
  </si>
  <si>
    <t>林業</t>
  </si>
  <si>
    <t>漁業</t>
  </si>
  <si>
    <t>鉱業</t>
  </si>
  <si>
    <t>飲食料品</t>
  </si>
  <si>
    <t>繊維製品</t>
  </si>
  <si>
    <t>パルプ・紙・木製品</t>
  </si>
  <si>
    <t>化学製品</t>
  </si>
  <si>
    <t>石油・石炭製品</t>
  </si>
  <si>
    <t>窯業・土石製品</t>
  </si>
  <si>
    <t>鉄鋼</t>
  </si>
  <si>
    <t>非鉄金属</t>
  </si>
  <si>
    <t>金属製品</t>
  </si>
  <si>
    <t>電気機械</t>
  </si>
  <si>
    <t>電子部品</t>
  </si>
  <si>
    <t>輸送機械</t>
  </si>
  <si>
    <t>その他の製造工業製品</t>
  </si>
  <si>
    <t>建設</t>
  </si>
  <si>
    <t>電力・ガス・熱供給</t>
  </si>
  <si>
    <t>商業</t>
  </si>
  <si>
    <t>金融・保険</t>
  </si>
  <si>
    <t>不動産</t>
  </si>
  <si>
    <t>情報通信</t>
  </si>
  <si>
    <t>公務</t>
  </si>
  <si>
    <t>教育・研究</t>
  </si>
  <si>
    <t>対事業所サービス</t>
  </si>
  <si>
    <t>対個人サービス</t>
  </si>
  <si>
    <t>事務用品</t>
  </si>
  <si>
    <t>分類不明</t>
  </si>
  <si>
    <t>水道</t>
  </si>
  <si>
    <t>廃棄物処理</t>
  </si>
  <si>
    <t>医療・福祉</t>
  </si>
  <si>
    <t>運輸・郵便</t>
  </si>
  <si>
    <t>内生部門計</t>
  </si>
  <si>
    <t>家計外消費支出（行）</t>
  </si>
  <si>
    <t>雇用者所得</t>
  </si>
  <si>
    <t>営業余剰</t>
  </si>
  <si>
    <t>資本減耗引当</t>
  </si>
  <si>
    <t>間接税（関税・輸入品商品税を除く。）</t>
  </si>
  <si>
    <t>（控除）経常補助金</t>
  </si>
  <si>
    <t>粗付加価値部門計</t>
  </si>
  <si>
    <t>県内生産額</t>
  </si>
  <si>
    <t>その他の対事業所サービス</t>
  </si>
  <si>
    <t>第17表　一般分類建設部門取引額表（生産者価格）</t>
    <rPh sb="5" eb="7">
      <t>イッパン</t>
    </rPh>
    <rPh sb="7" eb="9">
      <t>ブンルイ</t>
    </rPh>
    <rPh sb="9" eb="11">
      <t>ケンセツ</t>
    </rPh>
    <rPh sb="11" eb="13">
      <t>ブモン</t>
    </rPh>
    <rPh sb="13" eb="16">
      <t>トリヒキガク</t>
    </rPh>
    <rPh sb="16" eb="17">
      <t>ヒョウ</t>
    </rPh>
    <rPh sb="18" eb="21">
      <t>セイサンシャ</t>
    </rPh>
    <rPh sb="21" eb="23">
      <t>カカク</t>
    </rPh>
    <phoneticPr fontId="6"/>
  </si>
  <si>
    <t>（単位：100万円）</t>
    <rPh sb="1" eb="3">
      <t>タンイ</t>
    </rPh>
    <rPh sb="7" eb="9">
      <t>マンエン</t>
    </rPh>
    <phoneticPr fontId="6"/>
  </si>
  <si>
    <t>建      設</t>
  </si>
  <si>
    <t>建　　　築</t>
  </si>
  <si>
    <t>ＳＲＣ住宅</t>
  </si>
  <si>
    <t>Ｒ Ｃ 住 宅</t>
  </si>
  <si>
    <t>Ｒ Ｃ 在 来
住       宅</t>
  </si>
  <si>
    <t>Ｒ Ｃ 量 産
住       宅</t>
  </si>
  <si>
    <t>Ｓ  住  宅</t>
  </si>
  <si>
    <t>Ｓ在来住宅</t>
  </si>
  <si>
    <t>Ｓ量産住宅</t>
  </si>
  <si>
    <t>Ｃ Ｂ 住 宅</t>
  </si>
  <si>
    <t>非住宅建築</t>
  </si>
  <si>
    <t>非住宅建築
（ 木 造 ）</t>
  </si>
  <si>
    <t>木 造 工 場</t>
  </si>
  <si>
    <t>木造事務所</t>
  </si>
  <si>
    <t>非住宅建築
（非木造）</t>
  </si>
  <si>
    <t>ＳＲＣ工場</t>
  </si>
  <si>
    <t>Ｓ  Ｒ  Ｃ
事  務  所</t>
  </si>
  <si>
    <t>Ｒ Ｃ 工 場</t>
  </si>
  <si>
    <t>Ｒ Ｃ 学 校</t>
  </si>
  <si>
    <t>ＲＣ事務所</t>
  </si>
  <si>
    <t>Ｓ  工  場</t>
  </si>
  <si>
    <t>Ｓ 事 務 所</t>
  </si>
  <si>
    <t>ＣＢ非住宅</t>
  </si>
  <si>
    <t>土    木</t>
  </si>
  <si>
    <t>公 共 事 業</t>
  </si>
  <si>
    <t>道 路 関 係
公 共 事 業</t>
  </si>
  <si>
    <t>道    路</t>
  </si>
  <si>
    <t>一 般 道 路</t>
  </si>
  <si>
    <t>道 路 改 良</t>
  </si>
  <si>
    <t>道 路 舗 装</t>
  </si>
  <si>
    <t>道 路 橋 梁</t>
  </si>
  <si>
    <t>道 路 補 修</t>
  </si>
  <si>
    <t>街 路 改 良</t>
  </si>
  <si>
    <t>街 路 舗 装</t>
  </si>
  <si>
    <t>街 路 橋 梁</t>
  </si>
  <si>
    <t>有 料 道 路</t>
  </si>
  <si>
    <t>高 速 有 料
道         路</t>
  </si>
  <si>
    <t>東日本高速
道路 （株）、
中日本高速
道路 （株）、
西日本高速
道路 （株）</t>
  </si>
  <si>
    <t>首 都 高 速
道 路 （株）</t>
  </si>
  <si>
    <t>阪 神 高 速
道 路 （株）</t>
  </si>
  <si>
    <t>本 州 四 国 
連 絡 高 速
道 路 （株）</t>
  </si>
  <si>
    <t>一 般 有 料
道         路</t>
  </si>
  <si>
    <t>区 画 整 理</t>
  </si>
  <si>
    <t>河川・下水
道・その他
の公共事業</t>
  </si>
  <si>
    <t>治     水</t>
  </si>
  <si>
    <t>河 川 改 修</t>
  </si>
  <si>
    <t>海     岸</t>
  </si>
  <si>
    <t>砂     防</t>
  </si>
  <si>
    <t>下 水 道</t>
  </si>
  <si>
    <t>港湾・漁港</t>
  </si>
  <si>
    <t>空     港</t>
  </si>
  <si>
    <t>公     園</t>
  </si>
  <si>
    <t>災 害 復 旧</t>
  </si>
  <si>
    <t>農 林 関 係
公 共 事 業</t>
  </si>
  <si>
    <t>そ の 他 の
土 木 建 設</t>
  </si>
  <si>
    <t>鉄 道 軌 道
建         設</t>
  </si>
  <si>
    <t>電 力 施 設
建         設</t>
  </si>
  <si>
    <t>電 気 通 信
施 設 建 設</t>
  </si>
  <si>
    <t>上・工業用
水       道</t>
  </si>
  <si>
    <t>土 地 造 成</t>
  </si>
  <si>
    <t>そ の 他 の
土        木</t>
  </si>
  <si>
    <t>1</t>
  </si>
  <si>
    <t>耕種農業</t>
  </si>
  <si>
    <t>2</t>
  </si>
  <si>
    <t>畜産</t>
  </si>
  <si>
    <t>3</t>
  </si>
  <si>
    <t>農業サービス</t>
  </si>
  <si>
    <t>4</t>
  </si>
  <si>
    <t>5</t>
  </si>
  <si>
    <t>6</t>
  </si>
  <si>
    <t>7</t>
  </si>
  <si>
    <t>石炭・原油・天然ガス</t>
  </si>
  <si>
    <t>8</t>
  </si>
  <si>
    <t>9</t>
  </si>
  <si>
    <t>食料品</t>
  </si>
  <si>
    <t>10</t>
  </si>
  <si>
    <t>11</t>
  </si>
  <si>
    <t>飼料・有機質肥料（別掲を除く。）</t>
  </si>
  <si>
    <t>12</t>
  </si>
  <si>
    <t>たばこ</t>
  </si>
  <si>
    <t>13</t>
  </si>
  <si>
    <t>繊維工業製品</t>
  </si>
  <si>
    <t>14</t>
  </si>
  <si>
    <t>15</t>
  </si>
  <si>
    <t>16</t>
  </si>
  <si>
    <t>家具・装備品</t>
  </si>
  <si>
    <t>17</t>
  </si>
  <si>
    <t>パルプ・紙・板紙・加工紙</t>
  </si>
  <si>
    <t>18</t>
  </si>
  <si>
    <t>紙加工品</t>
  </si>
  <si>
    <t>19</t>
  </si>
  <si>
    <t>20</t>
  </si>
  <si>
    <t>化学肥料</t>
  </si>
  <si>
    <t>21</t>
  </si>
  <si>
    <t>22</t>
  </si>
  <si>
    <t>23</t>
  </si>
  <si>
    <t>24</t>
  </si>
  <si>
    <t>合成樹脂</t>
  </si>
  <si>
    <t>25</t>
  </si>
  <si>
    <t>化学繊維</t>
  </si>
  <si>
    <t>26</t>
  </si>
  <si>
    <t>27</t>
  </si>
  <si>
    <t>28</t>
  </si>
  <si>
    <t>石油製品</t>
  </si>
  <si>
    <t>29</t>
  </si>
  <si>
    <t>石炭製品</t>
  </si>
  <si>
    <t>30</t>
  </si>
  <si>
    <t>プラスチック製品</t>
  </si>
  <si>
    <t>31</t>
  </si>
  <si>
    <t>ゴム製品</t>
  </si>
  <si>
    <t>32</t>
  </si>
  <si>
    <t>33</t>
  </si>
  <si>
    <t>ガラス・ガラス製品</t>
  </si>
  <si>
    <t>34</t>
  </si>
  <si>
    <t>セメント・セメント製品</t>
  </si>
  <si>
    <t>35</t>
  </si>
  <si>
    <t>陶磁器</t>
  </si>
  <si>
    <t>36</t>
  </si>
  <si>
    <t>その他の窯業・土石製品</t>
  </si>
  <si>
    <t>37</t>
  </si>
  <si>
    <t>銑鉄・粗鋼</t>
  </si>
  <si>
    <t>38</t>
  </si>
  <si>
    <t>鋼材</t>
  </si>
  <si>
    <t>39</t>
  </si>
  <si>
    <t>40</t>
  </si>
  <si>
    <t>41</t>
  </si>
  <si>
    <t>非鉄金属製錬・精製</t>
  </si>
  <si>
    <t>42</t>
  </si>
  <si>
    <t>非鉄金属加工製品</t>
  </si>
  <si>
    <t>43</t>
  </si>
  <si>
    <t>44</t>
  </si>
  <si>
    <t>その他の金属製品</t>
  </si>
  <si>
    <t>45</t>
  </si>
  <si>
    <t>46</t>
  </si>
  <si>
    <t>47</t>
  </si>
  <si>
    <t>48</t>
  </si>
  <si>
    <t>49</t>
  </si>
  <si>
    <t>50</t>
  </si>
  <si>
    <t>51</t>
  </si>
  <si>
    <t>52</t>
  </si>
  <si>
    <t>53</t>
  </si>
  <si>
    <t>54</t>
  </si>
  <si>
    <t>55</t>
  </si>
  <si>
    <t>56</t>
  </si>
  <si>
    <t>57</t>
  </si>
  <si>
    <t>58</t>
  </si>
  <si>
    <t>自動車部品・同附属品</t>
  </si>
  <si>
    <t>59</t>
  </si>
  <si>
    <t>船舶・同修理</t>
  </si>
  <si>
    <t>60</t>
  </si>
  <si>
    <t>その他の輸送機械・同修理</t>
  </si>
  <si>
    <t>61</t>
  </si>
  <si>
    <t>62</t>
  </si>
  <si>
    <t>63</t>
  </si>
  <si>
    <t>建築</t>
  </si>
  <si>
    <t>64</t>
  </si>
  <si>
    <t>建設補修</t>
  </si>
  <si>
    <t>65</t>
  </si>
  <si>
    <t>66</t>
  </si>
  <si>
    <t>67</t>
  </si>
  <si>
    <t>電力</t>
  </si>
  <si>
    <t>68</t>
  </si>
  <si>
    <t>ガス・熱供給</t>
  </si>
  <si>
    <t>69</t>
  </si>
  <si>
    <t>70</t>
  </si>
  <si>
    <t>71</t>
  </si>
  <si>
    <t>72</t>
  </si>
  <si>
    <t>73</t>
  </si>
  <si>
    <t>不動産仲介及び賃貸</t>
  </si>
  <si>
    <t>74</t>
  </si>
  <si>
    <t>住宅賃貸料</t>
  </si>
  <si>
    <t>75</t>
  </si>
  <si>
    <t>76</t>
  </si>
  <si>
    <t>鉄道輸送</t>
  </si>
  <si>
    <t>77</t>
  </si>
  <si>
    <t>78</t>
  </si>
  <si>
    <t>自家輸送</t>
  </si>
  <si>
    <t>79</t>
  </si>
  <si>
    <t>水運</t>
  </si>
  <si>
    <t>80</t>
  </si>
  <si>
    <t>航空輸送</t>
  </si>
  <si>
    <t>81</t>
  </si>
  <si>
    <t>82</t>
  </si>
  <si>
    <t>倉庫</t>
  </si>
  <si>
    <t>83</t>
  </si>
  <si>
    <t>84</t>
  </si>
  <si>
    <t>85</t>
  </si>
  <si>
    <t>86</t>
  </si>
  <si>
    <t>放送</t>
  </si>
  <si>
    <t>87</t>
  </si>
  <si>
    <t>88</t>
  </si>
  <si>
    <t>89</t>
  </si>
  <si>
    <t>90</t>
  </si>
  <si>
    <t>91</t>
  </si>
  <si>
    <t>教育</t>
  </si>
  <si>
    <t>92</t>
  </si>
  <si>
    <t>研究</t>
  </si>
  <si>
    <t>93</t>
  </si>
  <si>
    <t>94</t>
  </si>
  <si>
    <t>95</t>
  </si>
  <si>
    <t>96</t>
  </si>
  <si>
    <t>97</t>
  </si>
  <si>
    <t>98</t>
  </si>
  <si>
    <t>物品賃貸サービス</t>
  </si>
  <si>
    <t>99</t>
  </si>
  <si>
    <t>広告</t>
  </si>
  <si>
    <t>100</t>
  </si>
  <si>
    <t>自動車整備・機械修理</t>
  </si>
  <si>
    <t>101</t>
  </si>
  <si>
    <t>102</t>
  </si>
  <si>
    <t>103</t>
  </si>
  <si>
    <t>104</t>
  </si>
  <si>
    <t>105</t>
  </si>
  <si>
    <t>106</t>
  </si>
  <si>
    <t>その他の対個人サービス</t>
  </si>
  <si>
    <t>国内生産額</t>
  </si>
  <si>
    <t>建設部門</t>
    <rPh sb="0" eb="2">
      <t>ケンセツ</t>
    </rPh>
    <rPh sb="2" eb="4">
      <t>ブモン</t>
    </rPh>
    <phoneticPr fontId="6"/>
  </si>
  <si>
    <t>定義</t>
    <rPh sb="0" eb="2">
      <t>テイギ</t>
    </rPh>
    <phoneticPr fontId="8"/>
  </si>
  <si>
    <t>01</t>
  </si>
  <si>
    <t>建設</t>
    <rPh sb="0" eb="2">
      <t>ケンセツ</t>
    </rPh>
    <phoneticPr fontId="6"/>
  </si>
  <si>
    <t>02</t>
  </si>
  <si>
    <t>建築</t>
    <phoneticPr fontId="6"/>
  </si>
  <si>
    <t>03</t>
  </si>
  <si>
    <t>04</t>
  </si>
  <si>
    <t>05</t>
  </si>
  <si>
    <t>06以外の住宅</t>
    <phoneticPr fontId="8"/>
  </si>
  <si>
    <t>06</t>
  </si>
  <si>
    <t>プレハブ工法住宅及びツーバイフォー工法住宅</t>
    <phoneticPr fontId="8"/>
  </si>
  <si>
    <t>07</t>
  </si>
  <si>
    <t>08</t>
  </si>
  <si>
    <t xml:space="preserve"> </t>
    <phoneticPr fontId="6"/>
  </si>
  <si>
    <t>主要構造部が鉄骨鉄筋コンクリート造りのもの</t>
    <phoneticPr fontId="8"/>
  </si>
  <si>
    <t>09</t>
  </si>
  <si>
    <t>主要構造部が鉄筋コンクリート造りのもの</t>
    <phoneticPr fontId="8"/>
  </si>
  <si>
    <t>11以外の住宅</t>
    <phoneticPr fontId="8"/>
  </si>
  <si>
    <t>プレハブ工法住宅</t>
    <phoneticPr fontId="8"/>
  </si>
  <si>
    <t>主要構造部が鉄骨造またはその他の金属で作られたもの</t>
    <phoneticPr fontId="8"/>
  </si>
  <si>
    <t>14以外の住宅</t>
    <phoneticPr fontId="8"/>
  </si>
  <si>
    <t>主要構造部がコンクリート・ブロック造及び他の分類に該当しないもの</t>
    <phoneticPr fontId="8"/>
  </si>
  <si>
    <t>木造建築物のうち、04以外の建築物の新築、増築及び改築</t>
    <phoneticPr fontId="8"/>
  </si>
  <si>
    <t>工場、作業場及び倉庫</t>
    <phoneticPr fontId="8"/>
  </si>
  <si>
    <t>事務所、店舗、学校、病院及び他に分類されないもの</t>
    <phoneticPr fontId="8"/>
  </si>
  <si>
    <t>非木造の建築物のうち、07以外の建築物の新築、増築及び改築</t>
    <phoneticPr fontId="8"/>
  </si>
  <si>
    <t>主要構造部が鉄骨鉄筋コンクリート造の工場、作業場、及び倉庫</t>
    <phoneticPr fontId="8"/>
  </si>
  <si>
    <t>主要構造部が鉄骨鉄筋コンクリート造の事務所、店舗、学校、病院及びその他21に該当しないもの</t>
    <phoneticPr fontId="8"/>
  </si>
  <si>
    <t>主要構造部が鉄筋コンクリート造の工場、作業場、倉庫</t>
    <phoneticPr fontId="8"/>
  </si>
  <si>
    <t>主要構造部が鉄筋コンクリート造の学校</t>
    <phoneticPr fontId="8"/>
  </si>
  <si>
    <t>主要構造部が鉄筋コンクリート造の事務所、店舗、病院及びその他23、24に該当しないもの</t>
    <phoneticPr fontId="8"/>
  </si>
  <si>
    <t>主要構造部が鉄骨またはその他の金属で作られた工場、作業場、倉庫</t>
    <phoneticPr fontId="8"/>
  </si>
  <si>
    <t>主要構造部が鉄骨またはその他の金属で作られた事務所、店舗、病院、学校及びその他26に該当しないもの</t>
    <phoneticPr fontId="8"/>
  </si>
  <si>
    <t>土木 = （公共事業 ＋ その他の土木建設）</t>
    <rPh sb="6" eb="8">
      <t>コウキョウ</t>
    </rPh>
    <rPh sb="8" eb="10">
      <t>ジギョウ</t>
    </rPh>
    <rPh sb="15" eb="16">
      <t>タ</t>
    </rPh>
    <rPh sb="17" eb="19">
      <t>ドボク</t>
    </rPh>
    <rPh sb="19" eb="21">
      <t>ケンセツ</t>
    </rPh>
    <phoneticPr fontId="6"/>
  </si>
  <si>
    <t>農林関係公共事業を除く公共事業</t>
    <phoneticPr fontId="8"/>
  </si>
  <si>
    <t>国及び地方公共団体の行う道路改良事業</t>
    <phoneticPr fontId="8"/>
  </si>
  <si>
    <t>国及び地方公共団体の行う道路舗装新設事業</t>
    <phoneticPr fontId="8"/>
  </si>
  <si>
    <t>国及び地方公共団体の行う道路橋梁整備事業</t>
    <phoneticPr fontId="8"/>
  </si>
  <si>
    <t>国及び地方公共団体の行う道路補修事業</t>
    <phoneticPr fontId="8"/>
  </si>
  <si>
    <t>国及び地方公共団体の行う街路改良事業、街路補修事業</t>
    <phoneticPr fontId="8"/>
  </si>
  <si>
    <t>国及び地方公共団体の行う街路舗装新設事業</t>
    <phoneticPr fontId="8"/>
  </si>
  <si>
    <t>国及び地方公共団体の行う街路橋梁整備事業</t>
    <phoneticPr fontId="8"/>
  </si>
  <si>
    <t>43～46の高速道路株式会社の行う高速自動車国道建設事業、補修修繕事業</t>
    <phoneticPr fontId="8"/>
  </si>
  <si>
    <t>東日本高速道路(株)
中日本高速道路(株)
西日本高速道路(株)</t>
    <rPh sb="0" eb="3">
      <t>ヒガシニホン</t>
    </rPh>
    <rPh sb="3" eb="5">
      <t>コウソク</t>
    </rPh>
    <rPh sb="5" eb="7">
      <t>ドウロ</t>
    </rPh>
    <rPh sb="7" eb="10">
      <t>カブ</t>
    </rPh>
    <rPh sb="11" eb="14">
      <t>ナカニホン</t>
    </rPh>
    <rPh sb="14" eb="16">
      <t>コウソク</t>
    </rPh>
    <rPh sb="16" eb="18">
      <t>ドウロ</t>
    </rPh>
    <rPh sb="18" eb="21">
      <t>カブ</t>
    </rPh>
    <rPh sb="22" eb="25">
      <t>ニシニホン</t>
    </rPh>
    <rPh sb="25" eb="27">
      <t>コウソク</t>
    </rPh>
    <rPh sb="27" eb="29">
      <t>ドウロ</t>
    </rPh>
    <rPh sb="29" eb="32">
      <t>カブ</t>
    </rPh>
    <phoneticPr fontId="6"/>
  </si>
  <si>
    <t>首都高速道路(株)</t>
    <rPh sb="6" eb="9">
      <t>カブ</t>
    </rPh>
    <phoneticPr fontId="6"/>
  </si>
  <si>
    <t>阪神高速道路(株)</t>
    <rPh sb="6" eb="9">
      <t>カブ</t>
    </rPh>
    <phoneticPr fontId="6"/>
  </si>
  <si>
    <t>本州四国連絡高速道路(株)</t>
    <rPh sb="4" eb="6">
      <t>レンラク</t>
    </rPh>
    <rPh sb="6" eb="8">
      <t>コウソク</t>
    </rPh>
    <rPh sb="8" eb="10">
      <t>ドウロ</t>
    </rPh>
    <rPh sb="10" eb="13">
      <t>カブ</t>
    </rPh>
    <phoneticPr fontId="6"/>
  </si>
  <si>
    <t>48の高速道路株式会社の行う一般有料道路建設事業、補修修繕事業</t>
    <phoneticPr fontId="8"/>
  </si>
  <si>
    <t>地方公共団体及び地方道路公社の行う一般有料道路建設事業、補修修繕事業</t>
    <phoneticPr fontId="8"/>
  </si>
  <si>
    <t>国及び地方公共団体の行う土地区画整理事業</t>
    <phoneticPr fontId="8"/>
  </si>
  <si>
    <t>国及び地方公共団体の行う河川事業</t>
    <phoneticPr fontId="8"/>
  </si>
  <si>
    <t>国及び地方公共団体の行う河川総合開発事業並びに独立行政法人水資源機構の行う事業</t>
    <phoneticPr fontId="8"/>
  </si>
  <si>
    <t>国及び地方公共団体の行う海岸事業</t>
    <phoneticPr fontId="8"/>
  </si>
  <si>
    <t>国及び地方公共団体の行う砂防事業及び地すべり対策事業</t>
    <phoneticPr fontId="8"/>
  </si>
  <si>
    <t>地方公共団体及び地方公営企業の行う下水道事業の構築物の建設事業</t>
    <phoneticPr fontId="8"/>
  </si>
  <si>
    <t>国及び地方公共団体の行う港湾事業、漁港事業、沿岸漁場整備事業及び離島電気事業</t>
    <phoneticPr fontId="8"/>
  </si>
  <si>
    <t>国、地方公共団体、成田国際空港株式会社、中部国際空港株式会社及び関西国際空港株式会社の行う空港整備事業</t>
    <phoneticPr fontId="8"/>
  </si>
  <si>
    <t>地方公共団体の行う廃棄物処理事業</t>
    <phoneticPr fontId="8"/>
  </si>
  <si>
    <t>国及び地方公共団体の行う公園及び緑地保全事業</t>
    <phoneticPr fontId="8"/>
  </si>
  <si>
    <t>国及び地方公共団体の行う31～59の事業の災害復旧事業及び鉱害復旧事業</t>
    <phoneticPr fontId="8"/>
  </si>
  <si>
    <t>国及び地方公共団体等の行う農業土木事業、林道事業、治山事業及びこれらの事業の災害復旧事業</t>
    <phoneticPr fontId="8"/>
  </si>
  <si>
    <t>地方公営企業等の行う上水道事業における建設事業、工業用水道事業及び簡易水道事業</t>
    <phoneticPr fontId="8"/>
  </si>
  <si>
    <t>合計</t>
    <rPh sb="0" eb="2">
      <t>ゴウケイ</t>
    </rPh>
    <phoneticPr fontId="8"/>
  </si>
  <si>
    <t>分析テーマ</t>
    <rPh sb="0" eb="2">
      <t>ブンセキ</t>
    </rPh>
    <phoneticPr fontId="28"/>
  </si>
  <si>
    <t>単位：</t>
    <phoneticPr fontId="28"/>
  </si>
  <si>
    <t>　① 分析テーマを入力</t>
    <rPh sb="3" eb="5">
      <t>ブンセキ</t>
    </rPh>
    <rPh sb="9" eb="11">
      <t>ニュウリョク</t>
    </rPh>
    <rPh sb="10" eb="11">
      <t>タテイリ</t>
    </rPh>
    <phoneticPr fontId="8"/>
  </si>
  <si>
    <t>その他の土木建設</t>
    <rPh sb="2" eb="3">
      <t>タ</t>
    </rPh>
    <rPh sb="4" eb="6">
      <t>ドボク</t>
    </rPh>
    <rPh sb="6" eb="8">
      <t>ケンセツ</t>
    </rPh>
    <phoneticPr fontId="28"/>
  </si>
  <si>
    <t>民間構築物</t>
    <rPh sb="0" eb="2">
      <t>ミンカン</t>
    </rPh>
    <rPh sb="2" eb="5">
      <t>コウチクブツ</t>
    </rPh>
    <phoneticPr fontId="28"/>
  </si>
  <si>
    <t>ガス</t>
    <phoneticPr fontId="28"/>
  </si>
  <si>
    <t>その他</t>
    <rPh sb="2" eb="3">
      <t>タ</t>
    </rPh>
    <phoneticPr fontId="28"/>
  </si>
  <si>
    <t>民間企業等が行う土木構築物の建設事業</t>
    <phoneticPr fontId="28"/>
  </si>
  <si>
    <t>民間ガス会社及び地方公営企業の行うガス事業の貯槽の建設工事</t>
    <phoneticPr fontId="28"/>
  </si>
  <si>
    <t>駐車場建設事業及び上記以外のその他の土木</t>
    <rPh sb="0" eb="3">
      <t>チュウシャジョウ</t>
    </rPh>
    <rPh sb="3" eb="5">
      <t>ケンセツ</t>
    </rPh>
    <rPh sb="5" eb="7">
      <t>ジギョウ</t>
    </rPh>
    <rPh sb="7" eb="8">
      <t>オヨ</t>
    </rPh>
    <rPh sb="9" eb="11">
      <t>ジョウキ</t>
    </rPh>
    <rPh sb="11" eb="13">
      <t>イガイ</t>
    </rPh>
    <rPh sb="16" eb="17">
      <t>タ</t>
    </rPh>
    <rPh sb="18" eb="20">
      <t>ドボク</t>
    </rPh>
    <phoneticPr fontId="28"/>
  </si>
  <si>
    <t>原材料需要額</t>
    <rPh sb="0" eb="3">
      <t>ゲンザイリョウ</t>
    </rPh>
    <rPh sb="3" eb="5">
      <t>ジュヨウ</t>
    </rPh>
    <rPh sb="5" eb="6">
      <t>ガク</t>
    </rPh>
    <phoneticPr fontId="28"/>
  </si>
  <si>
    <t>建設投資額（「データ入力表」シートから転記）→</t>
    <rPh sb="0" eb="2">
      <t>ケンセツ</t>
    </rPh>
    <rPh sb="2" eb="4">
      <t>トウシ</t>
    </rPh>
    <rPh sb="4" eb="5">
      <t>ガク</t>
    </rPh>
    <rPh sb="10" eb="12">
      <t>ニュウリョク</t>
    </rPh>
    <rPh sb="12" eb="13">
      <t>ヒョウ</t>
    </rPh>
    <rPh sb="19" eb="21">
      <t>テンキ</t>
    </rPh>
    <phoneticPr fontId="28"/>
  </si>
  <si>
    <t>住宅建築</t>
    <phoneticPr fontId="6"/>
  </si>
  <si>
    <t>住宅建築（木造）</t>
    <phoneticPr fontId="6"/>
  </si>
  <si>
    <t>木造在来住宅</t>
    <phoneticPr fontId="28"/>
  </si>
  <si>
    <t>木造量産住宅</t>
    <phoneticPr fontId="28"/>
  </si>
  <si>
    <t>住宅建築（非木造）</t>
    <phoneticPr fontId="28"/>
  </si>
  <si>
    <t>ＳＲＣ住宅</t>
    <phoneticPr fontId="28"/>
  </si>
  <si>
    <t>ＲＣ住宅</t>
    <phoneticPr fontId="28"/>
  </si>
  <si>
    <t>ＲＣ在来住宅</t>
    <phoneticPr fontId="6"/>
  </si>
  <si>
    <t>ＲＣ量産住宅</t>
    <phoneticPr fontId="6"/>
  </si>
  <si>
    <t>Ｓ住宅</t>
    <phoneticPr fontId="28"/>
  </si>
  <si>
    <t>Ｓ在来住宅</t>
    <phoneticPr fontId="28"/>
  </si>
  <si>
    <t>Ｓ量産住宅</t>
    <phoneticPr fontId="6"/>
  </si>
  <si>
    <t>ＣＢ住宅</t>
    <phoneticPr fontId="28"/>
  </si>
  <si>
    <t>非住宅建築</t>
    <phoneticPr fontId="6"/>
  </si>
  <si>
    <t>非住宅建築（木造）</t>
    <phoneticPr fontId="6"/>
  </si>
  <si>
    <t>木造工場</t>
    <phoneticPr fontId="28"/>
  </si>
  <si>
    <t>木造事務所</t>
    <phoneticPr fontId="28"/>
  </si>
  <si>
    <t>非住宅建築（非木造）</t>
    <phoneticPr fontId="28"/>
  </si>
  <si>
    <t>ＳＲＣ工場</t>
    <phoneticPr fontId="28"/>
  </si>
  <si>
    <t>ＳＲＣ事務所</t>
    <phoneticPr fontId="28"/>
  </si>
  <si>
    <t>ＲＣ工場</t>
    <phoneticPr fontId="28"/>
  </si>
  <si>
    <t>ＲＣ学校</t>
    <phoneticPr fontId="28"/>
  </si>
  <si>
    <t>ＲＣ事務所</t>
    <phoneticPr fontId="28"/>
  </si>
  <si>
    <t>S工場</t>
    <phoneticPr fontId="28"/>
  </si>
  <si>
    <t>S事務所</t>
    <phoneticPr fontId="28"/>
  </si>
  <si>
    <t>ＣＢ非住宅</t>
    <phoneticPr fontId="28"/>
  </si>
  <si>
    <t>公共事業</t>
    <phoneticPr fontId="6"/>
  </si>
  <si>
    <t>道路関係公共事業</t>
    <phoneticPr fontId="6"/>
  </si>
  <si>
    <t>一般道路</t>
    <phoneticPr fontId="6"/>
  </si>
  <si>
    <t>道路改良</t>
    <phoneticPr fontId="28"/>
  </si>
  <si>
    <t>道路舗装</t>
    <phoneticPr fontId="28"/>
  </si>
  <si>
    <t>道路橋梁</t>
    <phoneticPr fontId="28"/>
  </si>
  <si>
    <t>道路補修</t>
    <phoneticPr fontId="28"/>
  </si>
  <si>
    <t>街路改良</t>
    <phoneticPr fontId="28"/>
  </si>
  <si>
    <t>街路舗装</t>
    <phoneticPr fontId="28"/>
  </si>
  <si>
    <t>街路橋梁</t>
    <phoneticPr fontId="28"/>
  </si>
  <si>
    <t>有料道路</t>
    <phoneticPr fontId="6"/>
  </si>
  <si>
    <t>高速有料道路</t>
    <phoneticPr fontId="28"/>
  </si>
  <si>
    <t>一般有料道路</t>
    <phoneticPr fontId="6"/>
  </si>
  <si>
    <t>地方公社等</t>
    <phoneticPr fontId="6"/>
  </si>
  <si>
    <t>区画整理</t>
    <phoneticPr fontId="6"/>
  </si>
  <si>
    <t>河川・下水道・その他の公共事業</t>
    <phoneticPr fontId="6"/>
  </si>
  <si>
    <t>治水</t>
    <phoneticPr fontId="6"/>
  </si>
  <si>
    <t>河川改修</t>
    <phoneticPr fontId="28"/>
  </si>
  <si>
    <t>海岸</t>
    <phoneticPr fontId="28"/>
  </si>
  <si>
    <t>砂防</t>
    <phoneticPr fontId="28"/>
  </si>
  <si>
    <t>下水道</t>
    <phoneticPr fontId="6"/>
  </si>
  <si>
    <t>港湾・漁港</t>
    <phoneticPr fontId="6"/>
  </si>
  <si>
    <t>空港</t>
    <phoneticPr fontId="6"/>
  </si>
  <si>
    <t>公園</t>
    <phoneticPr fontId="6"/>
  </si>
  <si>
    <t>災害復旧</t>
    <phoneticPr fontId="6"/>
  </si>
  <si>
    <t>農林関係公共事業</t>
    <phoneticPr fontId="6"/>
  </si>
  <si>
    <t>その他の土木建設</t>
    <phoneticPr fontId="6"/>
  </si>
  <si>
    <t>鉄道軌道建設</t>
    <phoneticPr fontId="6"/>
  </si>
  <si>
    <t>電力施設建設</t>
    <phoneticPr fontId="6"/>
  </si>
  <si>
    <t>電気通信施設建設</t>
    <phoneticPr fontId="6"/>
  </si>
  <si>
    <t>上・工業用水道</t>
    <phoneticPr fontId="6"/>
  </si>
  <si>
    <t>土地造成</t>
    <phoneticPr fontId="6"/>
  </si>
  <si>
    <t>その他の土木</t>
    <phoneticPr fontId="6"/>
  </si>
  <si>
    <t>　② 建設投資額を該当する建設部門（工事種類別）に入力</t>
    <rPh sb="3" eb="5">
      <t>ケンセツ</t>
    </rPh>
    <rPh sb="5" eb="7">
      <t>トウシ</t>
    </rPh>
    <rPh sb="7" eb="8">
      <t>ガク</t>
    </rPh>
    <rPh sb="9" eb="11">
      <t>ガイトウ</t>
    </rPh>
    <rPh sb="13" eb="15">
      <t>ケンセツ</t>
    </rPh>
    <rPh sb="15" eb="17">
      <t>ブモン</t>
    </rPh>
    <rPh sb="18" eb="20">
      <t>コウジ</t>
    </rPh>
    <rPh sb="20" eb="22">
      <t>シュルイ</t>
    </rPh>
    <rPh sb="22" eb="23">
      <t>ベツ</t>
    </rPh>
    <rPh sb="25" eb="27">
      <t>ニュウリョク</t>
    </rPh>
    <phoneticPr fontId="8"/>
  </si>
  <si>
    <t>→</t>
    <phoneticPr fontId="28"/>
  </si>
  <si>
    <t>（単位：100万円）</t>
    <phoneticPr fontId="28"/>
  </si>
  <si>
    <t>建設種類別に必要とする原材料を「建設_投入係数」シートにより推計</t>
    <rPh sb="0" eb="2">
      <t>ケンセツ</t>
    </rPh>
    <rPh sb="2" eb="4">
      <t>シュルイ</t>
    </rPh>
    <rPh sb="4" eb="5">
      <t>ベツ</t>
    </rPh>
    <rPh sb="6" eb="8">
      <t>ヒツヨウ</t>
    </rPh>
    <rPh sb="11" eb="14">
      <t>ゲンザイリョウ</t>
    </rPh>
    <rPh sb="16" eb="18">
      <t>ケンセツ</t>
    </rPh>
    <rPh sb="19" eb="21">
      <t>トウニュウ</t>
    </rPh>
    <rPh sb="21" eb="23">
      <t>ケイスウ</t>
    </rPh>
    <rPh sb="30" eb="32">
      <t>スイケイ</t>
    </rPh>
    <phoneticPr fontId="29"/>
  </si>
  <si>
    <t>「計算」シート（最終需要額）へ転記</t>
    <rPh sb="1" eb="3">
      <t>ケイサン</t>
    </rPh>
    <rPh sb="8" eb="10">
      <t>サイシュウ</t>
    </rPh>
    <rPh sb="10" eb="12">
      <t>ジュヨウ</t>
    </rPh>
    <rPh sb="12" eb="13">
      <t>ガク</t>
    </rPh>
    <rPh sb="15" eb="17">
      <t>テンキ</t>
    </rPh>
    <phoneticPr fontId="28"/>
  </si>
  <si>
    <t>「計算」シート（直接・原材料投入額）へ転記</t>
    <rPh sb="1" eb="3">
      <t>ケイサン</t>
    </rPh>
    <rPh sb="11" eb="14">
      <t>ゲンザイリョウ</t>
    </rPh>
    <rPh sb="14" eb="16">
      <t>トウニュウ</t>
    </rPh>
    <rPh sb="16" eb="17">
      <t>ガク</t>
    </rPh>
    <rPh sb="19" eb="21">
      <t>テンキ</t>
    </rPh>
    <phoneticPr fontId="28"/>
  </si>
  <si>
    <t>「計算」シート（直接・雇用者所得額）へ転記</t>
    <rPh sb="1" eb="3">
      <t>ケイサン</t>
    </rPh>
    <rPh sb="11" eb="14">
      <t>コヨウシャ</t>
    </rPh>
    <rPh sb="14" eb="16">
      <t>ショトク</t>
    </rPh>
    <rPh sb="16" eb="17">
      <t>ガク</t>
    </rPh>
    <rPh sb="19" eb="21">
      <t>テンキ</t>
    </rPh>
    <phoneticPr fontId="28"/>
  </si>
  <si>
    <t>「計算」シート（直接・粗付加価値額）へ転記</t>
    <rPh sb="1" eb="3">
      <t>ケイサン</t>
    </rPh>
    <rPh sb="11" eb="12">
      <t>アラ</t>
    </rPh>
    <rPh sb="12" eb="14">
      <t>フカ</t>
    </rPh>
    <rPh sb="14" eb="16">
      <t>カチ</t>
    </rPh>
    <rPh sb="16" eb="17">
      <t>ガク</t>
    </rPh>
    <rPh sb="19" eb="21">
      <t>テンキ</t>
    </rPh>
    <phoneticPr fontId="28"/>
  </si>
  <si>
    <t>その他の鉱業</t>
  </si>
  <si>
    <t>飲料</t>
  </si>
  <si>
    <t>衣服・その他の繊維既製品</t>
  </si>
  <si>
    <t>木材・木製品</t>
  </si>
  <si>
    <t>印刷・製版・製本</t>
  </si>
  <si>
    <t>無機化学工業製品</t>
  </si>
  <si>
    <t>石油化学系基礎製品</t>
  </si>
  <si>
    <t>有機化学工業製品（石油化学系基礎製品・合成樹脂を除く。）</t>
  </si>
  <si>
    <t>医薬品</t>
  </si>
  <si>
    <t>化学最終製品（医薬品を除く。）</t>
  </si>
  <si>
    <t>なめし革・革製品・毛皮</t>
  </si>
  <si>
    <t>鋳鍛造品（鉄）</t>
  </si>
  <si>
    <t>その他の鉄鋼製品</t>
  </si>
  <si>
    <t>建設用・建築用金属製品</t>
  </si>
  <si>
    <t>はん用機械</t>
  </si>
  <si>
    <t>生産用機械</t>
  </si>
  <si>
    <t>業務用機械</t>
  </si>
  <si>
    <t>電子デバイス</t>
  </si>
  <si>
    <t>その他の電子部品</t>
  </si>
  <si>
    <t>産業用電気機器</t>
  </si>
  <si>
    <t>民生用電気機器</t>
  </si>
  <si>
    <t>電子応用装置・電気計測器</t>
  </si>
  <si>
    <t>その他の電気機械</t>
  </si>
  <si>
    <t>通信・映像・音響機器</t>
  </si>
  <si>
    <t>電子計算機・同附属装置</t>
  </si>
  <si>
    <t>乗用車</t>
  </si>
  <si>
    <t>その他の自動車</t>
  </si>
  <si>
    <t>再生資源回収・加工処理</t>
  </si>
  <si>
    <t>公共事業</t>
  </si>
  <si>
    <t>その他の土木建設</t>
  </si>
  <si>
    <t>住宅賃貸料（帰属家賃）</t>
  </si>
  <si>
    <t>道路輸送（自家輸送を除く。）</t>
  </si>
  <si>
    <t>貨物利用運送</t>
  </si>
  <si>
    <t>運輸附帯サービス</t>
  </si>
  <si>
    <t>郵便・信書便</t>
  </si>
  <si>
    <t>通信</t>
  </si>
  <si>
    <t>情報サービス</t>
  </si>
  <si>
    <t>インターネット附随サービス</t>
  </si>
  <si>
    <t>映像・音声・文字情報制作</t>
  </si>
  <si>
    <t>医療</t>
  </si>
  <si>
    <t>保健衛生</t>
  </si>
  <si>
    <t>社会保険・社会福祉</t>
  </si>
  <si>
    <t>介護</t>
  </si>
  <si>
    <t>他に分類されない会員制団体</t>
  </si>
  <si>
    <t>宿泊業</t>
  </si>
  <si>
    <t>飲食サービス</t>
  </si>
  <si>
    <t>洗濯・理容・美容・浴場業</t>
  </si>
  <si>
    <t>娯楽サービス</t>
  </si>
  <si>
    <t>資本減耗引当（社会資本等減耗分）</t>
  </si>
  <si>
    <t>107</t>
  </si>
  <si>
    <t>700</t>
  </si>
  <si>
    <t>711</t>
  </si>
  <si>
    <t>911</t>
  </si>
  <si>
    <t>921</t>
  </si>
  <si>
    <t>931</t>
  </si>
  <si>
    <t>932</t>
  </si>
  <si>
    <t>941</t>
  </si>
  <si>
    <t>951</t>
  </si>
  <si>
    <t>960</t>
  </si>
  <si>
    <t>970</t>
  </si>
  <si>
    <t>住宅建築</t>
  </si>
  <si>
    <t>住宅建築
（木造）</t>
  </si>
  <si>
    <t>木造在来
住宅</t>
  </si>
  <si>
    <t>木造量産
住宅</t>
  </si>
  <si>
    <t>住宅建築
（非木造）</t>
  </si>
  <si>
    <t>地 方 公 社 等</t>
    <rPh sb="4" eb="5">
      <t>コウ</t>
    </rPh>
    <rPh sb="6" eb="7">
      <t>シャ</t>
    </rPh>
    <rPh sb="8" eb="9">
      <t>トウ</t>
    </rPh>
    <phoneticPr fontId="4"/>
  </si>
  <si>
    <t>河 川 総 合 開 発</t>
    <rPh sb="8" eb="9">
      <t>カイ</t>
    </rPh>
    <rPh sb="10" eb="11">
      <t>ハツ</t>
    </rPh>
    <phoneticPr fontId="4"/>
  </si>
  <si>
    <t>廃棄物処理
施設</t>
  </si>
  <si>
    <t>プラスチック・ゴム製品</t>
    <rPh sb="9" eb="11">
      <t>セイヒン</t>
    </rPh>
    <phoneticPr fontId="28"/>
  </si>
  <si>
    <t>はん用機械</t>
    <rPh sb="2" eb="3">
      <t>ヨウ</t>
    </rPh>
    <phoneticPr fontId="28"/>
  </si>
  <si>
    <t>生産用機械</t>
    <rPh sb="0" eb="3">
      <t>セイサンヨウ</t>
    </rPh>
    <rPh sb="3" eb="5">
      <t>キカイ</t>
    </rPh>
    <phoneticPr fontId="28"/>
  </si>
  <si>
    <t>業務用機械</t>
    <rPh sb="0" eb="3">
      <t>ギョウムヨウ</t>
    </rPh>
    <rPh sb="3" eb="5">
      <t>キカイ</t>
    </rPh>
    <phoneticPr fontId="28"/>
  </si>
  <si>
    <t>情報通信機器</t>
    <phoneticPr fontId="28"/>
  </si>
  <si>
    <t>他に分類されない会員制団体</t>
    <rPh sb="0" eb="1">
      <t>タ</t>
    </rPh>
    <rPh sb="2" eb="4">
      <t>ブンルイ</t>
    </rPh>
    <rPh sb="8" eb="13">
      <t>カイインセイダンタイ</t>
    </rPh>
    <phoneticPr fontId="28"/>
  </si>
  <si>
    <t>「第17表　一般分類建設部門取引額表（生産者価格）」を39部門に組替え</t>
    <rPh sb="1" eb="2">
      <t>ダイ</t>
    </rPh>
    <rPh sb="4" eb="5">
      <t>ヒョウ</t>
    </rPh>
    <rPh sb="6" eb="8">
      <t>イッパン</t>
    </rPh>
    <rPh sb="8" eb="10">
      <t>ブンルイ</t>
    </rPh>
    <rPh sb="10" eb="12">
      <t>ケンセツ</t>
    </rPh>
    <rPh sb="12" eb="14">
      <t>ブモン</t>
    </rPh>
    <rPh sb="14" eb="16">
      <t>トリヒキ</t>
    </rPh>
    <rPh sb="16" eb="17">
      <t>ガク</t>
    </rPh>
    <rPh sb="17" eb="18">
      <t>ヒョウ</t>
    </rPh>
    <rPh sb="19" eb="22">
      <t>セイサンシャ</t>
    </rPh>
    <rPh sb="22" eb="24">
      <t>カカク</t>
    </rPh>
    <rPh sb="29" eb="31">
      <t>ブモン</t>
    </rPh>
    <rPh sb="32" eb="34">
      <t>クミカエ</t>
    </rPh>
    <phoneticPr fontId="6"/>
  </si>
  <si>
    <t>第17表　一般分類建設部門取引額表（生産者価格）　39部門組替表　構成比</t>
    <rPh sb="0" eb="1">
      <t>ダイ</t>
    </rPh>
    <rPh sb="3" eb="4">
      <t>ヒョウ</t>
    </rPh>
    <rPh sb="5" eb="7">
      <t>イッパン</t>
    </rPh>
    <rPh sb="7" eb="9">
      <t>ブンルイ</t>
    </rPh>
    <rPh sb="9" eb="11">
      <t>ケンセツ</t>
    </rPh>
    <rPh sb="11" eb="13">
      <t>ブモン</t>
    </rPh>
    <rPh sb="13" eb="15">
      <t>トリヒキ</t>
    </rPh>
    <rPh sb="15" eb="16">
      <t>ガク</t>
    </rPh>
    <rPh sb="16" eb="17">
      <t>ヒョウ</t>
    </rPh>
    <rPh sb="18" eb="21">
      <t>セイサンシャ</t>
    </rPh>
    <rPh sb="21" eb="23">
      <t>カカク</t>
    </rPh>
    <rPh sb="27" eb="29">
      <t>ブモン</t>
    </rPh>
    <rPh sb="29" eb="31">
      <t>クミカエ</t>
    </rPh>
    <rPh sb="31" eb="32">
      <t>ヒョウ</t>
    </rPh>
    <rPh sb="33" eb="36">
      <t>コウセイヒ</t>
    </rPh>
    <phoneticPr fontId="6"/>
  </si>
  <si>
    <t>利用の手引き</t>
    <rPh sb="0" eb="2">
      <t>リヨウ</t>
    </rPh>
    <rPh sb="3" eb="5">
      <t>テビ</t>
    </rPh>
    <phoneticPr fontId="48"/>
  </si>
  <si>
    <t>秋田県企画振興部</t>
    <rPh sb="0" eb="3">
      <t>アキタケン</t>
    </rPh>
    <rPh sb="3" eb="5">
      <t>キカク</t>
    </rPh>
    <rPh sb="5" eb="8">
      <t>シンコウブ</t>
    </rPh>
    <phoneticPr fontId="6"/>
  </si>
  <si>
    <t>　　者の最終的な需要に影響を与えるとともに、各産業で働く雇用者の賃金にも影響を</t>
    <rPh sb="14" eb="15">
      <t>アタ</t>
    </rPh>
    <rPh sb="28" eb="30">
      <t>コヨウ</t>
    </rPh>
    <phoneticPr fontId="47"/>
  </si>
  <si>
    <t>　　与えます。さらに、消費者でもある雇用者の賃金から新たな需要が生み出されるな</t>
    <rPh sb="18" eb="20">
      <t>コヨウ</t>
    </rPh>
    <phoneticPr fontId="6"/>
  </si>
  <si>
    <t>　　ど、経済活動は、それぞれ独立したものではなく、産業相互間、あるいは産業と家</t>
    <rPh sb="14" eb="16">
      <t>ドクリツ</t>
    </rPh>
    <phoneticPr fontId="6"/>
  </si>
  <si>
    <t>　　　このため、産業に新たな需要（消費、投資等）が生じたときに行われる生産は、</t>
    <rPh sb="17" eb="19">
      <t>ショウヒ</t>
    </rPh>
    <rPh sb="20" eb="22">
      <t>トウシ</t>
    </rPh>
    <rPh sb="22" eb="23">
      <t>トウ</t>
    </rPh>
    <phoneticPr fontId="47"/>
  </si>
  <si>
    <t>　　的なもので、県内の特定産業に需要が発生することが明らかな場合にのみ用いるこ</t>
    <rPh sb="8" eb="10">
      <t>ケンナイ</t>
    </rPh>
    <rPh sb="11" eb="13">
      <t>トクテイ</t>
    </rPh>
    <rPh sb="13" eb="15">
      <t>サンギョウ</t>
    </rPh>
    <rPh sb="16" eb="18">
      <t>ジュヨウ</t>
    </rPh>
    <rPh sb="19" eb="21">
      <t>ハッセイ</t>
    </rPh>
    <rPh sb="26" eb="27">
      <t>アキ</t>
    </rPh>
    <rPh sb="30" eb="32">
      <t>バアイ</t>
    </rPh>
    <rPh sb="35" eb="36">
      <t>モチ</t>
    </rPh>
    <phoneticPr fontId="6"/>
  </si>
  <si>
    <t>　　※１～１３ページまでが印刷対象範囲（Ａ４）です。</t>
    <rPh sb="13" eb="15">
      <t>インサツ</t>
    </rPh>
    <rPh sb="15" eb="17">
      <t>タイショウ</t>
    </rPh>
    <rPh sb="17" eb="19">
      <t>ハンイ</t>
    </rPh>
    <phoneticPr fontId="6"/>
  </si>
  <si>
    <t>３．利用上の注意事項</t>
    <rPh sb="2" eb="5">
      <t>リヨウジョウ</t>
    </rPh>
    <rPh sb="6" eb="8">
      <t>チュウイ</t>
    </rPh>
    <rPh sb="8" eb="10">
      <t>ジコウ</t>
    </rPh>
    <phoneticPr fontId="6"/>
  </si>
  <si>
    <t>①　本分析ツールにおいて設定している事項</t>
    <rPh sb="2" eb="3">
      <t>ホン</t>
    </rPh>
    <rPh sb="3" eb="5">
      <t>ブンセキ</t>
    </rPh>
    <rPh sb="12" eb="14">
      <t>セッテイ</t>
    </rPh>
    <rPh sb="18" eb="20">
      <t>ジコウ</t>
    </rPh>
    <phoneticPr fontId="6"/>
  </si>
  <si>
    <t>　・　逆行列係数は開放経済型を使用しています。</t>
    <rPh sb="3" eb="4">
      <t>ギャク</t>
    </rPh>
    <rPh sb="4" eb="6">
      <t>ギョウレツ</t>
    </rPh>
    <rPh sb="6" eb="8">
      <t>ケイスウ</t>
    </rPh>
    <rPh sb="9" eb="11">
      <t>カイホウ</t>
    </rPh>
    <rPh sb="11" eb="13">
      <t>ケイザイ</t>
    </rPh>
    <rPh sb="13" eb="14">
      <t>カタ</t>
    </rPh>
    <rPh sb="15" eb="17">
      <t>シヨウ</t>
    </rPh>
    <phoneticPr fontId="6"/>
  </si>
  <si>
    <t>　・　波及効果は、生産誘発額、粗付加価値誘発額、雇用者所得誘発額、</t>
    <rPh sb="3" eb="7">
      <t>ハキュウコウカ</t>
    </rPh>
    <rPh sb="9" eb="11">
      <t>セイサン</t>
    </rPh>
    <rPh sb="11" eb="13">
      <t>ユウハツ</t>
    </rPh>
    <rPh sb="13" eb="14">
      <t>ガク</t>
    </rPh>
    <rPh sb="15" eb="16">
      <t>ソ</t>
    </rPh>
    <rPh sb="16" eb="18">
      <t>フカ</t>
    </rPh>
    <rPh sb="18" eb="20">
      <t>カチ</t>
    </rPh>
    <rPh sb="20" eb="22">
      <t>ユウハツ</t>
    </rPh>
    <rPh sb="22" eb="23">
      <t>ガク</t>
    </rPh>
    <rPh sb="24" eb="27">
      <t>コヨウシャ</t>
    </rPh>
    <rPh sb="27" eb="29">
      <t>ショトク</t>
    </rPh>
    <rPh sb="29" eb="31">
      <t>ユウハツ</t>
    </rPh>
    <rPh sb="31" eb="32">
      <t>ガク</t>
    </rPh>
    <phoneticPr fontId="6"/>
  </si>
  <si>
    <t>　　従業者誘発数、雇用者誘発数を第２次波及効果まで測定します。</t>
    <rPh sb="2" eb="5">
      <t>ジュウギョウシャ</t>
    </rPh>
    <rPh sb="5" eb="7">
      <t>ユウハツ</t>
    </rPh>
    <rPh sb="7" eb="8">
      <t>スウ</t>
    </rPh>
    <rPh sb="9" eb="12">
      <t>コヨウシャ</t>
    </rPh>
    <rPh sb="12" eb="14">
      <t>ユウハツ</t>
    </rPh>
    <rPh sb="14" eb="15">
      <t>スウ</t>
    </rPh>
    <rPh sb="16" eb="17">
      <t>ダイ</t>
    </rPh>
    <rPh sb="18" eb="19">
      <t>ジ</t>
    </rPh>
    <rPh sb="19" eb="21">
      <t>ハキュウ</t>
    </rPh>
    <rPh sb="21" eb="23">
      <t>コウカ</t>
    </rPh>
    <rPh sb="25" eb="27">
      <t>ソクテイ</t>
    </rPh>
    <phoneticPr fontId="6"/>
  </si>
  <si>
    <t>　・　粗付加価値からの再波及分については、雇用者所得のみが消費に</t>
    <rPh sb="3" eb="4">
      <t>ソ</t>
    </rPh>
    <rPh sb="4" eb="6">
      <t>フカ</t>
    </rPh>
    <rPh sb="6" eb="8">
      <t>カチ</t>
    </rPh>
    <rPh sb="11" eb="12">
      <t>サイ</t>
    </rPh>
    <rPh sb="12" eb="14">
      <t>ハキュウ</t>
    </rPh>
    <rPh sb="14" eb="15">
      <t>ブン</t>
    </rPh>
    <rPh sb="21" eb="24">
      <t>コヨウシャ</t>
    </rPh>
    <rPh sb="24" eb="26">
      <t>ショトク</t>
    </rPh>
    <rPh sb="29" eb="31">
      <t>ショウヒ</t>
    </rPh>
    <phoneticPr fontId="6"/>
  </si>
  <si>
    <t>　　転換すると仮定しています。</t>
    <rPh sb="2" eb="4">
      <t>テンカン</t>
    </rPh>
    <rPh sb="7" eb="9">
      <t>カテイ</t>
    </rPh>
    <phoneticPr fontId="6"/>
  </si>
  <si>
    <t>　・　消費パターンは、取引基本表の民間消費支出の構成比と同じと仮</t>
    <rPh sb="3" eb="5">
      <t>ショウヒ</t>
    </rPh>
    <rPh sb="11" eb="13">
      <t>トリヒキ</t>
    </rPh>
    <rPh sb="13" eb="16">
      <t>キホンヒョウ</t>
    </rPh>
    <rPh sb="17" eb="19">
      <t>ミンカン</t>
    </rPh>
    <rPh sb="19" eb="21">
      <t>ショウヒ</t>
    </rPh>
    <rPh sb="21" eb="23">
      <t>シシュツ</t>
    </rPh>
    <rPh sb="24" eb="27">
      <t>コウセイヒ</t>
    </rPh>
    <rPh sb="28" eb="29">
      <t>オナ</t>
    </rPh>
    <rPh sb="31" eb="32">
      <t>カリ</t>
    </rPh>
    <phoneticPr fontId="6"/>
  </si>
  <si>
    <t>　　定しています。</t>
    <rPh sb="2" eb="3">
      <t>サダム</t>
    </rPh>
    <phoneticPr fontId="6"/>
  </si>
  <si>
    <t>②　本分析ツールが利用できない事例　</t>
    <rPh sb="2" eb="3">
      <t>ホン</t>
    </rPh>
    <rPh sb="3" eb="5">
      <t>ブンセキ</t>
    </rPh>
    <rPh sb="9" eb="11">
      <t>リヨウ</t>
    </rPh>
    <rPh sb="15" eb="17">
      <t>ジレイ</t>
    </rPh>
    <phoneticPr fontId="6"/>
  </si>
  <si>
    <t>　・　秋田県内の産業に需要が発生しないことが明らかな場合。</t>
    <rPh sb="3" eb="5">
      <t>アキタ</t>
    </rPh>
    <rPh sb="5" eb="7">
      <t>ケンナイ</t>
    </rPh>
    <rPh sb="8" eb="10">
      <t>サンギョウ</t>
    </rPh>
    <rPh sb="11" eb="13">
      <t>ジュヨウ</t>
    </rPh>
    <rPh sb="14" eb="16">
      <t>ハッセイ</t>
    </rPh>
    <rPh sb="22" eb="23">
      <t>アキ</t>
    </rPh>
    <rPh sb="26" eb="28">
      <t>バアイ</t>
    </rPh>
    <phoneticPr fontId="6"/>
  </si>
  <si>
    <t>　　　　例）県外の企業に全額発注する等</t>
    <rPh sb="4" eb="5">
      <t>レイ</t>
    </rPh>
    <rPh sb="6" eb="8">
      <t>ケンガイ</t>
    </rPh>
    <rPh sb="9" eb="11">
      <t>キギョウ</t>
    </rPh>
    <rPh sb="12" eb="14">
      <t>ゼンガク</t>
    </rPh>
    <rPh sb="14" eb="16">
      <t>ハッチュウ</t>
    </rPh>
    <rPh sb="18" eb="19">
      <t>ナド</t>
    </rPh>
    <phoneticPr fontId="6"/>
  </si>
  <si>
    <t>　・　需要が発生する産業が特定できない場合。</t>
    <rPh sb="3" eb="5">
      <t>ジュヨウ</t>
    </rPh>
    <rPh sb="6" eb="8">
      <t>ハッセイ</t>
    </rPh>
    <rPh sb="10" eb="12">
      <t>サンギョウ</t>
    </rPh>
    <rPh sb="13" eb="15">
      <t>トクテイ</t>
    </rPh>
    <rPh sb="19" eb="21">
      <t>バアイ</t>
    </rPh>
    <phoneticPr fontId="6"/>
  </si>
  <si>
    <t>　　　　例）使途の特定できない補助金等</t>
    <rPh sb="4" eb="5">
      <t>レイ</t>
    </rPh>
    <rPh sb="6" eb="8">
      <t>シト</t>
    </rPh>
    <rPh sb="9" eb="11">
      <t>トクテイ</t>
    </rPh>
    <rPh sb="15" eb="18">
      <t>ホジョキン</t>
    </rPh>
    <rPh sb="18" eb="19">
      <t>ナド</t>
    </rPh>
    <phoneticPr fontId="6"/>
  </si>
  <si>
    <t>　　る場合。</t>
    <rPh sb="3" eb="5">
      <t>バアイ</t>
    </rPh>
    <phoneticPr fontId="6"/>
  </si>
  <si>
    <t>③　経済波及効果分析について</t>
    <rPh sb="2" eb="4">
      <t>ケイザイ</t>
    </rPh>
    <rPh sb="4" eb="6">
      <t>ハキュウ</t>
    </rPh>
    <rPh sb="6" eb="8">
      <t>コウカ</t>
    </rPh>
    <rPh sb="8" eb="10">
      <t>ブンセキ</t>
    </rPh>
    <phoneticPr fontId="6"/>
  </si>
  <si>
    <t>　・　産業連関表は概ね５年ごとに作成されているため、産業連関表の</t>
    <rPh sb="3" eb="5">
      <t>サンギョウ</t>
    </rPh>
    <rPh sb="5" eb="7">
      <t>レンカン</t>
    </rPh>
    <rPh sb="7" eb="8">
      <t>ヒョウ</t>
    </rPh>
    <rPh sb="9" eb="10">
      <t>オオム</t>
    </rPh>
    <rPh sb="12" eb="13">
      <t>ネン</t>
    </rPh>
    <rPh sb="16" eb="18">
      <t>サクセイ</t>
    </rPh>
    <rPh sb="26" eb="28">
      <t>サンギョウ</t>
    </rPh>
    <rPh sb="28" eb="31">
      <t>レンカンヒョウ</t>
    </rPh>
    <phoneticPr fontId="6"/>
  </si>
  <si>
    <t>　　示す産業構造は分析対象時点の産業構造と完全に一致するものでは</t>
    <rPh sb="2" eb="3">
      <t>シメ</t>
    </rPh>
    <rPh sb="4" eb="6">
      <t>サンギョウ</t>
    </rPh>
    <rPh sb="6" eb="8">
      <t>コウゾウ</t>
    </rPh>
    <rPh sb="9" eb="11">
      <t>ブンセキ</t>
    </rPh>
    <rPh sb="11" eb="13">
      <t>タイショウ</t>
    </rPh>
    <rPh sb="13" eb="15">
      <t>ジテン</t>
    </rPh>
    <rPh sb="16" eb="18">
      <t>サンギョウ</t>
    </rPh>
    <rPh sb="18" eb="20">
      <t>コウゾウ</t>
    </rPh>
    <rPh sb="21" eb="23">
      <t>カンゼン</t>
    </rPh>
    <rPh sb="24" eb="26">
      <t>イッチ</t>
    </rPh>
    <phoneticPr fontId="6"/>
  </si>
  <si>
    <t>　・　分析結果は、産業連関表の作成対象年の価格で表示されています。</t>
    <rPh sb="3" eb="5">
      <t>ブンセキ</t>
    </rPh>
    <rPh sb="5" eb="7">
      <t>ケッカ</t>
    </rPh>
    <rPh sb="9" eb="11">
      <t>サンギョウ</t>
    </rPh>
    <rPh sb="11" eb="13">
      <t>レンカン</t>
    </rPh>
    <rPh sb="13" eb="14">
      <t>ヒョウ</t>
    </rPh>
    <rPh sb="15" eb="17">
      <t>サクセイ</t>
    </rPh>
    <rPh sb="17" eb="19">
      <t>タイショウ</t>
    </rPh>
    <rPh sb="19" eb="20">
      <t>ドシ</t>
    </rPh>
    <rPh sb="21" eb="23">
      <t>カカク</t>
    </rPh>
    <rPh sb="24" eb="26">
      <t>ヒョウジ</t>
    </rPh>
    <phoneticPr fontId="6"/>
  </si>
  <si>
    <t>　・　生産が２倍になれば原材料等の投入量も２倍になるという線形的</t>
    <rPh sb="3" eb="5">
      <t>セイサン</t>
    </rPh>
    <rPh sb="7" eb="8">
      <t>バイ</t>
    </rPh>
    <rPh sb="12" eb="15">
      <t>ゲンザイリョウ</t>
    </rPh>
    <rPh sb="15" eb="16">
      <t>ナド</t>
    </rPh>
    <rPh sb="17" eb="20">
      <t>トウニュウリョウ</t>
    </rPh>
    <rPh sb="22" eb="23">
      <t>バイ</t>
    </rPh>
    <rPh sb="29" eb="31">
      <t>センケイ</t>
    </rPh>
    <rPh sb="31" eb="32">
      <t>テキ</t>
    </rPh>
    <phoneticPr fontId="6"/>
  </si>
  <si>
    <t>　　な比例関係を仮定しています。</t>
    <rPh sb="3" eb="5">
      <t>ヒレイ</t>
    </rPh>
    <rPh sb="5" eb="7">
      <t>カンケイ</t>
    </rPh>
    <rPh sb="8" eb="10">
      <t>カテイ</t>
    </rPh>
    <phoneticPr fontId="6"/>
  </si>
  <si>
    <t>　・　複数の産業部門が行った生産活動の総効果は、各部門が個別に行っ</t>
    <rPh sb="3" eb="5">
      <t>フクスウ</t>
    </rPh>
    <rPh sb="6" eb="8">
      <t>サンギョウ</t>
    </rPh>
    <rPh sb="8" eb="10">
      <t>ブモン</t>
    </rPh>
    <rPh sb="11" eb="12">
      <t>オコナ</t>
    </rPh>
    <rPh sb="14" eb="16">
      <t>セイサン</t>
    </rPh>
    <rPh sb="16" eb="18">
      <t>カツドウ</t>
    </rPh>
    <rPh sb="19" eb="20">
      <t>ソウ</t>
    </rPh>
    <rPh sb="20" eb="22">
      <t>コウカ</t>
    </rPh>
    <rPh sb="24" eb="25">
      <t>カク</t>
    </rPh>
    <rPh sb="25" eb="27">
      <t>ブモン</t>
    </rPh>
    <rPh sb="28" eb="30">
      <t>コベツ</t>
    </rPh>
    <rPh sb="31" eb="32">
      <t>オコナ</t>
    </rPh>
    <phoneticPr fontId="6"/>
  </si>
  <si>
    <t>　　た生産活動の和に等しいと想定されます。つまり、各生産活動間の</t>
    <rPh sb="3" eb="5">
      <t>セイサン</t>
    </rPh>
    <rPh sb="5" eb="7">
      <t>カツドウ</t>
    </rPh>
    <rPh sb="8" eb="9">
      <t>ワ</t>
    </rPh>
    <rPh sb="10" eb="11">
      <t>ヒト</t>
    </rPh>
    <rPh sb="14" eb="16">
      <t>ソウテイ</t>
    </rPh>
    <rPh sb="25" eb="26">
      <t>カク</t>
    </rPh>
    <rPh sb="26" eb="28">
      <t>セイサン</t>
    </rPh>
    <rPh sb="28" eb="30">
      <t>カツドウ</t>
    </rPh>
    <rPh sb="30" eb="31">
      <t>カン</t>
    </rPh>
    <phoneticPr fontId="6"/>
  </si>
  <si>
    <t>　　相互干渉はなく、「外部経済」や「外部不経済」は存在しないと仮</t>
    <rPh sb="2" eb="4">
      <t>ソウゴ</t>
    </rPh>
    <rPh sb="4" eb="6">
      <t>カンショウ</t>
    </rPh>
    <rPh sb="11" eb="13">
      <t>ガイブ</t>
    </rPh>
    <rPh sb="13" eb="15">
      <t>ケイザイ</t>
    </rPh>
    <rPh sb="18" eb="20">
      <t>ガイブ</t>
    </rPh>
    <rPh sb="20" eb="23">
      <t>フケイザイ</t>
    </rPh>
    <rPh sb="25" eb="27">
      <t>ソンザイ</t>
    </rPh>
    <rPh sb="31" eb="32">
      <t>カリ</t>
    </rPh>
    <phoneticPr fontId="6"/>
  </si>
  <si>
    <t>　・　生産技術や県内自給率などの経済的条件は、生産波及過程におい</t>
    <rPh sb="3" eb="5">
      <t>セイサン</t>
    </rPh>
    <rPh sb="5" eb="7">
      <t>ギジュツ</t>
    </rPh>
    <rPh sb="8" eb="10">
      <t>ケンナイ</t>
    </rPh>
    <rPh sb="10" eb="13">
      <t>ジキュウリツ</t>
    </rPh>
    <rPh sb="16" eb="18">
      <t>ケイザイ</t>
    </rPh>
    <rPh sb="18" eb="19">
      <t>テキ</t>
    </rPh>
    <rPh sb="19" eb="21">
      <t>ジョウケン</t>
    </rPh>
    <rPh sb="23" eb="25">
      <t>セイサン</t>
    </rPh>
    <rPh sb="25" eb="27">
      <t>ハキュウ</t>
    </rPh>
    <rPh sb="27" eb="29">
      <t>カテイ</t>
    </rPh>
    <phoneticPr fontId="6"/>
  </si>
  <si>
    <t>　　て変化しないと仮定しています。</t>
    <rPh sb="3" eb="5">
      <t>ヘンカ</t>
    </rPh>
    <rPh sb="9" eb="11">
      <t>カテイ</t>
    </rPh>
    <phoneticPr fontId="6"/>
  </si>
  <si>
    <t>　・　ある産業部門に需要が発生しても、過剰在庫がある場合、通常は</t>
    <rPh sb="5" eb="7">
      <t>サンギョウ</t>
    </rPh>
    <rPh sb="7" eb="9">
      <t>ブモン</t>
    </rPh>
    <rPh sb="10" eb="12">
      <t>ジュヨウ</t>
    </rPh>
    <rPh sb="13" eb="15">
      <t>ハッセイ</t>
    </rPh>
    <rPh sb="19" eb="21">
      <t>カジョウ</t>
    </rPh>
    <rPh sb="21" eb="23">
      <t>ザイコ</t>
    </rPh>
    <rPh sb="26" eb="28">
      <t>バアイ</t>
    </rPh>
    <rPh sb="29" eb="31">
      <t>ツウジョウ</t>
    </rPh>
    <phoneticPr fontId="6"/>
  </si>
  <si>
    <t>　　在庫品から使用されていくので、実際の生産誘発までには時間を要</t>
    <rPh sb="2" eb="5">
      <t>ザイコヒン</t>
    </rPh>
    <rPh sb="7" eb="9">
      <t>シヨウ</t>
    </rPh>
    <rPh sb="17" eb="19">
      <t>ジッサイ</t>
    </rPh>
    <rPh sb="20" eb="22">
      <t>セイサン</t>
    </rPh>
    <rPh sb="22" eb="24">
      <t>ユウハツ</t>
    </rPh>
    <rPh sb="28" eb="30">
      <t>ジカン</t>
    </rPh>
    <rPh sb="31" eb="32">
      <t>ヨウ</t>
    </rPh>
    <phoneticPr fontId="6"/>
  </si>
  <si>
    <t>　　しますが、その点は考慮されていません。</t>
    <rPh sb="9" eb="10">
      <t>テン</t>
    </rPh>
    <rPh sb="11" eb="13">
      <t>コウリョ</t>
    </rPh>
    <phoneticPr fontId="6"/>
  </si>
  <si>
    <t>　　　また、波及効果の所要時間は明確ではなく、必ずしも１年以内に</t>
    <rPh sb="6" eb="10">
      <t>ハキュウコウカ</t>
    </rPh>
    <rPh sb="11" eb="13">
      <t>ショヨウ</t>
    </rPh>
    <rPh sb="13" eb="15">
      <t>ジカン</t>
    </rPh>
    <rPh sb="16" eb="18">
      <t>メイカク</t>
    </rPh>
    <rPh sb="23" eb="24">
      <t>カナラ</t>
    </rPh>
    <rPh sb="28" eb="29">
      <t>ネン</t>
    </rPh>
    <rPh sb="29" eb="31">
      <t>イナイ</t>
    </rPh>
    <phoneticPr fontId="6"/>
  </si>
  <si>
    <t>　　起こるとは限りません。</t>
    <rPh sb="2" eb="3">
      <t>オ</t>
    </rPh>
    <rPh sb="7" eb="8">
      <t>カギ</t>
    </rPh>
    <phoneticPr fontId="6"/>
  </si>
  <si>
    <t>　・　ある産業部門に需要が生じた場合、各産業がその需要に応えるだ</t>
    <rPh sb="5" eb="7">
      <t>サンギョウ</t>
    </rPh>
    <rPh sb="7" eb="9">
      <t>ブモン</t>
    </rPh>
    <rPh sb="10" eb="12">
      <t>ジュヨウ</t>
    </rPh>
    <rPh sb="13" eb="14">
      <t>ショウ</t>
    </rPh>
    <rPh sb="16" eb="18">
      <t>バアイ</t>
    </rPh>
    <rPh sb="19" eb="20">
      <t>カク</t>
    </rPh>
    <rPh sb="20" eb="22">
      <t>サンギョウ</t>
    </rPh>
    <rPh sb="25" eb="27">
      <t>ジュヨウ</t>
    </rPh>
    <rPh sb="28" eb="29">
      <t>コタ</t>
    </rPh>
    <phoneticPr fontId="6"/>
  </si>
  <si>
    <t>　　けの生産能力があるか否かという点（生産能力の限界）が無視され</t>
    <rPh sb="4" eb="6">
      <t>セイサン</t>
    </rPh>
    <rPh sb="6" eb="8">
      <t>ノウリョク</t>
    </rPh>
    <rPh sb="12" eb="13">
      <t>イナ</t>
    </rPh>
    <rPh sb="17" eb="18">
      <t>テン</t>
    </rPh>
    <rPh sb="19" eb="21">
      <t>セイサン</t>
    </rPh>
    <rPh sb="21" eb="23">
      <t>ノウリョク</t>
    </rPh>
    <rPh sb="24" eb="26">
      <t>ゲンカイ</t>
    </rPh>
    <rPh sb="28" eb="30">
      <t>ムシ</t>
    </rPh>
    <phoneticPr fontId="6"/>
  </si>
  <si>
    <t>④　雇用分析について</t>
    <rPh sb="2" eb="4">
      <t>コヨウ</t>
    </rPh>
    <rPh sb="4" eb="6">
      <t>ブンセキ</t>
    </rPh>
    <phoneticPr fontId="6"/>
  </si>
  <si>
    <t>　・　生産の増加に対処する場合、従業者数を増やすだけではなく、所</t>
    <rPh sb="3" eb="5">
      <t>セイサン</t>
    </rPh>
    <rPh sb="6" eb="8">
      <t>ゾウカ</t>
    </rPh>
    <rPh sb="9" eb="11">
      <t>タイショ</t>
    </rPh>
    <rPh sb="13" eb="15">
      <t>バアイ</t>
    </rPh>
    <rPh sb="16" eb="18">
      <t>ジュウギョウ</t>
    </rPh>
    <rPh sb="18" eb="19">
      <t>シャ</t>
    </rPh>
    <rPh sb="19" eb="20">
      <t>スウ</t>
    </rPh>
    <rPh sb="21" eb="22">
      <t>フ</t>
    </rPh>
    <rPh sb="31" eb="32">
      <t>トコロ</t>
    </rPh>
    <phoneticPr fontId="6"/>
  </si>
  <si>
    <t>　　定外労働時間の増加や生産設備の増強により生産性を向上させる方</t>
    <rPh sb="2" eb="3">
      <t>サダム</t>
    </rPh>
    <rPh sb="3" eb="4">
      <t>ガイ</t>
    </rPh>
    <rPh sb="4" eb="6">
      <t>ロウドウ</t>
    </rPh>
    <rPh sb="6" eb="8">
      <t>ジカン</t>
    </rPh>
    <rPh sb="9" eb="11">
      <t>ゾウカ</t>
    </rPh>
    <rPh sb="12" eb="14">
      <t>セイサン</t>
    </rPh>
    <rPh sb="14" eb="16">
      <t>セツビ</t>
    </rPh>
    <rPh sb="17" eb="19">
      <t>ゾウキョウ</t>
    </rPh>
    <rPh sb="22" eb="25">
      <t>セイサンセイ</t>
    </rPh>
    <rPh sb="26" eb="28">
      <t>コウジョウ</t>
    </rPh>
    <rPh sb="31" eb="32">
      <t>ホウ</t>
    </rPh>
    <phoneticPr fontId="6"/>
  </si>
  <si>
    <t>　　法等もあります。そのため、必ずしも計算どおりの従業者数の増加</t>
    <rPh sb="2" eb="3">
      <t>ホウ</t>
    </rPh>
    <rPh sb="3" eb="4">
      <t>ナド</t>
    </rPh>
    <rPh sb="15" eb="16">
      <t>カナラ</t>
    </rPh>
    <rPh sb="19" eb="21">
      <t>ケイサン</t>
    </rPh>
    <rPh sb="25" eb="28">
      <t>ジュウギョウシャ</t>
    </rPh>
    <rPh sb="28" eb="29">
      <t>スウ</t>
    </rPh>
    <rPh sb="30" eb="32">
      <t>ゾウカ</t>
    </rPh>
    <phoneticPr fontId="6"/>
  </si>
  <si>
    <t>　　が見込めるとは限りません。</t>
    <rPh sb="3" eb="5">
      <t>ミコ</t>
    </rPh>
    <rPh sb="9" eb="10">
      <t>カギ</t>
    </rPh>
    <phoneticPr fontId="6"/>
  </si>
  <si>
    <t>⑤　その他の留意点</t>
    <rPh sb="4" eb="5">
      <t>タ</t>
    </rPh>
    <rPh sb="6" eb="9">
      <t>リュウイテン</t>
    </rPh>
    <phoneticPr fontId="6"/>
  </si>
  <si>
    <t>　・　与件データや消費転換率等の各種係数の設定条件により、分析結</t>
    <rPh sb="3" eb="5">
      <t>ヨケン</t>
    </rPh>
    <rPh sb="9" eb="11">
      <t>ショウヒ</t>
    </rPh>
    <rPh sb="11" eb="13">
      <t>テンカン</t>
    </rPh>
    <rPh sb="13" eb="14">
      <t>リツ</t>
    </rPh>
    <rPh sb="14" eb="15">
      <t>ナド</t>
    </rPh>
    <rPh sb="16" eb="18">
      <t>カクシュ</t>
    </rPh>
    <rPh sb="18" eb="20">
      <t>ケイスウ</t>
    </rPh>
    <rPh sb="21" eb="23">
      <t>セッテイ</t>
    </rPh>
    <rPh sb="23" eb="25">
      <t>ジョウケン</t>
    </rPh>
    <rPh sb="29" eb="31">
      <t>ブンセキ</t>
    </rPh>
    <rPh sb="31" eb="32">
      <t>ムスブ</t>
    </rPh>
    <phoneticPr fontId="6"/>
  </si>
  <si>
    <t>　　果は異なります。</t>
    <rPh sb="2" eb="3">
      <t>ハタシ</t>
    </rPh>
    <rPh sb="4" eb="5">
      <t>コト</t>
    </rPh>
    <phoneticPr fontId="6"/>
  </si>
  <si>
    <t>　　により算出するものであり、実際の波及効果を保証するものではあ</t>
    <rPh sb="5" eb="7">
      <t>サンシュツ</t>
    </rPh>
    <rPh sb="15" eb="17">
      <t>ジッサイ</t>
    </rPh>
    <rPh sb="18" eb="20">
      <t>ハキュウ</t>
    </rPh>
    <rPh sb="20" eb="22">
      <t>コウカ</t>
    </rPh>
    <rPh sb="23" eb="25">
      <t>ホショウ</t>
    </rPh>
    <phoneticPr fontId="6"/>
  </si>
  <si>
    <t>　　りません。したがって、本ツールは分析方法の一例としてご利用く</t>
    <rPh sb="13" eb="14">
      <t>ホン</t>
    </rPh>
    <rPh sb="18" eb="20">
      <t>ブンセキ</t>
    </rPh>
    <rPh sb="20" eb="22">
      <t>ホウホウ</t>
    </rPh>
    <rPh sb="23" eb="25">
      <t>イチレイ</t>
    </rPh>
    <rPh sb="29" eb="31">
      <t>リヨウ</t>
    </rPh>
    <phoneticPr fontId="6"/>
  </si>
  <si>
    <t>　・　以上のことから、本分析ツールの使用と分析結果については、各</t>
    <rPh sb="3" eb="5">
      <t>イジョウ</t>
    </rPh>
    <rPh sb="11" eb="12">
      <t>ホン</t>
    </rPh>
    <rPh sb="12" eb="14">
      <t>ブンセキ</t>
    </rPh>
    <rPh sb="18" eb="20">
      <t>シヨウ</t>
    </rPh>
    <rPh sb="21" eb="23">
      <t>ブンセキ</t>
    </rPh>
    <rPh sb="23" eb="25">
      <t>ケッカ</t>
    </rPh>
    <rPh sb="31" eb="32">
      <t>カク</t>
    </rPh>
    <phoneticPr fontId="6"/>
  </si>
  <si>
    <t>　　利用者の責任においてご利用ください。</t>
    <rPh sb="2" eb="4">
      <t>リヨウ</t>
    </rPh>
    <rPh sb="4" eb="5">
      <t>シャ</t>
    </rPh>
    <rPh sb="6" eb="8">
      <t>セキニン</t>
    </rPh>
    <rPh sb="13" eb="15">
      <t>リヨウ</t>
    </rPh>
    <phoneticPr fontId="6"/>
  </si>
  <si>
    <t>４．その他</t>
    <rPh sb="4" eb="5">
      <t>タ</t>
    </rPh>
    <phoneticPr fontId="6"/>
  </si>
  <si>
    <t>②　分析方法の見直し等により、本分析ツールの内容を予告なしに変更</t>
    <rPh sb="2" eb="4">
      <t>ブンセキ</t>
    </rPh>
    <rPh sb="4" eb="6">
      <t>ホウホウ</t>
    </rPh>
    <rPh sb="7" eb="9">
      <t>ミナオ</t>
    </rPh>
    <rPh sb="10" eb="11">
      <t>トウ</t>
    </rPh>
    <rPh sb="15" eb="16">
      <t>ホン</t>
    </rPh>
    <rPh sb="16" eb="18">
      <t>ブンセキ</t>
    </rPh>
    <rPh sb="22" eb="24">
      <t>ナイヨウ</t>
    </rPh>
    <rPh sb="25" eb="27">
      <t>ヨコク</t>
    </rPh>
    <rPh sb="30" eb="32">
      <t>ヘンコウ</t>
    </rPh>
    <phoneticPr fontId="6"/>
  </si>
  <si>
    <t>③　本分析ツールについての疑問点等がございましたら、下記までご連</t>
    <rPh sb="2" eb="3">
      <t>ホン</t>
    </rPh>
    <rPh sb="3" eb="5">
      <t>ブンセキ</t>
    </rPh>
    <rPh sb="13" eb="16">
      <t>ギモンテン</t>
    </rPh>
    <rPh sb="16" eb="17">
      <t>トウ</t>
    </rPh>
    <rPh sb="26" eb="28">
      <t>カキ</t>
    </rPh>
    <rPh sb="31" eb="32">
      <t>レン</t>
    </rPh>
    <phoneticPr fontId="6"/>
  </si>
  <si>
    <t>　絡ください。</t>
    <rPh sb="1" eb="2">
      <t>ラク</t>
    </rPh>
    <phoneticPr fontId="6"/>
  </si>
  <si>
    <t>問い合わせ先</t>
    <rPh sb="0" eb="1">
      <t>ト</t>
    </rPh>
    <rPh sb="2" eb="3">
      <t>ア</t>
    </rPh>
    <rPh sb="5" eb="6">
      <t>サキ</t>
    </rPh>
    <phoneticPr fontId="6"/>
  </si>
  <si>
    <t>総括表</t>
    <rPh sb="0" eb="2">
      <t>ソウカツ</t>
    </rPh>
    <rPh sb="2" eb="3">
      <t>ヒョウ</t>
    </rPh>
    <phoneticPr fontId="48"/>
  </si>
  <si>
    <t>分析テーマ</t>
    <phoneticPr fontId="48"/>
  </si>
  <si>
    <t>１　分析担当者</t>
    <rPh sb="4" eb="7">
      <t>タントウシャ</t>
    </rPh>
    <phoneticPr fontId="48"/>
  </si>
  <si>
    <t>課所(配属)名</t>
    <rPh sb="3" eb="5">
      <t>ハイゾク</t>
    </rPh>
    <phoneticPr fontId="48"/>
  </si>
  <si>
    <t>担当者名</t>
    <rPh sb="3" eb="4">
      <t>メイ</t>
    </rPh>
    <phoneticPr fontId="48"/>
  </si>
  <si>
    <t>連絡先</t>
    <rPh sb="0" eb="3">
      <t>レンラクサキ</t>
    </rPh>
    <phoneticPr fontId="48"/>
  </si>
  <si>
    <t>２　当初設定</t>
    <phoneticPr fontId="48"/>
  </si>
  <si>
    <t>(単位：百万円、率）</t>
    <rPh sb="1" eb="3">
      <t>タンイ</t>
    </rPh>
    <rPh sb="4" eb="5">
      <t>ヒャク</t>
    </rPh>
    <rPh sb="5" eb="7">
      <t>マンエン</t>
    </rPh>
    <rPh sb="8" eb="9">
      <t>リツ</t>
    </rPh>
    <phoneticPr fontId="48"/>
  </si>
  <si>
    <t>最終需要増加額</t>
    <rPh sb="0" eb="2">
      <t>サイシュウ</t>
    </rPh>
    <phoneticPr fontId="48"/>
  </si>
  <si>
    <t>うち県内需要増加額</t>
    <rPh sb="4" eb="6">
      <t>ジュヨウ</t>
    </rPh>
    <phoneticPr fontId="48"/>
  </si>
  <si>
    <t>消費転換率</t>
    <phoneticPr fontId="48"/>
  </si>
  <si>
    <t>消費転換率：平成○○年家計調査（秋田市）より</t>
    <phoneticPr fontId="48"/>
  </si>
  <si>
    <t>３　分析結果</t>
    <phoneticPr fontId="48"/>
  </si>
  <si>
    <t>(単位：百万円、人）</t>
    <rPh sb="1" eb="3">
      <t>タンイ</t>
    </rPh>
    <rPh sb="4" eb="5">
      <t>ヒャク</t>
    </rPh>
    <rPh sb="5" eb="7">
      <t>マンエン</t>
    </rPh>
    <rPh sb="8" eb="9">
      <t>ニン</t>
    </rPh>
    <phoneticPr fontId="48"/>
  </si>
  <si>
    <t>生産誘発額</t>
    <rPh sb="0" eb="2">
      <t>セイサン</t>
    </rPh>
    <rPh sb="2" eb="5">
      <t>ユウハツガク</t>
    </rPh>
    <phoneticPr fontId="48"/>
  </si>
  <si>
    <t>粗付加価値
誘　発　額</t>
    <rPh sb="0" eb="1">
      <t>ソ</t>
    </rPh>
    <rPh sb="1" eb="3">
      <t>フカ</t>
    </rPh>
    <rPh sb="3" eb="5">
      <t>カチ</t>
    </rPh>
    <phoneticPr fontId="48"/>
  </si>
  <si>
    <t>雇用者所得
誘　発　額</t>
    <phoneticPr fontId="48"/>
  </si>
  <si>
    <t>従　業　者
誘　発　数</t>
    <rPh sb="0" eb="1">
      <t>ジュウ</t>
    </rPh>
    <rPh sb="2" eb="3">
      <t>ギョウ</t>
    </rPh>
    <rPh sb="4" eb="5">
      <t>シャ</t>
    </rPh>
    <rPh sb="6" eb="7">
      <t>ユウ</t>
    </rPh>
    <rPh sb="8" eb="9">
      <t>ハツ</t>
    </rPh>
    <rPh sb="10" eb="11">
      <t>スウ</t>
    </rPh>
    <phoneticPr fontId="48"/>
  </si>
  <si>
    <t>雇　用　者
誘　発　数</t>
    <rPh sb="0" eb="1">
      <t>ヤトイ</t>
    </rPh>
    <rPh sb="2" eb="3">
      <t>ヨウ</t>
    </rPh>
    <rPh sb="4" eb="5">
      <t>シャ</t>
    </rPh>
    <rPh sb="6" eb="7">
      <t>ユウ</t>
    </rPh>
    <rPh sb="8" eb="9">
      <t>ハツ</t>
    </rPh>
    <rPh sb="10" eb="11">
      <t>スウ</t>
    </rPh>
    <phoneticPr fontId="48"/>
  </si>
  <si>
    <t>直接効果</t>
    <phoneticPr fontId="48"/>
  </si>
  <si>
    <t>第１次波及効果</t>
    <rPh sb="3" eb="5">
      <t>ハキュウ</t>
    </rPh>
    <phoneticPr fontId="48"/>
  </si>
  <si>
    <t>第２次波及効果</t>
    <rPh sb="3" eb="5">
      <t>ハキュウ</t>
    </rPh>
    <phoneticPr fontId="48"/>
  </si>
  <si>
    <t>総合効果</t>
    <phoneticPr fontId="48"/>
  </si>
  <si>
    <t>波及効果倍率（倍）</t>
    <rPh sb="7" eb="8">
      <t>バイ</t>
    </rPh>
    <phoneticPr fontId="48"/>
  </si>
  <si>
    <t>　※　波及効果倍率は当初設定の最終需要増加額に対するものです。</t>
    <phoneticPr fontId="48"/>
  </si>
  <si>
    <t>　※　生産誘発額、粗付加価値誘発額、雇用者所得誘発額については、端数処理の関係で、内訳の計と</t>
    <rPh sb="3" eb="5">
      <t>セイサン</t>
    </rPh>
    <rPh sb="5" eb="8">
      <t>ユウハツガク</t>
    </rPh>
    <rPh sb="9" eb="10">
      <t>ソ</t>
    </rPh>
    <rPh sb="10" eb="12">
      <t>フカ</t>
    </rPh>
    <rPh sb="12" eb="14">
      <t>カチ</t>
    </rPh>
    <rPh sb="14" eb="16">
      <t>ユウハツ</t>
    </rPh>
    <rPh sb="16" eb="17">
      <t>ガク</t>
    </rPh>
    <rPh sb="18" eb="21">
      <t>コヨウシャ</t>
    </rPh>
    <rPh sb="21" eb="23">
      <t>ショトク</t>
    </rPh>
    <rPh sb="23" eb="26">
      <t>ユウハツガク</t>
    </rPh>
    <rPh sb="32" eb="34">
      <t>ハスウ</t>
    </rPh>
    <rPh sb="34" eb="36">
      <t>ショリ</t>
    </rPh>
    <rPh sb="37" eb="39">
      <t>カンケイ</t>
    </rPh>
    <rPh sb="41" eb="43">
      <t>ウチワケ</t>
    </rPh>
    <rPh sb="44" eb="45">
      <t>ケイ</t>
    </rPh>
    <phoneticPr fontId="48"/>
  </si>
  <si>
    <t>　　合計が一致しない場合があります。</t>
    <rPh sb="2" eb="3">
      <t>ゴウ</t>
    </rPh>
    <rPh sb="3" eb="4">
      <t>ケイ</t>
    </rPh>
    <rPh sb="5" eb="7">
      <t>イッチ</t>
    </rPh>
    <rPh sb="10" eb="12">
      <t>バアイ</t>
    </rPh>
    <phoneticPr fontId="48"/>
  </si>
  <si>
    <t>　※　逆行列係数は、開放経済型を使用しています。</t>
    <rPh sb="3" eb="4">
      <t>ギャク</t>
    </rPh>
    <rPh sb="4" eb="6">
      <t>ギョウレツ</t>
    </rPh>
    <rPh sb="6" eb="8">
      <t>ケイスウ</t>
    </rPh>
    <rPh sb="10" eb="12">
      <t>カイホウ</t>
    </rPh>
    <rPh sb="12" eb="14">
      <t>ケイザイ</t>
    </rPh>
    <rPh sb="14" eb="15">
      <t>カタ</t>
    </rPh>
    <rPh sb="16" eb="18">
      <t>シヨウ</t>
    </rPh>
    <phoneticPr fontId="48"/>
  </si>
  <si>
    <t>４　備考</t>
    <rPh sb="2" eb="4">
      <t>ビコウ</t>
    </rPh>
    <phoneticPr fontId="48"/>
  </si>
  <si>
    <t>表１　産業部門別経済波及効果</t>
    <phoneticPr fontId="48"/>
  </si>
  <si>
    <t>（単位：百万円）</t>
  </si>
  <si>
    <t>部門名</t>
    <phoneticPr fontId="48"/>
  </si>
  <si>
    <t>産業部門別経済波及効果（総合効果）</t>
    <rPh sb="12" eb="14">
      <t>ソウゴウ</t>
    </rPh>
    <rPh sb="14" eb="16">
      <t>コウカ</t>
    </rPh>
    <phoneticPr fontId="48"/>
  </si>
  <si>
    <t>生産誘発額</t>
  </si>
  <si>
    <t>粗付加価値
誘発額</t>
    <phoneticPr fontId="48"/>
  </si>
  <si>
    <t>雇用者所得
誘発額</t>
    <phoneticPr fontId="48"/>
  </si>
  <si>
    <t>林業</t>
    <rPh sb="0" eb="2">
      <t>リンギョウ</t>
    </rPh>
    <phoneticPr fontId="54"/>
  </si>
  <si>
    <t>漁業</t>
    <rPh sb="0" eb="2">
      <t>ギョギョウ</t>
    </rPh>
    <phoneticPr fontId="54"/>
  </si>
  <si>
    <t>プラスチック・ゴム製品</t>
  </si>
  <si>
    <t>情報通信機器</t>
  </si>
  <si>
    <t>合計</t>
  </si>
  <si>
    <t>　※　端数処理の関係で、内訳の計と合計が一致しない場合があります。（以下の表についても同様。）</t>
    <rPh sb="3" eb="5">
      <t>ハスウ</t>
    </rPh>
    <rPh sb="5" eb="7">
      <t>ショリ</t>
    </rPh>
    <rPh sb="8" eb="10">
      <t>カンケイ</t>
    </rPh>
    <rPh sb="12" eb="14">
      <t>ウチワケ</t>
    </rPh>
    <rPh sb="15" eb="16">
      <t>ケイ</t>
    </rPh>
    <rPh sb="17" eb="19">
      <t>ゴウケイ</t>
    </rPh>
    <rPh sb="20" eb="22">
      <t>イッチ</t>
    </rPh>
    <rPh sb="25" eb="27">
      <t>バアイ</t>
    </rPh>
    <rPh sb="34" eb="36">
      <t>イカ</t>
    </rPh>
    <rPh sb="37" eb="38">
      <t>ヒョウ</t>
    </rPh>
    <rPh sb="43" eb="45">
      <t>ドウヨウ</t>
    </rPh>
    <phoneticPr fontId="48"/>
  </si>
  <si>
    <t>表２　産業部門別雇用誘発効果</t>
    <rPh sb="8" eb="10">
      <t>コヨウ</t>
    </rPh>
    <rPh sb="10" eb="12">
      <t>ユウハツ</t>
    </rPh>
    <phoneticPr fontId="48"/>
  </si>
  <si>
    <t>（単位：人）</t>
    <rPh sb="4" eb="5">
      <t>ニン</t>
    </rPh>
    <phoneticPr fontId="48"/>
  </si>
  <si>
    <t>部門名</t>
    <phoneticPr fontId="48"/>
  </si>
  <si>
    <t>産業部門別雇用誘発効果（総合効果）</t>
    <rPh sb="2" eb="5">
      <t>ブモンベツ</t>
    </rPh>
    <rPh sb="5" eb="7">
      <t>コヨウ</t>
    </rPh>
    <rPh sb="7" eb="9">
      <t>ユウハツ</t>
    </rPh>
    <rPh sb="12" eb="14">
      <t>ソウゴウ</t>
    </rPh>
    <rPh sb="14" eb="16">
      <t>コウカ</t>
    </rPh>
    <phoneticPr fontId="48"/>
  </si>
  <si>
    <t>従業者誘発数</t>
    <rPh sb="0" eb="3">
      <t>ジュウギョウシャ</t>
    </rPh>
    <rPh sb="3" eb="5">
      <t>ユウハツ</t>
    </rPh>
    <rPh sb="5" eb="6">
      <t>スウ</t>
    </rPh>
    <phoneticPr fontId="48"/>
  </si>
  <si>
    <t>雇用者誘発数</t>
    <rPh sb="0" eb="3">
      <t>コヨウシャ</t>
    </rPh>
    <rPh sb="3" eb="5">
      <t>ユウハツ</t>
    </rPh>
    <rPh sb="5" eb="6">
      <t>スウ</t>
    </rPh>
    <phoneticPr fontId="48"/>
  </si>
  <si>
    <t>図１　経済波及効果フロー</t>
    <rPh sb="0" eb="1">
      <t>ズ</t>
    </rPh>
    <rPh sb="3" eb="5">
      <t>ケイザイ</t>
    </rPh>
    <rPh sb="5" eb="9">
      <t>ハキュウコウカ</t>
    </rPh>
    <phoneticPr fontId="48"/>
  </si>
  <si>
    <t>(単位：百万円)</t>
    <rPh sb="1" eb="3">
      <t>タンイ</t>
    </rPh>
    <rPh sb="4" eb="5">
      <t>ヒャク</t>
    </rPh>
    <rPh sb="5" eb="7">
      <t>マンエン</t>
    </rPh>
    <phoneticPr fontId="48"/>
  </si>
  <si>
    <t>×Ａ[県内自給率]</t>
    <phoneticPr fontId="48"/>
  </si>
  <si>
    <t>直接効果</t>
  </si>
  <si>
    <t>県内最終需要増加額(直接)</t>
    <rPh sb="2" eb="4">
      <t>サイシュウ</t>
    </rPh>
    <rPh sb="10" eb="12">
      <t>チョクセツ</t>
    </rPh>
    <phoneticPr fontId="48"/>
  </si>
  <si>
    <t>×Ｂ[粗付加価値率]</t>
    <phoneticPr fontId="48"/>
  </si>
  <si>
    <t>×Ｃ[雇用者所得率]</t>
    <phoneticPr fontId="48"/>
  </si>
  <si>
    <t>原材料誘発額(直接)</t>
    <rPh sb="0" eb="3">
      <t>ゲンザイリョウ</t>
    </rPh>
    <rPh sb="3" eb="6">
      <t>ユウハツガク</t>
    </rPh>
    <rPh sb="7" eb="9">
      <t>チョクセツ</t>
    </rPh>
    <phoneticPr fontId="48"/>
  </si>
  <si>
    <t xml:space="preserve"> 粗付加価値誘発額(直接)</t>
    <phoneticPr fontId="48"/>
  </si>
  <si>
    <t>雇用者所得誘発額(直接)</t>
    <phoneticPr fontId="48"/>
  </si>
  <si>
    <t>県内需要増加額
(第１次)</t>
    <rPh sb="2" eb="4">
      <t>ジュヨウ</t>
    </rPh>
    <rPh sb="4" eb="7">
      <t>ゾウカガク</t>
    </rPh>
    <rPh sb="9" eb="10">
      <t>ダイ</t>
    </rPh>
    <rPh sb="11" eb="12">
      <t>ジ</t>
    </rPh>
    <phoneticPr fontId="48"/>
  </si>
  <si>
    <t>県外へ</t>
    <phoneticPr fontId="48"/>
  </si>
  <si>
    <t>雇用者所得誘発額
(直接＋第１次)</t>
    <rPh sb="10" eb="12">
      <t>チョクセツ</t>
    </rPh>
    <rPh sb="13" eb="14">
      <t>ダイ</t>
    </rPh>
    <rPh sb="15" eb="16">
      <t>ジ</t>
    </rPh>
    <phoneticPr fontId="48"/>
  </si>
  <si>
    <t>×Ｅ[開放経済型逆行列係数]</t>
    <rPh sb="5" eb="7">
      <t>ケイザイ</t>
    </rPh>
    <phoneticPr fontId="48"/>
  </si>
  <si>
    <t>×Ｆ[消費転換率]</t>
    <phoneticPr fontId="48"/>
  </si>
  <si>
    <t>生産誘発額(第１次)</t>
    <rPh sb="6" eb="7">
      <t>ダイ</t>
    </rPh>
    <rPh sb="8" eb="9">
      <t>ジ</t>
    </rPh>
    <phoneticPr fontId="48"/>
  </si>
  <si>
    <t>民間消費支出増加額</t>
    <rPh sb="0" eb="2">
      <t>ミンカン</t>
    </rPh>
    <phoneticPr fontId="48"/>
  </si>
  <si>
    <t>×Ｇ[消費パターン]</t>
    <phoneticPr fontId="48"/>
  </si>
  <si>
    <t xml:space="preserve"> 粗付加価値誘発額(第１次)</t>
    <rPh sb="10" eb="11">
      <t>ダイ</t>
    </rPh>
    <rPh sb="12" eb="13">
      <t>ジ</t>
    </rPh>
    <phoneticPr fontId="48"/>
  </si>
  <si>
    <t>産業部門別
民間消費支出増加額</t>
    <rPh sb="0" eb="2">
      <t>サンギョウ</t>
    </rPh>
    <rPh sb="2" eb="4">
      <t>ブモン</t>
    </rPh>
    <rPh sb="4" eb="5">
      <t>ベツ</t>
    </rPh>
    <rPh sb="6" eb="8">
      <t>ミンカン</t>
    </rPh>
    <rPh sb="8" eb="10">
      <t>ショウヒ</t>
    </rPh>
    <rPh sb="10" eb="12">
      <t>シシュツ</t>
    </rPh>
    <rPh sb="12" eb="15">
      <t>ゾウカガク</t>
    </rPh>
    <phoneticPr fontId="48"/>
  </si>
  <si>
    <t>雇用者所得誘発額(第１次)</t>
    <rPh sb="9" eb="10">
      <t>ダイ</t>
    </rPh>
    <rPh sb="11" eb="12">
      <t>ジ</t>
    </rPh>
    <phoneticPr fontId="48"/>
  </si>
  <si>
    <t>生産誘発額(第２次)</t>
    <rPh sb="6" eb="7">
      <t>ダイ</t>
    </rPh>
    <rPh sb="8" eb="9">
      <t>ジ</t>
    </rPh>
    <phoneticPr fontId="48"/>
  </si>
  <si>
    <t>県内需要増加額
(第２次)</t>
    <rPh sb="2" eb="4">
      <t>ジュヨウ</t>
    </rPh>
    <rPh sb="4" eb="6">
      <t>ゾウカ</t>
    </rPh>
    <rPh sb="9" eb="10">
      <t>ダイ</t>
    </rPh>
    <rPh sb="11" eb="12">
      <t>ジ</t>
    </rPh>
    <phoneticPr fontId="48"/>
  </si>
  <si>
    <t>×Ｅ[開放経済型</t>
    <rPh sb="5" eb="7">
      <t>ケイザイ</t>
    </rPh>
    <phoneticPr fontId="48"/>
  </si>
  <si>
    <t>逆行列係数]</t>
    <phoneticPr fontId="48"/>
  </si>
  <si>
    <t xml:space="preserve"> 粗付加価値誘発額(第２次)</t>
    <rPh sb="10" eb="11">
      <t>ダイ</t>
    </rPh>
    <rPh sb="12" eb="13">
      <t>ジ</t>
    </rPh>
    <phoneticPr fontId="48"/>
  </si>
  <si>
    <t>雇用者所得誘発額(第２次)</t>
    <rPh sb="9" eb="10">
      <t>ダイ</t>
    </rPh>
    <rPh sb="11" eb="12">
      <t>ジ</t>
    </rPh>
    <phoneticPr fontId="48"/>
  </si>
  <si>
    <t>図２　雇用誘発効果フロー</t>
    <rPh sb="0" eb="1">
      <t>ズ</t>
    </rPh>
    <rPh sb="3" eb="5">
      <t>コヨウ</t>
    </rPh>
    <rPh sb="5" eb="7">
      <t>ユウハツ</t>
    </rPh>
    <rPh sb="7" eb="9">
      <t>コウカ</t>
    </rPh>
    <phoneticPr fontId="48"/>
  </si>
  <si>
    <t>(単位：百万円、人)</t>
    <rPh sb="1" eb="3">
      <t>タンイ</t>
    </rPh>
    <rPh sb="4" eb="5">
      <t>ヒャク</t>
    </rPh>
    <rPh sb="5" eb="7">
      <t>マンエン</t>
    </rPh>
    <rPh sb="8" eb="9">
      <t>ニン</t>
    </rPh>
    <phoneticPr fontId="48"/>
  </si>
  <si>
    <t>×Ｈ[就業係数]</t>
    <rPh sb="3" eb="5">
      <t>シュウギョウ</t>
    </rPh>
    <rPh sb="5" eb="7">
      <t>ケイスウ</t>
    </rPh>
    <phoneticPr fontId="48"/>
  </si>
  <si>
    <t>×Ｉ[雇用係数]</t>
    <rPh sb="3" eb="5">
      <t>コヨウ</t>
    </rPh>
    <rPh sb="5" eb="7">
      <t>ケイスウ</t>
    </rPh>
    <phoneticPr fontId="48"/>
  </si>
  <si>
    <t>　従業者誘発数（直接）</t>
    <rPh sb="1" eb="4">
      <t>ジュウギョウシャ</t>
    </rPh>
    <rPh sb="4" eb="6">
      <t>ユウハツ</t>
    </rPh>
    <rPh sb="6" eb="7">
      <t>スウ</t>
    </rPh>
    <rPh sb="8" eb="10">
      <t>チョクセツ</t>
    </rPh>
    <phoneticPr fontId="48"/>
  </si>
  <si>
    <t>雇用者誘発数（直接）</t>
    <rPh sb="0" eb="3">
      <t>コヨウシャ</t>
    </rPh>
    <rPh sb="3" eb="5">
      <t>ユウハツ</t>
    </rPh>
    <rPh sb="5" eb="6">
      <t>スウ</t>
    </rPh>
    <rPh sb="7" eb="9">
      <t>チョクセツ</t>
    </rPh>
    <phoneticPr fontId="48"/>
  </si>
  <si>
    <t>第１次波及効果</t>
    <rPh sb="0" eb="1">
      <t>ダイ</t>
    </rPh>
    <rPh sb="2" eb="3">
      <t>ジ</t>
    </rPh>
    <rPh sb="3" eb="5">
      <t>ハキュウ</t>
    </rPh>
    <rPh sb="5" eb="7">
      <t>コウカ</t>
    </rPh>
    <phoneticPr fontId="48"/>
  </si>
  <si>
    <t>生産誘発額(第１次)</t>
    <rPh sb="0" eb="2">
      <t>セイサン</t>
    </rPh>
    <rPh sb="2" eb="4">
      <t>ユウハツ</t>
    </rPh>
    <rPh sb="4" eb="5">
      <t>ガク</t>
    </rPh>
    <rPh sb="6" eb="7">
      <t>ダイ</t>
    </rPh>
    <rPh sb="8" eb="9">
      <t>ジ</t>
    </rPh>
    <phoneticPr fontId="48"/>
  </si>
  <si>
    <t>　従業者誘発数（第１次）</t>
    <rPh sb="1" eb="4">
      <t>ジュウギョウシャ</t>
    </rPh>
    <rPh sb="4" eb="6">
      <t>ユウハツ</t>
    </rPh>
    <rPh sb="6" eb="7">
      <t>スウ</t>
    </rPh>
    <rPh sb="8" eb="9">
      <t>ダイ</t>
    </rPh>
    <rPh sb="10" eb="11">
      <t>ジ</t>
    </rPh>
    <phoneticPr fontId="48"/>
  </si>
  <si>
    <t>雇用者誘発数（第１次）</t>
    <rPh sb="0" eb="3">
      <t>コヨウシャ</t>
    </rPh>
    <rPh sb="3" eb="5">
      <t>ユウハツ</t>
    </rPh>
    <rPh sb="5" eb="6">
      <t>スウ</t>
    </rPh>
    <rPh sb="7" eb="8">
      <t>ダイ</t>
    </rPh>
    <rPh sb="9" eb="10">
      <t>ジ</t>
    </rPh>
    <phoneticPr fontId="48"/>
  </si>
  <si>
    <t>第２次波及効果</t>
    <rPh sb="0" eb="1">
      <t>ダイ</t>
    </rPh>
    <rPh sb="2" eb="3">
      <t>ジ</t>
    </rPh>
    <rPh sb="3" eb="5">
      <t>ハキュウ</t>
    </rPh>
    <rPh sb="5" eb="7">
      <t>コウカ</t>
    </rPh>
    <phoneticPr fontId="48"/>
  </si>
  <si>
    <t>生産誘発額(第２次)</t>
    <rPh sb="0" eb="2">
      <t>セイサン</t>
    </rPh>
    <rPh sb="2" eb="4">
      <t>ユウハツ</t>
    </rPh>
    <rPh sb="4" eb="5">
      <t>ガク</t>
    </rPh>
    <rPh sb="6" eb="7">
      <t>ダイ</t>
    </rPh>
    <rPh sb="8" eb="9">
      <t>ジ</t>
    </rPh>
    <phoneticPr fontId="48"/>
  </si>
  <si>
    <t>　従業者誘発数（第２次）</t>
    <rPh sb="1" eb="4">
      <t>ジュウギョウシャ</t>
    </rPh>
    <rPh sb="4" eb="6">
      <t>ユウハツ</t>
    </rPh>
    <rPh sb="6" eb="7">
      <t>スウ</t>
    </rPh>
    <rPh sb="8" eb="9">
      <t>ダイ</t>
    </rPh>
    <rPh sb="10" eb="11">
      <t>ジ</t>
    </rPh>
    <phoneticPr fontId="48"/>
  </si>
  <si>
    <t>雇用者誘発数（第２次）</t>
    <rPh sb="0" eb="3">
      <t>コヨウシャ</t>
    </rPh>
    <rPh sb="3" eb="5">
      <t>ユウハツ</t>
    </rPh>
    <rPh sb="5" eb="6">
      <t>スウ</t>
    </rPh>
    <rPh sb="7" eb="8">
      <t>ダイ</t>
    </rPh>
    <rPh sb="9" eb="10">
      <t>ジ</t>
    </rPh>
    <phoneticPr fontId="48"/>
  </si>
  <si>
    <t>表３　分析手順</t>
    <rPh sb="0" eb="1">
      <t>ヒョウ</t>
    </rPh>
    <rPh sb="3" eb="5">
      <t>ブンセキ</t>
    </rPh>
    <rPh sb="5" eb="7">
      <t>テジュン</t>
    </rPh>
    <phoneticPr fontId="6"/>
  </si>
  <si>
    <t>手順</t>
    <rPh sb="0" eb="2">
      <t>テジュン</t>
    </rPh>
    <phoneticPr fontId="6"/>
  </si>
  <si>
    <t>推計内容</t>
    <rPh sb="0" eb="2">
      <t>スイケイ</t>
    </rPh>
    <rPh sb="2" eb="4">
      <t>ナイヨウ</t>
    </rPh>
    <phoneticPr fontId="6"/>
  </si>
  <si>
    <t>推計方法</t>
    <rPh sb="0" eb="2">
      <t>スイケイ</t>
    </rPh>
    <rPh sb="2" eb="4">
      <t>ホウホウ</t>
    </rPh>
    <phoneticPr fontId="6"/>
  </si>
  <si>
    <t>効果</t>
    <rPh sb="0" eb="2">
      <t>コウカ</t>
    </rPh>
    <phoneticPr fontId="6"/>
  </si>
  <si>
    <t>①</t>
    <phoneticPr fontId="6"/>
  </si>
  <si>
    <t>　最終需要増加額の設定</t>
    <rPh sb="1" eb="3">
      <t>サイシュウ</t>
    </rPh>
    <rPh sb="3" eb="5">
      <t>ジュヨウゾウ</t>
    </rPh>
    <rPh sb="5" eb="8">
      <t>ゾウカガク</t>
    </rPh>
    <rPh sb="9" eb="11">
      <t>セッテイ</t>
    </rPh>
    <phoneticPr fontId="6"/>
  </si>
  <si>
    <t>②</t>
    <phoneticPr fontId="6"/>
  </si>
  <si>
    <t>　最終需要増加額の県内分を推計</t>
    <rPh sb="1" eb="3">
      <t>サイシュウ</t>
    </rPh>
    <rPh sb="3" eb="5">
      <t>ジュヨウ</t>
    </rPh>
    <rPh sb="5" eb="8">
      <t>ゾウカガク</t>
    </rPh>
    <rPh sb="9" eb="11">
      <t>ケンナイ</t>
    </rPh>
    <rPh sb="11" eb="12">
      <t>ブン</t>
    </rPh>
    <rPh sb="13" eb="15">
      <t>スイケイ</t>
    </rPh>
    <phoneticPr fontId="6"/>
  </si>
  <si>
    <t>①＊Ａ[県内自給率]</t>
    <rPh sb="4" eb="6">
      <t>ケンナイ</t>
    </rPh>
    <rPh sb="6" eb="9">
      <t>ジキュウリツ</t>
    </rPh>
    <phoneticPr fontId="6"/>
  </si>
  <si>
    <t>直接効果</t>
    <rPh sb="0" eb="2">
      <t>チョクセツ</t>
    </rPh>
    <rPh sb="2" eb="4">
      <t>コウカ</t>
    </rPh>
    <phoneticPr fontId="6"/>
  </si>
  <si>
    <t>③</t>
    <phoneticPr fontId="6"/>
  </si>
  <si>
    <t>　最終需要増加産業における付加価値誘発額(県内分)の推計</t>
    <rPh sb="1" eb="3">
      <t>サイシュウ</t>
    </rPh>
    <rPh sb="3" eb="5">
      <t>ジュヨウ</t>
    </rPh>
    <rPh sb="5" eb="7">
      <t>ゾウカ</t>
    </rPh>
    <rPh sb="7" eb="9">
      <t>サンギョウ</t>
    </rPh>
    <rPh sb="21" eb="22">
      <t>ケン</t>
    </rPh>
    <rPh sb="22" eb="24">
      <t>ナイブン</t>
    </rPh>
    <rPh sb="26" eb="28">
      <t>スイケイ</t>
    </rPh>
    <phoneticPr fontId="6"/>
  </si>
  <si>
    <t>④</t>
    <phoneticPr fontId="6"/>
  </si>
  <si>
    <t>　最終需要増加産業における雇用者所得誘発額(県内分)の推計</t>
    <rPh sb="1" eb="3">
      <t>サイシュウ</t>
    </rPh>
    <rPh sb="3" eb="5">
      <t>ジュヨウ</t>
    </rPh>
    <rPh sb="5" eb="7">
      <t>ゾウカ</t>
    </rPh>
    <rPh sb="7" eb="9">
      <t>サンギョウ</t>
    </rPh>
    <rPh sb="13" eb="16">
      <t>コヨウシャ</t>
    </rPh>
    <rPh sb="16" eb="18">
      <t>ショトク</t>
    </rPh>
    <rPh sb="22" eb="23">
      <t>ケン</t>
    </rPh>
    <rPh sb="23" eb="25">
      <t>ナイブン</t>
    </rPh>
    <rPh sb="27" eb="29">
      <t>スイケイ</t>
    </rPh>
    <phoneticPr fontId="6"/>
  </si>
  <si>
    <t>⑤</t>
    <phoneticPr fontId="6"/>
  </si>
  <si>
    <t>　県内最終需要増加額（直接）が誘発する原材料額(県外含む)の推計</t>
    <rPh sb="1" eb="3">
      <t>ケンナイ</t>
    </rPh>
    <rPh sb="3" eb="5">
      <t>サイシュウ</t>
    </rPh>
    <rPh sb="5" eb="7">
      <t>ジュヨウ</t>
    </rPh>
    <rPh sb="7" eb="10">
      <t>ゾウカガク</t>
    </rPh>
    <rPh sb="11" eb="13">
      <t>チョクセツ</t>
    </rPh>
    <rPh sb="15" eb="17">
      <t>ユウハツ</t>
    </rPh>
    <rPh sb="19" eb="22">
      <t>ゲンザイリョウ</t>
    </rPh>
    <rPh sb="22" eb="23">
      <t>ガク</t>
    </rPh>
    <rPh sb="24" eb="26">
      <t>ケンガイ</t>
    </rPh>
    <rPh sb="26" eb="27">
      <t>フク</t>
    </rPh>
    <rPh sb="30" eb="32">
      <t>スイケイ</t>
    </rPh>
    <phoneticPr fontId="6"/>
  </si>
  <si>
    <t>⑥</t>
  </si>
  <si>
    <t>　県内最終需要増加額（直接）が誘発する原材料額(県内分)の推計</t>
    <rPh sb="1" eb="3">
      <t>ケンナイ</t>
    </rPh>
    <rPh sb="3" eb="5">
      <t>サイシュウ</t>
    </rPh>
    <rPh sb="5" eb="7">
      <t>ジュヨウ</t>
    </rPh>
    <rPh sb="7" eb="10">
      <t>ゾウカガク</t>
    </rPh>
    <rPh sb="11" eb="13">
      <t>チョクセツ</t>
    </rPh>
    <rPh sb="15" eb="17">
      <t>ユウハツ</t>
    </rPh>
    <rPh sb="19" eb="22">
      <t>ゲンザイリョウ</t>
    </rPh>
    <rPh sb="22" eb="23">
      <t>ガク</t>
    </rPh>
    <rPh sb="24" eb="26">
      <t>ケンナイ</t>
    </rPh>
    <rPh sb="26" eb="27">
      <t>ブン</t>
    </rPh>
    <rPh sb="29" eb="31">
      <t>スイケイ</t>
    </rPh>
    <phoneticPr fontId="6"/>
  </si>
  <si>
    <t>⑦</t>
  </si>
  <si>
    <t>　県内需要増加額(第１次)が誘発する生産額(県内分)の推計</t>
    <rPh sb="1" eb="3">
      <t>ケンナイ</t>
    </rPh>
    <rPh sb="3" eb="5">
      <t>ジュヨウ</t>
    </rPh>
    <rPh sb="5" eb="8">
      <t>ゾウカガク</t>
    </rPh>
    <rPh sb="9" eb="10">
      <t>ダイ</t>
    </rPh>
    <rPh sb="11" eb="12">
      <t>ジ</t>
    </rPh>
    <rPh sb="14" eb="16">
      <t>ユウハツ</t>
    </rPh>
    <rPh sb="18" eb="20">
      <t>セイサン</t>
    </rPh>
    <rPh sb="20" eb="21">
      <t>ガク</t>
    </rPh>
    <rPh sb="22" eb="23">
      <t>ケン</t>
    </rPh>
    <rPh sb="23" eb="25">
      <t>ナイブン</t>
    </rPh>
    <rPh sb="27" eb="29">
      <t>スイケイ</t>
    </rPh>
    <phoneticPr fontId="6"/>
  </si>
  <si>
    <t>⑥＊Ｅ[開放経済型逆行列係数]</t>
    <rPh sb="4" eb="6">
      <t>カイホウ</t>
    </rPh>
    <rPh sb="6" eb="8">
      <t>ケイザイ</t>
    </rPh>
    <rPh sb="8" eb="9">
      <t>ガタ</t>
    </rPh>
    <rPh sb="9" eb="12">
      <t>ギャクギョウレツ</t>
    </rPh>
    <rPh sb="12" eb="14">
      <t>ケイスウ</t>
    </rPh>
    <phoneticPr fontId="6"/>
  </si>
  <si>
    <t>第１次
波及効果</t>
    <rPh sb="0" eb="1">
      <t>ダイ</t>
    </rPh>
    <rPh sb="2" eb="3">
      <t>ジ</t>
    </rPh>
    <rPh sb="4" eb="6">
      <t>ハキュウ</t>
    </rPh>
    <rPh sb="6" eb="8">
      <t>コウカ</t>
    </rPh>
    <phoneticPr fontId="6"/>
  </si>
  <si>
    <t>⑧</t>
  </si>
  <si>
    <t>　県内需要増加額(第１次)が誘発する粗付加価値額(県内分)の推計</t>
    <rPh sb="1" eb="3">
      <t>ケンナイ</t>
    </rPh>
    <rPh sb="3" eb="5">
      <t>ジュヨウ</t>
    </rPh>
    <rPh sb="5" eb="8">
      <t>ゾウカガク</t>
    </rPh>
    <rPh sb="9" eb="10">
      <t>ダイ</t>
    </rPh>
    <rPh sb="11" eb="12">
      <t>ジ</t>
    </rPh>
    <rPh sb="14" eb="16">
      <t>ユウハツ</t>
    </rPh>
    <rPh sb="18" eb="23">
      <t>ソフカカチ</t>
    </rPh>
    <rPh sb="23" eb="24">
      <t>ガク</t>
    </rPh>
    <rPh sb="25" eb="26">
      <t>ケン</t>
    </rPh>
    <rPh sb="26" eb="28">
      <t>ナイブン</t>
    </rPh>
    <rPh sb="30" eb="32">
      <t>スイケイ</t>
    </rPh>
    <phoneticPr fontId="6"/>
  </si>
  <si>
    <t>⑦＊Ｂ[粗付加価値率]</t>
    <rPh sb="4" eb="9">
      <t>ソフカカチ</t>
    </rPh>
    <rPh sb="9" eb="10">
      <t>リツ</t>
    </rPh>
    <phoneticPr fontId="6"/>
  </si>
  <si>
    <t>⑨</t>
  </si>
  <si>
    <t>　県内需要増加額(第１次)が誘発する雇用者所得額(県内分)の推計</t>
    <rPh sb="1" eb="3">
      <t>ケンナイ</t>
    </rPh>
    <rPh sb="3" eb="5">
      <t>ジュヨウ</t>
    </rPh>
    <rPh sb="5" eb="8">
      <t>ゾウカガク</t>
    </rPh>
    <rPh sb="9" eb="10">
      <t>ダイ</t>
    </rPh>
    <rPh sb="11" eb="12">
      <t>ジ</t>
    </rPh>
    <rPh sb="14" eb="16">
      <t>ユウハツ</t>
    </rPh>
    <rPh sb="18" eb="21">
      <t>コヨウシャ</t>
    </rPh>
    <rPh sb="21" eb="23">
      <t>ショトク</t>
    </rPh>
    <rPh sb="23" eb="24">
      <t>ガク</t>
    </rPh>
    <rPh sb="25" eb="26">
      <t>ケン</t>
    </rPh>
    <rPh sb="26" eb="28">
      <t>ナイブン</t>
    </rPh>
    <rPh sb="30" eb="32">
      <t>スイケイ</t>
    </rPh>
    <phoneticPr fontId="6"/>
  </si>
  <si>
    <t>⑦＊Ｃ[雇用者所得率]</t>
    <rPh sb="4" eb="7">
      <t>コヨウシャ</t>
    </rPh>
    <rPh sb="7" eb="10">
      <t>ショトクリツ</t>
    </rPh>
    <phoneticPr fontId="6"/>
  </si>
  <si>
    <t>⑩</t>
  </si>
  <si>
    <t>　雇用者所得誘発額を合計(直接＋第１次)</t>
    <rPh sb="1" eb="4">
      <t>コヨウシャ</t>
    </rPh>
    <rPh sb="4" eb="6">
      <t>ショトク</t>
    </rPh>
    <rPh sb="6" eb="9">
      <t>ユウハツガク</t>
    </rPh>
    <rPh sb="10" eb="12">
      <t>ゴウケイ</t>
    </rPh>
    <rPh sb="13" eb="15">
      <t>チョクセツ</t>
    </rPh>
    <rPh sb="16" eb="17">
      <t>ダイ</t>
    </rPh>
    <rPh sb="18" eb="19">
      <t>ジ</t>
    </rPh>
    <phoneticPr fontId="6"/>
  </si>
  <si>
    <t>④＋⑨</t>
    <phoneticPr fontId="6"/>
  </si>
  <si>
    <t>⑪</t>
  </si>
  <si>
    <t>　誘発された雇用者所得のうち、消費にまわる額(県外含む)の推計</t>
    <rPh sb="1" eb="3">
      <t>ユウハツ</t>
    </rPh>
    <rPh sb="6" eb="9">
      <t>コヨウシャ</t>
    </rPh>
    <rPh sb="9" eb="11">
      <t>ショトク</t>
    </rPh>
    <rPh sb="15" eb="17">
      <t>ショウヒ</t>
    </rPh>
    <rPh sb="21" eb="22">
      <t>ガク</t>
    </rPh>
    <rPh sb="23" eb="25">
      <t>ケンガイ</t>
    </rPh>
    <rPh sb="25" eb="26">
      <t>フク</t>
    </rPh>
    <rPh sb="28" eb="31">
      <t>ノスイケイ</t>
    </rPh>
    <phoneticPr fontId="6"/>
  </si>
  <si>
    <t>⑩＊Ｆ[消費転換率]</t>
    <rPh sb="4" eb="6">
      <t>ショウヒ</t>
    </rPh>
    <rPh sb="6" eb="8">
      <t>テンカン</t>
    </rPh>
    <rPh sb="8" eb="9">
      <t>リツ</t>
    </rPh>
    <phoneticPr fontId="6"/>
  </si>
  <si>
    <t>⑫</t>
  </si>
  <si>
    <t>　誘発された雇用者所得のうち、消費にまわる額を産業部門別(県外含む)に推計</t>
    <rPh sb="1" eb="3">
      <t>ユウハツ</t>
    </rPh>
    <rPh sb="6" eb="9">
      <t>コヨウシャ</t>
    </rPh>
    <rPh sb="9" eb="11">
      <t>ショトク</t>
    </rPh>
    <rPh sb="15" eb="17">
      <t>ショウヒ</t>
    </rPh>
    <rPh sb="21" eb="22">
      <t>ガク</t>
    </rPh>
    <rPh sb="23" eb="25">
      <t>サンギョウ</t>
    </rPh>
    <rPh sb="25" eb="27">
      <t>ブモン</t>
    </rPh>
    <rPh sb="27" eb="28">
      <t>ベツ</t>
    </rPh>
    <rPh sb="35" eb="37">
      <t>スイケイ</t>
    </rPh>
    <phoneticPr fontId="6"/>
  </si>
  <si>
    <t>⑪＊Ｇ[消費パターン]</t>
    <rPh sb="4" eb="6">
      <t>ショウヒ</t>
    </rPh>
    <phoneticPr fontId="6"/>
  </si>
  <si>
    <t>⑬</t>
  </si>
  <si>
    <t>　誘発された雇用者所得のうち、消費にまわる額を産業部門別(県内分)に推計</t>
    <rPh sb="1" eb="3">
      <t>ユウハツ</t>
    </rPh>
    <rPh sb="6" eb="9">
      <t>コヨウシャ</t>
    </rPh>
    <rPh sb="9" eb="11">
      <t>ショトク</t>
    </rPh>
    <rPh sb="15" eb="17">
      <t>ショウヒ</t>
    </rPh>
    <rPh sb="21" eb="22">
      <t>ガク</t>
    </rPh>
    <rPh sb="23" eb="25">
      <t>サンギョウ</t>
    </rPh>
    <rPh sb="25" eb="27">
      <t>ブモン</t>
    </rPh>
    <rPh sb="27" eb="28">
      <t>ベツ</t>
    </rPh>
    <rPh sb="30" eb="31">
      <t>ナイ</t>
    </rPh>
    <rPh sb="31" eb="32">
      <t>ブン</t>
    </rPh>
    <rPh sb="34" eb="36">
      <t>スイケイ</t>
    </rPh>
    <phoneticPr fontId="6"/>
  </si>
  <si>
    <t>⑫＊Ａ[県内自給率]</t>
    <rPh sb="4" eb="6">
      <t>ケンナイ</t>
    </rPh>
    <rPh sb="6" eb="9">
      <t>ジキュウリツ</t>
    </rPh>
    <phoneticPr fontId="6"/>
  </si>
  <si>
    <t>⑭</t>
  </si>
  <si>
    <t>　県内需要増加額(第２次)が誘発する生産額(県内分)の推計</t>
    <rPh sb="1" eb="3">
      <t>ケンナイ</t>
    </rPh>
    <rPh sb="3" eb="5">
      <t>ジュヨウ</t>
    </rPh>
    <rPh sb="5" eb="8">
      <t>ゾウカガク</t>
    </rPh>
    <rPh sb="9" eb="10">
      <t>ダイ</t>
    </rPh>
    <rPh sb="11" eb="12">
      <t>ジ</t>
    </rPh>
    <rPh sb="14" eb="16">
      <t>ユウハツ</t>
    </rPh>
    <rPh sb="18" eb="20">
      <t>セイサン</t>
    </rPh>
    <rPh sb="20" eb="21">
      <t>ガク</t>
    </rPh>
    <rPh sb="22" eb="23">
      <t>ケン</t>
    </rPh>
    <rPh sb="23" eb="25">
      <t>ナイブン</t>
    </rPh>
    <rPh sb="27" eb="29">
      <t>スイケイ</t>
    </rPh>
    <phoneticPr fontId="6"/>
  </si>
  <si>
    <t>⑬＊Ｅ[開放経済型逆行列係数]</t>
    <rPh sb="4" eb="6">
      <t>カイホウ</t>
    </rPh>
    <rPh sb="6" eb="8">
      <t>ケイザイ</t>
    </rPh>
    <rPh sb="8" eb="9">
      <t>ガタ</t>
    </rPh>
    <rPh sb="9" eb="12">
      <t>ギャクギョウレツ</t>
    </rPh>
    <rPh sb="12" eb="14">
      <t>ケイスウ</t>
    </rPh>
    <phoneticPr fontId="6"/>
  </si>
  <si>
    <t>第２次
波及効果</t>
    <rPh sb="0" eb="1">
      <t>ダイ</t>
    </rPh>
    <rPh sb="2" eb="3">
      <t>ジ</t>
    </rPh>
    <rPh sb="4" eb="6">
      <t>ハキュウ</t>
    </rPh>
    <rPh sb="6" eb="8">
      <t>コウカ</t>
    </rPh>
    <phoneticPr fontId="6"/>
  </si>
  <si>
    <t>⑮</t>
  </si>
  <si>
    <t>　県内需要増加額(第２次)が誘発する粗付加価値額(県内分)の推計</t>
    <rPh sb="1" eb="3">
      <t>ケンナイ</t>
    </rPh>
    <rPh sb="3" eb="5">
      <t>ジュヨウ</t>
    </rPh>
    <rPh sb="5" eb="8">
      <t>ゾウカガク</t>
    </rPh>
    <rPh sb="9" eb="10">
      <t>ダイ</t>
    </rPh>
    <rPh sb="11" eb="12">
      <t>ジ</t>
    </rPh>
    <rPh sb="14" eb="16">
      <t>ユウハツ</t>
    </rPh>
    <rPh sb="18" eb="23">
      <t>ソフカカチ</t>
    </rPh>
    <rPh sb="23" eb="24">
      <t>ガク</t>
    </rPh>
    <rPh sb="25" eb="26">
      <t>ケン</t>
    </rPh>
    <rPh sb="26" eb="28">
      <t>ナイブン</t>
    </rPh>
    <rPh sb="30" eb="32">
      <t>スイケイ</t>
    </rPh>
    <phoneticPr fontId="6"/>
  </si>
  <si>
    <t>⑭＊Ｂ[粗付加価値率]</t>
    <rPh sb="4" eb="9">
      <t>ソフカカチ</t>
    </rPh>
    <rPh sb="9" eb="10">
      <t>リツ</t>
    </rPh>
    <phoneticPr fontId="6"/>
  </si>
  <si>
    <t>⑯</t>
  </si>
  <si>
    <t>　県内需要増加額(第２次)が誘発する雇用者所得額(県内分)の推計</t>
    <rPh sb="1" eb="3">
      <t>ケンナイ</t>
    </rPh>
    <rPh sb="3" eb="5">
      <t>ジュヨウ</t>
    </rPh>
    <rPh sb="5" eb="8">
      <t>ゾウカガク</t>
    </rPh>
    <rPh sb="9" eb="10">
      <t>ダイ</t>
    </rPh>
    <rPh sb="11" eb="12">
      <t>ジ</t>
    </rPh>
    <rPh sb="14" eb="16">
      <t>ユウハツ</t>
    </rPh>
    <rPh sb="18" eb="21">
      <t>コヨウシャ</t>
    </rPh>
    <rPh sb="21" eb="23">
      <t>ショトク</t>
    </rPh>
    <rPh sb="23" eb="24">
      <t>ガク</t>
    </rPh>
    <rPh sb="25" eb="26">
      <t>ケン</t>
    </rPh>
    <rPh sb="26" eb="28">
      <t>ナイブン</t>
    </rPh>
    <rPh sb="30" eb="32">
      <t>スイケイ</t>
    </rPh>
    <phoneticPr fontId="6"/>
  </si>
  <si>
    <t>⑭＊Ｃ[雇用者所得率]</t>
    <rPh sb="4" eb="7">
      <t>コヨウシャ</t>
    </rPh>
    <rPh sb="7" eb="10">
      <t>ショトクリツ</t>
    </rPh>
    <phoneticPr fontId="6"/>
  </si>
  <si>
    <t>⑰</t>
  </si>
  <si>
    <t>　生産誘発額を合計(直接＋第１次＋第２次)</t>
    <rPh sb="1" eb="3">
      <t>セイサン</t>
    </rPh>
    <rPh sb="3" eb="6">
      <t>ユウハツガク</t>
    </rPh>
    <rPh sb="7" eb="9">
      <t>ゴウケイ</t>
    </rPh>
    <rPh sb="10" eb="12">
      <t>チョクセツ</t>
    </rPh>
    <rPh sb="13" eb="14">
      <t>ダイ</t>
    </rPh>
    <rPh sb="15" eb="16">
      <t>ジ</t>
    </rPh>
    <rPh sb="17" eb="18">
      <t>ダイ</t>
    </rPh>
    <rPh sb="19" eb="20">
      <t>ジ</t>
    </rPh>
    <phoneticPr fontId="6"/>
  </si>
  <si>
    <t>②＋⑦＋⑭</t>
    <phoneticPr fontId="6"/>
  </si>
  <si>
    <t>総合効果</t>
    <rPh sb="0" eb="2">
      <t>ソウゴウ</t>
    </rPh>
    <rPh sb="2" eb="4">
      <t>コウカ</t>
    </rPh>
    <phoneticPr fontId="6"/>
  </si>
  <si>
    <t>⑱</t>
    <phoneticPr fontId="6"/>
  </si>
  <si>
    <t>　粗付加価値誘発額を合計(直接＋第１次＋第２次)</t>
    <rPh sb="1" eb="6">
      <t>ソフカカチ</t>
    </rPh>
    <rPh sb="6" eb="9">
      <t>ユウハツガク</t>
    </rPh>
    <rPh sb="10" eb="12">
      <t>ゴウケイ</t>
    </rPh>
    <phoneticPr fontId="6"/>
  </si>
  <si>
    <t>③＋⑧＋⑮</t>
    <phoneticPr fontId="6"/>
  </si>
  <si>
    <t>⑲</t>
    <phoneticPr fontId="6"/>
  </si>
  <si>
    <t>　雇用者所得誘発額を合計(直接＋第１次＋第２次)</t>
    <rPh sb="1" eb="4">
      <t>コヨウシャ</t>
    </rPh>
    <rPh sb="4" eb="6">
      <t>ショトク</t>
    </rPh>
    <rPh sb="6" eb="9">
      <t>ユウハツガク</t>
    </rPh>
    <rPh sb="10" eb="12">
      <t>ゴウケイ</t>
    </rPh>
    <rPh sb="13" eb="15">
      <t>チョクセツ</t>
    </rPh>
    <rPh sb="16" eb="17">
      <t>ダイ</t>
    </rPh>
    <rPh sb="18" eb="19">
      <t>ジ</t>
    </rPh>
    <rPh sb="20" eb="21">
      <t>ダイ</t>
    </rPh>
    <rPh sb="22" eb="23">
      <t>ジ</t>
    </rPh>
    <phoneticPr fontId="6"/>
  </si>
  <si>
    <t>④＋⑨＋⑯</t>
    <phoneticPr fontId="6"/>
  </si>
  <si>
    <t>Ⅰ</t>
    <phoneticPr fontId="6"/>
  </si>
  <si>
    <t>　県内最終需要増加額（直接）が誘発する従業者数の推計</t>
    <rPh sb="1" eb="3">
      <t>ケンナイ</t>
    </rPh>
    <rPh sb="3" eb="5">
      <t>サイシュウ</t>
    </rPh>
    <rPh sb="5" eb="7">
      <t>ジュヨウ</t>
    </rPh>
    <rPh sb="7" eb="9">
      <t>ゾウカ</t>
    </rPh>
    <rPh sb="9" eb="10">
      <t>ガク</t>
    </rPh>
    <rPh sb="11" eb="13">
      <t>チョクセツ</t>
    </rPh>
    <rPh sb="15" eb="17">
      <t>ユウハツ</t>
    </rPh>
    <rPh sb="19" eb="22">
      <t>ジュウギョウシャ</t>
    </rPh>
    <rPh sb="22" eb="23">
      <t>スウ</t>
    </rPh>
    <rPh sb="24" eb="26">
      <t>スイケイ</t>
    </rPh>
    <phoneticPr fontId="6"/>
  </si>
  <si>
    <t>②＊Ｈ[就業係数]</t>
    <rPh sb="4" eb="6">
      <t>シュウギョウ</t>
    </rPh>
    <rPh sb="6" eb="8">
      <t>ケイスウ</t>
    </rPh>
    <phoneticPr fontId="6"/>
  </si>
  <si>
    <t>Ⅱ</t>
    <phoneticPr fontId="6"/>
  </si>
  <si>
    <t>　県内最終需要増加額（直接）が誘発する雇用者数の推計</t>
    <rPh sb="1" eb="3">
      <t>ケンナイ</t>
    </rPh>
    <rPh sb="3" eb="5">
      <t>サイシュウ</t>
    </rPh>
    <rPh sb="5" eb="7">
      <t>ジュヨウ</t>
    </rPh>
    <rPh sb="7" eb="9">
      <t>ゾウカ</t>
    </rPh>
    <rPh sb="9" eb="10">
      <t>ガク</t>
    </rPh>
    <rPh sb="11" eb="13">
      <t>チョクセツ</t>
    </rPh>
    <rPh sb="15" eb="17">
      <t>ユウハツ</t>
    </rPh>
    <rPh sb="19" eb="22">
      <t>コヨウシャ</t>
    </rPh>
    <rPh sb="22" eb="23">
      <t>スウ</t>
    </rPh>
    <rPh sb="24" eb="26">
      <t>スイケイ</t>
    </rPh>
    <phoneticPr fontId="6"/>
  </si>
  <si>
    <t>②＊Ｉ[雇用係数]</t>
    <rPh sb="4" eb="6">
      <t>コヨウ</t>
    </rPh>
    <rPh sb="6" eb="8">
      <t>ケイスウ</t>
    </rPh>
    <phoneticPr fontId="6"/>
  </si>
  <si>
    <t>Ⅲ</t>
    <phoneticPr fontId="6"/>
  </si>
  <si>
    <t>　生産誘発額（第１次）が誘発する従業者数の推計</t>
    <rPh sb="1" eb="3">
      <t>セイサン</t>
    </rPh>
    <rPh sb="3" eb="5">
      <t>ユウハツ</t>
    </rPh>
    <rPh sb="5" eb="6">
      <t>ガク</t>
    </rPh>
    <rPh sb="7" eb="8">
      <t>ダイ</t>
    </rPh>
    <rPh sb="9" eb="10">
      <t>ジ</t>
    </rPh>
    <rPh sb="12" eb="14">
      <t>ユウハツ</t>
    </rPh>
    <rPh sb="16" eb="19">
      <t>ジュウギョウシャ</t>
    </rPh>
    <rPh sb="19" eb="20">
      <t>スウ</t>
    </rPh>
    <rPh sb="21" eb="23">
      <t>スイケイ</t>
    </rPh>
    <phoneticPr fontId="6"/>
  </si>
  <si>
    <t>⑦＊Ｈ[就業係数]</t>
    <rPh sb="4" eb="6">
      <t>シュウギョウ</t>
    </rPh>
    <rPh sb="6" eb="8">
      <t>ケイスウ</t>
    </rPh>
    <phoneticPr fontId="6"/>
  </si>
  <si>
    <t>Ⅳ</t>
    <phoneticPr fontId="6"/>
  </si>
  <si>
    <t>　生産誘発額（第１次）が誘発する雇用者数の推計</t>
    <rPh sb="1" eb="3">
      <t>セイサン</t>
    </rPh>
    <rPh sb="3" eb="6">
      <t>ユウハツガク</t>
    </rPh>
    <rPh sb="7" eb="8">
      <t>ダイ</t>
    </rPh>
    <rPh sb="9" eb="10">
      <t>ジ</t>
    </rPh>
    <rPh sb="12" eb="14">
      <t>ユウハツ</t>
    </rPh>
    <rPh sb="16" eb="19">
      <t>コヨウシャ</t>
    </rPh>
    <rPh sb="19" eb="20">
      <t>スウ</t>
    </rPh>
    <rPh sb="21" eb="23">
      <t>スイケイ</t>
    </rPh>
    <phoneticPr fontId="6"/>
  </si>
  <si>
    <t>⑦＊Ｉ[雇用係数]</t>
    <rPh sb="4" eb="6">
      <t>コヨウ</t>
    </rPh>
    <rPh sb="6" eb="8">
      <t>ケイスウ</t>
    </rPh>
    <phoneticPr fontId="6"/>
  </si>
  <si>
    <t>Ⅴ</t>
    <phoneticPr fontId="6"/>
  </si>
  <si>
    <t>　生産誘発額（第２次）が誘発する従業者数の推計</t>
    <rPh sb="1" eb="3">
      <t>セイサン</t>
    </rPh>
    <rPh sb="3" eb="6">
      <t>ユウハツガク</t>
    </rPh>
    <rPh sb="7" eb="8">
      <t>ダイ</t>
    </rPh>
    <rPh sb="9" eb="10">
      <t>ジ</t>
    </rPh>
    <rPh sb="12" eb="14">
      <t>ユウハツ</t>
    </rPh>
    <rPh sb="16" eb="19">
      <t>ジュウギョウシャ</t>
    </rPh>
    <rPh sb="19" eb="20">
      <t>スウ</t>
    </rPh>
    <rPh sb="21" eb="23">
      <t>スイケイ</t>
    </rPh>
    <phoneticPr fontId="6"/>
  </si>
  <si>
    <t>⑭＊Ｈ[就業係数]</t>
    <rPh sb="4" eb="6">
      <t>シュウギョウ</t>
    </rPh>
    <rPh sb="6" eb="8">
      <t>ケイスウ</t>
    </rPh>
    <phoneticPr fontId="6"/>
  </si>
  <si>
    <t>Ⅵ</t>
    <phoneticPr fontId="6"/>
  </si>
  <si>
    <t>　生産誘発額（第２次）が誘発する雇用者数の推計</t>
    <rPh sb="1" eb="3">
      <t>セイサン</t>
    </rPh>
    <rPh sb="3" eb="6">
      <t>ユウハツガク</t>
    </rPh>
    <rPh sb="7" eb="8">
      <t>ダイ</t>
    </rPh>
    <rPh sb="9" eb="10">
      <t>ジ</t>
    </rPh>
    <rPh sb="12" eb="14">
      <t>ユウハツ</t>
    </rPh>
    <rPh sb="16" eb="19">
      <t>コヨウシャ</t>
    </rPh>
    <rPh sb="19" eb="20">
      <t>スウ</t>
    </rPh>
    <rPh sb="21" eb="23">
      <t>スイケイ</t>
    </rPh>
    <phoneticPr fontId="6"/>
  </si>
  <si>
    <t>⑭＊Ｉ[雇用係数]</t>
    <rPh sb="4" eb="6">
      <t>コヨウ</t>
    </rPh>
    <rPh sb="6" eb="8">
      <t>ケイスウ</t>
    </rPh>
    <phoneticPr fontId="6"/>
  </si>
  <si>
    <t>Ⅶ</t>
    <phoneticPr fontId="6"/>
  </si>
  <si>
    <t>　従業者誘発数を合計（直接＋第１次＋第２次）</t>
    <rPh sb="1" eb="4">
      <t>ジュウギョウシャ</t>
    </rPh>
    <rPh sb="4" eb="6">
      <t>ユウハツ</t>
    </rPh>
    <rPh sb="6" eb="7">
      <t>スウ</t>
    </rPh>
    <rPh sb="8" eb="10">
      <t>ゴウケイ</t>
    </rPh>
    <rPh sb="11" eb="13">
      <t>チョクセツ</t>
    </rPh>
    <rPh sb="14" eb="15">
      <t>ダイ</t>
    </rPh>
    <rPh sb="16" eb="17">
      <t>ジ</t>
    </rPh>
    <rPh sb="18" eb="19">
      <t>ダイ</t>
    </rPh>
    <rPh sb="20" eb="21">
      <t>ジ</t>
    </rPh>
    <phoneticPr fontId="6"/>
  </si>
  <si>
    <t>Ⅰ＋Ⅲ＋Ⅴ</t>
    <phoneticPr fontId="6"/>
  </si>
  <si>
    <t>Ⅷ</t>
    <phoneticPr fontId="6"/>
  </si>
  <si>
    <t>　雇用者誘発数を合計（直接＋第１次＋第２次）</t>
    <rPh sb="1" eb="4">
      <t>コヨウシャ</t>
    </rPh>
    <rPh sb="4" eb="6">
      <t>ユウハツ</t>
    </rPh>
    <rPh sb="6" eb="7">
      <t>スウ</t>
    </rPh>
    <rPh sb="8" eb="10">
      <t>ゴウケイ</t>
    </rPh>
    <rPh sb="11" eb="13">
      <t>チョクセツ</t>
    </rPh>
    <rPh sb="14" eb="15">
      <t>ダイ</t>
    </rPh>
    <rPh sb="16" eb="17">
      <t>ジ</t>
    </rPh>
    <rPh sb="18" eb="19">
      <t>ダイ</t>
    </rPh>
    <rPh sb="20" eb="21">
      <t>ジ</t>
    </rPh>
    <phoneticPr fontId="6"/>
  </si>
  <si>
    <t>Ⅱ＋Ⅳ＋Ⅵ</t>
    <phoneticPr fontId="6"/>
  </si>
  <si>
    <t>表４　計算内容</t>
    <rPh sb="0" eb="1">
      <t>ヒョウ</t>
    </rPh>
    <rPh sb="3" eb="5">
      <t>ケイサン</t>
    </rPh>
    <rPh sb="5" eb="7">
      <t>ナイヨウ</t>
    </rPh>
    <phoneticPr fontId="6"/>
  </si>
  <si>
    <t>(単位：百万円)</t>
    <rPh sb="1" eb="3">
      <t>タンイ</t>
    </rPh>
    <rPh sb="4" eb="5">
      <t>ヒャク</t>
    </rPh>
    <rPh sb="5" eb="7">
      <t>マンエン</t>
    </rPh>
    <phoneticPr fontId="6"/>
  </si>
  <si>
    <t>最終需要
増加額</t>
    <rPh sb="0" eb="2">
      <t>サイシュウ</t>
    </rPh>
    <rPh sb="2" eb="4">
      <t>ジュヨウ</t>
    </rPh>
    <rPh sb="5" eb="7">
      <t>ゾウカ</t>
    </rPh>
    <rPh sb="7" eb="8">
      <t>ガク</t>
    </rPh>
    <phoneticPr fontId="6"/>
  </si>
  <si>
    <t>原材料
誘発額
(直接)</t>
    <rPh sb="0" eb="3">
      <t>ゲンザイリョウ</t>
    </rPh>
    <rPh sb="4" eb="7">
      <t>ユウハツガク</t>
    </rPh>
    <phoneticPr fontId="6"/>
  </si>
  <si>
    <t>県内需要
増加額
(第１次)</t>
    <rPh sb="0" eb="2">
      <t>ケンナイ</t>
    </rPh>
    <rPh sb="10" eb="11">
      <t>ダイ</t>
    </rPh>
    <rPh sb="12" eb="13">
      <t>ジ</t>
    </rPh>
    <phoneticPr fontId="6"/>
  </si>
  <si>
    <t>県内最終
需要増加額
(直接)</t>
    <rPh sb="2" eb="4">
      <t>サイシュウ</t>
    </rPh>
    <rPh sb="12" eb="14">
      <t>チョクセツ</t>
    </rPh>
    <phoneticPr fontId="6"/>
  </si>
  <si>
    <t>粗付加価値
誘発額
(直接)</t>
    <rPh sb="0" eb="5">
      <t>ソフカカチ</t>
    </rPh>
    <rPh sb="6" eb="9">
      <t>ユウハツガク</t>
    </rPh>
    <rPh sb="11" eb="13">
      <t>チョクセツ</t>
    </rPh>
    <phoneticPr fontId="6"/>
  </si>
  <si>
    <t>雇用者所得
誘発額
(直接）</t>
    <rPh sb="0" eb="3">
      <t>コヨウシャ</t>
    </rPh>
    <rPh sb="3" eb="5">
      <t>ショトク</t>
    </rPh>
    <rPh sb="6" eb="9">
      <t>ユウハツガク</t>
    </rPh>
    <rPh sb="11" eb="13">
      <t>チョクセツ</t>
    </rPh>
    <phoneticPr fontId="6"/>
  </si>
  <si>
    <t>①</t>
    <phoneticPr fontId="6"/>
  </si>
  <si>
    <t>②</t>
    <phoneticPr fontId="6"/>
  </si>
  <si>
    <t>③</t>
    <phoneticPr fontId="6"/>
  </si>
  <si>
    <t>④</t>
    <phoneticPr fontId="6"/>
  </si>
  <si>
    <t>⑤</t>
    <phoneticPr fontId="6"/>
  </si>
  <si>
    <t>⑥</t>
    <phoneticPr fontId="6"/>
  </si>
  <si>
    <t>①×Ａ</t>
    <phoneticPr fontId="6"/>
  </si>
  <si>
    <t>⑤×Ａ</t>
    <phoneticPr fontId="6"/>
  </si>
  <si>
    <t>第１次波及効果</t>
    <rPh sb="0" eb="1">
      <t>ダイ</t>
    </rPh>
    <rPh sb="2" eb="3">
      <t>ジ</t>
    </rPh>
    <rPh sb="3" eb="5">
      <t>ハキュウ</t>
    </rPh>
    <rPh sb="5" eb="7">
      <t>コウカ</t>
    </rPh>
    <phoneticPr fontId="6"/>
  </si>
  <si>
    <t>雇用者所得
誘発額
(直接＋
第１次)</t>
    <rPh sb="0" eb="3">
      <t>コヨウシャ</t>
    </rPh>
    <rPh sb="3" eb="5">
      <t>ショトク</t>
    </rPh>
    <rPh sb="6" eb="9">
      <t>ユウハツガク</t>
    </rPh>
    <rPh sb="11" eb="13">
      <t>チョクセツ</t>
    </rPh>
    <rPh sb="15" eb="16">
      <t>ダイ</t>
    </rPh>
    <rPh sb="17" eb="18">
      <t>ジ</t>
    </rPh>
    <phoneticPr fontId="6"/>
  </si>
  <si>
    <t>民間消費
支出増加額</t>
    <rPh sb="0" eb="2">
      <t>ミンカン</t>
    </rPh>
    <rPh sb="2" eb="4">
      <t>ショウヒ</t>
    </rPh>
    <rPh sb="5" eb="7">
      <t>シシュツ</t>
    </rPh>
    <rPh sb="7" eb="10">
      <t>ゾウカガク</t>
    </rPh>
    <phoneticPr fontId="6"/>
  </si>
  <si>
    <t>産業部門別
民間消費
支出増加額</t>
    <rPh sb="0" eb="2">
      <t>サンギョウ</t>
    </rPh>
    <rPh sb="2" eb="4">
      <t>ブモン</t>
    </rPh>
    <rPh sb="4" eb="5">
      <t>ベツ</t>
    </rPh>
    <rPh sb="6" eb="8">
      <t>ミンカン</t>
    </rPh>
    <rPh sb="8" eb="10">
      <t>ショウヒ</t>
    </rPh>
    <rPh sb="11" eb="13">
      <t>シシュツ</t>
    </rPh>
    <rPh sb="13" eb="16">
      <t>ゾウカガク</t>
    </rPh>
    <phoneticPr fontId="6"/>
  </si>
  <si>
    <t>県内需要
増加額
(第２次)</t>
    <rPh sb="0" eb="2">
      <t>ケンナイ</t>
    </rPh>
    <rPh sb="10" eb="11">
      <t>ダイ</t>
    </rPh>
    <rPh sb="12" eb="13">
      <t>ジ</t>
    </rPh>
    <phoneticPr fontId="6"/>
  </si>
  <si>
    <t>生産誘発額
(第１次)</t>
    <rPh sb="0" eb="2">
      <t>セイサン</t>
    </rPh>
    <rPh sb="2" eb="5">
      <t>ユウハツガク</t>
    </rPh>
    <rPh sb="7" eb="8">
      <t>ダイ</t>
    </rPh>
    <rPh sb="9" eb="10">
      <t>ジ</t>
    </rPh>
    <phoneticPr fontId="6"/>
  </si>
  <si>
    <t>粗付加価値
誘発額
(第１次)</t>
    <rPh sb="0" eb="5">
      <t>ソフカカチ</t>
    </rPh>
    <rPh sb="6" eb="9">
      <t>ユウハツガク</t>
    </rPh>
    <rPh sb="11" eb="12">
      <t>ダイ</t>
    </rPh>
    <rPh sb="13" eb="14">
      <t>ジ</t>
    </rPh>
    <phoneticPr fontId="6"/>
  </si>
  <si>
    <t>雇用者所得
誘発額
(第１次）</t>
    <rPh sb="0" eb="3">
      <t>コヨウシャ</t>
    </rPh>
    <rPh sb="3" eb="5">
      <t>ショトク</t>
    </rPh>
    <rPh sb="6" eb="9">
      <t>ユウハツガク</t>
    </rPh>
    <rPh sb="11" eb="12">
      <t>ダイ</t>
    </rPh>
    <rPh sb="13" eb="14">
      <t>ジ</t>
    </rPh>
    <phoneticPr fontId="6"/>
  </si>
  <si>
    <t>⑦</t>
    <phoneticPr fontId="6"/>
  </si>
  <si>
    <t>⑧</t>
    <phoneticPr fontId="6"/>
  </si>
  <si>
    <t>⑨</t>
    <phoneticPr fontId="6"/>
  </si>
  <si>
    <t>⑩</t>
    <phoneticPr fontId="6"/>
  </si>
  <si>
    <t>⑪</t>
    <phoneticPr fontId="6"/>
  </si>
  <si>
    <t>⑫</t>
    <phoneticPr fontId="6"/>
  </si>
  <si>
    <t>⑬</t>
    <phoneticPr fontId="6"/>
  </si>
  <si>
    <t>⑥×Ｅ</t>
    <phoneticPr fontId="6"/>
  </si>
  <si>
    <t>⑦×Ｂ</t>
    <phoneticPr fontId="6"/>
  </si>
  <si>
    <t>⑦×Ｃ</t>
    <phoneticPr fontId="6"/>
  </si>
  <si>
    <t>④＋⑨</t>
    <phoneticPr fontId="6"/>
  </si>
  <si>
    <t>⑩×Ｆ</t>
    <phoneticPr fontId="6"/>
  </si>
  <si>
    <t>⑪×Ｇ</t>
    <phoneticPr fontId="6"/>
  </si>
  <si>
    <t>⑫×Ａ</t>
    <phoneticPr fontId="6"/>
  </si>
  <si>
    <t>第２次波及効果</t>
    <rPh sb="0" eb="1">
      <t>ダイ</t>
    </rPh>
    <rPh sb="2" eb="3">
      <t>ジ</t>
    </rPh>
    <rPh sb="3" eb="5">
      <t>ハキュウ</t>
    </rPh>
    <rPh sb="5" eb="7">
      <t>コウカ</t>
    </rPh>
    <phoneticPr fontId="6"/>
  </si>
  <si>
    <t>生産誘発額
(第２次)</t>
    <rPh sb="0" eb="2">
      <t>セイサン</t>
    </rPh>
    <rPh sb="2" eb="5">
      <t>ユウハツガク</t>
    </rPh>
    <rPh sb="7" eb="8">
      <t>ダイ</t>
    </rPh>
    <rPh sb="9" eb="10">
      <t>ジ</t>
    </rPh>
    <phoneticPr fontId="6"/>
  </si>
  <si>
    <t>粗付加価値
誘発額
(第２次)</t>
    <rPh sb="0" eb="5">
      <t>ソフカカチ</t>
    </rPh>
    <rPh sb="6" eb="9">
      <t>ユウハツガク</t>
    </rPh>
    <rPh sb="11" eb="12">
      <t>ダイ</t>
    </rPh>
    <rPh sb="13" eb="14">
      <t>ジ</t>
    </rPh>
    <phoneticPr fontId="6"/>
  </si>
  <si>
    <t>雇用者所得
誘発額
(第２次）</t>
    <rPh sb="0" eb="3">
      <t>コヨウシャ</t>
    </rPh>
    <rPh sb="3" eb="5">
      <t>ショトク</t>
    </rPh>
    <rPh sb="6" eb="9">
      <t>ユウハツガク</t>
    </rPh>
    <rPh sb="11" eb="12">
      <t>ダイ</t>
    </rPh>
    <rPh sb="13" eb="14">
      <t>ジ</t>
    </rPh>
    <phoneticPr fontId="6"/>
  </si>
  <si>
    <t>生産誘発額
合計</t>
    <rPh sb="0" eb="2">
      <t>セイサン</t>
    </rPh>
    <rPh sb="2" eb="5">
      <t>ユウハツガク</t>
    </rPh>
    <rPh sb="6" eb="8">
      <t>ゴウケイ</t>
    </rPh>
    <phoneticPr fontId="6"/>
  </si>
  <si>
    <t>粗付加価値
誘発額合計</t>
    <rPh sb="0" eb="5">
      <t>ソフカカチ</t>
    </rPh>
    <rPh sb="6" eb="9">
      <t>ユウハツガク</t>
    </rPh>
    <rPh sb="9" eb="11">
      <t>ゴウケイ</t>
    </rPh>
    <phoneticPr fontId="6"/>
  </si>
  <si>
    <t>雇用者所得
誘発額合計</t>
    <rPh sb="0" eb="3">
      <t>コヨウシャ</t>
    </rPh>
    <rPh sb="3" eb="5">
      <t>ショトク</t>
    </rPh>
    <rPh sb="6" eb="9">
      <t>ユウハツガク</t>
    </rPh>
    <rPh sb="9" eb="11">
      <t>ゴウケイ</t>
    </rPh>
    <phoneticPr fontId="6"/>
  </si>
  <si>
    <t>⑭</t>
    <phoneticPr fontId="6"/>
  </si>
  <si>
    <t>⑮</t>
    <phoneticPr fontId="6"/>
  </si>
  <si>
    <t>⑯</t>
    <phoneticPr fontId="6"/>
  </si>
  <si>
    <t>⑰</t>
    <phoneticPr fontId="6"/>
  </si>
  <si>
    <t>⑬×Ｅ</t>
    <phoneticPr fontId="6"/>
  </si>
  <si>
    <t>⑭×Ｂ</t>
    <phoneticPr fontId="6"/>
  </si>
  <si>
    <t>⑭×Ｃ</t>
    <phoneticPr fontId="6"/>
  </si>
  <si>
    <t>(単位：人)</t>
    <rPh sb="1" eb="3">
      <t>タンイ</t>
    </rPh>
    <rPh sb="4" eb="5">
      <t>ニン</t>
    </rPh>
    <phoneticPr fontId="6"/>
  </si>
  <si>
    <t>従業者
誘発数
(直接)</t>
    <rPh sb="0" eb="3">
      <t>ジュウギョウシャ</t>
    </rPh>
    <rPh sb="4" eb="6">
      <t>ユウハツ</t>
    </rPh>
    <rPh sb="6" eb="7">
      <t>スウ</t>
    </rPh>
    <rPh sb="9" eb="11">
      <t>チョクセツ</t>
    </rPh>
    <phoneticPr fontId="6"/>
  </si>
  <si>
    <t>雇用者
誘発数
(直接)</t>
    <rPh sb="0" eb="3">
      <t>コヨウシャ</t>
    </rPh>
    <rPh sb="4" eb="6">
      <t>ユウハツ</t>
    </rPh>
    <rPh sb="6" eb="7">
      <t>スウ</t>
    </rPh>
    <rPh sb="9" eb="11">
      <t>チョクセツ</t>
    </rPh>
    <phoneticPr fontId="6"/>
  </si>
  <si>
    <t>従業者
誘発数
(第１次)</t>
    <rPh sb="0" eb="3">
      <t>ジュウギョウシャ</t>
    </rPh>
    <rPh sb="4" eb="6">
      <t>ユウハツ</t>
    </rPh>
    <rPh sb="6" eb="7">
      <t>スウ</t>
    </rPh>
    <rPh sb="9" eb="10">
      <t>ダイ</t>
    </rPh>
    <rPh sb="11" eb="12">
      <t>ジ</t>
    </rPh>
    <phoneticPr fontId="6"/>
  </si>
  <si>
    <t>雇用者
誘発数
(第１次)</t>
    <rPh sb="0" eb="3">
      <t>コヨウシャ</t>
    </rPh>
    <rPh sb="4" eb="6">
      <t>ユウハツ</t>
    </rPh>
    <rPh sb="6" eb="7">
      <t>スウ</t>
    </rPh>
    <rPh sb="9" eb="10">
      <t>ダイ</t>
    </rPh>
    <rPh sb="11" eb="12">
      <t>ジ</t>
    </rPh>
    <phoneticPr fontId="6"/>
  </si>
  <si>
    <t>従業者
誘発数
(第２次)</t>
    <rPh sb="0" eb="3">
      <t>ジュウギョウシャ</t>
    </rPh>
    <rPh sb="4" eb="6">
      <t>ユウハツ</t>
    </rPh>
    <rPh sb="6" eb="7">
      <t>スウ</t>
    </rPh>
    <rPh sb="9" eb="10">
      <t>ダイ</t>
    </rPh>
    <rPh sb="11" eb="12">
      <t>ジ</t>
    </rPh>
    <phoneticPr fontId="6"/>
  </si>
  <si>
    <t>雇用者
誘発数
(第２次)</t>
    <rPh sb="0" eb="3">
      <t>コヨウシャ</t>
    </rPh>
    <rPh sb="4" eb="6">
      <t>ユウハツ</t>
    </rPh>
    <rPh sb="6" eb="7">
      <t>スウ</t>
    </rPh>
    <rPh sb="9" eb="10">
      <t>ダイ</t>
    </rPh>
    <rPh sb="11" eb="12">
      <t>ジ</t>
    </rPh>
    <phoneticPr fontId="6"/>
  </si>
  <si>
    <t>従業者
誘発数
合　計</t>
    <rPh sb="0" eb="3">
      <t>ジュウギョウシャ</t>
    </rPh>
    <rPh sb="4" eb="6">
      <t>ユウハツ</t>
    </rPh>
    <rPh sb="6" eb="7">
      <t>スウ</t>
    </rPh>
    <rPh sb="8" eb="9">
      <t>ゴウ</t>
    </rPh>
    <rPh sb="10" eb="11">
      <t>ケイ</t>
    </rPh>
    <phoneticPr fontId="6"/>
  </si>
  <si>
    <t>雇用者
誘発数
合　計</t>
    <rPh sb="0" eb="3">
      <t>コヨウシャ</t>
    </rPh>
    <rPh sb="4" eb="6">
      <t>ユウハツ</t>
    </rPh>
    <rPh sb="6" eb="7">
      <t>スウ</t>
    </rPh>
    <rPh sb="8" eb="9">
      <t>ゴウ</t>
    </rPh>
    <rPh sb="10" eb="11">
      <t>ケイ</t>
    </rPh>
    <phoneticPr fontId="6"/>
  </si>
  <si>
    <t>②×Ｈ</t>
    <phoneticPr fontId="6"/>
  </si>
  <si>
    <t>②×Ｉ</t>
    <phoneticPr fontId="6"/>
  </si>
  <si>
    <t>⑦×Ｈ</t>
    <phoneticPr fontId="6"/>
  </si>
  <si>
    <t>⑦×Ｉ</t>
    <phoneticPr fontId="6"/>
  </si>
  <si>
    <t>⑭×Ｈ</t>
    <phoneticPr fontId="6"/>
  </si>
  <si>
    <t>⑭×Ｉ</t>
    <phoneticPr fontId="6"/>
  </si>
  <si>
    <t>表５　各種係数</t>
    <rPh sb="0" eb="1">
      <t>ヒョウ</t>
    </rPh>
    <rPh sb="3" eb="5">
      <t>カクシュ</t>
    </rPh>
    <rPh sb="5" eb="7">
      <t>ケイスウ</t>
    </rPh>
    <phoneticPr fontId="6"/>
  </si>
  <si>
    <t>県内自給率</t>
    <rPh sb="0" eb="2">
      <t>ケンナイ</t>
    </rPh>
    <rPh sb="2" eb="5">
      <t>ジキュウリツ</t>
    </rPh>
    <phoneticPr fontId="6"/>
  </si>
  <si>
    <t>粗付加価値率</t>
    <rPh sb="0" eb="1">
      <t>ホボ</t>
    </rPh>
    <rPh sb="1" eb="3">
      <t>フカ</t>
    </rPh>
    <rPh sb="3" eb="5">
      <t>カチ</t>
    </rPh>
    <rPh sb="5" eb="6">
      <t>リツ</t>
    </rPh>
    <phoneticPr fontId="6"/>
  </si>
  <si>
    <t>雇用者所得率</t>
    <rPh sb="0" eb="3">
      <t>コヨウシャ</t>
    </rPh>
    <rPh sb="3" eb="6">
      <t>ショトクリツ</t>
    </rPh>
    <phoneticPr fontId="6"/>
  </si>
  <si>
    <t>消費転換率</t>
    <rPh sb="0" eb="2">
      <t>ショウヒ</t>
    </rPh>
    <rPh sb="2" eb="4">
      <t>テンカン</t>
    </rPh>
    <rPh sb="4" eb="5">
      <t>リツ</t>
    </rPh>
    <phoneticPr fontId="6"/>
  </si>
  <si>
    <t>消費パターン</t>
    <rPh sb="0" eb="2">
      <t>ショウヒ</t>
    </rPh>
    <phoneticPr fontId="6"/>
  </si>
  <si>
    <t>就業係数</t>
    <rPh sb="0" eb="2">
      <t>シュウギョウ</t>
    </rPh>
    <rPh sb="2" eb="4">
      <t>ケイスウ</t>
    </rPh>
    <phoneticPr fontId="6"/>
  </si>
  <si>
    <t>雇用係数</t>
    <rPh sb="0" eb="2">
      <t>コヨウ</t>
    </rPh>
    <rPh sb="2" eb="4">
      <t>ケイスウ</t>
    </rPh>
    <phoneticPr fontId="6"/>
  </si>
  <si>
    <t>Ａ</t>
    <phoneticPr fontId="6"/>
  </si>
  <si>
    <t>Ｂ</t>
    <phoneticPr fontId="6"/>
  </si>
  <si>
    <t>Ｃ</t>
    <phoneticPr fontId="6"/>
  </si>
  <si>
    <t>Ｆ</t>
    <phoneticPr fontId="6"/>
  </si>
  <si>
    <t>Ｇ</t>
    <phoneticPr fontId="6"/>
  </si>
  <si>
    <t>Ｈ</t>
    <phoneticPr fontId="6"/>
  </si>
  <si>
    <t>I</t>
    <phoneticPr fontId="6"/>
  </si>
  <si>
    <t>－</t>
    <phoneticPr fontId="6"/>
  </si>
  <si>
    <t>　※　「Ｄ　投入係数」及び「Ｅ　開放経済型逆行列係数」については、紙面の関係上、掲載しておりません。</t>
    <rPh sb="6" eb="8">
      <t>トウニュウ</t>
    </rPh>
    <rPh sb="8" eb="10">
      <t>ケイスウ</t>
    </rPh>
    <rPh sb="11" eb="12">
      <t>オヨ</t>
    </rPh>
    <rPh sb="16" eb="18">
      <t>カイホウ</t>
    </rPh>
    <rPh sb="18" eb="20">
      <t>ケイザイ</t>
    </rPh>
    <rPh sb="20" eb="21">
      <t>ガタ</t>
    </rPh>
    <rPh sb="21" eb="24">
      <t>ギャクギョウレツ</t>
    </rPh>
    <rPh sb="24" eb="26">
      <t>ケイスウ</t>
    </rPh>
    <rPh sb="33" eb="35">
      <t>シメン</t>
    </rPh>
    <rPh sb="36" eb="39">
      <t>カンケイジョウ</t>
    </rPh>
    <rPh sb="40" eb="42">
      <t>ケイサイ</t>
    </rPh>
    <phoneticPr fontId="6"/>
  </si>
  <si>
    <t>(参考)　各係数の算出方法</t>
    <rPh sb="1" eb="3">
      <t>サンコウ</t>
    </rPh>
    <rPh sb="5" eb="6">
      <t>カク</t>
    </rPh>
    <rPh sb="6" eb="8">
      <t>ケイスウ</t>
    </rPh>
    <rPh sb="9" eb="11">
      <t>サンシュツ</t>
    </rPh>
    <rPh sb="11" eb="13">
      <t>ホウホウ</t>
    </rPh>
    <phoneticPr fontId="6"/>
  </si>
  <si>
    <t>係数名</t>
    <rPh sb="0" eb="2">
      <t>ケイスウ</t>
    </rPh>
    <rPh sb="2" eb="3">
      <t>メイ</t>
    </rPh>
    <phoneticPr fontId="6"/>
  </si>
  <si>
    <t>算出方法</t>
    <rPh sb="0" eb="2">
      <t>サンシュツ</t>
    </rPh>
    <rPh sb="2" eb="4">
      <t>ホウホウ</t>
    </rPh>
    <phoneticPr fontId="6"/>
  </si>
  <si>
    <t>　１－（控除）輸移入額（絶対値）／県内需要合計</t>
    <rPh sb="4" eb="6">
      <t>コウジョ</t>
    </rPh>
    <rPh sb="7" eb="10">
      <t>ユイニュウ</t>
    </rPh>
    <rPh sb="10" eb="11">
      <t>ガク</t>
    </rPh>
    <rPh sb="12" eb="15">
      <t>ゼッタイチ</t>
    </rPh>
    <rPh sb="17" eb="19">
      <t>ケンナイ</t>
    </rPh>
    <rPh sb="19" eb="21">
      <t>ジュヨウ</t>
    </rPh>
    <rPh sb="21" eb="23">
      <t>ゴウケイ</t>
    </rPh>
    <phoneticPr fontId="6"/>
  </si>
  <si>
    <t>　粗付加価値部門計／県内生産額</t>
    <rPh sb="1" eb="6">
      <t>ソフカカチ</t>
    </rPh>
    <rPh sb="6" eb="8">
      <t>ブモン</t>
    </rPh>
    <rPh sb="8" eb="9">
      <t>ケイ</t>
    </rPh>
    <rPh sb="10" eb="12">
      <t>ケンナイ</t>
    </rPh>
    <rPh sb="12" eb="15">
      <t>セイサンガク</t>
    </rPh>
    <phoneticPr fontId="6"/>
  </si>
  <si>
    <t>　雇用者所得／県内生産額</t>
    <rPh sb="1" eb="4">
      <t>コヨウシャ</t>
    </rPh>
    <rPh sb="4" eb="6">
      <t>ショトク</t>
    </rPh>
    <rPh sb="7" eb="9">
      <t>ケンナイ</t>
    </rPh>
    <rPh sb="9" eb="12">
      <t>セイサンガク</t>
    </rPh>
    <phoneticPr fontId="6"/>
  </si>
  <si>
    <t>Ｄ</t>
    <phoneticPr fontId="6"/>
  </si>
  <si>
    <t>投入係数</t>
    <rPh sb="0" eb="2">
      <t>トウニュウ</t>
    </rPh>
    <rPh sb="2" eb="4">
      <t>ケイスウ</t>
    </rPh>
    <phoneticPr fontId="6"/>
  </si>
  <si>
    <t>　各投入額／県内生産額</t>
    <rPh sb="1" eb="2">
      <t>カク</t>
    </rPh>
    <rPh sb="2" eb="4">
      <t>トウニュウ</t>
    </rPh>
    <rPh sb="4" eb="5">
      <t>ガク</t>
    </rPh>
    <rPh sb="6" eb="8">
      <t>ケンナイ</t>
    </rPh>
    <rPh sb="8" eb="11">
      <t>セイサンガク</t>
    </rPh>
    <phoneticPr fontId="6"/>
  </si>
  <si>
    <t>Ｅ</t>
    <phoneticPr fontId="6"/>
  </si>
  <si>
    <t>開放経済型逆行列係数</t>
    <rPh sb="0" eb="2">
      <t>カイホウ</t>
    </rPh>
    <rPh sb="2" eb="4">
      <t>ケイザイ</t>
    </rPh>
    <rPh sb="4" eb="5">
      <t>ガタ</t>
    </rPh>
    <rPh sb="5" eb="8">
      <t>ギャクギョウレツ</t>
    </rPh>
    <rPh sb="8" eb="10">
      <t>ケイスウ</t>
    </rPh>
    <phoneticPr fontId="6"/>
  </si>
  <si>
    <r>
      <t>　(I-(I-M)A)</t>
    </r>
    <r>
      <rPr>
        <vertAlign val="superscript"/>
        <sz val="8"/>
        <rFont val="ＭＳ ゴシック"/>
        <family val="3"/>
        <charset val="128"/>
      </rPr>
      <t>-1</t>
    </r>
    <phoneticPr fontId="6"/>
  </si>
  <si>
    <t>　消費支出／実収入　総務省HP：家計調査年報最新年分「第２表　都市階級・地方・都道府県庁所在市別１世帯当たり１か月間の収入と支出（総世帯のうち勤労者世帯）(秋田市分)」</t>
    <rPh sb="65" eb="66">
      <t>ソウ</t>
    </rPh>
    <phoneticPr fontId="6"/>
  </si>
  <si>
    <t>　民間消費支出構成比</t>
    <rPh sb="1" eb="3">
      <t>ミンカン</t>
    </rPh>
    <rPh sb="3" eb="5">
      <t>ショウヒ</t>
    </rPh>
    <rPh sb="5" eb="7">
      <t>シシュツ</t>
    </rPh>
    <rPh sb="7" eb="10">
      <t>コウセイヒ</t>
    </rPh>
    <phoneticPr fontId="6"/>
  </si>
  <si>
    <t>Ｉ</t>
    <phoneticPr fontId="6"/>
  </si>
  <si>
    <t>　※　端数処理の関係で、内訳の計と合計が一致しない場合があります。</t>
    <rPh sb="3" eb="5">
      <t>ハスウ</t>
    </rPh>
    <rPh sb="5" eb="7">
      <t>ショリ</t>
    </rPh>
    <rPh sb="8" eb="10">
      <t>カンケイ</t>
    </rPh>
    <rPh sb="12" eb="14">
      <t>ウチワケ</t>
    </rPh>
    <rPh sb="15" eb="16">
      <t>ケイ</t>
    </rPh>
    <rPh sb="17" eb="19">
      <t>ゴウケイ</t>
    </rPh>
    <rPh sb="20" eb="22">
      <t>イッチ</t>
    </rPh>
    <rPh sb="25" eb="27">
      <t>バアイ</t>
    </rPh>
    <phoneticPr fontId="48"/>
  </si>
  <si>
    <t>非印刷-作業シート</t>
    <rPh sb="0" eb="1">
      <t>ヒ</t>
    </rPh>
    <rPh sb="1" eb="3">
      <t>インサツ</t>
    </rPh>
    <rPh sb="4" eb="6">
      <t>サギョウ</t>
    </rPh>
    <phoneticPr fontId="6"/>
  </si>
  <si>
    <t>①</t>
    <phoneticPr fontId="6"/>
  </si>
  <si>
    <t>②</t>
    <phoneticPr fontId="6"/>
  </si>
  <si>
    <t>③</t>
    <phoneticPr fontId="6"/>
  </si>
  <si>
    <t>④</t>
    <phoneticPr fontId="6"/>
  </si>
  <si>
    <t>⑤</t>
    <phoneticPr fontId="6"/>
  </si>
  <si>
    <t>⑥</t>
    <phoneticPr fontId="6"/>
  </si>
  <si>
    <t>⑦</t>
    <phoneticPr fontId="6"/>
  </si>
  <si>
    <t>⑧</t>
    <phoneticPr fontId="6"/>
  </si>
  <si>
    <t>⑨</t>
    <phoneticPr fontId="6"/>
  </si>
  <si>
    <t>⑩</t>
    <phoneticPr fontId="6"/>
  </si>
  <si>
    <t>⑪</t>
    <phoneticPr fontId="6"/>
  </si>
  <si>
    <t>⑫</t>
    <phoneticPr fontId="6"/>
  </si>
  <si>
    <t>⑬</t>
    <phoneticPr fontId="6"/>
  </si>
  <si>
    <t>⑭</t>
    <phoneticPr fontId="6"/>
  </si>
  <si>
    <t>⑮</t>
    <phoneticPr fontId="6"/>
  </si>
  <si>
    <t>⑯</t>
    <phoneticPr fontId="6"/>
  </si>
  <si>
    <t>⑰</t>
    <phoneticPr fontId="6"/>
  </si>
  <si>
    <t>⑱</t>
    <phoneticPr fontId="6"/>
  </si>
  <si>
    <t>⑲</t>
    <phoneticPr fontId="6"/>
  </si>
  <si>
    <t>①×Ａ</t>
    <phoneticPr fontId="6"/>
  </si>
  <si>
    <t>⑤×Ａ</t>
    <phoneticPr fontId="6"/>
  </si>
  <si>
    <t>⑥×Ｅ</t>
    <phoneticPr fontId="6"/>
  </si>
  <si>
    <t>⑦×Ｂ</t>
    <phoneticPr fontId="6"/>
  </si>
  <si>
    <t>⑦×Ｃ</t>
    <phoneticPr fontId="6"/>
  </si>
  <si>
    <t>④＋⑨</t>
    <phoneticPr fontId="6"/>
  </si>
  <si>
    <t>⑩×Ｆ</t>
    <phoneticPr fontId="6"/>
  </si>
  <si>
    <t>⑪×Ｇ</t>
    <phoneticPr fontId="6"/>
  </si>
  <si>
    <t>⑫×Ａ</t>
    <phoneticPr fontId="6"/>
  </si>
  <si>
    <t>⑬×Ｅ</t>
    <phoneticPr fontId="6"/>
  </si>
  <si>
    <t>⑭×Ｂ</t>
    <phoneticPr fontId="6"/>
  </si>
  <si>
    <t>⑭×Ｃ</t>
    <phoneticPr fontId="6"/>
  </si>
  <si>
    <t>②＋⑦＋⑭</t>
    <phoneticPr fontId="6"/>
  </si>
  <si>
    <t>③＋⑧＋⑮</t>
    <phoneticPr fontId="6"/>
  </si>
  <si>
    <t>④＋⑨＋⑯</t>
    <phoneticPr fontId="6"/>
  </si>
  <si>
    <t>Ⅰ</t>
    <phoneticPr fontId="6"/>
  </si>
  <si>
    <t>Ⅱ</t>
    <phoneticPr fontId="6"/>
  </si>
  <si>
    <t>Ⅲ</t>
    <phoneticPr fontId="6"/>
  </si>
  <si>
    <t>Ⅳ</t>
    <phoneticPr fontId="6"/>
  </si>
  <si>
    <t>Ⅴ</t>
    <phoneticPr fontId="6"/>
  </si>
  <si>
    <t>Ⅵ</t>
    <phoneticPr fontId="6"/>
  </si>
  <si>
    <t>Ⅶ</t>
    <phoneticPr fontId="6"/>
  </si>
  <si>
    <t>Ⅷ</t>
    <phoneticPr fontId="6"/>
  </si>
  <si>
    <t>②×Ｈ</t>
    <phoneticPr fontId="6"/>
  </si>
  <si>
    <t>②×Ｉ</t>
    <phoneticPr fontId="6"/>
  </si>
  <si>
    <t>⑦×Ｈ</t>
    <phoneticPr fontId="6"/>
  </si>
  <si>
    <t>⑦×Ｉ</t>
    <phoneticPr fontId="6"/>
  </si>
  <si>
    <t>⑭×Ｈ</t>
    <phoneticPr fontId="6"/>
  </si>
  <si>
    <t>⑭×Ｉ</t>
    <phoneticPr fontId="6"/>
  </si>
  <si>
    <t>Ⅰ＋Ⅲ＋Ⅴ</t>
    <phoneticPr fontId="6"/>
  </si>
  <si>
    <t>Ⅱ＋Ⅳ＋Ⅵ</t>
    <phoneticPr fontId="6"/>
  </si>
  <si>
    <t>各種係数</t>
    <rPh sb="0" eb="2">
      <t>カクシュ</t>
    </rPh>
    <rPh sb="2" eb="4">
      <t>ケイスウ</t>
    </rPh>
    <phoneticPr fontId="6"/>
  </si>
  <si>
    <t>県内
自給率</t>
    <rPh sb="0" eb="2">
      <t>ケンナイ</t>
    </rPh>
    <rPh sb="3" eb="6">
      <t>ジキュウリツ</t>
    </rPh>
    <phoneticPr fontId="6"/>
  </si>
  <si>
    <t>粗付加
価値率</t>
    <rPh sb="0" eb="6">
      <t>ソフカカチ</t>
    </rPh>
    <rPh sb="6" eb="7">
      <t>リツ</t>
    </rPh>
    <phoneticPr fontId="6"/>
  </si>
  <si>
    <t>雇用者
所得率</t>
    <rPh sb="0" eb="3">
      <t>コヨウシャ</t>
    </rPh>
    <rPh sb="4" eb="7">
      <t>ショトクリツ</t>
    </rPh>
    <phoneticPr fontId="6"/>
  </si>
  <si>
    <t>開放経済型
逆行列係数</t>
    <rPh sb="0" eb="2">
      <t>カイホウ</t>
    </rPh>
    <rPh sb="2" eb="4">
      <t>ケイザイ</t>
    </rPh>
    <rPh sb="4" eb="5">
      <t>ガタ</t>
    </rPh>
    <rPh sb="6" eb="9">
      <t>ギャクギョウレツ</t>
    </rPh>
    <rPh sb="9" eb="11">
      <t>ケイスウ</t>
    </rPh>
    <phoneticPr fontId="6"/>
  </si>
  <si>
    <t>消費
パターン</t>
    <rPh sb="0" eb="2">
      <t>ショウヒ</t>
    </rPh>
    <phoneticPr fontId="6"/>
  </si>
  <si>
    <t>商業
マージン率</t>
    <rPh sb="0" eb="2">
      <t>ショウギョウ</t>
    </rPh>
    <rPh sb="7" eb="8">
      <t>リツ</t>
    </rPh>
    <phoneticPr fontId="6"/>
  </si>
  <si>
    <t>運輸
マージン率</t>
    <rPh sb="0" eb="2">
      <t>ウンユ</t>
    </rPh>
    <rPh sb="7" eb="8">
      <t>リツ</t>
    </rPh>
    <phoneticPr fontId="6"/>
  </si>
  <si>
    <t>(単位：円)</t>
    <rPh sb="1" eb="3">
      <t>タンイ</t>
    </rPh>
    <rPh sb="4" eb="5">
      <t>エン</t>
    </rPh>
    <phoneticPr fontId="6"/>
  </si>
  <si>
    <t>Ａ</t>
    <phoneticPr fontId="6"/>
  </si>
  <si>
    <t>Ｂ</t>
    <phoneticPr fontId="6"/>
  </si>
  <si>
    <t>Ｃ</t>
    <phoneticPr fontId="6"/>
  </si>
  <si>
    <t>Ｄ</t>
    <phoneticPr fontId="6"/>
  </si>
  <si>
    <t>Ｅ</t>
    <phoneticPr fontId="6"/>
  </si>
  <si>
    <t>Ｆ</t>
    <phoneticPr fontId="6"/>
  </si>
  <si>
    <t>Ｇ</t>
    <phoneticPr fontId="6"/>
  </si>
  <si>
    <t>Ｈ</t>
    <phoneticPr fontId="6"/>
  </si>
  <si>
    <t>Ｉ</t>
    <phoneticPr fontId="6"/>
  </si>
  <si>
    <t>（参考）</t>
    <rPh sb="1" eb="3">
      <t>サンコウ</t>
    </rPh>
    <phoneticPr fontId="6"/>
  </si>
  <si>
    <t>別記</t>
    <rPh sb="0" eb="2">
      <t>ベッキ</t>
    </rPh>
    <phoneticPr fontId="6"/>
  </si>
  <si>
    <t>実収入</t>
    <rPh sb="0" eb="3">
      <t>ジッシュウニュウ</t>
    </rPh>
    <phoneticPr fontId="6"/>
  </si>
  <si>
    <t>ア</t>
    <phoneticPr fontId="6"/>
  </si>
  <si>
    <t>消費支出</t>
    <rPh sb="0" eb="2">
      <t>ショウヒ</t>
    </rPh>
    <rPh sb="2" eb="4">
      <t>シシュツ</t>
    </rPh>
    <phoneticPr fontId="6"/>
  </si>
  <si>
    <t>イ</t>
    <phoneticPr fontId="6"/>
  </si>
  <si>
    <t>ウ=イ/ア</t>
    <phoneticPr fontId="6"/>
  </si>
  <si>
    <t>年</t>
    <rPh sb="0" eb="1">
      <t>トシ</t>
    </rPh>
    <phoneticPr fontId="6"/>
  </si>
  <si>
    <t>後方移動平均
（３年）</t>
    <rPh sb="0" eb="2">
      <t>コウホウ</t>
    </rPh>
    <rPh sb="2" eb="4">
      <t>イドウ</t>
    </rPh>
    <rPh sb="4" eb="6">
      <t>ヘイキン</t>
    </rPh>
    <rPh sb="9" eb="10">
      <t>ネン</t>
    </rPh>
    <phoneticPr fontId="6"/>
  </si>
  <si>
    <t>平成30年</t>
    <rPh sb="0" eb="2">
      <t>ヘイセイ</t>
    </rPh>
    <rPh sb="4" eb="5">
      <t>ネン</t>
    </rPh>
    <phoneticPr fontId="6"/>
  </si>
  <si>
    <t>平成29年</t>
    <phoneticPr fontId="6"/>
  </si>
  <si>
    <t>平成28年</t>
  </si>
  <si>
    <t>平成27年</t>
  </si>
  <si>
    <t>平成26年</t>
  </si>
  <si>
    <t>平成25年</t>
  </si>
  <si>
    <t>平成24年</t>
  </si>
  <si>
    <t>平成23年</t>
  </si>
  <si>
    <t>平成22年</t>
  </si>
  <si>
    <t>平成21年</t>
  </si>
  <si>
    <t>平成20年</t>
  </si>
  <si>
    <t>平成19年</t>
  </si>
  <si>
    <t>平成18年</t>
  </si>
  <si>
    <t>平成17年</t>
  </si>
  <si>
    <t>平成16年</t>
  </si>
  <si>
    <t>非印刷-取引基本表</t>
    <rPh sb="0" eb="1">
      <t>ヒ</t>
    </rPh>
    <rPh sb="1" eb="3">
      <t>インサツ</t>
    </rPh>
    <rPh sb="4" eb="6">
      <t>トリヒキ</t>
    </rPh>
    <rPh sb="6" eb="9">
      <t>キホンヒョウ</t>
    </rPh>
    <phoneticPr fontId="6"/>
  </si>
  <si>
    <t>家計外消費支出（列）</t>
  </si>
  <si>
    <t>民間消費支出</t>
  </si>
  <si>
    <t>一般政府消費支出</t>
  </si>
  <si>
    <t>県内総固定資本形成（公的）</t>
  </si>
  <si>
    <t>県内総固定資本形成（民間）</t>
  </si>
  <si>
    <t>在庫純増</t>
  </si>
  <si>
    <t>県内最終需要計</t>
  </si>
  <si>
    <t>県内需要合計</t>
  </si>
  <si>
    <t>最終需要計</t>
  </si>
  <si>
    <t>需要合計</t>
  </si>
  <si>
    <t>最終需要部門計</t>
  </si>
  <si>
    <t>非印刷-投入係数表</t>
    <rPh sb="0" eb="1">
      <t>ヒ</t>
    </rPh>
    <rPh sb="1" eb="3">
      <t>インサツ</t>
    </rPh>
    <rPh sb="4" eb="6">
      <t>トウニュウ</t>
    </rPh>
    <rPh sb="6" eb="8">
      <t>ケイスウ</t>
    </rPh>
    <rPh sb="8" eb="9">
      <t>ヒョウ</t>
    </rPh>
    <phoneticPr fontId="6"/>
  </si>
  <si>
    <t>非印刷-輸移入係数及び県内自給率</t>
    <rPh sb="0" eb="1">
      <t>ヒ</t>
    </rPh>
    <rPh sb="1" eb="3">
      <t>インサツ</t>
    </rPh>
    <rPh sb="4" eb="5">
      <t>ユ</t>
    </rPh>
    <rPh sb="5" eb="7">
      <t>イニュウ</t>
    </rPh>
    <rPh sb="7" eb="9">
      <t>ケイスウ</t>
    </rPh>
    <rPh sb="9" eb="10">
      <t>オヨ</t>
    </rPh>
    <rPh sb="11" eb="13">
      <t>ケンナイ</t>
    </rPh>
    <rPh sb="13" eb="16">
      <t>ジキュウリツ</t>
    </rPh>
    <phoneticPr fontId="6"/>
  </si>
  <si>
    <t>輸移入係数</t>
    <rPh sb="0" eb="1">
      <t>ユ</t>
    </rPh>
    <rPh sb="1" eb="3">
      <t>イニュウ</t>
    </rPh>
    <rPh sb="3" eb="5">
      <t>ケイスウ</t>
    </rPh>
    <phoneticPr fontId="6"/>
  </si>
  <si>
    <t>県内自給率</t>
    <rPh sb="0" eb="1">
      <t>ケン</t>
    </rPh>
    <rPh sb="1" eb="2">
      <t>ナイ</t>
    </rPh>
    <rPh sb="2" eb="5">
      <t>ジキュウリツ</t>
    </rPh>
    <phoneticPr fontId="6"/>
  </si>
  <si>
    <t>○</t>
  </si>
  <si>
    <t>非印刷-開放経済型逆行列係数表</t>
    <rPh sb="0" eb="1">
      <t>ヒ</t>
    </rPh>
    <rPh sb="1" eb="3">
      <t>インサツ</t>
    </rPh>
    <rPh sb="4" eb="6">
      <t>カイホウ</t>
    </rPh>
    <rPh sb="6" eb="8">
      <t>ケイザイ</t>
    </rPh>
    <rPh sb="8" eb="9">
      <t>ガタ</t>
    </rPh>
    <rPh sb="9" eb="12">
      <t>ギャクギョウレツ</t>
    </rPh>
    <rPh sb="12" eb="14">
      <t>ケイスウ</t>
    </rPh>
    <rPh sb="14" eb="15">
      <t>ヒョウ</t>
    </rPh>
    <phoneticPr fontId="6"/>
  </si>
  <si>
    <t>行和</t>
    <rPh sb="0" eb="1">
      <t>ギョウ</t>
    </rPh>
    <rPh sb="1" eb="2">
      <t>ワ</t>
    </rPh>
    <phoneticPr fontId="64"/>
  </si>
  <si>
    <t>非印刷-消費パターン</t>
    <rPh sb="0" eb="1">
      <t>ヒ</t>
    </rPh>
    <rPh sb="1" eb="3">
      <t>インサツ</t>
    </rPh>
    <rPh sb="4" eb="6">
      <t>ショウヒ</t>
    </rPh>
    <phoneticPr fontId="6"/>
  </si>
  <si>
    <t>民間消費
支出</t>
    <phoneticPr fontId="6"/>
  </si>
  <si>
    <t>70</t>
    <phoneticPr fontId="6"/>
  </si>
  <si>
    <t>非印刷-手順⑤</t>
    <rPh sb="0" eb="1">
      <t>ヒ</t>
    </rPh>
    <rPh sb="1" eb="3">
      <t>インサツ</t>
    </rPh>
    <phoneticPr fontId="6"/>
  </si>
  <si>
    <t>合計</t>
    <rPh sb="0" eb="2">
      <t>ゴウケイ</t>
    </rPh>
    <phoneticPr fontId="64"/>
  </si>
  <si>
    <t>非印刷-手順⑦</t>
    <rPh sb="0" eb="1">
      <t>ヒ</t>
    </rPh>
    <rPh sb="1" eb="3">
      <t>インサツ</t>
    </rPh>
    <phoneticPr fontId="6"/>
  </si>
  <si>
    <t>非印刷-手順⑭</t>
    <rPh sb="0" eb="1">
      <t>ヒ</t>
    </rPh>
    <rPh sb="1" eb="3">
      <t>インサツ</t>
    </rPh>
    <phoneticPr fontId="6"/>
  </si>
  <si>
    <t>非印刷-雇用表</t>
    <rPh sb="0" eb="1">
      <t>ヒ</t>
    </rPh>
    <rPh sb="1" eb="3">
      <t>インサツ</t>
    </rPh>
    <rPh sb="4" eb="6">
      <t>コヨウ</t>
    </rPh>
    <rPh sb="6" eb="7">
      <t>ヒョウ</t>
    </rPh>
    <phoneticPr fontId="6"/>
  </si>
  <si>
    <t>（単位：人）</t>
    <rPh sb="4" eb="5">
      <t>ニン</t>
    </rPh>
    <phoneticPr fontId="6"/>
  </si>
  <si>
    <t>従業者総数</t>
  </si>
  <si>
    <t>個人業主</t>
  </si>
  <si>
    <t>家族従業者</t>
  </si>
  <si>
    <t>有給役員
・雇用者</t>
  </si>
  <si>
    <t>有給役員</t>
  </si>
  <si>
    <t>雇用者</t>
  </si>
  <si>
    <t>常用雇用者</t>
  </si>
  <si>
    <t>臨時雇用者</t>
    <rPh sb="2" eb="5">
      <t>コヨウシャ</t>
    </rPh>
    <phoneticPr fontId="6"/>
  </si>
  <si>
    <t>調査統計課調整・解析班</t>
    <rPh sb="0" eb="2">
      <t>チョウサ</t>
    </rPh>
    <rPh sb="5" eb="7">
      <t>チョウセイ</t>
    </rPh>
    <phoneticPr fontId="6"/>
  </si>
  <si>
    <t>２．入力手順</t>
    <rPh sb="2" eb="4">
      <t>ニュウリョク</t>
    </rPh>
    <rPh sb="4" eb="6">
      <t>テジュン</t>
    </rPh>
    <phoneticPr fontId="6"/>
  </si>
  <si>
    <t>■「総括表」シートへの入力</t>
    <rPh sb="2" eb="4">
      <t>ソウカツ</t>
    </rPh>
    <rPh sb="4" eb="5">
      <t>ヒョウ</t>
    </rPh>
    <phoneticPr fontId="6"/>
  </si>
  <si>
    <r>
      <t>①　</t>
    </r>
    <r>
      <rPr>
        <b/>
        <sz val="11"/>
        <rFont val="ＭＳ 明朝"/>
        <family val="1"/>
        <charset val="128"/>
      </rPr>
      <t>本分析ツールを使用して経済波及効果分析結果等を外部公表さ</t>
    </r>
    <rPh sb="2" eb="3">
      <t>ホン</t>
    </rPh>
    <rPh sb="3" eb="5">
      <t>ブンセキ</t>
    </rPh>
    <rPh sb="9" eb="11">
      <t>シヨウ</t>
    </rPh>
    <rPh sb="13" eb="15">
      <t>ケイザイ</t>
    </rPh>
    <rPh sb="15" eb="19">
      <t>ハキュウコウカ</t>
    </rPh>
    <rPh sb="19" eb="21">
      <t>ブンセキ</t>
    </rPh>
    <rPh sb="21" eb="23">
      <t>ケッカ</t>
    </rPh>
    <rPh sb="23" eb="24">
      <t>ナド</t>
    </rPh>
    <rPh sb="25" eb="27">
      <t>ガイブ</t>
    </rPh>
    <rPh sb="27" eb="29">
      <t>コウヒョウ</t>
    </rPh>
    <phoneticPr fontId="6"/>
  </si>
  <si>
    <r>
      <t>　</t>
    </r>
    <r>
      <rPr>
        <b/>
        <sz val="11"/>
        <rFont val="ＭＳ 明朝"/>
        <family val="1"/>
        <charset val="128"/>
      </rPr>
      <t>れる場合</t>
    </r>
    <r>
      <rPr>
        <sz val="11"/>
        <rFont val="ＭＳ 明朝"/>
        <family val="1"/>
        <charset val="128"/>
      </rPr>
      <t>は、下記問い合わせ先まで御連絡ください。</t>
    </r>
    <rPh sb="7" eb="9">
      <t>カキ</t>
    </rPh>
    <rPh sb="9" eb="10">
      <t>ト</t>
    </rPh>
    <rPh sb="11" eb="12">
      <t>ア</t>
    </rPh>
    <rPh sb="14" eb="15">
      <t>サキ</t>
    </rPh>
    <rPh sb="17" eb="20">
      <t>ゴレンラク</t>
    </rPh>
    <phoneticPr fontId="6"/>
  </si>
  <si>
    <t>秋田県企画振興部  調査統計課　調整・解析班</t>
    <rPh sb="0" eb="3">
      <t>アキタケン</t>
    </rPh>
    <rPh sb="3" eb="5">
      <t>キカク</t>
    </rPh>
    <rPh sb="5" eb="8">
      <t>シンコウブ</t>
    </rPh>
    <rPh sb="10" eb="12">
      <t>チョウサ</t>
    </rPh>
    <rPh sb="12" eb="15">
      <t>トウケイカ</t>
    </rPh>
    <rPh sb="16" eb="18">
      <t>チョウセイ</t>
    </rPh>
    <rPh sb="19" eb="21">
      <t>カイセキ</t>
    </rPh>
    <rPh sb="21" eb="22">
      <t>ハン</t>
    </rPh>
    <phoneticPr fontId="6"/>
  </si>
  <si>
    <t>道路</t>
    <phoneticPr fontId="6"/>
  </si>
  <si>
    <t>河川総合開発</t>
    <rPh sb="4" eb="6">
      <t>カイハツ</t>
    </rPh>
    <phoneticPr fontId="6"/>
  </si>
  <si>
    <t>廃棄物処理施設</t>
    <rPh sb="0" eb="5">
      <t>ハイキブツショリ</t>
    </rPh>
    <rPh sb="5" eb="7">
      <t>シセツ</t>
    </rPh>
    <phoneticPr fontId="6"/>
  </si>
  <si>
    <t>建築基準法第2条に規定する主要構造部（以下「主要構造部」という。）が居住専用建築物、居住産業併用建築物（居住の用に供せられる部分をいう。以下同じ。）の新築、増築及び改築</t>
    <phoneticPr fontId="8"/>
  </si>
  <si>
    <t>主要構造部が非木造の居住専用建築物、居住産業併用建築物の新築、増築及び改築</t>
    <phoneticPr fontId="8"/>
  </si>
  <si>
    <t>主要構造部が、コンクリートブロック造及び他の分類に該当しないもの</t>
    <phoneticPr fontId="8"/>
  </si>
  <si>
    <t>JR、独立行政法人鉄道建設・運輸施設整備支援機構、公営鉄道、私鉄、東京地下鉄株式会社及び本州四国連絡高速道路株式会社の行う鉄道軌道に関する構築物の新設工事及び施設保全の取替補修工事</t>
    <phoneticPr fontId="8"/>
  </si>
  <si>
    <t>10電力株式会社、電源開発株式会社、地方公営企業　その他の電気事業者の行う電気事業及び日本原子力発電株式会社の発送配電施設に関する構築物の建設及び施設保全の取替補修工事</t>
    <phoneticPr fontId="8"/>
  </si>
  <si>
    <t>電気通信事業者、放送事業者の行う電気通信線路施設等に関する構築物の建設事業及び施設保全の取替補修工事</t>
    <phoneticPr fontId="8"/>
  </si>
  <si>
    <t>独立行政法人都市再生機構、地方公共団体、港湾整備関係等及び民間の行う土地造成、臨海部土地造成事業等</t>
    <phoneticPr fontId="8"/>
  </si>
  <si>
    <t>投資額</t>
    <rPh sb="0" eb="2">
      <t>トウシ</t>
    </rPh>
    <rPh sb="2" eb="3">
      <t>ガク</t>
    </rPh>
    <phoneticPr fontId="6"/>
  </si>
  <si>
    <t>　③ 消費転換率の設定</t>
    <rPh sb="3" eb="5">
      <t>ショウヒ</t>
    </rPh>
    <rPh sb="5" eb="7">
      <t>テンカン</t>
    </rPh>
    <rPh sb="7" eb="8">
      <t>リツ</t>
    </rPh>
    <rPh sb="9" eb="11">
      <t>セッテイ</t>
    </rPh>
    <phoneticPr fontId="6"/>
  </si>
  <si>
    <t>設定
消費転換率</t>
    <rPh sb="0" eb="2">
      <t>セッテイ</t>
    </rPh>
    <rPh sb="3" eb="8">
      <t>ショウヒテンカンリツ</t>
    </rPh>
    <phoneticPr fontId="6"/>
  </si>
  <si>
    <t>秋田市消費転換率</t>
    <rPh sb="0" eb="3">
      <t>アキタシ</t>
    </rPh>
    <rPh sb="3" eb="5">
      <t>ショウヒ</t>
    </rPh>
    <rPh sb="5" eb="7">
      <t>テンカン</t>
    </rPh>
    <rPh sb="7" eb="8">
      <t>リツ</t>
    </rPh>
    <phoneticPr fontId="6"/>
  </si>
  <si>
    <t>消費転換率計算用</t>
    <rPh sb="0" eb="5">
      <t>ショウヒテンカンリツ</t>
    </rPh>
    <rPh sb="5" eb="7">
      <t>ケイサン</t>
    </rPh>
    <rPh sb="7" eb="8">
      <t>ヨウ</t>
    </rPh>
    <phoneticPr fontId="6"/>
  </si>
  <si>
    <t>*実収入と消費支出を別途調査している場合は、こちらで消費転換率を計算できます。</t>
    <rPh sb="1" eb="4">
      <t>ジツシュウニュウ</t>
    </rPh>
    <rPh sb="5" eb="9">
      <t>ショウヒシシュツ</t>
    </rPh>
    <rPh sb="10" eb="12">
      <t>ベット</t>
    </rPh>
    <rPh sb="12" eb="14">
      <t>チョウサ</t>
    </rPh>
    <rPh sb="18" eb="20">
      <t>バアイ</t>
    </rPh>
    <rPh sb="26" eb="28">
      <t>ショウヒ</t>
    </rPh>
    <rPh sb="28" eb="30">
      <t>テンカン</t>
    </rPh>
    <rPh sb="30" eb="31">
      <t>リツ</t>
    </rPh>
    <rPh sb="32" eb="34">
      <t>ケイサン</t>
    </rPh>
    <phoneticPr fontId="6"/>
  </si>
  <si>
    <t>１．はじめに</t>
    <phoneticPr fontId="6"/>
  </si>
  <si>
    <t>　　　私たちの日常生活に必要な各種の消費財や企業の設備の拡充に使用される資本財</t>
    <phoneticPr fontId="6"/>
  </si>
  <si>
    <t>　　は、農林水産業、製造業、サービス業など多くの産業によって生産されています。</t>
    <phoneticPr fontId="6"/>
  </si>
  <si>
    <t>　　これらの産業はそれぞれ単独に存在するものではなく、原材料・燃料等の取引を通</t>
    <phoneticPr fontId="6"/>
  </si>
  <si>
    <t>　　じてお互いに密接な関係を持っています。また、各産業の生産活動は、私たち消費</t>
    <phoneticPr fontId="6"/>
  </si>
  <si>
    <t>　　計などの間で密接に結びつき、互いに影響を及ぼし合っています。</t>
    <phoneticPr fontId="6"/>
  </si>
  <si>
    <t>　　直接需要が生じた産業だけでなく、関連する他の産業にも波及します。また、これ</t>
    <phoneticPr fontId="6"/>
  </si>
  <si>
    <t>　　らの生産活動の結果生じる雇用者所得は、消費支出として新たな需要を生み出し、</t>
    <phoneticPr fontId="6"/>
  </si>
  <si>
    <t>　　さらに生産を誘発していきます。これを経済波及効果といいます。</t>
    <phoneticPr fontId="6"/>
  </si>
  <si>
    <t>　　とができます。</t>
    <phoneticPr fontId="6"/>
  </si>
  <si>
    <t>■「データ入力表」シートへの入力</t>
    <phoneticPr fontId="6"/>
  </si>
  <si>
    <t>　　ありません。</t>
    <phoneticPr fontId="6"/>
  </si>
  <si>
    <t>　　ています。</t>
    <phoneticPr fontId="6"/>
  </si>
  <si>
    <t>　　ださい。</t>
    <phoneticPr fontId="6"/>
  </si>
  <si>
    <t>　する場合があります。</t>
    <phoneticPr fontId="6"/>
  </si>
  <si>
    <t>〒010-8570　秋田市山王４－１－１</t>
    <phoneticPr fontId="6"/>
  </si>
  <si>
    <t>ＴＥＬ　０１８－８６０－１２５４</t>
    <phoneticPr fontId="6"/>
  </si>
  <si>
    <t>ＦＡＸ　０１８－８６０－１２５２</t>
    <phoneticPr fontId="6"/>
  </si>
  <si>
    <t>Ｅ-Ｍail　kaiseki@mail2.pref.akita.jp</t>
    <phoneticPr fontId="6"/>
  </si>
  <si>
    <t>　①　分析テーマを入力します。　</t>
    <phoneticPr fontId="6"/>
  </si>
  <si>
    <t>　②　工事種類別に建設投資額を入力します。</t>
    <phoneticPr fontId="6"/>
  </si>
  <si>
    <t>　　　＊本ツールは、「平成27年（2015年）建設部門分析用産業連関表」</t>
    <phoneticPr fontId="28"/>
  </si>
  <si>
    <t>　　　　（国土交通省）を用いて投入分析を行うので、同表の部門分類を前</t>
    <phoneticPr fontId="28"/>
  </si>
  <si>
    <t>　　　　提としています。</t>
    <phoneticPr fontId="28"/>
  </si>
  <si>
    <t>　④　消費転換率を設定します。</t>
    <rPh sb="3" eb="5">
      <t>ショウヒ</t>
    </rPh>
    <rPh sb="5" eb="7">
      <t>テンカン</t>
    </rPh>
    <rPh sb="7" eb="8">
      <t>リツ</t>
    </rPh>
    <rPh sb="9" eb="11">
      <t>セッテイ</t>
    </rPh>
    <phoneticPr fontId="6"/>
  </si>
  <si>
    <t>　⑤　必要事項を入力します。</t>
    <rPh sb="3" eb="5">
      <t>ヒツヨウ</t>
    </rPh>
    <rPh sb="5" eb="7">
      <t>ジコウ</t>
    </rPh>
    <rPh sb="8" eb="10">
      <t>ニュウリョク</t>
    </rPh>
    <phoneticPr fontId="6"/>
  </si>
  <si>
    <r>
      <t xml:space="preserve">就業係数
</t>
    </r>
    <r>
      <rPr>
        <sz val="8"/>
        <color rgb="FFFF0000"/>
        <rFont val="ＭＳ ゴシック"/>
        <family val="3"/>
        <charset val="128"/>
      </rPr>
      <t>(人/百万円)</t>
    </r>
    <rPh sb="0" eb="2">
      <t>シュウギョウ</t>
    </rPh>
    <rPh sb="2" eb="4">
      <t>ケイスウ</t>
    </rPh>
    <rPh sb="6" eb="7">
      <t>ニン</t>
    </rPh>
    <rPh sb="8" eb="11">
      <t>ヒャクマンエン</t>
    </rPh>
    <phoneticPr fontId="6"/>
  </si>
  <si>
    <r>
      <t xml:space="preserve">雇用係数
</t>
    </r>
    <r>
      <rPr>
        <sz val="8"/>
        <color rgb="FFFF0000"/>
        <rFont val="ＭＳ ゴシック"/>
        <family val="3"/>
        <charset val="128"/>
      </rPr>
      <t>(人/百万円)</t>
    </r>
    <rPh sb="0" eb="2">
      <t>コヨウ</t>
    </rPh>
    <rPh sb="2" eb="4">
      <t>ケイスウ</t>
    </rPh>
    <phoneticPr fontId="6"/>
  </si>
  <si>
    <r>
      <t xml:space="preserve">就業係数
</t>
    </r>
    <r>
      <rPr>
        <sz val="8"/>
        <color rgb="FFFF0000"/>
        <rFont val="ＭＳ ゴシック"/>
        <family val="3"/>
        <charset val="128"/>
      </rPr>
      <t>(人/百万円)</t>
    </r>
    <rPh sb="0" eb="2">
      <t>シュウギョウ</t>
    </rPh>
    <rPh sb="2" eb="4">
      <t>ケイスウ</t>
    </rPh>
    <rPh sb="6" eb="7">
      <t>ニン</t>
    </rPh>
    <rPh sb="8" eb="11">
      <t>ヒャクマンエン</t>
    </rPh>
    <phoneticPr fontId="8"/>
  </si>
  <si>
    <r>
      <t xml:space="preserve">雇用係数
</t>
    </r>
    <r>
      <rPr>
        <sz val="8"/>
        <color rgb="FFFF0000"/>
        <rFont val="ＭＳ ゴシック"/>
        <family val="3"/>
        <charset val="128"/>
      </rPr>
      <t>(人/百万円)</t>
    </r>
    <rPh sb="0" eb="2">
      <t>コヨウ</t>
    </rPh>
    <rPh sb="2" eb="4">
      <t>ケイスウ</t>
    </rPh>
    <phoneticPr fontId="8"/>
  </si>
  <si>
    <t>円</t>
    <rPh sb="0" eb="1">
      <t>エン</t>
    </rPh>
    <phoneticPr fontId="81"/>
  </si>
  <si>
    <t>千円</t>
    <rPh sb="0" eb="2">
      <t>センエン</t>
    </rPh>
    <phoneticPr fontId="81"/>
  </si>
  <si>
    <t>万円</t>
    <rPh sb="0" eb="2">
      <t>マンエン</t>
    </rPh>
    <phoneticPr fontId="81"/>
  </si>
  <si>
    <t>百万円</t>
    <rPh sb="0" eb="3">
      <t>ヒャクマンエン</t>
    </rPh>
    <phoneticPr fontId="81"/>
  </si>
  <si>
    <t>億円</t>
    <rPh sb="0" eb="2">
      <t>オクエン</t>
    </rPh>
    <phoneticPr fontId="81"/>
  </si>
  <si>
    <t>◆　単位変換</t>
    <phoneticPr fontId="80"/>
  </si>
  <si>
    <r>
      <t>　④　金額の単位は、</t>
    </r>
    <r>
      <rPr>
        <sz val="11"/>
        <color rgb="FFFF0000"/>
        <rFont val="ＭＳ 明朝"/>
        <family val="1"/>
        <charset val="128"/>
      </rPr>
      <t>百万円単位での分析を基本</t>
    </r>
    <r>
      <rPr>
        <sz val="11"/>
        <rFont val="ＭＳ 明朝"/>
        <family val="1"/>
        <charset val="128"/>
      </rPr>
      <t>としています。特に必要な</t>
    </r>
    <rPh sb="10" eb="13">
      <t>ヒャクマンエン</t>
    </rPh>
    <rPh sb="13" eb="15">
      <t>タンイ</t>
    </rPh>
    <rPh sb="17" eb="19">
      <t>ブンセキ</t>
    </rPh>
    <rPh sb="20" eb="22">
      <t>キホン</t>
    </rPh>
    <rPh sb="29" eb="30">
      <t>トク</t>
    </rPh>
    <rPh sb="31" eb="33">
      <t>ヒツヨウ</t>
    </rPh>
    <phoneticPr fontId="6"/>
  </si>
  <si>
    <r>
      <t>　　場合は、他の単位に変更してください（ただし、</t>
    </r>
    <r>
      <rPr>
        <u/>
        <sz val="11"/>
        <color rgb="FFFF0000"/>
        <rFont val="ＭＳ 明朝"/>
        <family val="1"/>
        <charset val="128"/>
      </rPr>
      <t>従業者・雇用者誘発数</t>
    </r>
    <rPh sb="2" eb="4">
      <t>バアイ</t>
    </rPh>
    <rPh sb="6" eb="7">
      <t>タ</t>
    </rPh>
    <rPh sb="8" eb="10">
      <t>タンイ</t>
    </rPh>
    <rPh sb="11" eb="13">
      <t>ヘンコウ</t>
    </rPh>
    <rPh sb="24" eb="27">
      <t>ジュウギョウシャ</t>
    </rPh>
    <rPh sb="28" eb="31">
      <t>コヨウシャ</t>
    </rPh>
    <rPh sb="31" eb="33">
      <t>ユウハツ</t>
    </rPh>
    <rPh sb="33" eb="34">
      <t>スウ</t>
    </rPh>
    <phoneticPr fontId="6"/>
  </si>
  <si>
    <r>
      <t>　　</t>
    </r>
    <r>
      <rPr>
        <u/>
        <sz val="11"/>
        <color rgb="FFFF0000"/>
        <rFont val="ＭＳ 明朝"/>
        <family val="1"/>
        <charset val="128"/>
      </rPr>
      <t>は、百万円単位の分析でないと正しく推計できません</t>
    </r>
    <r>
      <rPr>
        <sz val="11"/>
        <rFont val="ＭＳ 明朝"/>
        <family val="1"/>
        <charset val="128"/>
      </rPr>
      <t>）。</t>
    </r>
    <rPh sb="4" eb="7">
      <t>ヒャクマンエン</t>
    </rPh>
    <rPh sb="7" eb="9">
      <t>タンイ</t>
    </rPh>
    <rPh sb="10" eb="12">
      <t>ブンセキ</t>
    </rPh>
    <rPh sb="16" eb="17">
      <t>タダ</t>
    </rPh>
    <rPh sb="19" eb="21">
      <t>スイケイ</t>
    </rPh>
    <phoneticPr fontId="28"/>
  </si>
  <si>
    <r>
      <t>　※　</t>
    </r>
    <r>
      <rPr>
        <u/>
        <sz val="10"/>
        <color rgb="FFFF0000"/>
        <rFont val="ＭＳ ゴシック"/>
        <family val="3"/>
        <charset val="128"/>
      </rPr>
      <t>従業者・雇用者誘発係数は(人/百万円)単位であるため、金額の単位を百万円として分析しないと</t>
    </r>
    <rPh sb="3" eb="6">
      <t>ジュウギョウシャ</t>
    </rPh>
    <rPh sb="7" eb="10">
      <t>コヨウシャ</t>
    </rPh>
    <rPh sb="10" eb="12">
      <t>ユウハツ</t>
    </rPh>
    <rPh sb="12" eb="14">
      <t>ケイスウ</t>
    </rPh>
    <rPh sb="16" eb="17">
      <t>ニン</t>
    </rPh>
    <rPh sb="18" eb="19">
      <t>ヒャク</t>
    </rPh>
    <rPh sb="19" eb="21">
      <t>マンエン</t>
    </rPh>
    <rPh sb="22" eb="24">
      <t>タンイ</t>
    </rPh>
    <rPh sb="30" eb="32">
      <t>キンガク</t>
    </rPh>
    <rPh sb="33" eb="35">
      <t>タンイ</t>
    </rPh>
    <rPh sb="36" eb="39">
      <t>ヒャクマンエン</t>
    </rPh>
    <rPh sb="42" eb="44">
      <t>ブンセキ</t>
    </rPh>
    <phoneticPr fontId="48"/>
  </si>
  <si>
    <r>
      <t>　　</t>
    </r>
    <r>
      <rPr>
        <u/>
        <sz val="10"/>
        <color rgb="FFFF0000"/>
        <rFont val="ＭＳ ゴシック"/>
        <family val="3"/>
        <charset val="128"/>
      </rPr>
      <t>従業者・雇用者誘発数は正しく推計できません。</t>
    </r>
    <rPh sb="2" eb="5">
      <t>ジュウギョウシャ</t>
    </rPh>
    <rPh sb="6" eb="9">
      <t>コヨウシャ</t>
    </rPh>
    <rPh sb="9" eb="11">
      <t>ユウハツ</t>
    </rPh>
    <rPh sb="11" eb="12">
      <t>スウ</t>
    </rPh>
    <rPh sb="13" eb="14">
      <t>タダ</t>
    </rPh>
    <rPh sb="16" eb="18">
      <t>スイケイ</t>
    </rPh>
    <phoneticPr fontId="48"/>
  </si>
  <si>
    <t>※2　建設部門の定義：「平成27年（2015年）建設部門分析用産業連関表」（国土交通省）</t>
    <rPh sb="3" eb="5">
      <t>ケンセツ</t>
    </rPh>
    <rPh sb="5" eb="7">
      <t>ブモン</t>
    </rPh>
    <rPh sb="8" eb="10">
      <t>テイギ</t>
    </rPh>
    <rPh sb="12" eb="14">
      <t>ヘイセイ</t>
    </rPh>
    <rPh sb="16" eb="17">
      <t>ネン</t>
    </rPh>
    <rPh sb="22" eb="23">
      <t>ネン</t>
    </rPh>
    <rPh sb="24" eb="26">
      <t>ケンセツ</t>
    </rPh>
    <rPh sb="26" eb="28">
      <t>ブモン</t>
    </rPh>
    <rPh sb="28" eb="31">
      <t>ブンセキヨウ</t>
    </rPh>
    <rPh sb="31" eb="33">
      <t>サンギョウ</t>
    </rPh>
    <rPh sb="33" eb="35">
      <t>レンカン</t>
    </rPh>
    <rPh sb="35" eb="36">
      <t>ヒョウ</t>
    </rPh>
    <rPh sb="38" eb="40">
      <t>コクド</t>
    </rPh>
    <rPh sb="40" eb="43">
      <t>コウツウショウ</t>
    </rPh>
    <phoneticPr fontId="28"/>
  </si>
  <si>
    <t>　従業者総数(人)／県内生産額(百万円)</t>
    <rPh sb="1" eb="4">
      <t>ジュウギョウシャ</t>
    </rPh>
    <rPh sb="4" eb="6">
      <t>ソウスウ</t>
    </rPh>
    <rPh sb="7" eb="8">
      <t>ニン</t>
    </rPh>
    <rPh sb="10" eb="12">
      <t>ケンナイ</t>
    </rPh>
    <rPh sb="12" eb="14">
      <t>セイサン</t>
    </rPh>
    <rPh sb="14" eb="15">
      <t>ガク</t>
    </rPh>
    <rPh sb="16" eb="19">
      <t>ヒャクマンエン</t>
    </rPh>
    <phoneticPr fontId="6"/>
  </si>
  <si>
    <t>　雇用者数(人)／県内生産額(百万円)</t>
    <rPh sb="1" eb="4">
      <t>コヨウシャ</t>
    </rPh>
    <rPh sb="4" eb="5">
      <t>スウ</t>
    </rPh>
    <rPh sb="6" eb="7">
      <t>ニン</t>
    </rPh>
    <rPh sb="9" eb="11">
      <t>ケンナイ</t>
    </rPh>
    <rPh sb="11" eb="13">
      <t>セイサン</t>
    </rPh>
    <rPh sb="13" eb="14">
      <t>ガク</t>
    </rPh>
    <rPh sb="15" eb="18">
      <t>ヒャクマンエン</t>
    </rPh>
    <phoneticPr fontId="6"/>
  </si>
  <si>
    <t>×[投入係数(建設)]</t>
    <rPh sb="7" eb="9">
      <t>ケンセツ</t>
    </rPh>
    <phoneticPr fontId="48"/>
  </si>
  <si>
    <r>
      <t>②</t>
    </r>
    <r>
      <rPr>
        <sz val="9"/>
        <color rgb="FFFF0000"/>
        <rFont val="ＭＳ ゴシック"/>
        <family val="3"/>
        <charset val="128"/>
      </rPr>
      <t>＊[投入係数(建設)]</t>
    </r>
    <rPh sb="8" eb="10">
      <t>ケンセツ</t>
    </rPh>
    <phoneticPr fontId="6"/>
  </si>
  <si>
    <t>⑤＊Ａ[県内自給率]</t>
    <rPh sb="4" eb="6">
      <t>ケンナイ</t>
    </rPh>
    <rPh sb="6" eb="9">
      <t>ジキュウリツ</t>
    </rPh>
    <phoneticPr fontId="6"/>
  </si>
  <si>
    <t>②×投入
係数(建設)</t>
    <rPh sb="2" eb="4">
      <t>トウニュウ</t>
    </rPh>
    <rPh sb="5" eb="7">
      <t>ケイスウ</t>
    </rPh>
    <rPh sb="8" eb="10">
      <t>ケンセツ</t>
    </rPh>
    <phoneticPr fontId="6"/>
  </si>
  <si>
    <t>（例）河川改修工事に100億円の投資を行った場合の県内経済への波及効果</t>
    <rPh sb="1" eb="2">
      <t>レイ</t>
    </rPh>
    <rPh sb="3" eb="5">
      <t>カセン</t>
    </rPh>
    <rPh sb="5" eb="7">
      <t>カイシュウ</t>
    </rPh>
    <rPh sb="7" eb="9">
      <t>コウジ</t>
    </rPh>
    <rPh sb="13" eb="15">
      <t>オクエン</t>
    </rPh>
    <rPh sb="16" eb="18">
      <t>トウシ</t>
    </rPh>
    <rPh sb="19" eb="20">
      <t>オコナ</t>
    </rPh>
    <rPh sb="22" eb="24">
      <t>バアイ</t>
    </rPh>
    <rPh sb="25" eb="27">
      <t>ケンナイ</t>
    </rPh>
    <phoneticPr fontId="28"/>
  </si>
  <si>
    <t>　・　平成27年秋田県産業連関表（３９部門表）を使用しています。</t>
    <rPh sb="3" eb="5">
      <t>ヘイセイ</t>
    </rPh>
    <rPh sb="8" eb="11">
      <t>アキタケン</t>
    </rPh>
    <rPh sb="11" eb="13">
      <t>サンギョウ</t>
    </rPh>
    <rPh sb="13" eb="16">
      <t>レンカンヒョウ</t>
    </rPh>
    <rPh sb="19" eb="21">
      <t>ブモン</t>
    </rPh>
    <rPh sb="21" eb="22">
      <t>ヒョウ</t>
    </rPh>
    <rPh sb="24" eb="26">
      <t>シヨウ</t>
    </rPh>
    <phoneticPr fontId="6"/>
  </si>
  <si>
    <t>　・　分析結果は平成27年秋田県産業連関表をもとに簡易な分析方法</t>
    <rPh sb="3" eb="5">
      <t>ブンセキ</t>
    </rPh>
    <rPh sb="5" eb="7">
      <t>ケッカ</t>
    </rPh>
    <rPh sb="8" eb="10">
      <t>ヘイセイ</t>
    </rPh>
    <rPh sb="13" eb="16">
      <t>アキタケン</t>
    </rPh>
    <rPh sb="16" eb="18">
      <t>サンギョウ</t>
    </rPh>
    <rPh sb="18" eb="21">
      <t>レンカンヒョウ</t>
    </rPh>
    <rPh sb="25" eb="27">
      <t>カンイ</t>
    </rPh>
    <rPh sb="28" eb="30">
      <t>ブンセキ</t>
    </rPh>
    <rPh sb="30" eb="32">
      <t>ホウホウ</t>
    </rPh>
    <phoneticPr fontId="6"/>
  </si>
  <si>
    <t>平成27年（2015年）秋田県産業連関表
  経済波及効果分析ツール（３９部門分類）</t>
    <rPh sb="0" eb="2">
      <t>ヘイセイ</t>
    </rPh>
    <rPh sb="12" eb="15">
      <t>アキタケン</t>
    </rPh>
    <rPh sb="15" eb="17">
      <t>サンギョウ</t>
    </rPh>
    <rPh sb="17" eb="20">
      <t>レンカンヒョウ</t>
    </rPh>
    <rPh sb="23" eb="25">
      <t>ケイザイ</t>
    </rPh>
    <rPh sb="25" eb="29">
      <t>ハキュウコウカ</t>
    </rPh>
    <rPh sb="29" eb="31">
      <t>ブンセキ</t>
    </rPh>
    <rPh sb="37" eb="39">
      <t>ブモン</t>
    </rPh>
    <rPh sb="39" eb="41">
      <t>ブンルイ</t>
    </rPh>
    <phoneticPr fontId="6"/>
  </si>
  <si>
    <t>　　　本分析ツールは、平成27年（2015年）秋田県産業連関表を用いて作成した簡易</t>
    <rPh sb="3" eb="4">
      <t>ホン</t>
    </rPh>
    <rPh sb="4" eb="6">
      <t>ブンセキ</t>
    </rPh>
    <rPh sb="11" eb="13">
      <t>ヘイセイ</t>
    </rPh>
    <rPh sb="23" eb="26">
      <t>アキタケン</t>
    </rPh>
    <rPh sb="26" eb="28">
      <t>サンギョウ</t>
    </rPh>
    <rPh sb="28" eb="31">
      <t>レンカンヒョウ</t>
    </rPh>
    <rPh sb="32" eb="33">
      <t>モチ</t>
    </rPh>
    <rPh sb="35" eb="37">
      <t>サクセイ</t>
    </rPh>
    <rPh sb="39" eb="41">
      <t>カンイ</t>
    </rPh>
    <phoneticPr fontId="6"/>
  </si>
  <si>
    <t>　・　１５部門表、１０７部門表を用いた分析が、より適切と考えられ</t>
    <rPh sb="5" eb="7">
      <t>ブモン</t>
    </rPh>
    <rPh sb="7" eb="8">
      <t>ヒョウ</t>
    </rPh>
    <rPh sb="12" eb="14">
      <t>ブモン</t>
    </rPh>
    <rPh sb="14" eb="15">
      <t>ヒョウ</t>
    </rPh>
    <rPh sb="16" eb="17">
      <t>モチ</t>
    </rPh>
    <rPh sb="19" eb="21">
      <t>ブンセキ</t>
    </rPh>
    <rPh sb="25" eb="27">
      <t>テキセツ</t>
    </rPh>
    <rPh sb="28" eb="29">
      <t>カンガ</t>
    </rPh>
    <phoneticPr fontId="6"/>
  </si>
  <si>
    <t>　※　産業連関表は、平成27年（2015年)秋田県産業連関表３９部門分類表を使用しています。</t>
    <rPh sb="3" eb="5">
      <t>サンギョウ</t>
    </rPh>
    <rPh sb="5" eb="8">
      <t>レンカンヒョウ</t>
    </rPh>
    <rPh sb="10" eb="12">
      <t>ヘイセイ</t>
    </rPh>
    <rPh sb="14" eb="15">
      <t>ネン</t>
    </rPh>
    <rPh sb="20" eb="21">
      <t>ネン</t>
    </rPh>
    <rPh sb="22" eb="25">
      <t>アキタケン</t>
    </rPh>
    <rPh sb="25" eb="27">
      <t>サンギョウ</t>
    </rPh>
    <rPh sb="27" eb="30">
      <t>レンカンヒョウ</t>
    </rPh>
    <rPh sb="32" eb="34">
      <t>ブモン</t>
    </rPh>
    <rPh sb="34" eb="36">
      <t>ブンルイ</t>
    </rPh>
    <rPh sb="36" eb="37">
      <t>ヒョウ</t>
    </rPh>
    <rPh sb="38" eb="40">
      <t>シヨウ</t>
    </rPh>
    <phoneticPr fontId="6"/>
  </si>
  <si>
    <t>林業</t>
    <rPh sb="0" eb="2">
      <t>リンギョウ</t>
    </rPh>
    <phoneticPr fontId="6"/>
  </si>
  <si>
    <t>漁業</t>
    <rPh sb="0" eb="2">
      <t>ギョギョウ</t>
    </rPh>
    <phoneticPr fontId="6"/>
  </si>
  <si>
    <t>輸移出計</t>
    <rPh sb="1" eb="3">
      <t>イシュツ</t>
    </rPh>
    <phoneticPr fontId="6"/>
  </si>
  <si>
    <t>（控除）輸移入計</t>
    <rPh sb="5" eb="7">
      <t>イニュウ</t>
    </rPh>
    <phoneticPr fontId="6"/>
  </si>
  <si>
    <t>列和</t>
    <rPh sb="0" eb="1">
      <t>レツ</t>
    </rPh>
    <rPh sb="1" eb="2">
      <t>ワ</t>
    </rPh>
    <phoneticPr fontId="5"/>
  </si>
  <si>
    <t>合計</t>
    <rPh sb="0" eb="2">
      <t>ゴウケイ</t>
    </rPh>
    <phoneticPr fontId="3"/>
  </si>
  <si>
    <t>※1　建設部門はマージン＝「0」のため、購入者価格 ＝ 生産者価格</t>
    <rPh sb="3" eb="5">
      <t>ケンセツ</t>
    </rPh>
    <rPh sb="5" eb="7">
      <t>ブモン</t>
    </rPh>
    <rPh sb="20" eb="23">
      <t>コウニュウシャ</t>
    </rPh>
    <rPh sb="23" eb="25">
      <t>カカク</t>
    </rPh>
    <rPh sb="28" eb="31">
      <t>セイサンシャ</t>
    </rPh>
    <rPh sb="31" eb="33">
      <t>カカク</t>
    </rPh>
    <phoneticPr fontId="28"/>
  </si>
  <si>
    <t>＊マージン率:H27国産業連関表(投入表)列コード721100(家計消費支出)より算出</t>
  </si>
  <si>
    <t>令和元年</t>
    <rPh sb="0" eb="2">
      <t>レイワ</t>
    </rPh>
    <rPh sb="2" eb="3">
      <t>ガン</t>
    </rPh>
    <rPh sb="3" eb="4">
      <t>ネン</t>
    </rPh>
    <phoneticPr fontId="6"/>
  </si>
  <si>
    <t>令和２年</t>
    <rPh sb="0" eb="2">
      <t>レイワ</t>
    </rPh>
    <rPh sb="3" eb="4">
      <t>ネン</t>
    </rPh>
    <phoneticPr fontId="6"/>
  </si>
  <si>
    <t>令和３年</t>
    <rPh sb="0" eb="2">
      <t>レイワ</t>
    </rPh>
    <rPh sb="3" eb="4">
      <t>ネン</t>
    </rPh>
    <phoneticPr fontId="6"/>
  </si>
  <si>
    <t>令和４年３月22日</t>
    <rPh sb="0" eb="2">
      <t>レイワ</t>
    </rPh>
    <rPh sb="3" eb="4">
      <t>ネン</t>
    </rPh>
    <rPh sb="5" eb="6">
      <t>ガツ</t>
    </rPh>
    <rPh sb="8" eb="9">
      <t>ニチ</t>
    </rPh>
    <phoneticPr fontId="6"/>
  </si>
  <si>
    <t>合計</t>
    <rPh sb="0" eb="2">
      <t>ゴウケイ</t>
    </rPh>
    <phoneticPr fontId="92"/>
  </si>
  <si>
    <t>その他</t>
    <rPh sb="2" eb="3">
      <t>タ</t>
    </rPh>
    <phoneticPr fontId="92"/>
  </si>
  <si>
    <t>輸送機械</t>
    <rPh sb="0" eb="2">
      <t>ユソウ</t>
    </rPh>
    <rPh sb="2" eb="4">
      <t>キカイ</t>
    </rPh>
    <phoneticPr fontId="92"/>
  </si>
  <si>
    <t>情報通信機器</t>
    <rPh sb="0" eb="2">
      <t>ジョウホウ</t>
    </rPh>
    <rPh sb="2" eb="4">
      <t>ツウシン</t>
    </rPh>
    <rPh sb="4" eb="6">
      <t>キキ</t>
    </rPh>
    <phoneticPr fontId="92"/>
  </si>
  <si>
    <t>電気機械</t>
    <rPh sb="0" eb="2">
      <t>デンキ</t>
    </rPh>
    <rPh sb="2" eb="4">
      <t>キカイ</t>
    </rPh>
    <phoneticPr fontId="92"/>
  </si>
  <si>
    <t>業務用機械</t>
    <rPh sb="0" eb="3">
      <t>ギョウムヨウ</t>
    </rPh>
    <rPh sb="3" eb="5">
      <t>キカイ</t>
    </rPh>
    <phoneticPr fontId="92"/>
  </si>
  <si>
    <t>生産用機械</t>
    <rPh sb="0" eb="3">
      <t>セイサンヨウ</t>
    </rPh>
    <rPh sb="3" eb="5">
      <t>キカイ</t>
    </rPh>
    <phoneticPr fontId="92"/>
  </si>
  <si>
    <t>はん用機械</t>
    <rPh sb="2" eb="3">
      <t>ヨウ</t>
    </rPh>
    <rPh sb="3" eb="5">
      <t>キカイ</t>
    </rPh>
    <phoneticPr fontId="92"/>
  </si>
  <si>
    <t>設備投資</t>
    <rPh sb="0" eb="2">
      <t>セツビ</t>
    </rPh>
    <rPh sb="2" eb="4">
      <t>トウシ</t>
    </rPh>
    <phoneticPr fontId="92"/>
  </si>
  <si>
    <t>その他の土木建設</t>
    <rPh sb="2" eb="3">
      <t>タ</t>
    </rPh>
    <rPh sb="4" eb="6">
      <t>ドボク</t>
    </rPh>
    <rPh sb="6" eb="8">
      <t>ケンセツ</t>
    </rPh>
    <phoneticPr fontId="92"/>
  </si>
  <si>
    <t>電気通信施設建設</t>
    <rPh sb="0" eb="2">
      <t>デンキ</t>
    </rPh>
    <rPh sb="2" eb="4">
      <t>ツウシン</t>
    </rPh>
    <rPh sb="4" eb="6">
      <t>シセツ</t>
    </rPh>
    <rPh sb="6" eb="8">
      <t>ケンセツ</t>
    </rPh>
    <phoneticPr fontId="92"/>
  </si>
  <si>
    <t>電力施設建設</t>
    <rPh sb="0" eb="2">
      <t>デンリョク</t>
    </rPh>
    <rPh sb="2" eb="4">
      <t>シセツ</t>
    </rPh>
    <rPh sb="4" eb="6">
      <t>ケンセツ</t>
    </rPh>
    <phoneticPr fontId="92"/>
  </si>
  <si>
    <t>建設</t>
    <rPh sb="0" eb="2">
      <t>ケンセツ</t>
    </rPh>
    <phoneticPr fontId="92"/>
  </si>
  <si>
    <t>その他の建築</t>
    <rPh sb="2" eb="3">
      <t>タ</t>
    </rPh>
    <rPh sb="4" eb="6">
      <t>ケンチク</t>
    </rPh>
    <phoneticPr fontId="92"/>
  </si>
  <si>
    <t>S事務所</t>
  </si>
  <si>
    <t>S工場</t>
  </si>
  <si>
    <t>ＲＣ工場</t>
  </si>
  <si>
    <t>ＳＲＣ事務所</t>
  </si>
  <si>
    <t>建築</t>
    <rPh sb="0" eb="2">
      <t>ケンチク</t>
    </rPh>
    <phoneticPr fontId="92"/>
  </si>
  <si>
    <t>建設投資</t>
    <rPh sb="0" eb="2">
      <t>ケンセツ</t>
    </rPh>
    <rPh sb="2" eb="4">
      <t>トウシ</t>
    </rPh>
    <phoneticPr fontId="92"/>
  </si>
  <si>
    <t>生産誘発額</t>
    <rPh sb="0" eb="2">
      <t>セイサン</t>
    </rPh>
    <rPh sb="2" eb="4">
      <t>ユウハツ</t>
    </rPh>
    <rPh sb="4" eb="5">
      <t>ガク</t>
    </rPh>
    <phoneticPr fontId="92"/>
  </si>
  <si>
    <t>雇用者所得誘発額</t>
    <phoneticPr fontId="92"/>
  </si>
  <si>
    <t>粗付加価値誘発額</t>
    <rPh sb="0" eb="1">
      <t>アラ</t>
    </rPh>
    <rPh sb="1" eb="3">
      <t>フカ</t>
    </rPh>
    <rPh sb="3" eb="5">
      <t>カチ</t>
    </rPh>
    <rPh sb="5" eb="7">
      <t>ユウハツ</t>
    </rPh>
    <rPh sb="7" eb="8">
      <t>ガク</t>
    </rPh>
    <phoneticPr fontId="92"/>
  </si>
  <si>
    <t>（百万円）</t>
    <rPh sb="1" eb="4">
      <t>ヒャクマンエン</t>
    </rPh>
    <phoneticPr fontId="92"/>
  </si>
  <si>
    <t>新規投資額（最終需要増加額）</t>
    <rPh sb="0" eb="2">
      <t>シンキ</t>
    </rPh>
    <rPh sb="2" eb="4">
      <t>トウシ</t>
    </rPh>
    <rPh sb="4" eb="5">
      <t>ガク</t>
    </rPh>
    <rPh sb="6" eb="8">
      <t>サイシュウ</t>
    </rPh>
    <rPh sb="8" eb="10">
      <t>ジュヨウ</t>
    </rPh>
    <rPh sb="10" eb="12">
      <t>ゾウカ</t>
    </rPh>
    <rPh sb="12" eb="13">
      <t>ガク</t>
    </rPh>
    <phoneticPr fontId="92"/>
  </si>
  <si>
    <t>総合効果</t>
    <rPh sb="0" eb="2">
      <t>ソウゴウ</t>
    </rPh>
    <rPh sb="2" eb="4">
      <t>コウカ</t>
    </rPh>
    <phoneticPr fontId="92"/>
  </si>
  <si>
    <t>第1次波及効果</t>
    <rPh sb="0" eb="1">
      <t>ダイ</t>
    </rPh>
    <rPh sb="2" eb="3">
      <t>ジ</t>
    </rPh>
    <rPh sb="3" eb="5">
      <t>ハキュウ</t>
    </rPh>
    <rPh sb="5" eb="7">
      <t>コウカ</t>
    </rPh>
    <phoneticPr fontId="92"/>
  </si>
  <si>
    <t>直接効果</t>
    <rPh sb="0" eb="2">
      <t>チョクセツ</t>
    </rPh>
    <rPh sb="2" eb="4">
      <t>コウカ</t>
    </rPh>
    <phoneticPr fontId="92"/>
  </si>
  <si>
    <t>　⑥　必要事項を入力します。</t>
    <rPh sb="3" eb="5">
      <t>ヒツヨウ</t>
    </rPh>
    <rPh sb="5" eb="7">
      <t>ジコウ</t>
    </rPh>
    <rPh sb="8" eb="10">
      <t>ニュウリョク</t>
    </rPh>
    <phoneticPr fontId="6"/>
  </si>
  <si>
    <t>　⑤　消費転換率を設定します。</t>
    <rPh sb="3" eb="5">
      <t>ショウヒ</t>
    </rPh>
    <rPh sb="5" eb="7">
      <t>テンカン</t>
    </rPh>
    <rPh sb="7" eb="8">
      <t>リツ</t>
    </rPh>
    <rPh sb="9" eb="11">
      <t>セッテイ</t>
    </rPh>
    <phoneticPr fontId="6"/>
  </si>
  <si>
    <t>　　上します）</t>
    <phoneticPr fontId="28"/>
  </si>
  <si>
    <t>　　能であれば生産者価格を把握して入力していただいた方が推計精度が向</t>
    <phoneticPr fontId="28"/>
  </si>
  <si>
    <t>　　す。（購入者価格で入力した場合は生産者価格が推計値となるため、可</t>
    <rPh sb="5" eb="8">
      <t>コウニュウシャ</t>
    </rPh>
    <rPh sb="8" eb="10">
      <t>カカク</t>
    </rPh>
    <rPh sb="11" eb="13">
      <t>ニュウリョク</t>
    </rPh>
    <rPh sb="15" eb="17">
      <t>バアイ</t>
    </rPh>
    <rPh sb="18" eb="21">
      <t>セイサンシャ</t>
    </rPh>
    <rPh sb="21" eb="23">
      <t>カカク</t>
    </rPh>
    <rPh sb="24" eb="27">
      <t>スイケイチ</t>
    </rPh>
    <rPh sb="33" eb="34">
      <t>カ</t>
    </rPh>
    <phoneticPr fontId="6"/>
  </si>
  <si>
    <t>　④　ドロップダウンリストから、生産者価格または購入者価格を選択しま</t>
    <phoneticPr fontId="6"/>
  </si>
  <si>
    <r>
      <t>　③　金額の単位は、</t>
    </r>
    <r>
      <rPr>
        <sz val="11"/>
        <color rgb="FFFF0000"/>
        <rFont val="ＭＳ 明朝"/>
        <family val="1"/>
        <charset val="128"/>
      </rPr>
      <t>百万円単位での分析を基本</t>
    </r>
    <r>
      <rPr>
        <sz val="11"/>
        <rFont val="ＭＳ 明朝"/>
        <family val="1"/>
        <charset val="128"/>
      </rPr>
      <t>としています。特に必要な</t>
    </r>
    <rPh sb="10" eb="13">
      <t>ヒャクマンエン</t>
    </rPh>
    <rPh sb="13" eb="15">
      <t>タンイ</t>
    </rPh>
    <rPh sb="17" eb="19">
      <t>ブンセキ</t>
    </rPh>
    <rPh sb="20" eb="22">
      <t>キホン</t>
    </rPh>
    <rPh sb="29" eb="30">
      <t>トク</t>
    </rPh>
    <rPh sb="31" eb="33">
      <t>ヒツヨウ</t>
    </rPh>
    <phoneticPr fontId="6"/>
  </si>
  <si>
    <t>　　効果が推計されます。</t>
    <phoneticPr fontId="28"/>
  </si>
  <si>
    <t>　　ックスを用いて産業部門別発生需要額が自動計算され、県内の経済波及</t>
    <rPh sb="27" eb="28">
      <t>ケン</t>
    </rPh>
    <rPh sb="28" eb="29">
      <t>ナイ</t>
    </rPh>
    <rPh sb="30" eb="32">
      <t>ケイザイ</t>
    </rPh>
    <rPh sb="32" eb="34">
      <t>ハキュウ</t>
    </rPh>
    <phoneticPr fontId="6"/>
  </si>
  <si>
    <t>　②　「設備投資額」欄の該当箇所に投資額を入力すると、固定資本マトリ</t>
    <rPh sb="12" eb="14">
      <t>ガイトウ</t>
    </rPh>
    <rPh sb="14" eb="16">
      <t>カショ</t>
    </rPh>
    <rPh sb="17" eb="19">
      <t>トウシ</t>
    </rPh>
    <rPh sb="19" eb="20">
      <t>ガク</t>
    </rPh>
    <phoneticPr fontId="6"/>
  </si>
  <si>
    <t>　　ツールではなく「一般」ツールを使用してください。</t>
    <rPh sb="10" eb="12">
      <t>イッパン</t>
    </rPh>
    <rPh sb="17" eb="19">
      <t>シヨウ</t>
    </rPh>
    <phoneticPr fontId="28"/>
  </si>
  <si>
    <t>　　です。設備投資額の産業部門別の詳細な内訳を把握している場合は、本</t>
    <rPh sb="23" eb="25">
      <t>ハアク</t>
    </rPh>
    <rPh sb="29" eb="31">
      <t>バアイ</t>
    </rPh>
    <rPh sb="33" eb="34">
      <t>ホン</t>
    </rPh>
    <phoneticPr fontId="28"/>
  </si>
  <si>
    <t>　　て産業部門別発生需要額を推計し、県内の経済波及効果を推計するもの　</t>
    <phoneticPr fontId="28"/>
  </si>
  <si>
    <t>　　合に、固定資本マトリックス（平成27年全国産業連関表付帯表）を用い</t>
    <rPh sb="2" eb="3">
      <t>ゴウ</t>
    </rPh>
    <phoneticPr fontId="28"/>
  </si>
  <si>
    <t>　・　本ツールは、設備投資額の産業部門別の詳細な内訳が把握できない場</t>
    <rPh sb="3" eb="4">
      <t>ホン</t>
    </rPh>
    <rPh sb="9" eb="11">
      <t>セツビ</t>
    </rPh>
    <rPh sb="11" eb="13">
      <t>トウシ</t>
    </rPh>
    <rPh sb="13" eb="14">
      <t>ガク</t>
    </rPh>
    <rPh sb="15" eb="17">
      <t>サンギョウ</t>
    </rPh>
    <rPh sb="17" eb="19">
      <t>ブモン</t>
    </rPh>
    <rPh sb="19" eb="20">
      <t>ベツ</t>
    </rPh>
    <rPh sb="21" eb="23">
      <t>ショウサイ</t>
    </rPh>
    <rPh sb="24" eb="26">
      <t>ウチワケ</t>
    </rPh>
    <rPh sb="27" eb="29">
      <t>ハアク</t>
    </rPh>
    <rPh sb="33" eb="34">
      <t>バ</t>
    </rPh>
    <phoneticPr fontId="6"/>
  </si>
  <si>
    <t>　　で分析することが出来ません。</t>
    <rPh sb="3" eb="5">
      <t>ブンセキ</t>
    </rPh>
    <rPh sb="10" eb="12">
      <t>デキ</t>
    </rPh>
    <phoneticPr fontId="28"/>
  </si>
  <si>
    <t>　　需要が発生しない場合は、県内に経済波及効果が発生しないため本ツー</t>
    <rPh sb="2" eb="4">
      <t>ジュヨウ</t>
    </rPh>
    <rPh sb="5" eb="7">
      <t>ハッセイ</t>
    </rPh>
    <rPh sb="10" eb="12">
      <t>バアイ</t>
    </rPh>
    <rPh sb="14" eb="15">
      <t>ケン</t>
    </rPh>
    <rPh sb="15" eb="16">
      <t>ナイ</t>
    </rPh>
    <rPh sb="17" eb="19">
      <t>ケイザイ</t>
    </rPh>
    <rPh sb="19" eb="21">
      <t>ハキュウ</t>
    </rPh>
    <rPh sb="21" eb="23">
      <t>コウカ</t>
    </rPh>
    <rPh sb="24" eb="26">
      <t>ハッセイ</t>
    </rPh>
    <rPh sb="31" eb="32">
      <t>ホン</t>
    </rPh>
    <phoneticPr fontId="28"/>
  </si>
  <si>
    <t>　・　当該投資に係る設備が全て県外に発注される場合等秋田県内の産業に　</t>
    <rPh sb="3" eb="5">
      <t>トウガイ</t>
    </rPh>
    <rPh sb="5" eb="7">
      <t>トウシ</t>
    </rPh>
    <rPh sb="8" eb="9">
      <t>カカ</t>
    </rPh>
    <rPh sb="10" eb="12">
      <t>セツビ</t>
    </rPh>
    <rPh sb="13" eb="14">
      <t>スベ</t>
    </rPh>
    <rPh sb="15" eb="17">
      <t>ケンガイ</t>
    </rPh>
    <rPh sb="18" eb="20">
      <t>ハッチュウ</t>
    </rPh>
    <rPh sb="23" eb="25">
      <t>バアイ</t>
    </rPh>
    <rPh sb="25" eb="26">
      <t>トウ</t>
    </rPh>
    <rPh sb="26" eb="28">
      <t>アキタ</t>
    </rPh>
    <rPh sb="28" eb="30">
      <t>ケンナイ</t>
    </rPh>
    <rPh sb="31" eb="33">
      <t>サンギョウ</t>
    </rPh>
    <phoneticPr fontId="6"/>
  </si>
  <si>
    <t>■使用上の注意</t>
    <rPh sb="1" eb="4">
      <t>シヨウジョウ</t>
    </rPh>
    <rPh sb="5" eb="7">
      <t>チュウイ</t>
    </rPh>
    <phoneticPr fontId="6"/>
  </si>
  <si>
    <t>令和元年</t>
    <rPh sb="0" eb="2">
      <t>レイワ</t>
    </rPh>
    <rPh sb="2" eb="4">
      <t>ガンネン</t>
    </rPh>
    <phoneticPr fontId="6"/>
  </si>
  <si>
    <t>◆</t>
    <phoneticPr fontId="6"/>
  </si>
  <si>
    <t>： 生産者が出荷するときの価格</t>
    <phoneticPr fontId="6"/>
  </si>
  <si>
    <t>生産者価格</t>
    <rPh sb="0" eb="3">
      <t>セイサンシャ</t>
    </rPh>
    <rPh sb="3" eb="5">
      <t>カカク</t>
    </rPh>
    <phoneticPr fontId="6"/>
  </si>
  <si>
    <t>・</t>
    <phoneticPr fontId="6"/>
  </si>
  <si>
    <t>： 店頭で販売するときの価格</t>
    <rPh sb="2" eb="4">
      <t>テントウ</t>
    </rPh>
    <rPh sb="5" eb="7">
      <t>ハンバイ</t>
    </rPh>
    <phoneticPr fontId="94"/>
  </si>
  <si>
    <t>購入者価格</t>
    <rPh sb="0" eb="2">
      <t>コウニュウ</t>
    </rPh>
    <rPh sb="2" eb="3">
      <t>シャ</t>
    </rPh>
    <rPh sb="3" eb="5">
      <t>カカク</t>
    </rPh>
    <phoneticPr fontId="6"/>
  </si>
  <si>
    <t>価格の種類</t>
    <rPh sb="0" eb="2">
      <t>カカク</t>
    </rPh>
    <rPh sb="3" eb="5">
      <t>シュルイ</t>
    </rPh>
    <phoneticPr fontId="6"/>
  </si>
  <si>
    <t>計</t>
    <rPh sb="0" eb="1">
      <t>ケイ</t>
    </rPh>
    <phoneticPr fontId="6"/>
  </si>
  <si>
    <t>漁業</t>
    <rPh sb="0" eb="2">
      <t>ギョギョウ</t>
    </rPh>
    <phoneticPr fontId="95"/>
  </si>
  <si>
    <t>林業</t>
    <rPh sb="0" eb="2">
      <t>リンギョウ</t>
    </rPh>
    <phoneticPr fontId="95"/>
  </si>
  <si>
    <t>農業</t>
    <rPh sb="0" eb="2">
      <t>ノウギョウ</t>
    </rPh>
    <phoneticPr fontId="95"/>
  </si>
  <si>
    <t>発生需要額</t>
    <rPh sb="0" eb="2">
      <t>ハッセイ</t>
    </rPh>
    <rPh sb="2" eb="4">
      <t>ジュヨウ</t>
    </rPh>
    <rPh sb="4" eb="5">
      <t>ガク</t>
    </rPh>
    <phoneticPr fontId="95"/>
  </si>
  <si>
    <t>設備投資額</t>
    <rPh sb="0" eb="2">
      <t>セツビ</t>
    </rPh>
    <rPh sb="2" eb="4">
      <t>トウシ</t>
    </rPh>
    <rPh sb="4" eb="5">
      <t>ガク</t>
    </rPh>
    <phoneticPr fontId="95"/>
  </si>
  <si>
    <t>部門</t>
    <rPh sb="0" eb="2">
      <t>ブモン</t>
    </rPh>
    <phoneticPr fontId="6"/>
  </si>
  <si>
    <t>単位：</t>
    <rPh sb="0" eb="2">
      <t>タンイ</t>
    </rPh>
    <phoneticPr fontId="6"/>
  </si>
  <si>
    <t>部門別発生需要額</t>
    <rPh sb="0" eb="3">
      <t>ブモンベツ</t>
    </rPh>
    <rPh sb="3" eb="5">
      <t>ハッセイ</t>
    </rPh>
    <rPh sb="5" eb="8">
      <t>ジュヨウガク</t>
    </rPh>
    <phoneticPr fontId="6"/>
  </si>
  <si>
    <t>〇〇工場の設備投資がもたらす経済波及効果</t>
    <rPh sb="2" eb="4">
      <t>コウジョウ</t>
    </rPh>
    <rPh sb="5" eb="7">
      <t>セツビ</t>
    </rPh>
    <rPh sb="7" eb="9">
      <t>トウシ</t>
    </rPh>
    <rPh sb="14" eb="16">
      <t>ケイザイ</t>
    </rPh>
    <rPh sb="16" eb="20">
      <t>ハキュウコウカ</t>
    </rPh>
    <phoneticPr fontId="6"/>
  </si>
  <si>
    <t>分析テーマ</t>
    <rPh sb="0" eb="2">
      <t>ブンセキ</t>
    </rPh>
    <phoneticPr fontId="6"/>
  </si>
  <si>
    <t>経済波及効果分析ツール　設備投資（39部門）</t>
    <rPh sb="0" eb="2">
      <t>ケイザイ</t>
    </rPh>
    <rPh sb="2" eb="4">
      <t>ハキュウ</t>
    </rPh>
    <rPh sb="4" eb="6">
      <t>コウカ</t>
    </rPh>
    <rPh sb="6" eb="8">
      <t>ブンセキ</t>
    </rPh>
    <rPh sb="12" eb="14">
      <t>セツビ</t>
    </rPh>
    <rPh sb="14" eb="16">
      <t>トウシ</t>
    </rPh>
    <rPh sb="19" eb="21">
      <t>ブモン</t>
    </rPh>
    <phoneticPr fontId="6"/>
  </si>
  <si>
    <r>
      <t>　　</t>
    </r>
    <r>
      <rPr>
        <u/>
        <sz val="10"/>
        <color rgb="FFFF0000"/>
        <rFont val="ＭＳ ゴシック"/>
        <family val="3"/>
        <charset val="128"/>
      </rPr>
      <t>従業者・雇用者誘発数は正しく推計できません。</t>
    </r>
    <phoneticPr fontId="28"/>
  </si>
  <si>
    <r>
      <t>　※　</t>
    </r>
    <r>
      <rPr>
        <u/>
        <sz val="10"/>
        <color rgb="FFFF0000"/>
        <rFont val="ＭＳ ゴシック"/>
        <family val="3"/>
        <charset val="128"/>
      </rPr>
      <t>従業者・雇用者誘発係数は(人/百万円)単位であるため、金額の単位を百万円として分析しないと</t>
    </r>
    <phoneticPr fontId="28"/>
  </si>
  <si>
    <t>×Ｄ[投入係数]</t>
    <phoneticPr fontId="48"/>
  </si>
  <si>
    <t>②＊Ｄ[投入係数]</t>
    <rPh sb="4" eb="6">
      <t>トウニュウ</t>
    </rPh>
    <rPh sb="6" eb="8">
      <t>ケイスウ</t>
    </rPh>
    <phoneticPr fontId="6"/>
  </si>
  <si>
    <t>②＊Ｃ[雇用者所得率]</t>
    <rPh sb="4" eb="7">
      <t>コヨウシャ</t>
    </rPh>
    <rPh sb="7" eb="10">
      <t>ショトクリツ</t>
    </rPh>
    <phoneticPr fontId="6"/>
  </si>
  <si>
    <t>②＊Ｂ[粗付加価値率]</t>
    <rPh sb="4" eb="9">
      <t>ソフカカチ</t>
    </rPh>
    <rPh sb="9" eb="10">
      <t>リツ</t>
    </rPh>
    <phoneticPr fontId="6"/>
  </si>
  <si>
    <t>②×Ｄ</t>
    <phoneticPr fontId="6"/>
  </si>
  <si>
    <t>②×Ｃ</t>
    <phoneticPr fontId="6"/>
  </si>
  <si>
    <t>②×Ｂ</t>
    <phoneticPr fontId="6"/>
  </si>
  <si>
    <t>内生部門計</t>
    <rPh sb="0" eb="5">
      <t>ナイセイブモンケイ</t>
    </rPh>
    <phoneticPr fontId="3"/>
  </si>
  <si>
    <t>その他</t>
  </si>
  <si>
    <t>事務用品</t>
    <rPh sb="0" eb="2">
      <t>ジム</t>
    </rPh>
    <rPh sb="2" eb="4">
      <t>ヨウヒン</t>
    </rPh>
    <phoneticPr fontId="3"/>
  </si>
  <si>
    <t>公務</t>
    <rPh sb="0" eb="2">
      <t>コウム</t>
    </rPh>
    <phoneticPr fontId="3"/>
  </si>
  <si>
    <t>名称　　　　　　　　　　　　　　　　　　　　　　　　　　　　　　　　名称</t>
    <phoneticPr fontId="28"/>
  </si>
  <si>
    <t>資本財コード</t>
  </si>
  <si>
    <t>資本形成部門コード</t>
  </si>
  <si>
    <t>（百万円単位）</t>
    <rPh sb="1" eb="6">
      <t>ヒャクマンエンタンイ</t>
    </rPh>
    <phoneticPr fontId="28"/>
  </si>
  <si>
    <t>固定資本マトリックス（民間）</t>
    <phoneticPr fontId="29"/>
  </si>
  <si>
    <t>固定資本マトリックス（民間）　構成比</t>
    <rPh sb="15" eb="18">
      <t>コウセイヒ</t>
    </rPh>
    <phoneticPr fontId="29"/>
  </si>
  <si>
    <t>設備投資額（「データ入力表」シートから転記）→</t>
    <rPh sb="0" eb="2">
      <t>セツビ</t>
    </rPh>
    <rPh sb="2" eb="4">
      <t>トウシ</t>
    </rPh>
    <rPh sb="4" eb="5">
      <t>ガク</t>
    </rPh>
    <rPh sb="10" eb="12">
      <t>ニュウリョク</t>
    </rPh>
    <rPh sb="12" eb="13">
      <t>ヒョウ</t>
    </rPh>
    <rPh sb="19" eb="21">
      <t>テンキ</t>
    </rPh>
    <phoneticPr fontId="28"/>
  </si>
  <si>
    <t>設備投資額を部門別最終需要額に組替え</t>
    <rPh sb="0" eb="2">
      <t>セツビ</t>
    </rPh>
    <rPh sb="2" eb="4">
      <t>トウシ</t>
    </rPh>
    <rPh sb="4" eb="5">
      <t>ガク</t>
    </rPh>
    <rPh sb="6" eb="8">
      <t>ブモン</t>
    </rPh>
    <rPh sb="8" eb="9">
      <t>ベツ</t>
    </rPh>
    <rPh sb="9" eb="11">
      <t>サイシュウ</t>
    </rPh>
    <rPh sb="11" eb="13">
      <t>ジュヨウ</t>
    </rPh>
    <rPh sb="13" eb="14">
      <t>ガク</t>
    </rPh>
    <rPh sb="15" eb="17">
      <t>クミカエ</t>
    </rPh>
    <phoneticPr fontId="29"/>
  </si>
  <si>
    <t>計</t>
    <rPh sb="0" eb="1">
      <t>ケイ</t>
    </rPh>
    <phoneticPr fontId="80"/>
  </si>
  <si>
    <t>漁業</t>
    <rPh sb="0" eb="2">
      <t>ギョギョウ</t>
    </rPh>
    <phoneticPr fontId="43"/>
  </si>
  <si>
    <t>林業</t>
    <rPh sb="0" eb="2">
      <t>リンギョウ</t>
    </rPh>
    <phoneticPr fontId="43"/>
  </si>
  <si>
    <t>農業</t>
    <rPh sb="0" eb="2">
      <t>ノウギョウ</t>
    </rPh>
    <phoneticPr fontId="43"/>
  </si>
  <si>
    <t>g</t>
    <phoneticPr fontId="80"/>
  </si>
  <si>
    <t>f</t>
    <phoneticPr fontId="80"/>
  </si>
  <si>
    <t>f=d+e</t>
    <phoneticPr fontId="80"/>
  </si>
  <si>
    <t>e=a*c</t>
    <phoneticPr fontId="80"/>
  </si>
  <si>
    <t>d=a*b</t>
    <phoneticPr fontId="80"/>
  </si>
  <si>
    <t>c</t>
    <phoneticPr fontId="80"/>
  </si>
  <si>
    <t>b</t>
    <phoneticPr fontId="80"/>
  </si>
  <si>
    <t>a</t>
    <phoneticPr fontId="80"/>
  </si>
  <si>
    <t>（生産者価格）</t>
    <rPh sb="1" eb="4">
      <t>セイサンシャ</t>
    </rPh>
    <rPh sb="4" eb="6">
      <t>カカク</t>
    </rPh>
    <phoneticPr fontId="80"/>
  </si>
  <si>
    <t>振り分け</t>
    <rPh sb="0" eb="1">
      <t>フ</t>
    </rPh>
    <rPh sb="2" eb="3">
      <t>ワ</t>
    </rPh>
    <phoneticPr fontId="80"/>
  </si>
  <si>
    <t>運輸</t>
    <rPh sb="0" eb="2">
      <t>ウンユ</t>
    </rPh>
    <phoneticPr fontId="80"/>
  </si>
  <si>
    <t>商業</t>
    <rPh sb="0" eb="2">
      <t>ショウギョウ</t>
    </rPh>
    <phoneticPr fontId="80"/>
  </si>
  <si>
    <t>（購入者価格）</t>
    <rPh sb="1" eb="4">
      <t>コウニュウシャ</t>
    </rPh>
    <rPh sb="4" eb="6">
      <t>カカク</t>
    </rPh>
    <phoneticPr fontId="80"/>
  </si>
  <si>
    <t>最終需要額</t>
    <rPh sb="0" eb="2">
      <t>サイシュウ</t>
    </rPh>
    <rPh sb="2" eb="5">
      <t>ジュヨウガク</t>
    </rPh>
    <phoneticPr fontId="80"/>
  </si>
  <si>
    <t>マージン額</t>
    <rPh sb="4" eb="5">
      <t>ガク</t>
    </rPh>
    <phoneticPr fontId="80"/>
  </si>
  <si>
    <t>マージン率</t>
    <rPh sb="4" eb="5">
      <t>リツ</t>
    </rPh>
    <phoneticPr fontId="80"/>
  </si>
  <si>
    <t>購入者価格から生産者価格への変換</t>
    <rPh sb="0" eb="3">
      <t>コウニュウシャ</t>
    </rPh>
    <rPh sb="3" eb="5">
      <t>カカク</t>
    </rPh>
    <rPh sb="7" eb="10">
      <t>セイサンシャ</t>
    </rPh>
    <rPh sb="10" eb="12">
      <t>カカク</t>
    </rPh>
    <rPh sb="14" eb="16">
      <t>ヘンカン</t>
    </rPh>
    <phoneticPr fontId="80"/>
  </si>
  <si>
    <t>（控除）輸移入計</t>
    <rPh sb="5" eb="7">
      <t>イニュウ</t>
    </rPh>
    <phoneticPr fontId="95"/>
  </si>
  <si>
    <t>輸移出計</t>
    <rPh sb="1" eb="3">
      <t>イシュツ</t>
    </rPh>
    <phoneticPr fontId="95"/>
  </si>
  <si>
    <t>列和</t>
    <rPh sb="0" eb="1">
      <t>レツ</t>
    </rPh>
    <rPh sb="1" eb="2">
      <t>ワ</t>
    </rPh>
    <phoneticPr fontId="58"/>
  </si>
  <si>
    <t>合計</t>
    <rPh sb="0" eb="2">
      <t>ゴウケイ</t>
    </rPh>
    <phoneticPr fontId="6"/>
  </si>
  <si>
    <r>
      <t>　　</t>
    </r>
    <r>
      <rPr>
        <sz val="11"/>
        <color rgb="FFFF0000"/>
        <rFont val="ＭＳ 明朝"/>
        <family val="1"/>
        <charset val="128"/>
      </rPr>
      <t>は</t>
    </r>
    <r>
      <rPr>
        <u/>
        <sz val="11"/>
        <color rgb="FFFF0000"/>
        <rFont val="ＭＳ 明朝"/>
        <family val="1"/>
        <charset val="128"/>
      </rPr>
      <t>「生産者価格」を前提</t>
    </r>
    <r>
      <rPr>
        <sz val="11"/>
        <rFont val="ＭＳ 明朝"/>
        <family val="1"/>
        <charset val="128"/>
      </rPr>
      <t>としています。</t>
    </r>
    <phoneticPr fontId="28"/>
  </si>
  <si>
    <r>
      <t>　②　生産増加額を該当する産業部門に直接入力します。なお、</t>
    </r>
    <r>
      <rPr>
        <sz val="11"/>
        <color rgb="FFFF0000"/>
        <rFont val="ＭＳ 明朝"/>
        <family val="1"/>
        <charset val="128"/>
      </rPr>
      <t>生産増加額</t>
    </r>
    <phoneticPr fontId="6"/>
  </si>
  <si>
    <t>　　生産増加額をかけた場合（簡略法）と同じ結果となります。　</t>
    <phoneticPr fontId="28"/>
  </si>
  <si>
    <t>　　「同産業部門の行及び列の交点（自交点）の逆行列係数」で割った数に</t>
    <phoneticPr fontId="28"/>
  </si>
  <si>
    <t>　　ができます。この計算は、「対象の産業部門の列部門の逆行列係数」を</t>
    <phoneticPr fontId="28"/>
  </si>
  <si>
    <t>　　し、これに生産増加額をかけることによって、生産誘発額を求めること</t>
    <phoneticPr fontId="28"/>
  </si>
  <si>
    <t>　　他の産業部門から受ける間接的な影響を排除】した逆行列係数」を算出</t>
    <rPh sb="2" eb="3">
      <t>タ</t>
    </rPh>
    <rPh sb="4" eb="6">
      <t>サンギョウ</t>
    </rPh>
    <rPh sb="6" eb="8">
      <t>ブモン</t>
    </rPh>
    <rPh sb="10" eb="11">
      <t>ウ</t>
    </rPh>
    <rPh sb="13" eb="16">
      <t>カンセツテキ</t>
    </rPh>
    <rPh sb="17" eb="19">
      <t>エイキョウ</t>
    </rPh>
    <rPh sb="20" eb="22">
      <t>ハイジョ</t>
    </rPh>
    <rPh sb="25" eb="28">
      <t>ギャクギョウレツ</t>
    </rPh>
    <rPh sb="28" eb="30">
      <t>ケイスウ</t>
    </rPh>
    <rPh sb="32" eb="34">
      <t>サンシュツ</t>
    </rPh>
    <phoneticPr fontId="28"/>
  </si>
  <si>
    <t>　　（＝当該産業部門からの原材料調達がないと仮定）し、当該産業部門が</t>
    <phoneticPr fontId="28"/>
  </si>
  <si>
    <t>　　産額が変化する企業が属する産業部門を産業連関表の内生部門から除去</t>
    <rPh sb="2" eb="3">
      <t>サン</t>
    </rPh>
    <rPh sb="3" eb="4">
      <t>ガク</t>
    </rPh>
    <rPh sb="5" eb="7">
      <t>ヘンカ</t>
    </rPh>
    <rPh sb="9" eb="11">
      <t>キギョウ</t>
    </rPh>
    <rPh sb="12" eb="13">
      <t>ゾク</t>
    </rPh>
    <rPh sb="15" eb="17">
      <t>サンギョウ</t>
    </rPh>
    <rPh sb="17" eb="19">
      <t>ブモン</t>
    </rPh>
    <rPh sb="20" eb="22">
      <t>サンギョウ</t>
    </rPh>
    <rPh sb="22" eb="24">
      <t>レンカン</t>
    </rPh>
    <rPh sb="24" eb="25">
      <t>ヒョウ</t>
    </rPh>
    <rPh sb="26" eb="28">
      <t>ナイセイ</t>
    </rPh>
    <rPh sb="28" eb="30">
      <t>ブモン</t>
    </rPh>
    <rPh sb="32" eb="34">
      <t>ジョキョ</t>
    </rPh>
    <phoneticPr fontId="28"/>
  </si>
  <si>
    <t>　・　生産額そのものの変化による場合は、「対象の産業部門を外生化【生</t>
    <phoneticPr fontId="6"/>
  </si>
  <si>
    <t>　　効果分析を行うものです。　</t>
    <phoneticPr fontId="28"/>
  </si>
  <si>
    <t>　　経済波及効果分析ではなく、「生産額そのもの」の変化による経済波及</t>
    <phoneticPr fontId="28"/>
  </si>
  <si>
    <t>　・　このツールは、「最終需要の変化に伴う生産誘発額」を求める通常の</t>
    <phoneticPr fontId="6"/>
  </si>
  <si>
    <t>　　します。（例：電気機械部門で１０億円分増産した）</t>
    <rPh sb="7" eb="8">
      <t>レイ</t>
    </rPh>
    <rPh sb="9" eb="11">
      <t>デンキ</t>
    </rPh>
    <rPh sb="11" eb="13">
      <t>キカイ</t>
    </rPh>
    <rPh sb="13" eb="15">
      <t>ブモン</t>
    </rPh>
    <rPh sb="18" eb="21">
      <t>オクエンブン</t>
    </rPh>
    <rPh sb="21" eb="23">
      <t>ゾウサン</t>
    </rPh>
    <phoneticPr fontId="28"/>
  </si>
  <si>
    <t>　・　ある産業の生産額が増加した場合の県内の経済波及効果について推計</t>
    <rPh sb="5" eb="7">
      <t>サンギョウ</t>
    </rPh>
    <rPh sb="8" eb="10">
      <t>セイサン</t>
    </rPh>
    <rPh sb="10" eb="11">
      <t>ガク</t>
    </rPh>
    <rPh sb="12" eb="14">
      <t>ゾウカ</t>
    </rPh>
    <rPh sb="16" eb="18">
      <t>バアイ</t>
    </rPh>
    <rPh sb="19" eb="21">
      <t>ケンナイ</t>
    </rPh>
    <rPh sb="22" eb="24">
      <t>ケイザイ</t>
    </rPh>
    <rPh sb="24" eb="26">
      <t>ハキュウ</t>
    </rPh>
    <rPh sb="26" eb="28">
      <t>コウカ</t>
    </rPh>
    <rPh sb="32" eb="34">
      <t>スイケイ</t>
    </rPh>
    <phoneticPr fontId="6"/>
  </si>
  <si>
    <t>単位変換</t>
    <rPh sb="0" eb="2">
      <t>タンイ</t>
    </rPh>
    <rPh sb="2" eb="4">
      <t>ヘンカン</t>
    </rPh>
    <phoneticPr fontId="80"/>
  </si>
  <si>
    <t>◆</t>
    <phoneticPr fontId="80"/>
  </si>
  <si>
    <t>4　消費転換率を入力してください。</t>
    <rPh sb="2" eb="4">
      <t>ショウヒ</t>
    </rPh>
    <rPh sb="4" eb="6">
      <t>テンカン</t>
    </rPh>
    <rPh sb="6" eb="7">
      <t>リツ</t>
    </rPh>
    <rPh sb="8" eb="10">
      <t>ニュウリョク</t>
    </rPh>
    <phoneticPr fontId="6"/>
  </si>
  <si>
    <t>生産増加額</t>
    <rPh sb="0" eb="2">
      <t>セイサン</t>
    </rPh>
    <rPh sb="2" eb="4">
      <t>ゾウカ</t>
    </rPh>
    <rPh sb="4" eb="5">
      <t>ガク</t>
    </rPh>
    <phoneticPr fontId="95"/>
  </si>
  <si>
    <t>3　生産増加額を入力してください。</t>
    <rPh sb="2" eb="4">
      <t>セイサン</t>
    </rPh>
    <rPh sb="4" eb="6">
      <t>ゾウカ</t>
    </rPh>
    <rPh sb="6" eb="7">
      <t>ガク</t>
    </rPh>
    <rPh sb="8" eb="10">
      <t>ニュウリョク</t>
    </rPh>
    <phoneticPr fontId="6"/>
  </si>
  <si>
    <t>百万円</t>
    <rPh sb="0" eb="1">
      <t>ヒャク</t>
    </rPh>
    <rPh sb="1" eb="3">
      <t>マンエン</t>
    </rPh>
    <phoneticPr fontId="6"/>
  </si>
  <si>
    <t>2　金額の表示単位をプルダウンで選択してください。</t>
    <rPh sb="2" eb="4">
      <t>キンガク</t>
    </rPh>
    <rPh sb="5" eb="7">
      <t>ヒョウジ</t>
    </rPh>
    <rPh sb="7" eb="9">
      <t>タンイ</t>
    </rPh>
    <rPh sb="16" eb="18">
      <t>センタク</t>
    </rPh>
    <phoneticPr fontId="6"/>
  </si>
  <si>
    <t>（例）輸送機械部門の生産額が100億円増加する場合の県内経済への波及効果</t>
    <rPh sb="1" eb="2">
      <t>レイ</t>
    </rPh>
    <rPh sb="3" eb="5">
      <t>ユソウ</t>
    </rPh>
    <rPh sb="5" eb="7">
      <t>キカイ</t>
    </rPh>
    <rPh sb="7" eb="9">
      <t>ブモン</t>
    </rPh>
    <rPh sb="10" eb="12">
      <t>セイサン</t>
    </rPh>
    <rPh sb="12" eb="13">
      <t>ガク</t>
    </rPh>
    <rPh sb="17" eb="19">
      <t>オクエン</t>
    </rPh>
    <rPh sb="19" eb="21">
      <t>ゾウカ</t>
    </rPh>
    <rPh sb="23" eb="25">
      <t>バアイ</t>
    </rPh>
    <rPh sb="26" eb="28">
      <t>ケンナイ</t>
    </rPh>
    <rPh sb="28" eb="30">
      <t>ケイザイ</t>
    </rPh>
    <rPh sb="32" eb="34">
      <t>ハキュウ</t>
    </rPh>
    <rPh sb="34" eb="36">
      <t>コウカ</t>
    </rPh>
    <phoneticPr fontId="6"/>
  </si>
  <si>
    <t>1　分析テーマを入力してください。</t>
    <rPh sb="2" eb="4">
      <t>ブンセキ</t>
    </rPh>
    <rPh sb="8" eb="10">
      <t>ニュウリョク</t>
    </rPh>
    <phoneticPr fontId="6"/>
  </si>
  <si>
    <t>経済波及効果分析ツール　生産増加（39部門）</t>
    <rPh sb="0" eb="2">
      <t>ケイザイ</t>
    </rPh>
    <rPh sb="2" eb="4">
      <t>ハキュウ</t>
    </rPh>
    <rPh sb="4" eb="6">
      <t>コウカ</t>
    </rPh>
    <rPh sb="6" eb="8">
      <t>ブンセキ</t>
    </rPh>
    <rPh sb="12" eb="14">
      <t>セイサン</t>
    </rPh>
    <rPh sb="14" eb="16">
      <t>ゾウカ</t>
    </rPh>
    <rPh sb="19" eb="21">
      <t>ブモン</t>
    </rPh>
    <phoneticPr fontId="6"/>
  </si>
  <si>
    <t>（=県内生産誘発額(直接)）</t>
    <rPh sb="6" eb="8">
      <t>ユウハツ</t>
    </rPh>
    <rPh sb="10" eb="12">
      <t>チョクセツ</t>
    </rPh>
    <phoneticPr fontId="28"/>
  </si>
  <si>
    <t>生産増加額</t>
    <rPh sb="0" eb="2">
      <t>セイサン</t>
    </rPh>
    <rPh sb="2" eb="4">
      <t>ゾウカ</t>
    </rPh>
    <rPh sb="4" eb="5">
      <t>ガク</t>
    </rPh>
    <phoneticPr fontId="48"/>
  </si>
  <si>
    <t>県内生産誘発額(直接)</t>
    <rPh sb="2" eb="4">
      <t>セイサン</t>
    </rPh>
    <rPh sb="4" eb="6">
      <t>ユウハツ</t>
    </rPh>
    <rPh sb="6" eb="7">
      <t>ガク</t>
    </rPh>
    <rPh sb="8" eb="10">
      <t>チョクセツ</t>
    </rPh>
    <phoneticPr fontId="48"/>
  </si>
  <si>
    <t>生産増加額</t>
    <rPh sb="0" eb="2">
      <t>セイサン</t>
    </rPh>
    <phoneticPr fontId="48"/>
  </si>
  <si>
    <t>－県内生産誘発額(直接)</t>
    <rPh sb="1" eb="2">
      <t>ケン</t>
    </rPh>
    <rPh sb="2" eb="3">
      <t>ナイ</t>
    </rPh>
    <rPh sb="3" eb="5">
      <t>セイサン</t>
    </rPh>
    <rPh sb="5" eb="7">
      <t>ユウハツ</t>
    </rPh>
    <rPh sb="7" eb="8">
      <t>ガク</t>
    </rPh>
    <rPh sb="9" eb="11">
      <t>チョクセツ</t>
    </rPh>
    <phoneticPr fontId="28"/>
  </si>
  <si>
    <t>(直接+)第１次波及生産誘発額</t>
    <rPh sb="1" eb="3">
      <t>チョクセツ</t>
    </rPh>
    <rPh sb="5" eb="6">
      <t>ダイ</t>
    </rPh>
    <rPh sb="7" eb="8">
      <t>ジ</t>
    </rPh>
    <rPh sb="8" eb="10">
      <t>ハキュウ</t>
    </rPh>
    <rPh sb="10" eb="12">
      <t>セイサン</t>
    </rPh>
    <rPh sb="12" eb="14">
      <t>ユウハツ</t>
    </rPh>
    <rPh sb="14" eb="15">
      <t>ガク</t>
    </rPh>
    <phoneticPr fontId="48"/>
  </si>
  <si>
    <t>×　外生化逆行列係数　</t>
    <phoneticPr fontId="28"/>
  </si>
  <si>
    <t>県内生産誘発額(直接)</t>
    <rPh sb="2" eb="4">
      <t>セイサン</t>
    </rPh>
    <rPh sb="4" eb="6">
      <t>ユウハツ</t>
    </rPh>
    <rPh sb="8" eb="10">
      <t>チョクセツ</t>
    </rPh>
    <phoneticPr fontId="48"/>
  </si>
  <si>
    <t>　生産増加額＝県内生産誘発額(直接)</t>
    <rPh sb="1" eb="3">
      <t>セイサン</t>
    </rPh>
    <rPh sb="3" eb="5">
      <t>ゾウカ</t>
    </rPh>
    <rPh sb="5" eb="6">
      <t>ガク</t>
    </rPh>
    <rPh sb="7" eb="8">
      <t>ケン</t>
    </rPh>
    <rPh sb="8" eb="9">
      <t>ナイ</t>
    </rPh>
    <rPh sb="9" eb="11">
      <t>セイサン</t>
    </rPh>
    <rPh sb="11" eb="13">
      <t>ユウハツ</t>
    </rPh>
    <rPh sb="13" eb="14">
      <t>ガク</t>
    </rPh>
    <rPh sb="15" eb="17">
      <t>チョクセツ</t>
    </rPh>
    <phoneticPr fontId="28"/>
  </si>
  <si>
    <t>　県内生産誘発額（直接）が誘発する雇用者数の推計</t>
    <rPh sb="1" eb="3">
      <t>ケンナイ</t>
    </rPh>
    <rPh sb="3" eb="5">
      <t>セイサン</t>
    </rPh>
    <rPh sb="5" eb="7">
      <t>ユウハツ</t>
    </rPh>
    <rPh sb="7" eb="8">
      <t>ガク</t>
    </rPh>
    <rPh sb="9" eb="11">
      <t>チョクセツ</t>
    </rPh>
    <rPh sb="13" eb="15">
      <t>ユウハツ</t>
    </rPh>
    <rPh sb="17" eb="20">
      <t>コヨウシャ</t>
    </rPh>
    <rPh sb="20" eb="21">
      <t>スウ</t>
    </rPh>
    <rPh sb="22" eb="24">
      <t>スイケイ</t>
    </rPh>
    <phoneticPr fontId="6"/>
  </si>
  <si>
    <t>　県内生産誘発額（直接）が誘発する従業者数の推計</t>
    <rPh sb="1" eb="3">
      <t>ケンナイ</t>
    </rPh>
    <rPh sb="3" eb="5">
      <t>セイサン</t>
    </rPh>
    <rPh sb="5" eb="7">
      <t>ユウハツ</t>
    </rPh>
    <rPh sb="7" eb="8">
      <t>ガク</t>
    </rPh>
    <rPh sb="9" eb="11">
      <t>チョクセツ</t>
    </rPh>
    <rPh sb="13" eb="15">
      <t>ユウハツ</t>
    </rPh>
    <rPh sb="17" eb="20">
      <t>ジュウギョウシャ</t>
    </rPh>
    <rPh sb="20" eb="21">
      <t>スウ</t>
    </rPh>
    <rPh sb="22" eb="24">
      <t>スイケイ</t>
    </rPh>
    <phoneticPr fontId="6"/>
  </si>
  <si>
    <t>　生産誘発額(第１次)が誘発する雇用者所得額(県内)の推計</t>
    <rPh sb="1" eb="3">
      <t>セイサン</t>
    </rPh>
    <rPh sb="3" eb="5">
      <t>ユウハツ</t>
    </rPh>
    <rPh sb="5" eb="6">
      <t>ガク</t>
    </rPh>
    <rPh sb="7" eb="8">
      <t>ダイ</t>
    </rPh>
    <rPh sb="9" eb="10">
      <t>ジ</t>
    </rPh>
    <rPh sb="12" eb="14">
      <t>ユウハツ</t>
    </rPh>
    <rPh sb="16" eb="19">
      <t>コヨウシャ</t>
    </rPh>
    <rPh sb="19" eb="21">
      <t>ショトク</t>
    </rPh>
    <rPh sb="21" eb="22">
      <t>ガク</t>
    </rPh>
    <rPh sb="23" eb="24">
      <t>ケン</t>
    </rPh>
    <rPh sb="27" eb="29">
      <t>スイケイ</t>
    </rPh>
    <phoneticPr fontId="6"/>
  </si>
  <si>
    <t>　生産誘発額(第１次)が誘発する粗付加価値額(県内)の推計</t>
    <rPh sb="1" eb="3">
      <t>セイサン</t>
    </rPh>
    <rPh sb="3" eb="5">
      <t>ユウハツ</t>
    </rPh>
    <rPh sb="5" eb="6">
      <t>ガク</t>
    </rPh>
    <rPh sb="7" eb="8">
      <t>ダイ</t>
    </rPh>
    <rPh sb="9" eb="10">
      <t>ジ</t>
    </rPh>
    <rPh sb="12" eb="14">
      <t>ユウハツ</t>
    </rPh>
    <rPh sb="16" eb="21">
      <t>ソフカカチ</t>
    </rPh>
    <rPh sb="21" eb="22">
      <t>ガク</t>
    </rPh>
    <rPh sb="23" eb="24">
      <t>ケン</t>
    </rPh>
    <rPh sb="27" eb="29">
      <t>スイケイ</t>
    </rPh>
    <phoneticPr fontId="6"/>
  </si>
  <si>
    <t>⑤－②</t>
    <phoneticPr fontId="6"/>
  </si>
  <si>
    <t>　生産増加額が誘発する生産誘発額(第１次)(県内)の推計</t>
    <rPh sb="1" eb="3">
      <t>セイサン</t>
    </rPh>
    <rPh sb="3" eb="5">
      <t>ゾウカ</t>
    </rPh>
    <rPh sb="5" eb="6">
      <t>ガク</t>
    </rPh>
    <rPh sb="7" eb="9">
      <t>ユウハツ</t>
    </rPh>
    <rPh sb="11" eb="13">
      <t>セイサン</t>
    </rPh>
    <rPh sb="13" eb="15">
      <t>ユウハツ</t>
    </rPh>
    <rPh sb="15" eb="16">
      <t>ガク</t>
    </rPh>
    <rPh sb="22" eb="24">
      <t>ケンナイ</t>
    </rPh>
    <rPh sb="26" eb="28">
      <t>スイケイ</t>
    </rPh>
    <phoneticPr fontId="6"/>
  </si>
  <si>
    <t>①＊外生化逆行列係数</t>
    <phoneticPr fontId="6"/>
  </si>
  <si>
    <t>　生産増加額が誘発する(直接+)第１次波及生産誘発額(県内)の推計</t>
    <rPh sb="1" eb="3">
      <t>セイサン</t>
    </rPh>
    <rPh sb="3" eb="5">
      <t>ゾウカ</t>
    </rPh>
    <rPh sb="5" eb="6">
      <t>ガク</t>
    </rPh>
    <rPh sb="7" eb="9">
      <t>ユウハツ</t>
    </rPh>
    <rPh sb="12" eb="14">
      <t>チョクセツ</t>
    </rPh>
    <rPh sb="16" eb="17">
      <t>ダイ</t>
    </rPh>
    <rPh sb="18" eb="19">
      <t>ジ</t>
    </rPh>
    <rPh sb="19" eb="21">
      <t>ハキュウ</t>
    </rPh>
    <rPh sb="21" eb="23">
      <t>セイサン</t>
    </rPh>
    <rPh sb="23" eb="25">
      <t>ユウハツ</t>
    </rPh>
    <rPh sb="25" eb="26">
      <t>ガク</t>
    </rPh>
    <rPh sb="27" eb="29">
      <t>ケンナイ</t>
    </rPh>
    <rPh sb="31" eb="33">
      <t>スイケイ</t>
    </rPh>
    <phoneticPr fontId="6"/>
  </si>
  <si>
    <t>　生産増加産業における雇用者所得誘発額(県内)の推計</t>
    <rPh sb="1" eb="3">
      <t>セイサン</t>
    </rPh>
    <rPh sb="3" eb="5">
      <t>ゾウカ</t>
    </rPh>
    <rPh sb="5" eb="7">
      <t>サンギョウ</t>
    </rPh>
    <rPh sb="11" eb="14">
      <t>コヨウシャ</t>
    </rPh>
    <rPh sb="14" eb="16">
      <t>ショトク</t>
    </rPh>
    <rPh sb="20" eb="21">
      <t>ケン</t>
    </rPh>
    <rPh sb="24" eb="26">
      <t>スイケイ</t>
    </rPh>
    <phoneticPr fontId="6"/>
  </si>
  <si>
    <t>　生産増加産業における付加価値誘発額(県内)の推計</t>
    <rPh sb="1" eb="3">
      <t>セイサン</t>
    </rPh>
    <rPh sb="3" eb="5">
      <t>ゾウカ</t>
    </rPh>
    <rPh sb="5" eb="7">
      <t>サンギョウ</t>
    </rPh>
    <rPh sb="19" eb="20">
      <t>ケン</t>
    </rPh>
    <rPh sb="23" eb="25">
      <t>スイケイ</t>
    </rPh>
    <phoneticPr fontId="6"/>
  </si>
  <si>
    <t>＝①</t>
    <phoneticPr fontId="6"/>
  </si>
  <si>
    <t>　県内生産誘発額（直接）</t>
    <rPh sb="1" eb="3">
      <t>ケンナイ</t>
    </rPh>
    <rPh sb="3" eb="5">
      <t>セイサン</t>
    </rPh>
    <rPh sb="5" eb="7">
      <t>ユウハツ</t>
    </rPh>
    <rPh sb="7" eb="8">
      <t>ガク</t>
    </rPh>
    <rPh sb="9" eb="11">
      <t>チョクセツ</t>
    </rPh>
    <phoneticPr fontId="6"/>
  </si>
  <si>
    <t>　生産増加額の設定</t>
    <rPh sb="1" eb="3">
      <t>セイサン</t>
    </rPh>
    <rPh sb="3" eb="5">
      <t>ゾウカ</t>
    </rPh>
    <rPh sb="5" eb="6">
      <t>ガク</t>
    </rPh>
    <rPh sb="7" eb="9">
      <t>セッテイ</t>
    </rPh>
    <phoneticPr fontId="6"/>
  </si>
  <si>
    <t>⑤-②</t>
    <phoneticPr fontId="6"/>
  </si>
  <si>
    <t>①×外生化逆行列係数</t>
    <rPh sb="2" eb="4">
      <t>ガイセイ</t>
    </rPh>
    <rPh sb="4" eb="5">
      <t>カ</t>
    </rPh>
    <rPh sb="5" eb="8">
      <t>ギャクギョウレツ</t>
    </rPh>
    <rPh sb="8" eb="10">
      <t>ケイスウ</t>
    </rPh>
    <phoneticPr fontId="6"/>
  </si>
  <si>
    <t>県内生産　誘発額
(直接)</t>
    <rPh sb="2" eb="4">
      <t>セイサン</t>
    </rPh>
    <rPh sb="5" eb="7">
      <t>ユウハツ</t>
    </rPh>
    <rPh sb="7" eb="8">
      <t>ガク</t>
    </rPh>
    <rPh sb="10" eb="12">
      <t>チョクセツ</t>
    </rPh>
    <phoneticPr fontId="6"/>
  </si>
  <si>
    <t>(直接+)　　第１次波及
生産誘発額</t>
    <rPh sb="1" eb="3">
      <t>チョクセツ</t>
    </rPh>
    <rPh sb="7" eb="8">
      <t>ダイ</t>
    </rPh>
    <rPh sb="9" eb="10">
      <t>ジ</t>
    </rPh>
    <rPh sb="10" eb="12">
      <t>ハキュウ</t>
    </rPh>
    <rPh sb="13" eb="15">
      <t>セイサン</t>
    </rPh>
    <rPh sb="15" eb="17">
      <t>ユウハツ</t>
    </rPh>
    <rPh sb="17" eb="18">
      <t>ガク</t>
    </rPh>
    <phoneticPr fontId="6"/>
  </si>
  <si>
    <t>生産増加額</t>
    <rPh sb="0" eb="2">
      <t>セイサン</t>
    </rPh>
    <rPh sb="2" eb="4">
      <t>ゾウカ</t>
    </rPh>
    <rPh sb="4" eb="5">
      <t>ガク</t>
    </rPh>
    <phoneticPr fontId="6"/>
  </si>
  <si>
    <t>影響力係数</t>
  </si>
  <si>
    <t>列和</t>
    <rPh sb="0" eb="1">
      <t>レツ</t>
    </rPh>
    <rPh sb="1" eb="2">
      <t>ワ</t>
    </rPh>
    <phoneticPr fontId="95"/>
  </si>
  <si>
    <t>漁業</t>
    <rPh sb="0" eb="2">
      <t>ギョギョウ</t>
    </rPh>
    <phoneticPr fontId="104"/>
  </si>
  <si>
    <t>林業</t>
    <rPh sb="0" eb="2">
      <t>リンギョウ</t>
    </rPh>
    <phoneticPr fontId="104"/>
  </si>
  <si>
    <t>感応度係数</t>
  </si>
  <si>
    <t>行和</t>
  </si>
  <si>
    <t>平成27年（2015年）秋田県産業連関表</t>
    <rPh sb="12" eb="14">
      <t>アキタ</t>
    </rPh>
    <rPh sb="14" eb="15">
      <t>ケン</t>
    </rPh>
    <rPh sb="15" eb="17">
      <t>サンギョウ</t>
    </rPh>
    <phoneticPr fontId="6"/>
  </si>
  <si>
    <t>逆行列係数表 （39部門表）</t>
    <rPh sb="0" eb="3">
      <t>ギャクギョウレツ</t>
    </rPh>
    <rPh sb="3" eb="6">
      <t>ケイスウヒョウ</t>
    </rPh>
    <rPh sb="10" eb="12">
      <t>ブモン</t>
    </rPh>
    <phoneticPr fontId="6"/>
  </si>
  <si>
    <t>自交点で除した逆行列係数</t>
    <rPh sb="0" eb="1">
      <t>ジ</t>
    </rPh>
    <rPh sb="1" eb="3">
      <t>コウテン</t>
    </rPh>
    <rPh sb="4" eb="5">
      <t>ジョ</t>
    </rPh>
    <rPh sb="7" eb="10">
      <t>ギャクギョウレツ</t>
    </rPh>
    <rPh sb="10" eb="12">
      <t>ケイスウ</t>
    </rPh>
    <phoneticPr fontId="28"/>
  </si>
  <si>
    <t>外生化した逆行列係数表 （39部門表）</t>
    <rPh sb="0" eb="2">
      <t>ガイセイ</t>
    </rPh>
    <rPh sb="2" eb="3">
      <t>カ</t>
    </rPh>
    <rPh sb="5" eb="8">
      <t>ギャクギョウレツ</t>
    </rPh>
    <rPh sb="8" eb="11">
      <t>ケイスウヒョウ</t>
    </rPh>
    <rPh sb="15" eb="17">
      <t>ブモン</t>
    </rPh>
    <phoneticPr fontId="6"/>
  </si>
  <si>
    <t>生産増加額</t>
    <rPh sb="0" eb="2">
      <t>セイサン</t>
    </rPh>
    <rPh sb="2" eb="4">
      <t>ゾウカ</t>
    </rPh>
    <rPh sb="4" eb="5">
      <t>ガク</t>
    </rPh>
    <phoneticPr fontId="28"/>
  </si>
  <si>
    <t>合計</t>
    <rPh sb="0" eb="2">
      <t>ゴウケイ</t>
    </rPh>
    <phoneticPr fontId="28"/>
  </si>
  <si>
    <t>(直接+)第1次生産誘発額</t>
    <rPh sb="1" eb="3">
      <t>チョクセツ</t>
    </rPh>
    <rPh sb="5" eb="6">
      <t>ダイ</t>
    </rPh>
    <rPh sb="7" eb="8">
      <t>ジ</t>
    </rPh>
    <rPh sb="8" eb="10">
      <t>セイサン</t>
    </rPh>
    <rPh sb="10" eb="12">
      <t>ユウハツ</t>
    </rPh>
    <rPh sb="12" eb="13">
      <t>ガク</t>
    </rPh>
    <phoneticPr fontId="6"/>
  </si>
  <si>
    <t>①</t>
    <phoneticPr fontId="28"/>
  </si>
  <si>
    <t>⑥</t>
    <phoneticPr fontId="28"/>
  </si>
  <si>
    <t>生産誘発額
(直接)</t>
    <rPh sb="2" eb="4">
      <t>ユウハツ</t>
    </rPh>
    <rPh sb="7" eb="9">
      <t>チョクセツ</t>
    </rPh>
    <phoneticPr fontId="6"/>
  </si>
  <si>
    <r>
      <rPr>
        <sz val="6"/>
        <color rgb="FFFF0000"/>
        <rFont val="ＭＳ ゴシック"/>
        <family val="3"/>
        <charset val="128"/>
      </rPr>
      <t>(直接+)第１次波及</t>
    </r>
    <r>
      <rPr>
        <sz val="8"/>
        <color rgb="FFFF0000"/>
        <rFont val="ＭＳ ゴシック"/>
        <family val="3"/>
        <charset val="128"/>
      </rPr>
      <t xml:space="preserve">
生産誘発額</t>
    </r>
    <rPh sb="1" eb="3">
      <t>チョクセツ</t>
    </rPh>
    <rPh sb="5" eb="6">
      <t>ダイ</t>
    </rPh>
    <rPh sb="6" eb="8">
      <t>イチジ</t>
    </rPh>
    <rPh sb="8" eb="10">
      <t>ハキュウ</t>
    </rPh>
    <rPh sb="11" eb="13">
      <t>セイサン</t>
    </rPh>
    <rPh sb="13" eb="15">
      <t>ユウハツ</t>
    </rPh>
    <rPh sb="15" eb="16">
      <t>ガク</t>
    </rPh>
    <phoneticPr fontId="6"/>
  </si>
  <si>
    <t>70</t>
    <phoneticPr fontId="64"/>
  </si>
  <si>
    <t>（控除）輸移入計</t>
    <rPh sb="5" eb="7">
      <t>イニュウ</t>
    </rPh>
    <phoneticPr fontId="54"/>
  </si>
  <si>
    <t>輸移出計</t>
    <rPh sb="1" eb="3">
      <t>イシュツ</t>
    </rPh>
    <phoneticPr fontId="54"/>
  </si>
  <si>
    <t>生産増加</t>
    <rPh sb="0" eb="2">
      <t>セイサン</t>
    </rPh>
    <rPh sb="2" eb="4">
      <t>ゾウカ</t>
    </rPh>
    <phoneticPr fontId="28"/>
  </si>
  <si>
    <t>継続的最終需要増加額（平均、年間、百万円）</t>
    <rPh sb="0" eb="2">
      <t>ケイゾク</t>
    </rPh>
    <rPh sb="2" eb="3">
      <t>テキ</t>
    </rPh>
    <rPh sb="3" eb="5">
      <t>サイシュウ</t>
    </rPh>
    <rPh sb="5" eb="7">
      <t>ジュヨウ</t>
    </rPh>
    <rPh sb="7" eb="9">
      <t>ゾウカ</t>
    </rPh>
    <rPh sb="9" eb="10">
      <t>ガク</t>
    </rPh>
    <rPh sb="11" eb="13">
      <t>ヘイキン</t>
    </rPh>
    <rPh sb="14" eb="16">
      <t>ネンカン</t>
    </rPh>
    <rPh sb="17" eb="20">
      <t>ヒャクマンエン</t>
    </rPh>
    <phoneticPr fontId="28"/>
  </si>
  <si>
    <t>産業連関分析ファイル</t>
    <rPh sb="0" eb="2">
      <t>サンギョウ</t>
    </rPh>
    <rPh sb="2" eb="4">
      <t>レンカン</t>
    </rPh>
    <rPh sb="4" eb="6">
      <t>ブンセキ</t>
    </rPh>
    <phoneticPr fontId="28"/>
  </si>
  <si>
    <t>出典：秋田県「平成27年　秋田県産業連関表」（https://www.pref.akita.lg.jp/pages/archive/5142）をもとに作成</t>
  </si>
  <si>
    <t>第2次波及効果</t>
    <rPh sb="0" eb="1">
      <t>ダイ</t>
    </rPh>
    <rPh sb="2" eb="3">
      <t>ジ</t>
    </rPh>
    <rPh sb="3" eb="5">
      <t>ハキュウ</t>
    </rPh>
    <rPh sb="5" eb="7">
      <t>コウカ</t>
    </rPh>
    <phoneticPr fontId="92"/>
  </si>
  <si>
    <t>雇用者所得誘発額</t>
  </si>
  <si>
    <t>※　「その他の建築」は木造工場として算出。</t>
    <rPh sb="5" eb="6">
      <t>タ</t>
    </rPh>
    <rPh sb="7" eb="9">
      <t>ケンチク</t>
    </rPh>
    <rPh sb="11" eb="13">
      <t>モクゾウ</t>
    </rPh>
    <rPh sb="13" eb="15">
      <t>コウジョウ</t>
    </rPh>
    <rPh sb="18" eb="20">
      <t>サンシュツ</t>
    </rPh>
    <phoneticPr fontId="28"/>
  </si>
  <si>
    <t>※生産増加の「その他」は対事業所サービスとして算出。</t>
    <rPh sb="1" eb="3">
      <t>セイサン</t>
    </rPh>
    <rPh sb="3" eb="5">
      <t>ゾウカ</t>
    </rPh>
    <rPh sb="9" eb="10">
      <t>タ</t>
    </rPh>
    <rPh sb="12" eb="13">
      <t>タイ</t>
    </rPh>
    <rPh sb="13" eb="16">
      <t>ジギョウショ</t>
    </rPh>
    <rPh sb="23" eb="25">
      <t>サンシュツ</t>
    </rPh>
    <phoneticPr fontId="28"/>
  </si>
  <si>
    <t>従業者誘発数(人）</t>
    <rPh sb="0" eb="1">
      <t>ジュウ</t>
    </rPh>
    <rPh sb="1" eb="2">
      <t>ギョウ</t>
    </rPh>
    <rPh sb="2" eb="3">
      <t>シャ</t>
    </rPh>
    <rPh sb="3" eb="4">
      <t>ユウ</t>
    </rPh>
    <rPh sb="4" eb="5">
      <t>ハツ</t>
    </rPh>
    <rPh sb="5" eb="6">
      <t>スウ</t>
    </rPh>
    <rPh sb="7" eb="8">
      <t>ニン</t>
    </rPh>
    <phoneticPr fontId="0"/>
  </si>
  <si>
    <t>雇用者誘発数（人）</t>
    <rPh sb="0" eb="1">
      <t>ヤトイ</t>
    </rPh>
    <rPh sb="1" eb="2">
      <t>ヨウ</t>
    </rPh>
    <rPh sb="2" eb="3">
      <t>シャ</t>
    </rPh>
    <rPh sb="3" eb="4">
      <t>ユウ</t>
    </rPh>
    <rPh sb="4" eb="5">
      <t>ハツ</t>
    </rPh>
    <rPh sb="5" eb="6">
      <t>スウ</t>
    </rPh>
    <rPh sb="7" eb="8">
      <t>ニン</t>
    </rPh>
    <phoneticPr fontId="0"/>
  </si>
  <si>
    <t>部門の例示</t>
    <rPh sb="0" eb="2">
      <t>ブモン</t>
    </rPh>
    <rPh sb="3" eb="5">
      <t>レイジ</t>
    </rPh>
    <phoneticPr fontId="5"/>
  </si>
  <si>
    <t>銅管、鍛鋼</t>
    <rPh sb="0" eb="2">
      <t>ドウカン</t>
    </rPh>
    <rPh sb="3" eb="4">
      <t>キタエ</t>
    </rPh>
    <rPh sb="4" eb="5">
      <t>コウ</t>
    </rPh>
    <phoneticPr fontId="5"/>
  </si>
  <si>
    <t>銅、アルミニウム、電線・ケーブル</t>
    <rPh sb="0" eb="1">
      <t>ドウ</t>
    </rPh>
    <rPh sb="9" eb="11">
      <t>デンセン</t>
    </rPh>
    <phoneticPr fontId="5"/>
  </si>
  <si>
    <t>ボルト、刃物</t>
    <rPh sb="4" eb="6">
      <t>ハモノ</t>
    </rPh>
    <phoneticPr fontId="5"/>
  </si>
  <si>
    <t>ボイラ、タービン、ベアリング</t>
  </si>
  <si>
    <t>農業用機械、化学機械、半導体製造装置</t>
    <rPh sb="0" eb="3">
      <t>ノウギョウヨウ</t>
    </rPh>
    <rPh sb="3" eb="5">
      <t>キカイ</t>
    </rPh>
    <rPh sb="6" eb="8">
      <t>カガク</t>
    </rPh>
    <rPh sb="8" eb="10">
      <t>キカイ</t>
    </rPh>
    <rPh sb="11" eb="14">
      <t>ハンドウタイ</t>
    </rPh>
    <rPh sb="14" eb="16">
      <t>セイゾウ</t>
    </rPh>
    <rPh sb="16" eb="18">
      <t>ソウチ</t>
    </rPh>
    <phoneticPr fontId="5"/>
  </si>
  <si>
    <t>複写機、計測機器、武器</t>
    <rPh sb="0" eb="2">
      <t>フクシャ</t>
    </rPh>
    <rPh sb="2" eb="3">
      <t>キ</t>
    </rPh>
    <rPh sb="4" eb="6">
      <t>ケイソク</t>
    </rPh>
    <rPh sb="6" eb="8">
      <t>キキ</t>
    </rPh>
    <rPh sb="9" eb="11">
      <t>ブキ</t>
    </rPh>
    <phoneticPr fontId="5"/>
  </si>
  <si>
    <t>集積回路、液晶パネル</t>
    <rPh sb="0" eb="2">
      <t>シュウセキ</t>
    </rPh>
    <rPh sb="2" eb="4">
      <t>カイロ</t>
    </rPh>
    <rPh sb="5" eb="7">
      <t>エキショウ</t>
    </rPh>
    <phoneticPr fontId="5"/>
  </si>
  <si>
    <t>電気照明器具、エアコン、電池</t>
    <rPh sb="0" eb="2">
      <t>デンキ</t>
    </rPh>
    <rPh sb="2" eb="4">
      <t>ショウメイ</t>
    </rPh>
    <rPh sb="4" eb="6">
      <t>キグ</t>
    </rPh>
    <rPh sb="12" eb="14">
      <t>デンチ</t>
    </rPh>
    <phoneticPr fontId="5"/>
  </si>
  <si>
    <t>デジタルカメラ、パソコン、携帯電話機</t>
    <rPh sb="13" eb="15">
      <t>ケイタイ</t>
    </rPh>
    <rPh sb="15" eb="17">
      <t>デンワ</t>
    </rPh>
    <rPh sb="17" eb="18">
      <t>キ</t>
    </rPh>
    <phoneticPr fontId="5"/>
  </si>
  <si>
    <t>乗用車、自動車部品、航空機、鉄道車両</t>
    <rPh sb="0" eb="3">
      <t>ジョウヨウシャ</t>
    </rPh>
    <rPh sb="4" eb="7">
      <t>ジドウシャ</t>
    </rPh>
    <rPh sb="7" eb="9">
      <t>ブヒン</t>
    </rPh>
    <rPh sb="10" eb="13">
      <t>コウクウキ</t>
    </rPh>
    <rPh sb="14" eb="16">
      <t>テツドウ</t>
    </rPh>
    <rPh sb="16" eb="18">
      <t>シャリョウ</t>
    </rPh>
    <phoneticPr fontId="5"/>
  </si>
  <si>
    <t>印刷、革靴、がん具、時計、楽器</t>
    <rPh sb="0" eb="2">
      <t>インサツ</t>
    </rPh>
    <rPh sb="3" eb="5">
      <t>カワグツ</t>
    </rPh>
    <rPh sb="8" eb="9">
      <t>グ</t>
    </rPh>
    <rPh sb="10" eb="12">
      <t>トケイ</t>
    </rPh>
    <rPh sb="13" eb="15">
      <t>ガッキ</t>
    </rPh>
    <phoneticPr fontId="5"/>
  </si>
  <si>
    <t>住宅建築、建設補修、公共事業</t>
    <rPh sb="0" eb="2">
      <t>ジュウタク</t>
    </rPh>
    <rPh sb="2" eb="4">
      <t>ケンチク</t>
    </rPh>
    <rPh sb="5" eb="7">
      <t>ケンセツ</t>
    </rPh>
    <rPh sb="7" eb="9">
      <t>ホシュウ</t>
    </rPh>
    <rPh sb="10" eb="12">
      <t>コウキョウ</t>
    </rPh>
    <rPh sb="12" eb="14">
      <t>ジギョウ</t>
    </rPh>
    <phoneticPr fontId="5"/>
  </si>
  <si>
    <t>自家発電、都市ガス</t>
    <rPh sb="0" eb="2">
      <t>ジカ</t>
    </rPh>
    <rPh sb="2" eb="4">
      <t>ハツデン</t>
    </rPh>
    <rPh sb="5" eb="7">
      <t>トシ</t>
    </rPh>
    <phoneticPr fontId="5"/>
  </si>
  <si>
    <t>下水道、工業用水</t>
    <rPh sb="0" eb="3">
      <t>ゲスイドウ</t>
    </rPh>
    <rPh sb="4" eb="6">
      <t>コウギョウ</t>
    </rPh>
    <rPh sb="6" eb="8">
      <t>ヨウスイ</t>
    </rPh>
    <phoneticPr fontId="5"/>
  </si>
  <si>
    <t>ごみ処理、産業廃棄物処理</t>
    <rPh sb="2" eb="4">
      <t>ショリ</t>
    </rPh>
    <rPh sb="5" eb="7">
      <t>サンギョウ</t>
    </rPh>
    <rPh sb="7" eb="10">
      <t>ハイキブツ</t>
    </rPh>
    <rPh sb="10" eb="12">
      <t>ショリ</t>
    </rPh>
    <phoneticPr fontId="5"/>
  </si>
  <si>
    <t>卸売、小売</t>
    <rPh sb="0" eb="2">
      <t>オロシウ</t>
    </rPh>
    <rPh sb="3" eb="5">
      <t>コウリ</t>
    </rPh>
    <phoneticPr fontId="5"/>
  </si>
  <si>
    <t>金融、生命保険、損害保険</t>
    <rPh sb="0" eb="2">
      <t>キンユウ</t>
    </rPh>
    <rPh sb="3" eb="5">
      <t>セイメイ</t>
    </rPh>
    <rPh sb="5" eb="7">
      <t>ホケン</t>
    </rPh>
    <rPh sb="8" eb="10">
      <t>ソンガイ</t>
    </rPh>
    <rPh sb="10" eb="12">
      <t>ホケン</t>
    </rPh>
    <phoneticPr fontId="5"/>
  </si>
  <si>
    <t>住宅賃貸、駐車場管理</t>
    <rPh sb="0" eb="2">
      <t>ジュウタク</t>
    </rPh>
    <rPh sb="2" eb="4">
      <t>チンタイ</t>
    </rPh>
    <rPh sb="5" eb="8">
      <t>チュウシャジョウ</t>
    </rPh>
    <rPh sb="8" eb="10">
      <t>カンリ</t>
    </rPh>
    <phoneticPr fontId="5"/>
  </si>
  <si>
    <t>港湾輸送、航空輸送、倉庫、水運、郵便</t>
    <rPh sb="0" eb="2">
      <t>コウワン</t>
    </rPh>
    <rPh sb="2" eb="4">
      <t>ユソウ</t>
    </rPh>
    <rPh sb="5" eb="7">
      <t>コウクウ</t>
    </rPh>
    <rPh sb="7" eb="9">
      <t>ユソウ</t>
    </rPh>
    <rPh sb="10" eb="12">
      <t>ソウコ</t>
    </rPh>
    <rPh sb="13" eb="15">
      <t>スイウン</t>
    </rPh>
    <rPh sb="16" eb="18">
      <t>ユウビン</t>
    </rPh>
    <phoneticPr fontId="5"/>
  </si>
  <si>
    <t>電話、放送、新聞</t>
    <rPh sb="0" eb="2">
      <t>デンワ</t>
    </rPh>
    <rPh sb="3" eb="5">
      <t>ホウソウ</t>
    </rPh>
    <rPh sb="6" eb="8">
      <t>シンブン</t>
    </rPh>
    <phoneticPr fontId="5"/>
  </si>
  <si>
    <t>国、地方公共団体</t>
    <rPh sb="0" eb="1">
      <t>クニ</t>
    </rPh>
    <rPh sb="2" eb="4">
      <t>チホウ</t>
    </rPh>
    <rPh sb="4" eb="6">
      <t>コウキョウ</t>
    </rPh>
    <rPh sb="6" eb="8">
      <t>ダンタイ</t>
    </rPh>
    <phoneticPr fontId="5"/>
  </si>
  <si>
    <t>学校、学校給食、研究、図書館、美術館</t>
    <rPh sb="0" eb="2">
      <t>ガッコウ</t>
    </rPh>
    <rPh sb="3" eb="5">
      <t>ガッコウ</t>
    </rPh>
    <rPh sb="5" eb="7">
      <t>キュウショク</t>
    </rPh>
    <rPh sb="8" eb="10">
      <t>ケンキュウ</t>
    </rPh>
    <rPh sb="11" eb="14">
      <t>トショカン</t>
    </rPh>
    <rPh sb="15" eb="18">
      <t>ビジュツカン</t>
    </rPh>
    <phoneticPr fontId="5"/>
  </si>
  <si>
    <t>病院、保健所、保育所、福祉施設</t>
    <rPh sb="0" eb="2">
      <t>ビョウイン</t>
    </rPh>
    <rPh sb="3" eb="6">
      <t>ホケンジョ</t>
    </rPh>
    <rPh sb="7" eb="9">
      <t>ホイク</t>
    </rPh>
    <rPh sb="9" eb="10">
      <t>ショ</t>
    </rPh>
    <rPh sb="11" eb="13">
      <t>フクシ</t>
    </rPh>
    <rPh sb="13" eb="15">
      <t>シセツ</t>
    </rPh>
    <phoneticPr fontId="5"/>
  </si>
  <si>
    <t>商工会議所、経団連、労働団体</t>
    <rPh sb="0" eb="2">
      <t>ショウコウ</t>
    </rPh>
    <rPh sb="2" eb="5">
      <t>カイギショ</t>
    </rPh>
    <rPh sb="6" eb="9">
      <t>ケイダンレン</t>
    </rPh>
    <rPh sb="10" eb="12">
      <t>ロウドウ</t>
    </rPh>
    <rPh sb="12" eb="14">
      <t>ダンタイ</t>
    </rPh>
    <phoneticPr fontId="5"/>
  </si>
  <si>
    <t>物品賃貸業、法律事務、自動車整備</t>
    <rPh sb="0" eb="2">
      <t>ブッピン</t>
    </rPh>
    <rPh sb="2" eb="4">
      <t>チンタイ</t>
    </rPh>
    <rPh sb="4" eb="5">
      <t>ギョウ</t>
    </rPh>
    <rPh sb="6" eb="8">
      <t>ホウリツ</t>
    </rPh>
    <rPh sb="8" eb="10">
      <t>ジム</t>
    </rPh>
    <rPh sb="11" eb="14">
      <t>ジドウシャ</t>
    </rPh>
    <rPh sb="14" eb="16">
      <t>セイビ</t>
    </rPh>
    <phoneticPr fontId="5"/>
  </si>
  <si>
    <t>宿泊業、飲食店、銭湯、競輪、映画館、冠婚葬祭業</t>
    <rPh sb="0" eb="2">
      <t>シュクハク</t>
    </rPh>
    <rPh sb="2" eb="3">
      <t>ギョウ</t>
    </rPh>
    <rPh sb="4" eb="6">
      <t>インショク</t>
    </rPh>
    <rPh sb="6" eb="7">
      <t>テン</t>
    </rPh>
    <rPh sb="8" eb="10">
      <t>セントウ</t>
    </rPh>
    <rPh sb="11" eb="13">
      <t>ケイリン</t>
    </rPh>
    <rPh sb="14" eb="17">
      <t>エイガカン</t>
    </rPh>
    <rPh sb="18" eb="20">
      <t>カンコン</t>
    </rPh>
    <rPh sb="20" eb="22">
      <t>ソウサイ</t>
    </rPh>
    <rPh sb="22" eb="23">
      <t>ギョウ</t>
    </rPh>
    <phoneticPr fontId="5"/>
  </si>
  <si>
    <t>テープ、クリップ、コピー用紙</t>
    <rPh sb="12" eb="14">
      <t>ヨウシ</t>
    </rPh>
    <phoneticPr fontId="5"/>
  </si>
  <si>
    <t>穀類、いも・豆類、野菜、果実、畜産、</t>
    <rPh sb="0" eb="2">
      <t>コクルイ</t>
    </rPh>
    <rPh sb="6" eb="7">
      <t>マメ</t>
    </rPh>
    <rPh sb="7" eb="8">
      <t>ルイ</t>
    </rPh>
    <rPh sb="9" eb="11">
      <t>ヤサイ</t>
    </rPh>
    <rPh sb="12" eb="14">
      <t>カジツ</t>
    </rPh>
    <rPh sb="15" eb="17">
      <t>チクサン</t>
    </rPh>
    <phoneticPr fontId="5"/>
  </si>
  <si>
    <t>育林、素材</t>
    <phoneticPr fontId="5"/>
  </si>
  <si>
    <t>海面漁業、内水面漁業</t>
    <phoneticPr fontId="5"/>
  </si>
  <si>
    <t>石炭・原油・天然ガス、砂利・砕石</t>
    <phoneticPr fontId="5"/>
  </si>
  <si>
    <t>畜産食料品、水産食料品、めん・パン・菓子類、酒類</t>
    <phoneticPr fontId="5"/>
  </si>
  <si>
    <t>衣服、じゅうたん、寝具</t>
    <phoneticPr fontId="5"/>
  </si>
  <si>
    <t>木材、家具、紙、段ボール</t>
    <phoneticPr fontId="5"/>
  </si>
  <si>
    <t>化学肥料、医薬品、化粧品、塗料、農薬</t>
    <phoneticPr fontId="5"/>
  </si>
  <si>
    <t>ガソリン、灯油、コークス</t>
    <phoneticPr fontId="5"/>
  </si>
  <si>
    <t>プラスチック板、タイヤ</t>
    <phoneticPr fontId="5"/>
  </si>
  <si>
    <t>板ガラス、セメント、生コンクリート、耐火物</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</si>
</sst>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176" formatCode="&quot;¥&quot;#,##0_);[Red]\(&quot;¥&quot;#,##0\)"/>
    <numFmt numFmtId="177" formatCode="#,##0.000000_ "/>
    <numFmt numFmtId="178" formatCode="#,##0_ "/>
    <numFmt numFmtId="179" formatCode="#,##0.000000;[Red]\-#,##0.000000"/>
    <numFmt numFmtId="180" formatCode="0.0_);[Red]\(0.0\)"/>
    <numFmt numFmtId="181" formatCode="###0;\-###0;&quot;   -  &quot;"/>
    <numFmt numFmtId="182" formatCode="0_ "/>
    <numFmt numFmtId="183" formatCode="&quot;　　　　&quot;General"/>
    <numFmt numFmtId="184" formatCode="#,##0;&quot;▲ &quot;#,##0"/>
    <numFmt numFmtId="185" formatCode="0.000000_);[Red]\(0.000000\)"/>
    <numFmt numFmtId="186" formatCode="0.00;&quot;▲ &quot;0.00"/>
    <numFmt numFmtId="187" formatCode="0.000000"/>
    <numFmt numFmtId="188" formatCode="0.0"/>
    <numFmt numFmtId="189" formatCode="0.00&quot;百&quot;&quot;万&quot;&quot;円&quot;"/>
    <numFmt numFmtId="190" formatCode="0_);[Red]\(0\)"/>
    <numFmt numFmtId="191" formatCode="0.000000_ "/>
    <numFmt numFmtId="192" formatCode="0.00000_ "/>
    <numFmt numFmtId="193" formatCode="#,##0.0_ "/>
    <numFmt numFmtId="194" formatCode="#,##0.0;[Red]\-#,##0.0"/>
  </numFmts>
  <fonts count="108">
    <font>
      <sz val="9"/>
      <color theme="1"/>
      <name val="ＭＳ Ｐゴシック"/>
      <family val="3"/>
      <charset val="128"/>
      <scheme val="minor"/>
    </font>
    <font>
      <sz val="10"/>
      <color theme="1"/>
      <name val="Meiryo UI"/>
      <family val="2"/>
      <charset val="128"/>
    </font>
    <font>
      <sz val="10"/>
      <color theme="1"/>
      <name val="Meiryo UI"/>
      <family val="2"/>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明朝"/>
      <family val="1"/>
      <charset val="128"/>
    </font>
    <font>
      <sz val="11"/>
      <name val="ＭＳ Ｐゴシック"/>
      <family val="3"/>
      <charset val="128"/>
    </font>
    <font>
      <sz val="9"/>
      <color theme="1"/>
      <name val="ＭＳ Ｐゴシック"/>
      <family val="3"/>
      <charset val="128"/>
      <scheme val="minor"/>
    </font>
    <font>
      <sz val="9"/>
      <color theme="0"/>
      <name val="ＭＳ Ｐゴシック"/>
      <family val="3"/>
      <charset val="128"/>
      <scheme val="minor"/>
    </font>
    <font>
      <b/>
      <sz val="18"/>
      <color theme="3"/>
      <name val="ＭＳ Ｐゴシック"/>
      <family val="3"/>
      <charset val="128"/>
      <scheme val="major"/>
    </font>
    <font>
      <b/>
      <sz val="9"/>
      <color theme="0"/>
      <name val="ＭＳ Ｐゴシック"/>
      <family val="3"/>
      <charset val="128"/>
      <scheme val="minor"/>
    </font>
    <font>
      <sz val="9"/>
      <color rgb="FF9C6500"/>
      <name val="ＭＳ Ｐゴシック"/>
      <family val="3"/>
      <charset val="128"/>
      <scheme val="minor"/>
    </font>
    <font>
      <sz val="9"/>
      <color rgb="FFFA7D00"/>
      <name val="ＭＳ Ｐゴシック"/>
      <family val="3"/>
      <charset val="128"/>
      <scheme val="minor"/>
    </font>
    <font>
      <sz val="9"/>
      <color rgb="FF9C0006"/>
      <name val="ＭＳ Ｐゴシック"/>
      <family val="3"/>
      <charset val="128"/>
      <scheme val="minor"/>
    </font>
    <font>
      <b/>
      <sz val="9"/>
      <color rgb="FFFA7D00"/>
      <name val="ＭＳ Ｐゴシック"/>
      <family val="3"/>
      <charset val="128"/>
      <scheme val="minor"/>
    </font>
    <font>
      <sz val="9"/>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9"/>
      <color theme="1"/>
      <name val="ＭＳ Ｐゴシック"/>
      <family val="3"/>
      <charset val="128"/>
      <scheme val="minor"/>
    </font>
    <font>
      <b/>
      <sz val="9"/>
      <color rgb="FF3F3F3F"/>
      <name val="ＭＳ Ｐゴシック"/>
      <family val="3"/>
      <charset val="128"/>
      <scheme val="minor"/>
    </font>
    <font>
      <i/>
      <sz val="9"/>
      <color rgb="FF7F7F7F"/>
      <name val="ＭＳ Ｐゴシック"/>
      <family val="3"/>
      <charset val="128"/>
      <scheme val="minor"/>
    </font>
    <font>
      <sz val="9"/>
      <color rgb="FF3F3F76"/>
      <name val="ＭＳ Ｐゴシック"/>
      <family val="3"/>
      <charset val="128"/>
      <scheme val="minor"/>
    </font>
    <font>
      <sz val="9"/>
      <color rgb="FF006100"/>
      <name val="ＭＳ Ｐゴシック"/>
      <family val="3"/>
      <charset val="128"/>
      <scheme val="minor"/>
    </font>
    <font>
      <sz val="12"/>
      <color theme="1"/>
      <name val="ＭＳ Ｐゴシック"/>
      <family val="3"/>
      <charset val="128"/>
      <scheme val="minor"/>
    </font>
    <font>
      <sz val="11"/>
      <color theme="1"/>
      <name val="ＭＳ Ｐゴシック"/>
      <family val="3"/>
      <charset val="128"/>
      <scheme val="minor"/>
    </font>
    <font>
      <sz val="6"/>
      <name val="ＭＳ Ｐゴシック"/>
      <family val="3"/>
      <charset val="128"/>
      <scheme val="minor"/>
    </font>
    <font>
      <sz val="6"/>
      <name val="ＭＳ Ｐゴシック"/>
      <family val="2"/>
      <charset val="128"/>
      <scheme val="minor"/>
    </font>
    <font>
      <sz val="11"/>
      <color rgb="FFFF0000"/>
      <name val="ＭＳ Ｐゴシック"/>
      <family val="2"/>
      <charset val="128"/>
      <scheme val="minor"/>
    </font>
    <font>
      <sz val="36"/>
      <name val="ＭＳ Ｐゴシック"/>
      <family val="3"/>
      <charset val="128"/>
    </font>
    <font>
      <u/>
      <sz val="11"/>
      <color indexed="12"/>
      <name val="ＭＳ Ｐゴシック"/>
      <family val="3"/>
      <charset val="128"/>
    </font>
    <font>
      <u/>
      <sz val="11"/>
      <color theme="10"/>
      <name val="ＭＳ Ｐゴシック"/>
      <family val="3"/>
      <charset val="128"/>
    </font>
    <font>
      <sz val="36"/>
      <name val="ＭＳ Ｐ明朝"/>
      <family val="1"/>
      <charset val="128"/>
    </font>
    <font>
      <sz val="12"/>
      <name val="ＭＳ Ｐ明朝"/>
      <family val="1"/>
      <charset val="128"/>
    </font>
    <font>
      <sz val="13"/>
      <name val="ＭＳ Ｐ明朝"/>
      <family val="1"/>
      <charset val="128"/>
    </font>
    <font>
      <sz val="12"/>
      <color indexed="10"/>
      <name val="ＭＳ Ｐ明朝"/>
      <family val="1"/>
      <charset val="128"/>
    </font>
    <font>
      <sz val="13"/>
      <name val="ＭＳ Ｐゴシック"/>
      <family val="3"/>
      <charset val="128"/>
    </font>
    <font>
      <sz val="14"/>
      <name val="ＭＳ Ｐゴシック"/>
      <family val="3"/>
      <charset val="128"/>
    </font>
    <font>
      <sz val="12"/>
      <name val="ＭＳ ゴシック"/>
      <family val="3"/>
      <charset val="128"/>
    </font>
    <font>
      <sz val="10"/>
      <name val="ＭＳ Ｐゴシック"/>
      <family val="3"/>
      <charset val="128"/>
    </font>
    <font>
      <sz val="11"/>
      <color rgb="FF000000"/>
      <name val="ＭＳ Ｐゴシック"/>
      <family val="3"/>
      <charset val="128"/>
    </font>
    <font>
      <sz val="8"/>
      <name val="ＭＳ Ｐゴシック"/>
      <family val="3"/>
      <charset val="128"/>
    </font>
    <font>
      <sz val="10"/>
      <color theme="1"/>
      <name val="ＭＳ Ｐゴシック"/>
      <family val="3"/>
      <charset val="128"/>
      <scheme val="minor"/>
    </font>
    <font>
      <sz val="11"/>
      <name val="ＭＳ ゴシック"/>
      <family val="3"/>
      <charset val="128"/>
    </font>
    <font>
      <sz val="11"/>
      <name val="明朝"/>
      <family val="1"/>
      <charset val="128"/>
    </font>
    <font>
      <sz val="10"/>
      <name val="ＭＳ ゴシック"/>
      <family val="3"/>
      <charset val="128"/>
    </font>
    <font>
      <sz val="6"/>
      <name val="ＭＳ Ｐ明朝"/>
      <family val="1"/>
      <charset val="128"/>
    </font>
    <font>
      <b/>
      <sz val="14"/>
      <name val="ＭＳ ゴシック"/>
      <family val="3"/>
      <charset val="128"/>
    </font>
    <font>
      <sz val="11"/>
      <name val="ＭＳ 明朝"/>
      <family val="1"/>
      <charset val="128"/>
    </font>
    <font>
      <b/>
      <sz val="11"/>
      <name val="ＭＳ 明朝"/>
      <family val="1"/>
      <charset val="128"/>
    </font>
    <font>
      <sz val="11"/>
      <name val="ＪＳ明朝"/>
      <family val="1"/>
      <charset val="128"/>
    </font>
    <font>
      <sz val="14"/>
      <name val="ＭＳ 明朝"/>
      <family val="1"/>
      <charset val="128"/>
    </font>
    <font>
      <sz val="9"/>
      <name val="ＭＳ ゴシック"/>
      <family val="3"/>
      <charset val="128"/>
    </font>
    <font>
      <sz val="9"/>
      <name val="ＭＳ Ｐゴシック"/>
      <family val="3"/>
      <charset val="128"/>
    </font>
    <font>
      <sz val="9"/>
      <color indexed="8"/>
      <name val="ＭＳ Ｐゴシック"/>
      <family val="3"/>
      <charset val="128"/>
    </font>
    <font>
      <b/>
      <sz val="9"/>
      <name val="ＭＳ ゴシック"/>
      <family val="3"/>
      <charset val="128"/>
    </font>
    <font>
      <b/>
      <sz val="10"/>
      <name val="ＭＳ ゴシック"/>
      <family val="3"/>
      <charset val="128"/>
    </font>
    <font>
      <sz val="8"/>
      <name val="ＭＳ ゴシック"/>
      <family val="3"/>
      <charset val="128"/>
    </font>
    <font>
      <b/>
      <sz val="8"/>
      <name val="ＭＳ ゴシック"/>
      <family val="3"/>
      <charset val="128"/>
    </font>
    <font>
      <vertAlign val="superscript"/>
      <sz val="8"/>
      <name val="ＭＳ ゴシック"/>
      <family val="3"/>
      <charset val="128"/>
    </font>
    <font>
      <sz val="9"/>
      <name val="ＭＳ 明朝"/>
      <family val="1"/>
      <charset val="128"/>
    </font>
    <font>
      <sz val="7"/>
      <name val="ＭＳ ゴシック"/>
      <family val="3"/>
      <charset val="128"/>
    </font>
    <font>
      <u/>
      <sz val="12.6"/>
      <color indexed="12"/>
      <name val="ＭＳ 明朝"/>
      <family val="1"/>
      <charset val="128"/>
    </font>
    <font>
      <sz val="9"/>
      <color theme="1"/>
      <name val="メイリオ"/>
      <family val="3"/>
      <charset val="128"/>
    </font>
    <font>
      <b/>
      <sz val="11"/>
      <color indexed="52"/>
      <name val="ＭＳ Ｐゴシック"/>
      <family val="3"/>
      <charset val="128"/>
    </font>
    <font>
      <sz val="9"/>
      <color theme="1"/>
      <name val="メイリオ"/>
      <family val="2"/>
      <charset val="128"/>
    </font>
    <font>
      <b/>
      <sz val="11"/>
      <color indexed="8"/>
      <name val="ＭＳ Ｐゴシック"/>
      <family val="3"/>
      <charset val="128"/>
    </font>
    <font>
      <b/>
      <sz val="11"/>
      <color indexed="63"/>
      <name val="ＭＳ Ｐゴシック"/>
      <family val="3"/>
      <charset val="128"/>
    </font>
    <font>
      <sz val="11"/>
      <color indexed="62"/>
      <name val="ＭＳ Ｐゴシック"/>
      <family val="3"/>
      <charset val="128"/>
    </font>
    <font>
      <sz val="11"/>
      <color indexed="8"/>
      <name val="ＭＳ Ｐゴシック"/>
      <family val="3"/>
      <charset val="128"/>
    </font>
    <font>
      <sz val="9"/>
      <color theme="1"/>
      <name val="ＭＳ Ｐゴシック"/>
      <family val="2"/>
      <charset val="128"/>
      <scheme val="minor"/>
    </font>
    <font>
      <sz val="10"/>
      <color theme="1"/>
      <name val="ＭＳ Ｐゴシック"/>
      <family val="2"/>
      <charset val="128"/>
    </font>
    <font>
      <sz val="8"/>
      <color rgb="FFFF0000"/>
      <name val="ＭＳ ゴシック"/>
      <family val="3"/>
      <charset val="128"/>
    </font>
    <font>
      <sz val="9.5"/>
      <color theme="1"/>
      <name val="ＭＳ Ｐゴシック"/>
      <family val="3"/>
      <charset val="128"/>
    </font>
    <font>
      <sz val="8"/>
      <color theme="1"/>
      <name val="ＭＳ Ｐゴシック"/>
      <family val="3"/>
      <charset val="128"/>
    </font>
    <font>
      <sz val="11"/>
      <color rgb="FFFF0000"/>
      <name val="ＭＳ Ｐゴシック"/>
      <family val="3"/>
      <charset val="128"/>
    </font>
    <font>
      <sz val="10"/>
      <color rgb="FFFF0000"/>
      <name val="ＭＳ ゴシック"/>
      <family val="3"/>
      <charset val="128"/>
    </font>
    <font>
      <u/>
      <sz val="10"/>
      <color rgb="FFFF0000"/>
      <name val="ＭＳ ゴシック"/>
      <family val="3"/>
      <charset val="128"/>
    </font>
    <font>
      <sz val="6"/>
      <name val="メイリオ"/>
      <family val="3"/>
      <charset val="128"/>
    </font>
    <font>
      <sz val="10"/>
      <color indexed="8"/>
      <name val="ＭＳ Ｐゴシック"/>
      <family val="3"/>
      <charset val="128"/>
    </font>
    <font>
      <sz val="11"/>
      <color rgb="FFFF0000"/>
      <name val="ＭＳ 明朝"/>
      <family val="1"/>
      <charset val="128"/>
    </font>
    <font>
      <u/>
      <sz val="11"/>
      <color rgb="FFFF0000"/>
      <name val="ＭＳ 明朝"/>
      <family val="1"/>
      <charset val="128"/>
    </font>
    <font>
      <b/>
      <sz val="12"/>
      <name val="ＭＳ ゴシック"/>
      <family val="3"/>
      <charset val="128"/>
    </font>
    <font>
      <b/>
      <sz val="10"/>
      <name val="ＭＳ Ｐゴシック"/>
      <family val="3"/>
      <charset val="128"/>
    </font>
    <font>
      <b/>
      <sz val="8"/>
      <name val="ＭＳ Ｐゴシック"/>
      <family val="3"/>
      <charset val="128"/>
    </font>
    <font>
      <b/>
      <sz val="11"/>
      <name val="ＭＳ Ｐゴシック"/>
      <family val="3"/>
      <charset val="128"/>
    </font>
    <font>
      <b/>
      <sz val="11"/>
      <name val="ＭＳ Ｐゴシック"/>
      <family val="3"/>
      <charset val="128"/>
      <scheme val="minor"/>
    </font>
    <font>
      <b/>
      <sz val="12"/>
      <color theme="1"/>
      <name val="ＭＳ Ｐゴシック"/>
      <family val="3"/>
      <charset val="128"/>
      <scheme val="minor"/>
    </font>
    <font>
      <sz val="9"/>
      <color rgb="FFFF0000"/>
      <name val="ＭＳ ゴシック"/>
      <family val="3"/>
      <charset val="128"/>
    </font>
    <font>
      <sz val="6"/>
      <name val="ＭＳ ゴシック"/>
      <family val="3"/>
      <charset val="128"/>
    </font>
    <font>
      <sz val="6"/>
      <name val="Meiryo UI"/>
      <family val="2"/>
      <charset val="128"/>
    </font>
    <font>
      <sz val="9"/>
      <color theme="1"/>
      <name val="ＭＳ Ｐゴシック"/>
      <family val="3"/>
      <charset val="128"/>
    </font>
    <font>
      <b/>
      <sz val="15"/>
      <color indexed="56"/>
      <name val="ＭＳ Ｐゴシック"/>
      <family val="3"/>
      <charset val="128"/>
    </font>
    <font>
      <b/>
      <sz val="18"/>
      <color indexed="56"/>
      <name val="ＭＳ Ｐゴシック"/>
      <family val="3"/>
      <charset val="128"/>
    </font>
    <font>
      <sz val="10"/>
      <color theme="1"/>
      <name val="ＭＳ Ｐゴシック"/>
      <family val="2"/>
      <charset val="128"/>
      <scheme val="minor"/>
    </font>
    <font>
      <sz val="9.5"/>
      <color theme="1"/>
      <name val="ＭＳ Ｐゴシック"/>
      <family val="3"/>
      <charset val="128"/>
      <scheme val="minor"/>
    </font>
    <font>
      <sz val="12"/>
      <name val="ＭＳ 明朝"/>
      <family val="1"/>
      <charset val="128"/>
    </font>
    <font>
      <sz val="9.5"/>
      <name val="ＭＳ Ｐゴシック"/>
      <family val="3"/>
      <charset val="128"/>
      <scheme val="minor"/>
    </font>
    <font>
      <sz val="9.5"/>
      <color rgb="FFFF0000"/>
      <name val="ＭＳ Ｐゴシック"/>
      <family val="3"/>
      <charset val="128"/>
      <scheme val="minor"/>
    </font>
    <font>
      <sz val="8"/>
      <color rgb="FFFF0000"/>
      <name val="ＭＳ Ｐゴシック"/>
      <family val="3"/>
      <charset val="128"/>
    </font>
    <font>
      <b/>
      <sz val="14"/>
      <name val="游ゴシック"/>
      <family val="3"/>
      <charset val="128"/>
    </font>
    <font>
      <b/>
      <sz val="16"/>
      <color theme="1"/>
      <name val="游ゴシック"/>
      <family val="3"/>
      <charset val="128"/>
    </font>
    <font>
      <sz val="9"/>
      <color indexed="17"/>
      <name val="ＭＳ Ｐゴシック"/>
      <family val="3"/>
      <charset val="128"/>
    </font>
    <font>
      <sz val="6"/>
      <color rgb="FFFF0000"/>
      <name val="ＭＳ ゴシック"/>
      <family val="3"/>
      <charset val="128"/>
    </font>
    <font>
      <sz val="9"/>
      <color theme="1"/>
      <name val="Meiryo UI"/>
      <family val="3"/>
      <charset val="128"/>
    </font>
    <font>
      <b/>
      <sz val="14"/>
      <color theme="1"/>
      <name val="Meiryo UI"/>
      <family val="3"/>
      <charset val="128"/>
    </font>
  </fonts>
  <fills count="5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
      <patternFill patternType="solid">
        <fgColor indexed="9"/>
        <bgColor indexed="64"/>
      </patternFill>
    </fill>
    <fill>
      <patternFill patternType="solid">
        <fgColor theme="0"/>
        <bgColor indexed="64"/>
      </patternFill>
    </fill>
    <fill>
      <patternFill patternType="solid">
        <fgColor rgb="FF00FF00"/>
        <bgColor indexed="64"/>
      </patternFill>
    </fill>
    <fill>
      <patternFill patternType="solid">
        <fgColor rgb="FFFFCC00"/>
        <bgColor indexed="64"/>
      </patternFill>
    </fill>
    <fill>
      <patternFill patternType="solid">
        <fgColor rgb="FFCCFFCC"/>
        <bgColor indexed="64"/>
      </patternFill>
    </fill>
    <fill>
      <patternFill patternType="gray0625"/>
    </fill>
    <fill>
      <patternFill patternType="solid">
        <fgColor indexed="26"/>
      </patternFill>
    </fill>
    <fill>
      <patternFill patternType="solid">
        <fgColor indexed="22"/>
      </patternFill>
    </fill>
    <fill>
      <patternFill patternType="solid">
        <fgColor indexed="47"/>
      </patternFill>
    </fill>
    <fill>
      <patternFill patternType="solid">
        <fgColor theme="0" tint="-0.249977111117893"/>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99FF"/>
        <bgColor indexed="64"/>
      </patternFill>
    </fill>
    <fill>
      <patternFill patternType="solid">
        <fgColor rgb="FFFFFF99"/>
        <bgColor indexed="64"/>
      </patternFill>
    </fill>
    <fill>
      <patternFill patternType="solid">
        <fgColor rgb="FFCCECFF"/>
        <bgColor indexed="64"/>
      </patternFill>
    </fill>
    <fill>
      <patternFill patternType="solid">
        <fgColor rgb="FF66FFFF"/>
        <bgColor indexed="64"/>
      </patternFill>
    </fill>
    <fill>
      <patternFill patternType="solid">
        <fgColor rgb="FFCCFFFF"/>
        <bgColor indexed="64"/>
      </patternFill>
    </fill>
    <fill>
      <patternFill patternType="solid">
        <fgColor theme="1" tint="0.249977111117893"/>
        <bgColor indexed="64"/>
      </patternFill>
    </fill>
    <fill>
      <patternFill patternType="solid">
        <fgColor theme="0" tint="-0.499984740745262"/>
        <bgColor indexed="64"/>
      </patternFill>
    </fill>
    <fill>
      <patternFill patternType="solid">
        <fgColor rgb="FFCC99FF"/>
        <bgColor indexed="64"/>
      </patternFill>
    </fill>
  </fills>
  <borders count="204">
    <border>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hair">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top/>
      <bottom style="medium">
        <color indexed="64"/>
      </bottom>
      <diagonal/>
    </border>
    <border>
      <left/>
      <right/>
      <top style="thin">
        <color indexed="64"/>
      </top>
      <bottom style="thin">
        <color theme="1"/>
      </bottom>
      <diagonal/>
    </border>
    <border>
      <left/>
      <right style="medium">
        <color indexed="64"/>
      </right>
      <top style="thin">
        <color indexed="64"/>
      </top>
      <bottom style="thin">
        <color theme="1"/>
      </bottom>
      <diagonal/>
    </border>
    <border>
      <left style="medium">
        <color indexed="64"/>
      </left>
      <right style="thin">
        <color theme="1"/>
      </right>
      <top/>
      <bottom style="medium">
        <color indexed="64"/>
      </bottom>
      <diagonal/>
    </border>
    <border>
      <left style="medium">
        <color indexed="64"/>
      </left>
      <right style="medium">
        <color indexed="64"/>
      </right>
      <top/>
      <bottom/>
      <diagonal/>
    </border>
    <border>
      <left style="medium">
        <color indexed="64"/>
      </left>
      <right style="thin">
        <color theme="1"/>
      </right>
      <top/>
      <bottom/>
      <diagonal/>
    </border>
    <border>
      <left style="thin">
        <color theme="1"/>
      </left>
      <right/>
      <top/>
      <bottom/>
      <diagonal/>
    </border>
    <border>
      <left style="thin">
        <color theme="1"/>
      </left>
      <right/>
      <top style="thin">
        <color theme="1"/>
      </top>
      <bottom/>
      <diagonal/>
    </border>
    <border>
      <left/>
      <right/>
      <top style="thin">
        <color theme="1"/>
      </top>
      <bottom/>
      <diagonal/>
    </border>
    <border>
      <left/>
      <right style="medium">
        <color indexed="64"/>
      </right>
      <top style="thin">
        <color theme="1"/>
      </top>
      <bottom/>
      <diagonal/>
    </border>
    <border>
      <left style="thin">
        <color theme="1"/>
      </left>
      <right style="thin">
        <color theme="1"/>
      </right>
      <top/>
      <bottom/>
      <diagonal/>
    </border>
    <border>
      <left style="thin">
        <color theme="1"/>
      </left>
      <right style="thin">
        <color theme="1"/>
      </right>
      <top style="thin">
        <color theme="1"/>
      </top>
      <bottom/>
      <diagonal/>
    </border>
    <border>
      <left/>
      <right style="medium">
        <color indexed="64"/>
      </right>
      <top style="thin">
        <color theme="1"/>
      </top>
      <bottom style="thin">
        <color theme="1"/>
      </bottom>
      <diagonal/>
    </border>
    <border>
      <left/>
      <right/>
      <top style="thin">
        <color theme="1"/>
      </top>
      <bottom style="medium">
        <color indexed="64"/>
      </bottom>
      <diagonal/>
    </border>
    <border>
      <left/>
      <right style="medium">
        <color indexed="64"/>
      </right>
      <top style="thin">
        <color theme="1"/>
      </top>
      <bottom style="medium">
        <color indexed="64"/>
      </bottom>
      <diagonal/>
    </border>
    <border>
      <left style="medium">
        <color indexed="64"/>
      </left>
      <right style="medium">
        <color indexed="64"/>
      </right>
      <top style="hair">
        <color theme="1"/>
      </top>
      <bottom/>
      <diagonal/>
    </border>
    <border>
      <left style="medium">
        <color indexed="64"/>
      </left>
      <right style="medium">
        <color indexed="64"/>
      </right>
      <top style="hair">
        <color theme="1"/>
      </top>
      <bottom style="hair">
        <color theme="1"/>
      </bottom>
      <diagonal/>
    </border>
    <border>
      <left style="medium">
        <color indexed="64"/>
      </left>
      <right style="medium">
        <color indexed="64"/>
      </right>
      <top style="hair">
        <color theme="1"/>
      </top>
      <bottom style="medium">
        <color indexed="64"/>
      </bottom>
      <diagonal/>
    </border>
    <border>
      <left/>
      <right style="thin">
        <color theme="1"/>
      </right>
      <top style="thin">
        <color theme="1"/>
      </top>
      <bottom/>
      <diagonal/>
    </border>
    <border>
      <left/>
      <right style="thin">
        <color indexed="64"/>
      </right>
      <top style="thin">
        <color theme="1"/>
      </top>
      <bottom style="thin">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thin">
        <color theme="1"/>
      </left>
      <right style="thin">
        <color theme="1"/>
      </right>
      <top/>
      <bottom style="thin">
        <color theme="1"/>
      </bottom>
      <diagonal/>
    </border>
    <border>
      <left style="thin">
        <color indexed="64"/>
      </left>
      <right/>
      <top/>
      <bottom style="dashed">
        <color indexed="64"/>
      </bottom>
      <diagonal/>
    </border>
    <border>
      <left/>
      <right style="thin">
        <color indexed="64"/>
      </right>
      <top/>
      <bottom style="dashed">
        <color indexed="64"/>
      </bottom>
      <diagonal/>
    </border>
    <border>
      <left/>
      <right/>
      <top/>
      <bottom style="dashed">
        <color indexed="64"/>
      </bottom>
      <diagonal/>
    </border>
    <border>
      <left style="medium">
        <color indexed="64"/>
      </left>
      <right style="medium">
        <color indexed="64"/>
      </right>
      <top style="medium">
        <color indexed="64"/>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diagonal/>
    </border>
    <border>
      <left style="thin">
        <color indexed="64"/>
      </left>
      <right style="hair">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Down="1">
      <left style="thin">
        <color indexed="64"/>
      </left>
      <right/>
      <top style="thin">
        <color indexed="64"/>
      </top>
      <bottom/>
      <diagonal style="hair">
        <color indexed="64"/>
      </diagonal>
    </border>
    <border diagonalDown="1">
      <left/>
      <right style="thin">
        <color indexed="64"/>
      </right>
      <top style="thin">
        <color indexed="64"/>
      </top>
      <bottom/>
      <diagonal style="hair">
        <color indexed="64"/>
      </diagonal>
    </border>
    <border>
      <left/>
      <right/>
      <top style="thin">
        <color indexed="64"/>
      </top>
      <bottom style="hair">
        <color indexed="64"/>
      </bottom>
      <diagonal/>
    </border>
    <border>
      <left/>
      <right style="thin">
        <color indexed="64"/>
      </right>
      <top style="thin">
        <color indexed="64"/>
      </top>
      <bottom style="hair">
        <color indexed="64"/>
      </bottom>
      <diagonal/>
    </border>
    <border diagonalDown="1">
      <left style="thin">
        <color indexed="64"/>
      </left>
      <right/>
      <top/>
      <bottom/>
      <diagonal style="hair">
        <color indexed="64"/>
      </diagonal>
    </border>
    <border diagonalDown="1">
      <left/>
      <right style="thin">
        <color indexed="64"/>
      </right>
      <top/>
      <bottom/>
      <diagonal style="hair">
        <color indexed="64"/>
      </diagonal>
    </border>
    <border>
      <left style="hair">
        <color indexed="64"/>
      </left>
      <right/>
      <top style="hair">
        <color indexed="64"/>
      </top>
      <bottom/>
      <diagonal/>
    </border>
    <border>
      <left style="hair">
        <color indexed="64"/>
      </left>
      <right style="thin">
        <color indexed="64"/>
      </right>
      <top style="hair">
        <color indexed="64"/>
      </top>
      <bottom/>
      <diagonal/>
    </border>
    <border diagonalDown="1">
      <left style="thin">
        <color indexed="64"/>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hair">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bottom style="hair">
        <color indexed="64"/>
      </bottom>
      <diagonal/>
    </border>
    <border>
      <left style="hair">
        <color indexed="64"/>
      </left>
      <right style="thin">
        <color indexed="64"/>
      </right>
      <top/>
      <bottom style="hair">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style="hair">
        <color indexed="64"/>
      </left>
      <right style="thin">
        <color indexed="64"/>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style="thin">
        <color indexed="64"/>
      </left>
      <right style="hair">
        <color indexed="64"/>
      </right>
      <top style="dotted">
        <color indexed="64"/>
      </top>
      <bottom/>
      <diagonal/>
    </border>
    <border>
      <left style="hair">
        <color indexed="64"/>
      </left>
      <right style="hair">
        <color indexed="64"/>
      </right>
      <top style="dotted">
        <color indexed="64"/>
      </top>
      <bottom/>
      <diagonal/>
    </border>
    <border>
      <left style="hair">
        <color indexed="64"/>
      </left>
      <right style="thin">
        <color indexed="64"/>
      </right>
      <top style="dotted">
        <color indexed="64"/>
      </top>
      <bottom/>
      <diagonal/>
    </border>
    <border>
      <left/>
      <right style="hair">
        <color indexed="64"/>
      </right>
      <top style="thin">
        <color indexed="64"/>
      </top>
      <bottom/>
      <diagonal/>
    </border>
    <border>
      <left/>
      <right style="hair">
        <color indexed="64"/>
      </right>
      <top/>
      <bottom/>
      <diagonal/>
    </border>
    <border>
      <left style="hair">
        <color indexed="64"/>
      </left>
      <right/>
      <top/>
      <bottom/>
      <diagonal/>
    </border>
    <border>
      <left/>
      <right/>
      <top style="hair">
        <color indexed="64"/>
      </top>
      <bottom/>
      <diagonal/>
    </border>
    <border>
      <left/>
      <right style="thin">
        <color indexed="64"/>
      </right>
      <top style="hair">
        <color indexed="64"/>
      </top>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diagonal/>
    </border>
    <border>
      <left style="hair">
        <color indexed="64"/>
      </left>
      <right/>
      <top style="thin">
        <color indexed="64"/>
      </top>
      <bottom style="hair">
        <color indexed="64"/>
      </bottom>
      <diagonal/>
    </border>
    <border>
      <left style="thin">
        <color indexed="64"/>
      </left>
      <right/>
      <top style="hair">
        <color indexed="64"/>
      </top>
      <bottom/>
      <diagonal/>
    </border>
    <border>
      <left style="hair">
        <color indexed="64"/>
      </left>
      <right style="hair">
        <color indexed="64"/>
      </right>
      <top style="hair">
        <color indexed="64"/>
      </top>
      <bottom/>
      <diagonal/>
    </border>
    <border>
      <left/>
      <right style="hair">
        <color indexed="64"/>
      </right>
      <top/>
      <bottom style="hair">
        <color indexed="64"/>
      </bottom>
      <diagonal/>
    </border>
    <border diagonalUp="1">
      <left style="hair">
        <color indexed="64"/>
      </left>
      <right style="hair">
        <color indexed="64"/>
      </right>
      <top style="hair">
        <color indexed="64"/>
      </top>
      <bottom/>
      <diagonal style="hair">
        <color indexed="64"/>
      </diagonal>
    </border>
    <border diagonalUp="1">
      <left style="hair">
        <color indexed="64"/>
      </left>
      <right style="hair">
        <color indexed="64"/>
      </right>
      <top/>
      <bottom/>
      <diagonal style="hair">
        <color indexed="64"/>
      </diagonal>
    </border>
    <border diagonalUp="1">
      <left style="hair">
        <color indexed="64"/>
      </left>
      <right style="hair">
        <color indexed="64"/>
      </right>
      <top/>
      <bottom style="hair">
        <color indexed="64"/>
      </bottom>
      <diagonal style="hair">
        <color indexed="64"/>
      </diagonal>
    </border>
    <border>
      <left/>
      <right style="hair">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theme="1"/>
      </left>
      <right/>
      <top style="thin">
        <color theme="1"/>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bottom/>
      <diagonal/>
    </border>
    <border>
      <left style="hair">
        <color indexed="64"/>
      </left>
      <right style="medium">
        <color indexed="64"/>
      </right>
      <top/>
      <bottom/>
      <diagonal/>
    </border>
    <border>
      <left style="hair">
        <color indexed="64"/>
      </left>
      <right style="hair">
        <color indexed="64"/>
      </right>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hair">
        <color indexed="64"/>
      </right>
      <top style="hair">
        <color indexed="64"/>
      </top>
      <bottom/>
      <diagonal/>
    </border>
    <border>
      <left/>
      <right style="medium">
        <color indexed="64"/>
      </right>
      <top style="hair">
        <color indexed="64"/>
      </top>
      <bottom/>
      <diagonal/>
    </border>
    <border>
      <left style="thin">
        <color indexed="64"/>
      </left>
      <right style="thin">
        <color indexed="64"/>
      </right>
      <top/>
      <bottom style="dotted">
        <color indexed="64"/>
      </bottom>
      <diagonal/>
    </border>
    <border>
      <left style="medium">
        <color indexed="64"/>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medium">
        <color indexed="64"/>
      </left>
      <right style="medium">
        <color indexed="64"/>
      </right>
      <top style="dotted">
        <color indexed="64"/>
      </top>
      <bottom/>
      <diagonal/>
    </border>
    <border>
      <left style="dashed">
        <color indexed="64"/>
      </left>
      <right/>
      <top style="thin">
        <color indexed="64"/>
      </top>
      <bottom style="thin">
        <color indexed="64"/>
      </bottom>
      <diagonal/>
    </border>
    <border>
      <left style="dashed">
        <color indexed="64"/>
      </left>
      <right/>
      <top/>
      <bottom/>
      <diagonal/>
    </border>
    <border>
      <left style="dashed">
        <color indexed="64"/>
      </left>
      <right/>
      <top style="thin">
        <color indexed="64"/>
      </top>
      <bottom/>
      <diagonal/>
    </border>
    <border diagonalDown="1">
      <left/>
      <right style="thin">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left style="thin">
        <color indexed="64"/>
      </left>
      <right style="thin">
        <color indexed="64"/>
      </right>
      <top/>
      <bottom style="dashed">
        <color indexed="64"/>
      </bottom>
      <diagonal/>
    </border>
    <border>
      <left style="thin">
        <color indexed="64"/>
      </left>
      <right style="thin">
        <color indexed="64"/>
      </right>
      <top style="dotted">
        <color indexed="64"/>
      </top>
      <bottom/>
      <diagonal/>
    </border>
    <border>
      <left/>
      <right style="thin">
        <color indexed="64"/>
      </right>
      <top/>
      <bottom style="dotted">
        <color indexed="64"/>
      </bottom>
      <diagonal/>
    </border>
    <border>
      <left/>
      <right style="thin">
        <color indexed="64"/>
      </right>
      <top style="dotted">
        <color indexed="64"/>
      </top>
      <bottom/>
      <diagonal/>
    </border>
  </borders>
  <cellStyleXfs count="82">
    <xf numFmtId="0" fontId="0" fillId="0" borderId="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1" borderId="0" applyNumberFormat="0" applyBorder="0" applyAlignment="0" applyProtection="0">
      <alignment vertical="center"/>
    </xf>
    <xf numFmtId="0" fontId="9" fillId="12" borderId="0" applyNumberFormat="0" applyBorder="0" applyAlignment="0" applyProtection="0">
      <alignment vertical="center"/>
    </xf>
    <xf numFmtId="0" fontId="9" fillId="13"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0" fillId="16" borderId="0" applyNumberFormat="0" applyBorder="0" applyAlignment="0" applyProtection="0">
      <alignment vertical="center"/>
    </xf>
    <xf numFmtId="0" fontId="10" fillId="17" borderId="0" applyNumberFormat="0" applyBorder="0" applyAlignment="0" applyProtection="0">
      <alignment vertical="center"/>
    </xf>
    <xf numFmtId="0" fontId="10" fillId="18" borderId="0" applyNumberFormat="0" applyBorder="0" applyAlignment="0" applyProtection="0">
      <alignment vertical="center"/>
    </xf>
    <xf numFmtId="0" fontId="10" fillId="19" borderId="0" applyNumberFormat="0" applyBorder="0" applyAlignment="0" applyProtection="0">
      <alignment vertical="center"/>
    </xf>
    <xf numFmtId="0" fontId="10" fillId="20" borderId="0" applyNumberFormat="0" applyBorder="0" applyAlignment="0" applyProtection="0">
      <alignment vertical="center"/>
    </xf>
    <xf numFmtId="0" fontId="10" fillId="21" borderId="0" applyNumberFormat="0" applyBorder="0" applyAlignment="0" applyProtection="0">
      <alignment vertical="center"/>
    </xf>
    <xf numFmtId="0" fontId="10" fillId="22" borderId="0" applyNumberFormat="0" applyBorder="0" applyAlignment="0" applyProtection="0">
      <alignment vertical="center"/>
    </xf>
    <xf numFmtId="0" fontId="10" fillId="23" borderId="0" applyNumberFormat="0" applyBorder="0" applyAlignment="0" applyProtection="0">
      <alignment vertical="center"/>
    </xf>
    <xf numFmtId="0" fontId="10" fillId="24" borderId="0" applyNumberFormat="0" applyBorder="0" applyAlignment="0" applyProtection="0">
      <alignment vertical="center"/>
    </xf>
    <xf numFmtId="0" fontId="10" fillId="25" borderId="0" applyNumberFormat="0" applyBorder="0" applyAlignment="0" applyProtection="0">
      <alignment vertical="center"/>
    </xf>
    <xf numFmtId="0" fontId="11" fillId="0" borderId="0" applyNumberFormat="0" applyFill="0" applyBorder="0" applyAlignment="0" applyProtection="0">
      <alignment vertical="center"/>
    </xf>
    <xf numFmtId="0" fontId="12" fillId="26" borderId="26" applyNumberFormat="0" applyAlignment="0" applyProtection="0">
      <alignment vertical="center"/>
    </xf>
    <xf numFmtId="0" fontId="13" fillId="27" borderId="0" applyNumberFormat="0" applyBorder="0" applyAlignment="0" applyProtection="0">
      <alignment vertical="center"/>
    </xf>
    <xf numFmtId="0" fontId="9" fillId="28" borderId="27" applyNumberFormat="0" applyFont="0" applyAlignment="0" applyProtection="0">
      <alignment vertical="center"/>
    </xf>
    <xf numFmtId="0" fontId="14" fillId="0" borderId="28" applyNumberFormat="0" applyFill="0" applyAlignment="0" applyProtection="0">
      <alignment vertical="center"/>
    </xf>
    <xf numFmtId="0" fontId="15" fillId="29" borderId="0" applyNumberFormat="0" applyBorder="0" applyAlignment="0" applyProtection="0">
      <alignment vertical="center"/>
    </xf>
    <xf numFmtId="0" fontId="16" fillId="30" borderId="29" applyNumberFormat="0" applyAlignment="0" applyProtection="0">
      <alignment vertical="center"/>
    </xf>
    <xf numFmtId="0" fontId="17" fillId="0" borderId="0" applyNumberFormat="0" applyFill="0" applyBorder="0" applyAlignment="0" applyProtection="0">
      <alignment vertical="center"/>
    </xf>
    <xf numFmtId="0" fontId="18" fillId="0" borderId="30" applyNumberFormat="0" applyFill="0" applyAlignment="0" applyProtection="0">
      <alignment vertical="center"/>
    </xf>
    <xf numFmtId="0" fontId="19" fillId="0" borderId="31" applyNumberFormat="0" applyFill="0" applyAlignment="0" applyProtection="0">
      <alignment vertical="center"/>
    </xf>
    <xf numFmtId="0" fontId="20" fillId="0" borderId="32" applyNumberFormat="0" applyFill="0" applyAlignment="0" applyProtection="0">
      <alignment vertical="center"/>
    </xf>
    <xf numFmtId="0" fontId="20" fillId="0" borderId="0" applyNumberFormat="0" applyFill="0" applyBorder="0" applyAlignment="0" applyProtection="0">
      <alignment vertical="center"/>
    </xf>
    <xf numFmtId="0" fontId="21" fillId="0" borderId="33" applyNumberFormat="0" applyFill="0" applyAlignment="0" applyProtection="0">
      <alignment vertical="center"/>
    </xf>
    <xf numFmtId="0" fontId="22" fillId="30" borderId="34" applyNumberFormat="0" applyAlignment="0" applyProtection="0">
      <alignment vertical="center"/>
    </xf>
    <xf numFmtId="0" fontId="23" fillId="0" borderId="0" applyNumberFormat="0" applyFill="0" applyBorder="0" applyAlignment="0" applyProtection="0">
      <alignment vertical="center"/>
    </xf>
    <xf numFmtId="0" fontId="24" fillId="31" borderId="29" applyNumberFormat="0" applyAlignment="0" applyProtection="0">
      <alignment vertical="center"/>
    </xf>
    <xf numFmtId="0" fontId="8" fillId="0" borderId="0">
      <alignment vertical="center"/>
    </xf>
    <xf numFmtId="0" fontId="25" fillId="32" borderId="0" applyNumberFormat="0" applyBorder="0" applyAlignment="0" applyProtection="0">
      <alignment vertical="center"/>
    </xf>
    <xf numFmtId="38" fontId="9" fillId="0" borderId="0" applyFont="0" applyFill="0" applyBorder="0" applyAlignment="0" applyProtection="0">
      <alignment vertical="center"/>
    </xf>
    <xf numFmtId="0" fontId="5" fillId="0" borderId="0">
      <alignment vertical="center"/>
    </xf>
    <xf numFmtId="0" fontId="8" fillId="0" borderId="0"/>
    <xf numFmtId="0" fontId="32" fillId="0" borderId="0" applyNumberFormat="0" applyFill="0" applyBorder="0" applyAlignment="0" applyProtection="0">
      <alignment vertical="top"/>
      <protection locked="0"/>
    </xf>
    <xf numFmtId="38" fontId="8" fillId="0" borderId="0" applyFont="0" applyFill="0" applyBorder="0" applyAlignment="0" applyProtection="0"/>
    <xf numFmtId="0" fontId="46" fillId="0" borderId="0"/>
    <xf numFmtId="0" fontId="8" fillId="0" borderId="0"/>
    <xf numFmtId="1" fontId="53" fillId="0" borderId="0"/>
    <xf numFmtId="0" fontId="8" fillId="0" borderId="0"/>
    <xf numFmtId="0" fontId="8" fillId="0" borderId="0"/>
    <xf numFmtId="0" fontId="8" fillId="0" borderId="0"/>
    <xf numFmtId="0" fontId="62" fillId="0" borderId="0"/>
    <xf numFmtId="0" fontId="8" fillId="0" borderId="0">
      <alignment vertical="center"/>
    </xf>
    <xf numFmtId="0" fontId="41" fillId="0" borderId="0"/>
    <xf numFmtId="9" fontId="65" fillId="0" borderId="0" applyFont="0" applyFill="0" applyBorder="0" applyAlignment="0" applyProtection="0">
      <alignment vertical="center"/>
    </xf>
    <xf numFmtId="9" fontId="41" fillId="0" borderId="0" applyFont="0" applyFill="0" applyBorder="0" applyAlignment="0" applyProtection="0">
      <alignment vertical="center"/>
    </xf>
    <xf numFmtId="0" fontId="8" fillId="39" borderId="171" applyNumberFormat="0" applyFont="0" applyAlignment="0" applyProtection="0">
      <alignment vertical="center"/>
    </xf>
    <xf numFmtId="0" fontId="66" fillId="40" borderId="172" applyNumberFormat="0" applyAlignment="0" applyProtection="0">
      <alignment vertical="center"/>
    </xf>
    <xf numFmtId="38" fontId="8" fillId="0" borderId="0" applyFont="0" applyFill="0" applyBorder="0" applyAlignment="0" applyProtection="0"/>
    <xf numFmtId="38" fontId="3" fillId="0" borderId="0" applyFont="0" applyFill="0" applyBorder="0" applyAlignment="0" applyProtection="0">
      <alignment vertical="center"/>
    </xf>
    <xf numFmtId="38" fontId="41" fillId="0" borderId="0" applyFont="0" applyFill="0" applyBorder="0" applyAlignment="0" applyProtection="0">
      <alignment vertical="center"/>
    </xf>
    <xf numFmtId="38" fontId="67" fillId="0" borderId="0" applyFont="0" applyFill="0" applyBorder="0" applyAlignment="0" applyProtection="0">
      <alignment vertical="center"/>
    </xf>
    <xf numFmtId="0" fontId="68" fillId="0" borderId="173" applyNumberFormat="0" applyFill="0" applyAlignment="0" applyProtection="0">
      <alignment vertical="center"/>
    </xf>
    <xf numFmtId="0" fontId="69" fillId="40" borderId="174" applyNumberFormat="0" applyAlignment="0" applyProtection="0">
      <alignment vertical="center"/>
    </xf>
    <xf numFmtId="176" fontId="8" fillId="0" borderId="0" applyFont="0" applyFill="0" applyBorder="0" applyAlignment="0" applyProtection="0">
      <alignment vertical="center"/>
    </xf>
    <xf numFmtId="0" fontId="70" fillId="41" borderId="172" applyNumberFormat="0" applyAlignment="0" applyProtection="0">
      <alignment vertical="center"/>
    </xf>
    <xf numFmtId="0" fontId="9" fillId="0" borderId="0">
      <alignment vertical="center"/>
    </xf>
    <xf numFmtId="0" fontId="9" fillId="0" borderId="0">
      <alignment vertical="center"/>
    </xf>
    <xf numFmtId="0" fontId="71" fillId="0" borderId="0">
      <alignment vertical="center"/>
    </xf>
    <xf numFmtId="0" fontId="50" fillId="0" borderId="0"/>
    <xf numFmtId="0" fontId="67" fillId="0" borderId="0">
      <alignment vertical="center"/>
    </xf>
    <xf numFmtId="0" fontId="72" fillId="0" borderId="0">
      <alignment vertical="center"/>
    </xf>
    <xf numFmtId="0" fontId="73" fillId="0" borderId="0">
      <alignment vertical="center"/>
    </xf>
    <xf numFmtId="0" fontId="8" fillId="0" borderId="0">
      <alignment vertical="center"/>
    </xf>
    <xf numFmtId="0" fontId="44" fillId="0" borderId="0">
      <alignment vertical="center"/>
    </xf>
    <xf numFmtId="0" fontId="2" fillId="0" borderId="0">
      <alignment vertical="center"/>
    </xf>
    <xf numFmtId="0" fontId="65" fillId="0" borderId="0">
      <alignment vertical="center"/>
    </xf>
    <xf numFmtId="0" fontId="3" fillId="0" borderId="0">
      <alignment vertical="center"/>
    </xf>
    <xf numFmtId="0" fontId="98" fillId="0" borderId="0"/>
  </cellStyleXfs>
  <cellXfs count="1790">
    <xf numFmtId="0" fontId="0" fillId="0" borderId="0" xfId="0">
      <alignment vertical="center"/>
    </xf>
    <xf numFmtId="178" fontId="0" fillId="0" borderId="0" xfId="0" applyNumberFormat="1">
      <alignment vertical="center"/>
    </xf>
    <xf numFmtId="178" fontId="0" fillId="0" borderId="9" xfId="0" applyNumberFormat="1" applyBorder="1">
      <alignment vertical="center"/>
    </xf>
    <xf numFmtId="178" fontId="0" fillId="0" borderId="10" xfId="0" applyNumberFormat="1" applyBorder="1">
      <alignment vertical="center"/>
    </xf>
    <xf numFmtId="178" fontId="0" fillId="0" borderId="7" xfId="0" applyNumberFormat="1" applyBorder="1">
      <alignment vertical="center"/>
    </xf>
    <xf numFmtId="178" fontId="0" fillId="0" borderId="12" xfId="0" applyNumberFormat="1" applyBorder="1">
      <alignment vertical="center"/>
    </xf>
    <xf numFmtId="178" fontId="0" fillId="0" borderId="7" xfId="0" applyNumberFormat="1" applyBorder="1" applyAlignment="1">
      <alignment horizontal="center" vertical="center" wrapText="1"/>
    </xf>
    <xf numFmtId="178" fontId="0" fillId="0" borderId="8" xfId="0" applyNumberFormat="1" applyBorder="1" applyAlignment="1">
      <alignment horizontal="center" vertical="center" wrapText="1"/>
    </xf>
    <xf numFmtId="178" fontId="0" fillId="0" borderId="12" xfId="0" applyNumberFormat="1" applyBorder="1" applyAlignment="1">
      <alignment horizontal="center" vertical="center" wrapText="1"/>
    </xf>
    <xf numFmtId="178" fontId="0" fillId="0" borderId="1" xfId="0" applyNumberFormat="1" applyBorder="1">
      <alignment vertical="center"/>
    </xf>
    <xf numFmtId="178" fontId="0" fillId="0" borderId="14" xfId="0" applyNumberFormat="1" applyBorder="1">
      <alignment vertical="center"/>
    </xf>
    <xf numFmtId="178" fontId="0" fillId="0" borderId="5" xfId="0" applyNumberFormat="1" applyBorder="1">
      <alignment vertical="center"/>
    </xf>
    <xf numFmtId="178" fontId="0" fillId="0" borderId="8" xfId="0" applyNumberFormat="1" applyBorder="1">
      <alignment vertical="center"/>
    </xf>
    <xf numFmtId="0" fontId="0" fillId="0" borderId="9" xfId="0" applyNumberFormat="1" applyBorder="1" applyAlignment="1">
      <alignment horizontal="center" vertical="center" wrapText="1"/>
    </xf>
    <xf numFmtId="0" fontId="0" fillId="0" borderId="13" xfId="0" applyNumberFormat="1" applyBorder="1" applyAlignment="1">
      <alignment horizontal="center" vertical="center" wrapText="1"/>
    </xf>
    <xf numFmtId="0" fontId="0" fillId="0" borderId="6" xfId="0" applyNumberFormat="1" applyBorder="1" applyAlignment="1">
      <alignment vertical="center"/>
    </xf>
    <xf numFmtId="0" fontId="0" fillId="0" borderId="7" xfId="0" applyNumberFormat="1" applyBorder="1" applyAlignment="1">
      <alignment vertical="center"/>
    </xf>
    <xf numFmtId="0" fontId="0" fillId="0" borderId="4" xfId="0" applyNumberFormat="1" applyBorder="1" applyAlignment="1">
      <alignment vertical="center"/>
    </xf>
    <xf numFmtId="178" fontId="0" fillId="0" borderId="0" xfId="0" applyNumberFormat="1" applyAlignment="1">
      <alignment horizontal="right" vertical="center"/>
    </xf>
    <xf numFmtId="178" fontId="26" fillId="0" borderId="0" xfId="0" applyNumberFormat="1" applyFont="1">
      <alignment vertical="center"/>
    </xf>
    <xf numFmtId="177" fontId="0" fillId="0" borderId="0" xfId="0" applyNumberFormat="1">
      <alignment vertical="center"/>
    </xf>
    <xf numFmtId="0" fontId="5" fillId="0" borderId="0" xfId="44">
      <alignment vertical="center"/>
    </xf>
    <xf numFmtId="0" fontId="5" fillId="0" borderId="0" xfId="44" applyAlignment="1">
      <alignment horizontal="center" vertical="center"/>
    </xf>
    <xf numFmtId="0" fontId="5" fillId="0" borderId="0" xfId="44" applyBorder="1">
      <alignment vertical="center"/>
    </xf>
    <xf numFmtId="0" fontId="5" fillId="0" borderId="6" xfId="44" applyBorder="1">
      <alignment vertical="center"/>
    </xf>
    <xf numFmtId="0" fontId="5" fillId="0" borderId="1" xfId="44" applyBorder="1">
      <alignment vertical="center"/>
    </xf>
    <xf numFmtId="0" fontId="5" fillId="0" borderId="0" xfId="44" applyFill="1">
      <alignment vertical="center"/>
    </xf>
    <xf numFmtId="38" fontId="5" fillId="0" borderId="0" xfId="43" applyFont="1" applyBorder="1">
      <alignment vertical="center"/>
    </xf>
    <xf numFmtId="38" fontId="5" fillId="0" borderId="0" xfId="43" applyFont="1" applyFill="1" applyBorder="1">
      <alignment vertical="center"/>
    </xf>
    <xf numFmtId="0" fontId="5" fillId="0" borderId="0" xfId="44" applyBorder="1" applyAlignment="1">
      <alignment horizontal="center" vertical="center" wrapText="1"/>
    </xf>
    <xf numFmtId="0" fontId="30" fillId="0" borderId="0" xfId="44" applyFont="1">
      <alignment vertical="center"/>
    </xf>
    <xf numFmtId="0" fontId="30" fillId="0" borderId="0" xfId="44" applyFont="1" applyAlignment="1">
      <alignment horizontal="center" vertical="center"/>
    </xf>
    <xf numFmtId="0" fontId="31" fillId="0" borderId="0" xfId="45" applyFont="1" applyAlignment="1">
      <alignment horizontal="right"/>
    </xf>
    <xf numFmtId="0" fontId="33" fillId="0" borderId="0" xfId="46" applyFont="1" applyAlignment="1" applyProtection="1">
      <alignment horizontal="left"/>
    </xf>
    <xf numFmtId="0" fontId="32" fillId="0" borderId="0" xfId="46" applyAlignment="1" applyProtection="1"/>
    <xf numFmtId="0" fontId="31" fillId="0" borderId="0" xfId="45" applyFont="1" applyAlignment="1">
      <alignment horizontal="distributed"/>
    </xf>
    <xf numFmtId="0" fontId="34" fillId="0" borderId="0" xfId="45" applyFont="1"/>
    <xf numFmtId="0" fontId="31" fillId="0" borderId="0" xfId="45" applyFont="1"/>
    <xf numFmtId="0" fontId="8" fillId="0" borderId="0" xfId="45" applyAlignment="1">
      <alignment horizontal="right"/>
    </xf>
    <xf numFmtId="0" fontId="7" fillId="0" borderId="0" xfId="45" applyFont="1" applyAlignment="1">
      <alignment horizontal="right"/>
    </xf>
    <xf numFmtId="0" fontId="7" fillId="0" borderId="0" xfId="45" applyFont="1" applyAlignment="1">
      <alignment horizontal="distributed"/>
    </xf>
    <xf numFmtId="0" fontId="8" fillId="0" borderId="0" xfId="45" applyAlignment="1">
      <alignment horizontal="distributed"/>
    </xf>
    <xf numFmtId="0" fontId="8" fillId="0" borderId="0" xfId="45"/>
    <xf numFmtId="0" fontId="35" fillId="0" borderId="0" xfId="45" applyFont="1" applyAlignment="1">
      <alignment horizontal="right"/>
    </xf>
    <xf numFmtId="0" fontId="7" fillId="0" borderId="35" xfId="45" applyFont="1" applyBorder="1" applyAlignment="1">
      <alignment horizontal="center"/>
    </xf>
    <xf numFmtId="0" fontId="36" fillId="0" borderId="36" xfId="45" applyFont="1" applyBorder="1" applyAlignment="1">
      <alignment horizontal="center"/>
    </xf>
    <xf numFmtId="0" fontId="36" fillId="0" borderId="37" xfId="45" applyFont="1" applyBorder="1" applyAlignment="1">
      <alignment horizontal="center"/>
    </xf>
    <xf numFmtId="49" fontId="36" fillId="0" borderId="36" xfId="45" applyNumberFormat="1" applyFont="1" applyBorder="1" applyAlignment="1">
      <alignment horizontal="center"/>
    </xf>
    <xf numFmtId="49" fontId="36" fillId="0" borderId="38" xfId="45" applyNumberFormat="1" applyFont="1" applyBorder="1" applyAlignment="1">
      <alignment horizontal="center"/>
    </xf>
    <xf numFmtId="49" fontId="7" fillId="0" borderId="36" xfId="45" applyNumberFormat="1" applyFont="1" applyBorder="1" applyAlignment="1">
      <alignment horizontal="center"/>
    </xf>
    <xf numFmtId="49" fontId="7" fillId="0" borderId="38" xfId="45" applyNumberFormat="1" applyFont="1" applyBorder="1" applyAlignment="1">
      <alignment horizontal="center"/>
    </xf>
    <xf numFmtId="0" fontId="7" fillId="0" borderId="0" xfId="45" applyFont="1" applyAlignment="1">
      <alignment horizontal="center"/>
    </xf>
    <xf numFmtId="49" fontId="37" fillId="0" borderId="39" xfId="45" applyNumberFormat="1" applyFont="1" applyBorder="1" applyAlignment="1">
      <alignment horizontal="center" vertical="center" wrapText="1"/>
    </xf>
    <xf numFmtId="49" fontId="37" fillId="0" borderId="8" xfId="45" applyNumberFormat="1" applyFont="1" applyBorder="1" applyAlignment="1">
      <alignment horizontal="center" vertical="center" wrapText="1"/>
    </xf>
    <xf numFmtId="49" fontId="37" fillId="0" borderId="12" xfId="45" applyNumberFormat="1" applyFont="1" applyBorder="1" applyAlignment="1">
      <alignment horizontal="center" vertical="center" wrapText="1"/>
    </xf>
    <xf numFmtId="0" fontId="35" fillId="0" borderId="8" xfId="45" applyFont="1" applyBorder="1" applyAlignment="1">
      <alignment horizontal="center" vertical="center" wrapText="1"/>
    </xf>
    <xf numFmtId="0" fontId="35" fillId="0" borderId="40" xfId="45" applyFont="1" applyBorder="1" applyAlignment="1">
      <alignment horizontal="center" vertical="center" wrapText="1"/>
    </xf>
    <xf numFmtId="0" fontId="37" fillId="0" borderId="0" xfId="45" applyFont="1" applyAlignment="1">
      <alignment horizontal="center" vertical="center" wrapText="1"/>
    </xf>
    <xf numFmtId="49" fontId="8" fillId="0" borderId="41" xfId="45" applyNumberFormat="1" applyBorder="1" applyAlignment="1">
      <alignment horizontal="right"/>
    </xf>
    <xf numFmtId="49" fontId="36" fillId="0" borderId="0" xfId="45" applyNumberFormat="1" applyFont="1" applyBorder="1" applyAlignment="1">
      <alignment horizontal="right"/>
    </xf>
    <xf numFmtId="49" fontId="38" fillId="0" borderId="1" xfId="45" applyNumberFormat="1" applyFont="1" applyBorder="1" applyAlignment="1">
      <alignment horizontal="right"/>
    </xf>
    <xf numFmtId="49" fontId="38" fillId="0" borderId="0" xfId="45" applyNumberFormat="1" applyFont="1" applyBorder="1" applyAlignment="1">
      <alignment horizontal="right"/>
    </xf>
    <xf numFmtId="49" fontId="36" fillId="0" borderId="0" xfId="45" applyNumberFormat="1" applyFont="1" applyBorder="1" applyAlignment="1">
      <alignment horizontal="distributed"/>
    </xf>
    <xf numFmtId="49" fontId="38" fillId="0" borderId="1" xfId="45" applyNumberFormat="1" applyFont="1" applyBorder="1" applyAlignment="1">
      <alignment horizontal="distributed"/>
    </xf>
    <xf numFmtId="181" fontId="39" fillId="0" borderId="0" xfId="45" applyNumberFormat="1" applyFont="1" applyBorder="1" applyAlignment="1">
      <alignment horizontal="right"/>
    </xf>
    <xf numFmtId="181" fontId="39" fillId="0" borderId="42" xfId="45" applyNumberFormat="1" applyFont="1" applyBorder="1" applyAlignment="1">
      <alignment horizontal="right"/>
    </xf>
    <xf numFmtId="49" fontId="8" fillId="0" borderId="43" xfId="45" applyNumberFormat="1" applyBorder="1" applyAlignment="1">
      <alignment horizontal="right" vertical="center"/>
    </xf>
    <xf numFmtId="49" fontId="36" fillId="0" borderId="44" xfId="45" applyNumberFormat="1" applyFont="1" applyBorder="1" applyAlignment="1">
      <alignment horizontal="right" vertical="center"/>
    </xf>
    <xf numFmtId="49" fontId="38" fillId="0" borderId="45" xfId="45" applyNumberFormat="1" applyFont="1" applyBorder="1" applyAlignment="1">
      <alignment horizontal="right" vertical="center"/>
    </xf>
    <xf numFmtId="49" fontId="38" fillId="0" borderId="44" xfId="45" applyNumberFormat="1" applyFont="1" applyBorder="1" applyAlignment="1">
      <alignment horizontal="right" vertical="center"/>
    </xf>
    <xf numFmtId="49" fontId="36" fillId="0" borderId="44" xfId="45" applyNumberFormat="1" applyFont="1" applyBorder="1" applyAlignment="1">
      <alignment horizontal="distributed" vertical="center"/>
    </xf>
    <xf numFmtId="49" fontId="38" fillId="0" borderId="45" xfId="45" applyNumberFormat="1" applyFont="1" applyBorder="1" applyAlignment="1">
      <alignment horizontal="distributed" vertical="center"/>
    </xf>
    <xf numFmtId="181" fontId="39" fillId="0" borderId="44" xfId="45" applyNumberFormat="1" applyFont="1" applyBorder="1" applyAlignment="1">
      <alignment horizontal="right" vertical="center"/>
    </xf>
    <xf numFmtId="181" fontId="39" fillId="0" borderId="46" xfId="45" applyNumberFormat="1" applyFont="1" applyBorder="1" applyAlignment="1">
      <alignment horizontal="right" vertical="center"/>
    </xf>
    <xf numFmtId="181" fontId="39" fillId="0" borderId="44" xfId="45" applyNumberFormat="1" applyFont="1" applyFill="1" applyBorder="1" applyAlignment="1">
      <alignment horizontal="right" vertical="center"/>
    </xf>
    <xf numFmtId="181" fontId="39" fillId="0" borderId="46" xfId="45" applyNumberFormat="1" applyFont="1" applyFill="1" applyBorder="1" applyAlignment="1">
      <alignment horizontal="right" vertical="center"/>
    </xf>
    <xf numFmtId="0" fontId="8" fillId="0" borderId="0" xfId="45" applyAlignment="1">
      <alignment vertical="center"/>
    </xf>
    <xf numFmtId="181" fontId="8" fillId="0" borderId="0" xfId="45" applyNumberFormat="1"/>
    <xf numFmtId="178" fontId="0" fillId="0" borderId="12" xfId="0" applyNumberFormat="1" applyBorder="1" applyAlignment="1">
      <alignment vertical="center" wrapText="1"/>
    </xf>
    <xf numFmtId="38" fontId="0" fillId="0" borderId="6" xfId="43" applyFont="1" applyBorder="1">
      <alignment vertical="center"/>
    </xf>
    <xf numFmtId="38" fontId="0" fillId="0" borderId="0" xfId="43" applyFont="1" applyBorder="1">
      <alignment vertical="center"/>
    </xf>
    <xf numFmtId="38" fontId="0" fillId="0" borderId="13" xfId="43" applyFont="1" applyBorder="1">
      <alignment vertical="center"/>
    </xf>
    <xf numFmtId="38" fontId="0" fillId="0" borderId="1" xfId="43" applyFont="1" applyBorder="1">
      <alignment vertical="center"/>
    </xf>
    <xf numFmtId="38" fontId="0" fillId="0" borderId="4" xfId="43" applyFont="1" applyBorder="1">
      <alignment vertical="center"/>
    </xf>
    <xf numFmtId="38" fontId="0" fillId="0" borderId="5" xfId="43" applyFont="1" applyBorder="1">
      <alignment vertical="center"/>
    </xf>
    <xf numFmtId="38" fontId="0" fillId="0" borderId="14" xfId="43" applyFont="1" applyBorder="1">
      <alignment vertical="center"/>
    </xf>
    <xf numFmtId="38" fontId="0" fillId="0" borderId="7" xfId="43" applyFont="1" applyBorder="1">
      <alignment vertical="center"/>
    </xf>
    <xf numFmtId="38" fontId="0" fillId="0" borderId="8" xfId="43" applyFont="1" applyBorder="1">
      <alignment vertical="center"/>
    </xf>
    <xf numFmtId="38" fontId="0" fillId="0" borderId="12" xfId="43" applyFont="1" applyBorder="1">
      <alignment vertical="center"/>
    </xf>
    <xf numFmtId="179" fontId="0" fillId="0" borderId="6" xfId="43" applyNumberFormat="1" applyFont="1" applyBorder="1">
      <alignment vertical="center"/>
    </xf>
    <xf numFmtId="179" fontId="0" fillId="0" borderId="0" xfId="43" applyNumberFormat="1" applyFont="1" applyBorder="1">
      <alignment vertical="center"/>
    </xf>
    <xf numFmtId="179" fontId="0" fillId="0" borderId="13" xfId="43" applyNumberFormat="1" applyFont="1" applyBorder="1">
      <alignment vertical="center"/>
    </xf>
    <xf numFmtId="179" fontId="0" fillId="0" borderId="1" xfId="43" applyNumberFormat="1" applyFont="1" applyBorder="1">
      <alignment vertical="center"/>
    </xf>
    <xf numFmtId="179" fontId="0" fillId="0" borderId="4" xfId="43" applyNumberFormat="1" applyFont="1" applyBorder="1">
      <alignment vertical="center"/>
    </xf>
    <xf numFmtId="179" fontId="0" fillId="0" borderId="5" xfId="43" applyNumberFormat="1" applyFont="1" applyBorder="1">
      <alignment vertical="center"/>
    </xf>
    <xf numFmtId="179" fontId="0" fillId="0" borderId="14" xfId="43" applyNumberFormat="1" applyFont="1" applyBorder="1">
      <alignment vertical="center"/>
    </xf>
    <xf numFmtId="179" fontId="0" fillId="0" borderId="7" xfId="43" applyNumberFormat="1" applyFont="1" applyBorder="1">
      <alignment vertical="center"/>
    </xf>
    <xf numFmtId="179" fontId="0" fillId="0" borderId="8" xfId="43" applyNumberFormat="1" applyFont="1" applyBorder="1">
      <alignment vertical="center"/>
    </xf>
    <xf numFmtId="179" fontId="0" fillId="0" borderId="12" xfId="43" applyNumberFormat="1" applyFont="1" applyBorder="1">
      <alignment vertical="center"/>
    </xf>
    <xf numFmtId="0" fontId="8" fillId="33" borderId="0" xfId="45" applyFill="1"/>
    <xf numFmtId="0" fontId="8" fillId="34" borderId="0" xfId="45" applyFill="1"/>
    <xf numFmtId="0" fontId="41" fillId="33" borderId="48" xfId="45" applyFont="1" applyFill="1" applyBorder="1" applyAlignment="1" applyProtection="1">
      <alignment horizontal="center" vertical="center"/>
    </xf>
    <xf numFmtId="0" fontId="41" fillId="33" borderId="49" xfId="45" applyFont="1" applyFill="1" applyBorder="1" applyAlignment="1" applyProtection="1">
      <alignment horizontal="center" vertical="center"/>
    </xf>
    <xf numFmtId="0" fontId="41" fillId="33" borderId="59" xfId="45" applyFont="1" applyFill="1" applyBorder="1" applyAlignment="1" applyProtection="1">
      <alignment horizontal="center" vertical="center"/>
    </xf>
    <xf numFmtId="0" fontId="41" fillId="33" borderId="53" xfId="45" applyFont="1" applyFill="1" applyBorder="1" applyAlignment="1" applyProtection="1">
      <alignment horizontal="center" vertical="center"/>
    </xf>
    <xf numFmtId="0" fontId="41" fillId="33" borderId="66" xfId="45" applyFont="1" applyFill="1" applyBorder="1" applyAlignment="1" applyProtection="1">
      <alignment horizontal="center" vertical="center"/>
    </xf>
    <xf numFmtId="0" fontId="5" fillId="0" borderId="9" xfId="44" applyBorder="1">
      <alignment vertical="center"/>
    </xf>
    <xf numFmtId="0" fontId="5" fillId="0" borderId="13" xfId="44" applyBorder="1" applyAlignment="1">
      <alignment horizontal="right" vertical="center"/>
    </xf>
    <xf numFmtId="49" fontId="5" fillId="0" borderId="69" xfId="44" applyNumberFormat="1" applyBorder="1" applyAlignment="1">
      <alignment horizontal="center" vertical="center"/>
    </xf>
    <xf numFmtId="49" fontId="5" fillId="0" borderId="70" xfId="44" applyNumberFormat="1" applyBorder="1" applyAlignment="1">
      <alignment horizontal="center" vertical="center"/>
    </xf>
    <xf numFmtId="0" fontId="5" fillId="0" borderId="0" xfId="44" applyBorder="1" applyAlignment="1">
      <alignment horizontal="right" vertical="center"/>
    </xf>
    <xf numFmtId="0" fontId="5" fillId="0" borderId="68" xfId="44" applyBorder="1" applyAlignment="1">
      <alignment horizontal="center" vertical="center" wrapText="1"/>
    </xf>
    <xf numFmtId="0" fontId="5" fillId="0" borderId="81" xfId="44" applyBorder="1">
      <alignment vertical="center"/>
    </xf>
    <xf numFmtId="0" fontId="5" fillId="0" borderId="70" xfId="44" applyBorder="1" applyAlignment="1">
      <alignment horizontal="center" vertical="center"/>
    </xf>
    <xf numFmtId="0" fontId="5" fillId="0" borderId="0" xfId="44" applyAlignment="1">
      <alignment horizontal="right" vertical="center"/>
    </xf>
    <xf numFmtId="0" fontId="5" fillId="0" borderId="60" xfId="44" applyFill="1" applyBorder="1">
      <alignment vertical="center"/>
    </xf>
    <xf numFmtId="0" fontId="30" fillId="0" borderId="61" xfId="44" applyFont="1" applyFill="1" applyBorder="1" applyAlignment="1">
      <alignment horizontal="center" vertical="center"/>
    </xf>
    <xf numFmtId="38" fontId="5" fillId="0" borderId="82" xfId="43" applyFont="1" applyFill="1" applyBorder="1" applyAlignment="1">
      <alignment vertical="center"/>
    </xf>
    <xf numFmtId="38" fontId="5" fillId="0" borderId="83" xfId="43" applyFont="1" applyFill="1" applyBorder="1" applyAlignment="1">
      <alignment vertical="center"/>
    </xf>
    <xf numFmtId="0" fontId="5" fillId="0" borderId="83" xfId="44" applyBorder="1">
      <alignment vertical="center"/>
    </xf>
    <xf numFmtId="38" fontId="5" fillId="0" borderId="0" xfId="43" applyFont="1">
      <alignment vertical="center"/>
    </xf>
    <xf numFmtId="38" fontId="5" fillId="0" borderId="61" xfId="43" applyFont="1" applyBorder="1">
      <alignment vertical="center"/>
    </xf>
    <xf numFmtId="38" fontId="5" fillId="0" borderId="60" xfId="43" applyFont="1" applyBorder="1">
      <alignment vertical="center"/>
    </xf>
    <xf numFmtId="0" fontId="26" fillId="0" borderId="0" xfId="0" applyFont="1" applyProtection="1">
      <alignment vertical="center"/>
    </xf>
    <xf numFmtId="0" fontId="0" fillId="0" borderId="0" xfId="0" applyNumberFormat="1" applyProtection="1">
      <alignment vertical="center"/>
    </xf>
    <xf numFmtId="0" fontId="0" fillId="0" borderId="0" xfId="0" applyProtection="1">
      <alignment vertical="center"/>
    </xf>
    <xf numFmtId="0" fontId="40" fillId="0" borderId="0" xfId="45" applyFont="1" applyFill="1" applyBorder="1" applyAlignment="1" applyProtection="1">
      <alignment vertical="center"/>
    </xf>
    <xf numFmtId="0" fontId="8" fillId="33" borderId="0" xfId="45" applyFill="1" applyProtection="1"/>
    <xf numFmtId="0" fontId="8" fillId="34" borderId="0" xfId="45" applyFill="1" applyProtection="1"/>
    <xf numFmtId="0" fontId="40" fillId="34" borderId="0" xfId="45" applyFont="1" applyFill="1" applyBorder="1" applyAlignment="1" applyProtection="1">
      <alignment horizontal="center" vertical="center"/>
    </xf>
    <xf numFmtId="0" fontId="40" fillId="34" borderId="0" xfId="45" applyFont="1" applyFill="1" applyAlignment="1" applyProtection="1">
      <alignment horizontal="center" vertical="center"/>
    </xf>
    <xf numFmtId="0" fontId="40" fillId="0" borderId="0" xfId="45" applyFont="1" applyFill="1" applyBorder="1" applyAlignment="1" applyProtection="1">
      <alignment horizontal="center" vertical="center"/>
    </xf>
    <xf numFmtId="0" fontId="0" fillId="0" borderId="0" xfId="0" applyFill="1" applyProtection="1">
      <alignment vertical="center"/>
    </xf>
    <xf numFmtId="0" fontId="0" fillId="0" borderId="0" xfId="0" applyAlignment="1" applyProtection="1">
      <alignment horizontal="right" vertical="center"/>
    </xf>
    <xf numFmtId="0" fontId="8" fillId="33" borderId="0" xfId="45" applyFill="1" applyBorder="1" applyAlignment="1" applyProtection="1">
      <alignment horizontal="right" wrapText="1"/>
    </xf>
    <xf numFmtId="0" fontId="8" fillId="0" borderId="35" xfId="45" applyFill="1" applyBorder="1" applyAlignment="1" applyProtection="1">
      <alignment vertical="center"/>
    </xf>
    <xf numFmtId="0" fontId="8" fillId="0" borderId="47" xfId="45" applyFont="1" applyFill="1" applyBorder="1" applyAlignment="1" applyProtection="1">
      <alignment horizontal="center" vertical="center" wrapText="1"/>
    </xf>
    <xf numFmtId="0" fontId="8" fillId="34" borderId="47" xfId="45" applyFont="1" applyFill="1" applyBorder="1" applyAlignment="1" applyProtection="1">
      <alignment horizontal="center" vertical="center" wrapText="1"/>
    </xf>
    <xf numFmtId="38" fontId="41" fillId="34" borderId="48" xfId="47" applyFont="1" applyFill="1" applyBorder="1" applyAlignment="1" applyProtection="1">
      <alignment vertical="center" wrapText="1"/>
    </xf>
    <xf numFmtId="38" fontId="41" fillId="34" borderId="49" xfId="47" applyFont="1" applyFill="1" applyBorder="1" applyAlignment="1" applyProtection="1">
      <alignment vertical="center" wrapText="1"/>
    </xf>
    <xf numFmtId="0" fontId="41" fillId="34" borderId="0" xfId="45" applyFont="1" applyFill="1" applyBorder="1" applyProtection="1"/>
    <xf numFmtId="0" fontId="42" fillId="34" borderId="0" xfId="45" applyFont="1" applyFill="1" applyAlignment="1" applyProtection="1">
      <alignment horizontal="left" vertical="center" readingOrder="2"/>
    </xf>
    <xf numFmtId="38" fontId="41" fillId="34" borderId="53" xfId="47" applyFont="1" applyFill="1" applyBorder="1" applyAlignment="1" applyProtection="1">
      <alignment vertical="center" wrapText="1"/>
    </xf>
    <xf numFmtId="38" fontId="41" fillId="34" borderId="77" xfId="47" applyFont="1" applyFill="1" applyBorder="1" applyAlignment="1" applyProtection="1">
      <alignment vertical="center" wrapText="1"/>
    </xf>
    <xf numFmtId="38" fontId="41" fillId="34" borderId="78" xfId="47" applyFont="1" applyFill="1" applyBorder="1" applyAlignment="1" applyProtection="1">
      <alignment vertical="center" wrapText="1"/>
    </xf>
    <xf numFmtId="38" fontId="41" fillId="34" borderId="59" xfId="47" applyFont="1" applyFill="1" applyBorder="1" applyAlignment="1" applyProtection="1">
      <alignment vertical="center" wrapText="1"/>
    </xf>
    <xf numFmtId="0" fontId="8" fillId="33" borderId="58" xfId="45" applyFill="1" applyBorder="1" applyProtection="1"/>
    <xf numFmtId="0" fontId="44" fillId="0" borderId="0" xfId="0" applyFont="1" applyAlignment="1" applyProtection="1">
      <alignment horizontal="right" vertical="center"/>
    </xf>
    <xf numFmtId="0" fontId="44" fillId="0" borderId="0" xfId="0" applyFont="1" applyProtection="1">
      <alignment vertical="center"/>
    </xf>
    <xf numFmtId="178" fontId="0" fillId="0" borderId="13" xfId="0" applyNumberFormat="1" applyBorder="1" applyAlignment="1">
      <alignment horizontal="center" vertical="center"/>
    </xf>
    <xf numFmtId="178" fontId="0" fillId="0" borderId="10" xfId="0" applyNumberFormat="1" applyBorder="1" applyAlignment="1">
      <alignment horizontal="center" vertical="center"/>
    </xf>
    <xf numFmtId="0" fontId="0" fillId="0" borderId="86" xfId="0" applyNumberFormat="1" applyBorder="1" applyAlignment="1">
      <alignment vertical="center"/>
    </xf>
    <xf numFmtId="178" fontId="0" fillId="0" borderId="87" xfId="0" applyNumberFormat="1" applyBorder="1">
      <alignment vertical="center"/>
    </xf>
    <xf numFmtId="38" fontId="0" fillId="0" borderId="86" xfId="43" applyFont="1" applyBorder="1">
      <alignment vertical="center"/>
    </xf>
    <xf numFmtId="179" fontId="0" fillId="0" borderId="9" xfId="43" applyNumberFormat="1" applyFont="1" applyBorder="1">
      <alignment vertical="center"/>
    </xf>
    <xf numFmtId="179" fontId="0" fillId="0" borderId="86" xfId="43" applyNumberFormat="1" applyFont="1" applyBorder="1">
      <alignment vertical="center"/>
    </xf>
    <xf numFmtId="38" fontId="0" fillId="0" borderId="9" xfId="43" applyFont="1" applyBorder="1">
      <alignment vertical="center"/>
    </xf>
    <xf numFmtId="38" fontId="0" fillId="0" borderId="10" xfId="43" applyFont="1" applyBorder="1">
      <alignment vertical="center"/>
    </xf>
    <xf numFmtId="38" fontId="0" fillId="0" borderId="88" xfId="43" applyFont="1" applyBorder="1">
      <alignment vertical="center"/>
    </xf>
    <xf numFmtId="38" fontId="0" fillId="0" borderId="87" xfId="43" applyFont="1" applyBorder="1">
      <alignment vertical="center"/>
    </xf>
    <xf numFmtId="179" fontId="0" fillId="0" borderId="10" xfId="43" applyNumberFormat="1" applyFont="1" applyBorder="1">
      <alignment vertical="center"/>
    </xf>
    <xf numFmtId="179" fontId="0" fillId="0" borderId="88" xfId="43" applyNumberFormat="1" applyFont="1" applyBorder="1">
      <alignment vertical="center"/>
    </xf>
    <xf numFmtId="179" fontId="0" fillId="0" borderId="87" xfId="43" applyNumberFormat="1" applyFont="1" applyBorder="1">
      <alignment vertical="center"/>
    </xf>
    <xf numFmtId="182" fontId="5" fillId="0" borderId="60" xfId="44" applyNumberFormat="1" applyBorder="1" applyAlignment="1">
      <alignment horizontal="center" vertical="center"/>
    </xf>
    <xf numFmtId="182" fontId="27" fillId="0" borderId="6" xfId="0" applyNumberFormat="1" applyFont="1" applyBorder="1" applyAlignment="1">
      <alignment horizontal="center" vertical="center"/>
    </xf>
    <xf numFmtId="182" fontId="27" fillId="0" borderId="4" xfId="0" applyNumberFormat="1" applyFont="1" applyBorder="1" applyAlignment="1">
      <alignment horizontal="center" vertical="center"/>
    </xf>
    <xf numFmtId="182" fontId="27" fillId="0" borderId="7" xfId="0" applyNumberFormat="1" applyFont="1" applyBorder="1" applyAlignment="1">
      <alignment horizontal="center" vertical="center"/>
    </xf>
    <xf numFmtId="0" fontId="5" fillId="0" borderId="6" xfId="44" applyNumberFormat="1" applyBorder="1" applyAlignment="1">
      <alignment horizontal="center" vertical="center"/>
    </xf>
    <xf numFmtId="0" fontId="45" fillId="0" borderId="0" xfId="45" applyFont="1" applyFill="1" applyAlignment="1">
      <alignment vertical="center"/>
    </xf>
    <xf numFmtId="0" fontId="50" fillId="0" borderId="0" xfId="45" applyFont="1" applyFill="1" applyAlignment="1">
      <alignment vertical="center"/>
    </xf>
    <xf numFmtId="0" fontId="52" fillId="0" borderId="0" xfId="45" applyFont="1" applyFill="1" applyAlignment="1">
      <alignment vertical="center"/>
    </xf>
    <xf numFmtId="0" fontId="45" fillId="0" borderId="9" xfId="45" applyFont="1" applyFill="1" applyBorder="1" applyAlignment="1">
      <alignment vertical="center"/>
    </xf>
    <xf numFmtId="0" fontId="45" fillId="0" borderId="13" xfId="45" applyFont="1" applyFill="1" applyBorder="1" applyAlignment="1">
      <alignment vertical="center"/>
    </xf>
    <xf numFmtId="0" fontId="45" fillId="0" borderId="10" xfId="45" applyFont="1" applyFill="1" applyBorder="1" applyAlignment="1">
      <alignment vertical="center"/>
    </xf>
    <xf numFmtId="0" fontId="45" fillId="0" borderId="6" xfId="45" applyFont="1" applyFill="1" applyBorder="1" applyAlignment="1">
      <alignment vertical="center"/>
    </xf>
    <xf numFmtId="0" fontId="45" fillId="0" borderId="1" xfId="45" applyFont="1" applyFill="1" applyBorder="1" applyAlignment="1">
      <alignment vertical="center"/>
    </xf>
    <xf numFmtId="0" fontId="45" fillId="0" borderId="7" xfId="45" applyFont="1" applyFill="1" applyBorder="1" applyAlignment="1">
      <alignment vertical="center"/>
    </xf>
    <xf numFmtId="0" fontId="45" fillId="0" borderId="8" xfId="45" applyFont="1" applyFill="1" applyBorder="1" applyAlignment="1">
      <alignment vertical="center"/>
    </xf>
    <xf numFmtId="0" fontId="45" fillId="0" borderId="12" xfId="45" applyFont="1" applyFill="1" applyBorder="1" applyAlignment="1">
      <alignment vertical="center"/>
    </xf>
    <xf numFmtId="0" fontId="54" fillId="0" borderId="0" xfId="48" applyFont="1" applyFill="1" applyAlignment="1">
      <alignment vertical="center"/>
    </xf>
    <xf numFmtId="0" fontId="54" fillId="0" borderId="0" xfId="48" applyFont="1" applyFill="1" applyBorder="1" applyAlignment="1">
      <alignment horizontal="center" vertical="center"/>
    </xf>
    <xf numFmtId="0" fontId="54" fillId="0" borderId="0" xfId="48" applyFont="1" applyFill="1" applyAlignment="1">
      <alignment horizontal="right" vertical="center"/>
    </xf>
    <xf numFmtId="0" fontId="54" fillId="0" borderId="127" xfId="48" applyFont="1" applyFill="1" applyBorder="1" applyAlignment="1" applyProtection="1">
      <alignment horizontal="distributed" vertical="center" indent="1"/>
    </xf>
    <xf numFmtId="0" fontId="54" fillId="0" borderId="128" xfId="48" applyFont="1" applyFill="1" applyBorder="1" applyAlignment="1" applyProtection="1">
      <alignment horizontal="distributed" vertical="center" wrapText="1" indent="1"/>
    </xf>
    <xf numFmtId="0" fontId="54" fillId="0" borderId="129" xfId="48" applyFont="1" applyFill="1" applyBorder="1" applyAlignment="1" applyProtection="1">
      <alignment horizontal="distributed" vertical="center" wrapText="1" indent="1"/>
    </xf>
    <xf numFmtId="187" fontId="54" fillId="0" borderId="0" xfId="50" applyNumberFormat="1" applyFont="1" applyFill="1" applyBorder="1" applyAlignment="1" applyProtection="1">
      <alignment horizontal="center" vertical="center"/>
    </xf>
    <xf numFmtId="188" fontId="54" fillId="0" borderId="0" xfId="50" applyNumberFormat="1" applyFont="1" applyFill="1" applyBorder="1" applyAlignment="1" applyProtection="1">
      <alignment horizontal="center" vertical="center"/>
    </xf>
    <xf numFmtId="187" fontId="54" fillId="0" borderId="0" xfId="50" applyNumberFormat="1" applyFont="1" applyFill="1" applyAlignment="1" applyProtection="1">
      <alignment horizontal="center" vertical="center"/>
    </xf>
    <xf numFmtId="1" fontId="54" fillId="0" borderId="0" xfId="50" applyFont="1" applyFill="1" applyAlignment="1">
      <alignment horizontal="center" vertical="center"/>
    </xf>
    <xf numFmtId="0" fontId="55" fillId="0" borderId="6" xfId="48" applyFont="1" applyFill="1" applyBorder="1" applyAlignment="1" applyProtection="1">
      <alignment horizontal="distributed" vertical="center"/>
    </xf>
    <xf numFmtId="0" fontId="54" fillId="0" borderId="0" xfId="48" applyFont="1" applyFill="1" applyBorder="1" applyAlignment="1" applyProtection="1">
      <alignment horizontal="distributed" vertical="center" indent="1"/>
    </xf>
    <xf numFmtId="184" fontId="55" fillId="0" borderId="92" xfId="48" applyNumberFormat="1" applyFont="1" applyFill="1" applyBorder="1" applyAlignment="1" applyProtection="1">
      <alignment vertical="center"/>
    </xf>
    <xf numFmtId="184" fontId="55" fillId="0" borderId="130" xfId="48" applyNumberFormat="1" applyFont="1" applyFill="1" applyBorder="1" applyAlignment="1" applyProtection="1">
      <alignment vertical="center"/>
    </xf>
    <xf numFmtId="184" fontId="55" fillId="0" borderId="131" xfId="48" applyNumberFormat="1" applyFont="1" applyFill="1" applyBorder="1" applyAlignment="1" applyProtection="1">
      <alignment vertical="center"/>
    </xf>
    <xf numFmtId="1" fontId="54" fillId="0" borderId="0" xfId="50" applyFont="1" applyFill="1" applyAlignment="1">
      <alignment vertical="center"/>
    </xf>
    <xf numFmtId="0" fontId="55" fillId="0" borderId="132" xfId="48" applyFont="1" applyFill="1" applyBorder="1" applyAlignment="1" applyProtection="1">
      <alignment horizontal="distributed" vertical="center"/>
    </xf>
    <xf numFmtId="0" fontId="54" fillId="0" borderId="133" xfId="48" applyFont="1" applyFill="1" applyBorder="1" applyAlignment="1" applyProtection="1">
      <alignment horizontal="distributed" vertical="center" indent="1"/>
    </xf>
    <xf numFmtId="184" fontId="55" fillId="0" borderId="134" xfId="48" applyNumberFormat="1" applyFont="1" applyFill="1" applyBorder="1" applyAlignment="1" applyProtection="1">
      <alignment vertical="center"/>
    </xf>
    <xf numFmtId="184" fontId="55" fillId="0" borderId="135" xfId="48" applyNumberFormat="1" applyFont="1" applyFill="1" applyBorder="1" applyAlignment="1" applyProtection="1">
      <alignment vertical="center"/>
    </xf>
    <xf numFmtId="184" fontId="55" fillId="0" borderId="136" xfId="48" applyNumberFormat="1" applyFont="1" applyFill="1" applyBorder="1" applyAlignment="1" applyProtection="1">
      <alignment vertical="center"/>
    </xf>
    <xf numFmtId="0" fontId="54" fillId="0" borderId="133" xfId="48" applyFont="1" applyFill="1" applyBorder="1" applyAlignment="1" applyProtection="1">
      <alignment horizontal="distributed" vertical="center" wrapText="1" indent="1"/>
    </xf>
    <xf numFmtId="0" fontId="55" fillId="0" borderId="137" xfId="48" applyFont="1" applyFill="1" applyBorder="1" applyAlignment="1" applyProtection="1">
      <alignment horizontal="distributed" vertical="center"/>
    </xf>
    <xf numFmtId="0" fontId="54" fillId="0" borderId="138" xfId="48" applyFont="1" applyFill="1" applyBorder="1" applyAlignment="1" applyProtection="1">
      <alignment horizontal="distributed" vertical="center" indent="1"/>
    </xf>
    <xf numFmtId="184" fontId="55" fillId="0" borderId="139" xfId="48" applyNumberFormat="1" applyFont="1" applyFill="1" applyBorder="1" applyAlignment="1" applyProtection="1">
      <alignment vertical="center"/>
    </xf>
    <xf numFmtId="184" fontId="55" fillId="0" borderId="140" xfId="48" applyNumberFormat="1" applyFont="1" applyFill="1" applyBorder="1" applyAlignment="1" applyProtection="1">
      <alignment vertical="center"/>
    </xf>
    <xf numFmtId="184" fontId="55" fillId="0" borderId="141" xfId="48" applyNumberFormat="1" applyFont="1" applyFill="1" applyBorder="1" applyAlignment="1" applyProtection="1">
      <alignment vertical="center"/>
    </xf>
    <xf numFmtId="0" fontId="55" fillId="0" borderId="4" xfId="48" applyFont="1" applyFill="1" applyBorder="1" applyAlignment="1" applyProtection="1">
      <alignment horizontal="distributed" vertical="center"/>
    </xf>
    <xf numFmtId="1" fontId="54" fillId="0" borderId="5" xfId="48" applyNumberFormat="1" applyFont="1" applyFill="1" applyBorder="1" applyAlignment="1" applyProtection="1">
      <alignment horizontal="distributed" vertical="center" indent="1"/>
    </xf>
    <xf numFmtId="184" fontId="56" fillId="0" borderId="127" xfId="48" applyNumberFormat="1" applyFont="1" applyFill="1" applyBorder="1" applyAlignment="1" applyProtection="1">
      <alignment vertical="center"/>
    </xf>
    <xf numFmtId="184" fontId="56" fillId="0" borderId="128" xfId="48" applyNumberFormat="1" applyFont="1" applyFill="1" applyBorder="1" applyAlignment="1" applyProtection="1">
      <alignment vertical="center"/>
    </xf>
    <xf numFmtId="184" fontId="56" fillId="0" borderId="129" xfId="48" applyNumberFormat="1" applyFont="1" applyFill="1" applyBorder="1" applyAlignment="1" applyProtection="1">
      <alignment vertical="center"/>
    </xf>
    <xf numFmtId="189" fontId="47" fillId="0" borderId="0" xfId="51" applyNumberFormat="1" applyFont="1" applyFill="1" applyAlignment="1">
      <alignment vertical="center"/>
    </xf>
    <xf numFmtId="49" fontId="45" fillId="0" borderId="0" xfId="52" applyNumberFormat="1" applyFont="1" applyFill="1" applyAlignment="1">
      <alignment vertical="center"/>
    </xf>
    <xf numFmtId="189" fontId="54" fillId="0" borderId="0" xfId="51" applyNumberFormat="1" applyFont="1" applyFill="1" applyAlignment="1">
      <alignment vertical="center"/>
    </xf>
    <xf numFmtId="189" fontId="54" fillId="0" borderId="0" xfId="51" applyNumberFormat="1" applyFont="1" applyFill="1" applyAlignment="1">
      <alignment horizontal="right" vertical="center"/>
    </xf>
    <xf numFmtId="189" fontId="54" fillId="0" borderId="0" xfId="51" applyNumberFormat="1" applyFont="1" applyFill="1" applyBorder="1" applyAlignment="1">
      <alignment vertical="center"/>
    </xf>
    <xf numFmtId="189" fontId="54" fillId="0" borderId="0" xfId="51" applyNumberFormat="1" applyFont="1" applyFill="1" applyBorder="1" applyAlignment="1">
      <alignment horizontal="centerContinuous" vertical="center"/>
    </xf>
    <xf numFmtId="189" fontId="57" fillId="0" borderId="0" xfId="51" applyNumberFormat="1" applyFont="1" applyFill="1" applyBorder="1" applyAlignment="1">
      <alignment vertical="center"/>
    </xf>
    <xf numFmtId="189" fontId="57" fillId="35" borderId="0" xfId="51" applyNumberFormat="1" applyFont="1" applyFill="1" applyBorder="1" applyAlignment="1">
      <alignment vertical="center"/>
    </xf>
    <xf numFmtId="189" fontId="54" fillId="35" borderId="0" xfId="51" applyNumberFormat="1" applyFont="1" applyFill="1" applyBorder="1" applyAlignment="1">
      <alignment vertical="center"/>
    </xf>
    <xf numFmtId="189" fontId="54" fillId="35" borderId="0" xfId="51" applyNumberFormat="1" applyFont="1" applyFill="1" applyAlignment="1">
      <alignment vertical="center"/>
    </xf>
    <xf numFmtId="189" fontId="47" fillId="35" borderId="0" xfId="51" applyNumberFormat="1" applyFont="1" applyFill="1" applyAlignment="1">
      <alignment vertical="center"/>
    </xf>
    <xf numFmtId="189" fontId="54" fillId="0" borderId="144" xfId="51" applyNumberFormat="1" applyFont="1" applyFill="1" applyBorder="1" applyAlignment="1">
      <alignment vertical="center" wrapText="1"/>
    </xf>
    <xf numFmtId="189" fontId="54" fillId="0" borderId="143" xfId="51" applyNumberFormat="1" applyFont="1" applyFill="1" applyBorder="1" applyAlignment="1">
      <alignment vertical="center" wrapText="1"/>
    </xf>
    <xf numFmtId="189" fontId="55" fillId="35" borderId="0" xfId="51" applyNumberFormat="1" applyFont="1" applyFill="1" applyAlignment="1">
      <alignment vertical="center"/>
    </xf>
    <xf numFmtId="189" fontId="41" fillId="0" borderId="0" xfId="51" applyNumberFormat="1" applyFont="1" applyFill="1" applyAlignment="1">
      <alignment vertical="center"/>
    </xf>
    <xf numFmtId="189" fontId="54" fillId="0" borderId="6" xfId="51" applyNumberFormat="1" applyFont="1" applyFill="1" applyBorder="1" applyAlignment="1">
      <alignment horizontal="center" vertical="center" wrapText="1"/>
    </xf>
    <xf numFmtId="189" fontId="54" fillId="0" borderId="0" xfId="51" applyNumberFormat="1" applyFont="1" applyFill="1" applyBorder="1" applyAlignment="1">
      <alignment horizontal="center" vertical="center" wrapText="1"/>
    </xf>
    <xf numFmtId="189" fontId="54" fillId="0" borderId="0" xfId="51" applyNumberFormat="1" applyFont="1" applyFill="1" applyBorder="1" applyAlignment="1">
      <alignment horizontal="left" vertical="center"/>
    </xf>
    <xf numFmtId="189" fontId="54" fillId="0" borderId="0" xfId="51" applyNumberFormat="1" applyFont="1" applyFill="1" applyBorder="1" applyAlignment="1">
      <alignment horizontal="center" vertical="center"/>
    </xf>
    <xf numFmtId="189" fontId="54" fillId="35" borderId="0" xfId="51" applyNumberFormat="1" applyFont="1" applyFill="1" applyBorder="1" applyAlignment="1">
      <alignment horizontal="centerContinuous" vertical="center"/>
    </xf>
    <xf numFmtId="189" fontId="54" fillId="0" borderId="6" xfId="51" applyNumberFormat="1" applyFont="1" applyFill="1" applyBorder="1" applyAlignment="1">
      <alignment horizontal="center" vertical="center"/>
    </xf>
    <xf numFmtId="0" fontId="54" fillId="35" borderId="0" xfId="48" applyFont="1" applyFill="1" applyAlignment="1">
      <alignment vertical="center"/>
    </xf>
    <xf numFmtId="184" fontId="55" fillId="0" borderId="0" xfId="51" applyNumberFormat="1" applyFont="1" applyFill="1" applyBorder="1" applyAlignment="1">
      <alignment vertical="center"/>
    </xf>
    <xf numFmtId="189" fontId="47" fillId="35" borderId="0" xfId="51" applyNumberFormat="1" applyFont="1" applyFill="1" applyBorder="1" applyAlignment="1">
      <alignment vertical="center"/>
    </xf>
    <xf numFmtId="189" fontId="47" fillId="0" borderId="0" xfId="51" applyNumberFormat="1" applyFont="1" applyFill="1" applyBorder="1" applyAlignment="1">
      <alignment vertical="center"/>
    </xf>
    <xf numFmtId="184" fontId="55" fillId="35" borderId="0" xfId="51" applyNumberFormat="1" applyFont="1" applyFill="1" applyBorder="1" applyAlignment="1">
      <alignment vertical="center"/>
    </xf>
    <xf numFmtId="189" fontId="57" fillId="36" borderId="0" xfId="51" applyNumberFormat="1" applyFont="1" applyFill="1" applyBorder="1" applyAlignment="1">
      <alignment vertical="center"/>
    </xf>
    <xf numFmtId="189" fontId="47" fillId="36" borderId="0" xfId="51" applyNumberFormat="1" applyFont="1" applyFill="1" applyBorder="1" applyAlignment="1">
      <alignment vertical="center"/>
    </xf>
    <xf numFmtId="189" fontId="47" fillId="36" borderId="0" xfId="51" applyNumberFormat="1" applyFont="1" applyFill="1" applyAlignment="1">
      <alignment vertical="center"/>
    </xf>
    <xf numFmtId="189" fontId="54" fillId="0" borderId="0" xfId="51" applyNumberFormat="1" applyFont="1" applyFill="1" applyBorder="1" applyAlignment="1">
      <alignment vertical="center" wrapText="1"/>
    </xf>
    <xf numFmtId="189" fontId="54" fillId="36" borderId="0" xfId="51" applyNumberFormat="1" applyFont="1" applyFill="1" applyBorder="1" applyAlignment="1">
      <alignment vertical="center" wrapText="1"/>
    </xf>
    <xf numFmtId="189" fontId="47" fillId="0" borderId="6" xfId="51" applyNumberFormat="1" applyFont="1" applyFill="1" applyBorder="1" applyAlignment="1">
      <alignment vertical="center"/>
    </xf>
    <xf numFmtId="189" fontId="54" fillId="36" borderId="0" xfId="51" applyNumberFormat="1" applyFont="1" applyFill="1" applyBorder="1" applyAlignment="1">
      <alignment vertical="center"/>
    </xf>
    <xf numFmtId="189" fontId="55" fillId="0" borderId="0" xfId="51" applyNumberFormat="1" applyFont="1" applyFill="1" applyBorder="1" applyAlignment="1">
      <alignment vertical="center"/>
    </xf>
    <xf numFmtId="190" fontId="55" fillId="36" borderId="0" xfId="51" applyNumberFormat="1" applyFont="1" applyFill="1" applyBorder="1" applyAlignment="1">
      <alignment vertical="center" wrapText="1"/>
    </xf>
    <xf numFmtId="190" fontId="55" fillId="0" borderId="0" xfId="51" applyNumberFormat="1" applyFont="1" applyFill="1" applyBorder="1" applyAlignment="1">
      <alignment vertical="center" wrapText="1"/>
    </xf>
    <xf numFmtId="0" fontId="47" fillId="0" borderId="0" xfId="45" applyFont="1" applyFill="1" applyAlignment="1">
      <alignment vertical="center"/>
    </xf>
    <xf numFmtId="0" fontId="47" fillId="0" borderId="0" xfId="45" applyFont="1" applyFill="1" applyAlignment="1">
      <alignment horizontal="distributed" vertical="center" wrapText="1" indent="1"/>
    </xf>
    <xf numFmtId="0" fontId="58" fillId="0" borderId="0" xfId="45" applyFont="1" applyFill="1" applyAlignment="1">
      <alignment vertical="center"/>
    </xf>
    <xf numFmtId="0" fontId="54" fillId="0" borderId="90" xfId="53" applyFont="1" applyFill="1" applyBorder="1" applyAlignment="1">
      <alignment horizontal="center" vertical="center"/>
    </xf>
    <xf numFmtId="0" fontId="54" fillId="0" borderId="120" xfId="53" applyFont="1" applyFill="1" applyBorder="1" applyAlignment="1">
      <alignment horizontal="distributed" vertical="center" indent="1"/>
    </xf>
    <xf numFmtId="0" fontId="54" fillId="0" borderId="100" xfId="53" applyFont="1" applyFill="1" applyBorder="1" applyAlignment="1">
      <alignment horizontal="distributed" vertical="center" wrapText="1" indent="1"/>
    </xf>
    <xf numFmtId="0" fontId="54" fillId="0" borderId="121" xfId="53" applyFont="1" applyFill="1" applyBorder="1" applyAlignment="1">
      <alignment horizontal="center" vertical="center"/>
    </xf>
    <xf numFmtId="0" fontId="54" fillId="0" borderId="122" xfId="53" applyFont="1" applyFill="1" applyBorder="1" applyAlignment="1">
      <alignment vertical="center"/>
    </xf>
    <xf numFmtId="0" fontId="54" fillId="0" borderId="122" xfId="53" applyFont="1" applyFill="1" applyBorder="1" applyAlignment="1">
      <alignment horizontal="left" vertical="center" indent="1"/>
    </xf>
    <xf numFmtId="0" fontId="54" fillId="0" borderId="122" xfId="53" applyFont="1" applyFill="1" applyBorder="1" applyAlignment="1">
      <alignment horizontal="left" vertical="center" wrapText="1"/>
    </xf>
    <xf numFmtId="0" fontId="54" fillId="0" borderId="114" xfId="53" applyFont="1" applyFill="1" applyBorder="1" applyAlignment="1">
      <alignment horizontal="distributed" vertical="center" wrapText="1" indent="1"/>
    </xf>
    <xf numFmtId="0" fontId="54" fillId="0" borderId="103" xfId="53" applyFont="1" applyFill="1" applyBorder="1" applyAlignment="1">
      <alignment horizontal="distributed" vertical="center" wrapText="1" indent="1"/>
    </xf>
    <xf numFmtId="0" fontId="54" fillId="0" borderId="96" xfId="53" applyFont="1" applyFill="1" applyBorder="1" applyAlignment="1">
      <alignment horizontal="center" vertical="center"/>
    </xf>
    <xf numFmtId="0" fontId="54" fillId="0" borderId="126" xfId="53" applyFont="1" applyFill="1" applyBorder="1" applyAlignment="1">
      <alignment vertical="center"/>
    </xf>
    <xf numFmtId="0" fontId="54" fillId="0" borderId="126" xfId="53" applyFont="1" applyFill="1" applyBorder="1" applyAlignment="1">
      <alignment horizontal="left" vertical="center" indent="1"/>
    </xf>
    <xf numFmtId="0" fontId="47" fillId="0" borderId="0" xfId="45" applyFont="1" applyFill="1" applyBorder="1" applyAlignment="1">
      <alignment vertical="center"/>
    </xf>
    <xf numFmtId="0" fontId="54" fillId="0" borderId="8" xfId="53" applyFont="1" applyFill="1" applyBorder="1" applyAlignment="1">
      <alignment horizontal="center" vertical="center"/>
    </xf>
    <xf numFmtId="0" fontId="54" fillId="0" borderId="8" xfId="53" applyFont="1" applyFill="1" applyBorder="1" applyAlignment="1">
      <alignment vertical="center"/>
    </xf>
    <xf numFmtId="0" fontId="54" fillId="0" borderId="8" xfId="53" applyFont="1" applyFill="1" applyBorder="1" applyAlignment="1">
      <alignment horizontal="left" vertical="center" indent="1"/>
    </xf>
    <xf numFmtId="0" fontId="54" fillId="0" borderId="8" xfId="53" applyFont="1" applyFill="1" applyBorder="1" applyAlignment="1">
      <alignment horizontal="distributed" vertical="center" wrapText="1" indent="1"/>
    </xf>
    <xf numFmtId="0" fontId="54" fillId="0" borderId="149" xfId="53" applyFont="1" applyFill="1" applyBorder="1" applyAlignment="1">
      <alignment horizontal="center" vertical="center"/>
    </xf>
    <xf numFmtId="0" fontId="54" fillId="0" borderId="150" xfId="53" applyFont="1" applyFill="1" applyBorder="1" applyAlignment="1">
      <alignment horizontal="left" vertical="center" wrapText="1"/>
    </xf>
    <xf numFmtId="0" fontId="54" fillId="0" borderId="150" xfId="53" applyFont="1" applyFill="1" applyBorder="1" applyAlignment="1">
      <alignment horizontal="left" vertical="center" indent="1"/>
    </xf>
    <xf numFmtId="0" fontId="54" fillId="0" borderId="126" xfId="53" applyFont="1" applyFill="1" applyBorder="1" applyAlignment="1">
      <alignment horizontal="left" vertical="center" wrapText="1"/>
    </xf>
    <xf numFmtId="0" fontId="54" fillId="0" borderId="0" xfId="45" applyFont="1" applyFill="1" applyAlignment="1">
      <alignment vertical="center"/>
    </xf>
    <xf numFmtId="0" fontId="59" fillId="0" borderId="0" xfId="45" applyFont="1" applyFill="1" applyAlignment="1">
      <alignment vertical="center"/>
    </xf>
    <xf numFmtId="0" fontId="59" fillId="0" borderId="0" xfId="45" applyFont="1" applyFill="1" applyAlignment="1">
      <alignment horizontal="right" vertical="center"/>
    </xf>
    <xf numFmtId="0" fontId="59" fillId="0" borderId="0" xfId="45" applyFont="1" applyFill="1" applyAlignment="1">
      <alignment horizontal="left" vertical="center"/>
    </xf>
    <xf numFmtId="0" fontId="59" fillId="0" borderId="9" xfId="45" applyFont="1" applyFill="1" applyBorder="1" applyAlignment="1">
      <alignment horizontal="distributed" vertical="center" indent="1"/>
    </xf>
    <xf numFmtId="0" fontId="59" fillId="0" borderId="13" xfId="45" applyFont="1" applyFill="1" applyBorder="1" applyAlignment="1">
      <alignment horizontal="distributed" vertical="center" indent="1"/>
    </xf>
    <xf numFmtId="0" fontId="59" fillId="0" borderId="6" xfId="45" applyFont="1" applyFill="1" applyBorder="1" applyAlignment="1">
      <alignment horizontal="distributed" vertical="center" wrapText="1" indent="1"/>
    </xf>
    <xf numFmtId="0" fontId="59" fillId="0" borderId="0" xfId="45" applyFont="1" applyFill="1" applyBorder="1" applyAlignment="1">
      <alignment horizontal="distributed" vertical="center" wrapText="1" indent="1"/>
    </xf>
    <xf numFmtId="0" fontId="59" fillId="0" borderId="122" xfId="53" applyFont="1" applyFill="1" applyBorder="1" applyAlignment="1">
      <alignment horizontal="distributed" vertical="center" wrapText="1"/>
    </xf>
    <xf numFmtId="0" fontId="59" fillId="0" borderId="93" xfId="53" applyFont="1" applyFill="1" applyBorder="1" applyAlignment="1">
      <alignment horizontal="distributed" vertical="center" wrapText="1"/>
    </xf>
    <xf numFmtId="0" fontId="59" fillId="0" borderId="0" xfId="45" applyFont="1" applyFill="1" applyAlignment="1">
      <alignment horizontal="center" vertical="center" wrapText="1"/>
    </xf>
    <xf numFmtId="0" fontId="59" fillId="0" borderId="122" xfId="53" applyFont="1" applyFill="1" applyBorder="1" applyAlignment="1">
      <alignment horizontal="center" vertical="center" wrapText="1"/>
    </xf>
    <xf numFmtId="0" fontId="59" fillId="0" borderId="93" xfId="53" applyFont="1" applyFill="1" applyBorder="1" applyAlignment="1">
      <alignment horizontal="center" vertical="center" wrapText="1"/>
    </xf>
    <xf numFmtId="0" fontId="59" fillId="0" borderId="103" xfId="53" applyFont="1" applyFill="1" applyBorder="1" applyAlignment="1">
      <alignment horizontal="center" vertical="center" wrapText="1"/>
    </xf>
    <xf numFmtId="0" fontId="59" fillId="0" borderId="0" xfId="45" applyFont="1" applyFill="1" applyBorder="1" applyAlignment="1">
      <alignment horizontal="left" vertical="center" wrapText="1"/>
    </xf>
    <xf numFmtId="0" fontId="59" fillId="0" borderId="154" xfId="53" applyFont="1" applyFill="1" applyBorder="1" applyAlignment="1">
      <alignment horizontal="center" vertical="center"/>
    </xf>
    <xf numFmtId="0" fontId="59" fillId="0" borderId="114" xfId="53" applyFont="1" applyFill="1" applyBorder="1" applyAlignment="1">
      <alignment horizontal="center" vertical="center"/>
    </xf>
    <xf numFmtId="0" fontId="59" fillId="0" borderId="0" xfId="45" applyFont="1" applyFill="1" applyAlignment="1">
      <alignment horizontal="center" vertical="center"/>
    </xf>
    <xf numFmtId="0" fontId="43" fillId="0" borderId="153" xfId="48" applyFont="1" applyFill="1" applyBorder="1" applyAlignment="1" applyProtection="1">
      <alignment horizontal="distributed" vertical="center"/>
    </xf>
    <xf numFmtId="0" fontId="59" fillId="0" borderId="145" xfId="48" applyFont="1" applyFill="1" applyBorder="1" applyAlignment="1" applyProtection="1">
      <alignment horizontal="distributed" vertical="center" indent="1" shrinkToFit="1"/>
    </xf>
    <xf numFmtId="178" fontId="43" fillId="0" borderId="154" xfId="45" applyNumberFormat="1" applyFont="1" applyFill="1" applyBorder="1" applyAlignment="1">
      <alignment vertical="center"/>
    </xf>
    <xf numFmtId="178" fontId="43" fillId="0" borderId="113" xfId="45" applyNumberFormat="1" applyFont="1" applyFill="1" applyBorder="1" applyAlignment="1">
      <alignment vertical="center"/>
    </xf>
    <xf numFmtId="178" fontId="43" fillId="0" borderId="114" xfId="45" applyNumberFormat="1" applyFont="1" applyFill="1" applyBorder="1" applyAlignment="1">
      <alignment vertical="center"/>
    </xf>
    <xf numFmtId="0" fontId="43" fillId="0" borderId="6" xfId="48" applyFont="1" applyFill="1" applyBorder="1" applyAlignment="1" applyProtection="1">
      <alignment horizontal="distributed" vertical="center"/>
    </xf>
    <xf numFmtId="0" fontId="59" fillId="0" borderId="0" xfId="48" applyFont="1" applyFill="1" applyBorder="1" applyAlignment="1" applyProtection="1">
      <alignment horizontal="distributed" vertical="center" indent="1" shrinkToFit="1"/>
    </xf>
    <xf numFmtId="178" fontId="43" fillId="0" borderId="130" xfId="45" applyNumberFormat="1" applyFont="1" applyFill="1" applyBorder="1" applyAlignment="1">
      <alignment vertical="center"/>
    </xf>
    <xf numFmtId="178" fontId="43" fillId="0" borderId="144" xfId="45" applyNumberFormat="1" applyFont="1" applyFill="1" applyBorder="1" applyAlignment="1">
      <alignment vertical="center"/>
    </xf>
    <xf numFmtId="178" fontId="43" fillId="0" borderId="131" xfId="45" applyNumberFormat="1" applyFont="1" applyFill="1" applyBorder="1" applyAlignment="1">
      <alignment vertical="center"/>
    </xf>
    <xf numFmtId="0" fontId="59" fillId="0" borderId="0" xfId="48" applyFont="1" applyFill="1" applyBorder="1" applyAlignment="1" applyProtection="1">
      <alignment horizontal="distributed" vertical="center" wrapText="1" indent="1" shrinkToFit="1"/>
    </xf>
    <xf numFmtId="0" fontId="43" fillId="0" borderId="104" xfId="48" applyFont="1" applyFill="1" applyBorder="1" applyAlignment="1" applyProtection="1">
      <alignment horizontal="distributed" vertical="center"/>
    </xf>
    <xf numFmtId="1" fontId="59" fillId="0" borderId="125" xfId="48" applyNumberFormat="1" applyFont="1" applyFill="1" applyBorder="1" applyAlignment="1" applyProtection="1">
      <alignment horizontal="distributed" vertical="center" indent="1"/>
    </xf>
    <xf numFmtId="178" fontId="43" fillId="0" borderId="126" xfId="45" applyNumberFormat="1" applyFont="1" applyFill="1" applyBorder="1" applyAlignment="1">
      <alignment vertical="center"/>
    </xf>
    <xf numFmtId="178" fontId="43" fillId="0" borderId="118" xfId="45" applyNumberFormat="1" applyFont="1" applyFill="1" applyBorder="1" applyAlignment="1">
      <alignment vertical="center"/>
    </xf>
    <xf numFmtId="178" fontId="43" fillId="0" borderId="106" xfId="45" applyNumberFormat="1" applyFont="1" applyFill="1" applyBorder="1" applyAlignment="1">
      <alignment vertical="center"/>
    </xf>
    <xf numFmtId="0" fontId="59" fillId="0" borderId="102" xfId="53" applyFont="1" applyFill="1" applyBorder="1" applyAlignment="1">
      <alignment horizontal="center" vertical="center" wrapText="1"/>
    </xf>
    <xf numFmtId="0" fontId="59" fillId="0" borderId="102" xfId="53" applyFont="1" applyFill="1" applyBorder="1" applyAlignment="1">
      <alignment horizontal="center" vertical="center"/>
    </xf>
    <xf numFmtId="0" fontId="59" fillId="0" borderId="122" xfId="53" applyFont="1" applyFill="1" applyBorder="1" applyAlignment="1">
      <alignment horizontal="center" vertical="center"/>
    </xf>
    <xf numFmtId="0" fontId="59" fillId="0" borderId="103" xfId="53" applyFont="1" applyFill="1" applyBorder="1" applyAlignment="1">
      <alignment horizontal="center" vertical="center"/>
    </xf>
    <xf numFmtId="178" fontId="43" fillId="0" borderId="105" xfId="45" applyNumberFormat="1" applyFont="1" applyFill="1" applyBorder="1" applyAlignment="1">
      <alignment vertical="center"/>
    </xf>
    <xf numFmtId="0" fontId="59" fillId="0" borderId="103" xfId="53" applyFont="1" applyFill="1" applyBorder="1" applyAlignment="1">
      <alignment horizontal="distributed" vertical="center" wrapText="1"/>
    </xf>
    <xf numFmtId="178" fontId="43" fillId="0" borderId="143" xfId="45" applyNumberFormat="1" applyFont="1" applyFill="1" applyBorder="1" applyAlignment="1">
      <alignment vertical="center"/>
    </xf>
    <xf numFmtId="0" fontId="43" fillId="0" borderId="0" xfId="48" applyFont="1" applyFill="1" applyBorder="1" applyAlignment="1" applyProtection="1">
      <alignment horizontal="distributed" vertical="center"/>
    </xf>
    <xf numFmtId="1" fontId="59" fillId="0" borderId="0" xfId="48" applyNumberFormat="1" applyFont="1" applyFill="1" applyBorder="1" applyAlignment="1" applyProtection="1">
      <alignment horizontal="distributed" vertical="center" indent="1"/>
    </xf>
    <xf numFmtId="178" fontId="43" fillId="0" borderId="0" xfId="45" applyNumberFormat="1" applyFont="1" applyFill="1" applyBorder="1" applyAlignment="1">
      <alignment vertical="center"/>
    </xf>
    <xf numFmtId="0" fontId="58" fillId="0" borderId="0" xfId="45" applyFont="1" applyFill="1" applyBorder="1" applyAlignment="1">
      <alignment vertical="center"/>
    </xf>
    <xf numFmtId="0" fontId="59" fillId="0" borderId="9" xfId="45" applyFont="1" applyFill="1" applyBorder="1" applyAlignment="1">
      <alignment horizontal="left" vertical="center" wrapText="1"/>
    </xf>
    <xf numFmtId="0" fontId="59" fillId="0" borderId="13" xfId="45" applyFont="1" applyFill="1" applyBorder="1" applyAlignment="1">
      <alignment horizontal="left" vertical="center" wrapText="1"/>
    </xf>
    <xf numFmtId="0" fontId="59" fillId="0" borderId="151" xfId="45" applyFont="1" applyFill="1" applyBorder="1" applyAlignment="1">
      <alignment horizontal="distributed" vertical="center" wrapText="1"/>
    </xf>
    <xf numFmtId="0" fontId="59" fillId="0" borderId="91" xfId="45" applyFont="1" applyFill="1" applyBorder="1" applyAlignment="1">
      <alignment horizontal="distributed" vertical="center" wrapText="1"/>
    </xf>
    <xf numFmtId="0" fontId="59" fillId="0" borderId="123" xfId="45" applyFont="1" applyFill="1" applyBorder="1" applyAlignment="1">
      <alignment vertical="center" wrapText="1"/>
    </xf>
    <xf numFmtId="0" fontId="59" fillId="0" borderId="155" xfId="45" applyFont="1" applyFill="1" applyBorder="1" applyAlignment="1">
      <alignment vertical="center" wrapText="1"/>
    </xf>
    <xf numFmtId="0" fontId="59" fillId="0" borderId="130" xfId="53" applyFont="1" applyFill="1" applyBorder="1" applyAlignment="1">
      <alignment horizontal="center" vertical="center" wrapText="1"/>
    </xf>
    <xf numFmtId="0" fontId="59" fillId="0" borderId="144" xfId="53" applyFont="1" applyFill="1" applyBorder="1" applyAlignment="1">
      <alignment horizontal="center" vertical="center" wrapText="1"/>
    </xf>
    <xf numFmtId="0" fontId="59" fillId="0" borderId="150" xfId="53" applyFont="1" applyFill="1" applyBorder="1" applyAlignment="1">
      <alignment horizontal="center" vertical="center" wrapText="1"/>
    </xf>
    <xf numFmtId="0" fontId="59" fillId="0" borderId="124" xfId="53" applyFont="1" applyFill="1" applyBorder="1" applyAlignment="1">
      <alignment horizontal="center" vertical="center" wrapText="1"/>
    </xf>
    <xf numFmtId="0" fontId="59" fillId="0" borderId="0" xfId="45" applyFont="1" applyFill="1" applyBorder="1" applyAlignment="1">
      <alignment vertical="center"/>
    </xf>
    <xf numFmtId="191" fontId="43" fillId="0" borderId="154" xfId="45" applyNumberFormat="1" applyFont="1" applyFill="1" applyBorder="1" applyAlignment="1">
      <alignment vertical="center"/>
    </xf>
    <xf numFmtId="191" fontId="43" fillId="0" borderId="113" xfId="45" applyNumberFormat="1" applyFont="1" applyFill="1" applyBorder="1" applyAlignment="1">
      <alignment vertical="center"/>
    </xf>
    <xf numFmtId="191" fontId="43" fillId="0" borderId="114" xfId="45" applyNumberFormat="1" applyFont="1" applyFill="1" applyBorder="1" applyAlignment="1">
      <alignment vertical="center"/>
    </xf>
    <xf numFmtId="191" fontId="43" fillId="0" borderId="130" xfId="45" applyNumberFormat="1" applyFont="1" applyFill="1" applyBorder="1" applyAlignment="1">
      <alignment vertical="center"/>
    </xf>
    <xf numFmtId="191" fontId="43" fillId="0" borderId="144" xfId="45" applyNumberFormat="1" applyFont="1" applyFill="1" applyBorder="1" applyAlignment="1">
      <alignment vertical="center"/>
    </xf>
    <xf numFmtId="191" fontId="43" fillId="0" borderId="131" xfId="45" applyNumberFormat="1" applyFont="1" applyFill="1" applyBorder="1" applyAlignment="1">
      <alignment vertical="center"/>
    </xf>
    <xf numFmtId="178" fontId="43" fillId="0" borderId="126" xfId="45" applyNumberFormat="1" applyFont="1" applyFill="1" applyBorder="1" applyAlignment="1">
      <alignment horizontal="center" vertical="center"/>
    </xf>
    <xf numFmtId="191" fontId="43" fillId="0" borderId="126" xfId="45" applyNumberFormat="1" applyFont="1" applyFill="1" applyBorder="1" applyAlignment="1">
      <alignment vertical="center"/>
    </xf>
    <xf numFmtId="191" fontId="43" fillId="0" borderId="118" xfId="45" applyNumberFormat="1" applyFont="1" applyFill="1" applyBorder="1" applyAlignment="1">
      <alignment vertical="center"/>
    </xf>
    <xf numFmtId="191" fontId="43" fillId="0" borderId="106" xfId="45" applyNumberFormat="1" applyFont="1" applyFill="1" applyBorder="1" applyAlignment="1">
      <alignment vertical="center"/>
    </xf>
    <xf numFmtId="0" fontId="59" fillId="0" borderId="0" xfId="45" applyFont="1" applyFill="1" applyBorder="1" applyAlignment="1">
      <alignment horizontal="left" vertical="center"/>
    </xf>
    <xf numFmtId="0" fontId="60" fillId="0" borderId="0" xfId="45" applyFont="1" applyFill="1" applyBorder="1" applyAlignment="1">
      <alignment vertical="center"/>
    </xf>
    <xf numFmtId="0" fontId="59" fillId="0" borderId="101" xfId="45" applyFont="1" applyFill="1" applyBorder="1" applyAlignment="1">
      <alignment horizontal="center" vertical="center" wrapText="1"/>
    </xf>
    <xf numFmtId="0" fontId="59" fillId="0" borderId="94" xfId="45" applyFont="1" applyFill="1" applyBorder="1" applyAlignment="1">
      <alignment horizontal="distributed" vertical="center" wrapText="1" indent="1"/>
    </xf>
    <xf numFmtId="0" fontId="59" fillId="0" borderId="93" xfId="45" applyFont="1" applyFill="1" applyBorder="1" applyAlignment="1">
      <alignment vertical="center"/>
    </xf>
    <xf numFmtId="0" fontId="59" fillId="0" borderId="94" xfId="45" applyFont="1" applyFill="1" applyBorder="1" applyAlignment="1">
      <alignment vertical="center"/>
    </xf>
    <xf numFmtId="0" fontId="59" fillId="0" borderId="95" xfId="45" applyFont="1" applyFill="1" applyBorder="1" applyAlignment="1">
      <alignment vertical="center"/>
    </xf>
    <xf numFmtId="0" fontId="59" fillId="0" borderId="153" xfId="45" applyFont="1" applyFill="1" applyBorder="1" applyAlignment="1">
      <alignment horizontal="center" vertical="center" wrapText="1"/>
    </xf>
    <xf numFmtId="0" fontId="8" fillId="0" borderId="94" xfId="45" applyFill="1" applyBorder="1"/>
    <xf numFmtId="0" fontId="8" fillId="0" borderId="95" xfId="45" applyFill="1" applyBorder="1"/>
    <xf numFmtId="0" fontId="8" fillId="0" borderId="0" xfId="45" applyFill="1" applyBorder="1"/>
    <xf numFmtId="0" fontId="8" fillId="0" borderId="1" xfId="45" applyFill="1" applyBorder="1"/>
    <xf numFmtId="0" fontId="59" fillId="0" borderId="7" xfId="45" applyFont="1" applyFill="1" applyBorder="1" applyAlignment="1">
      <alignment horizontal="center" vertical="center" wrapText="1"/>
    </xf>
    <xf numFmtId="0" fontId="59" fillId="0" borderId="125" xfId="45" applyFont="1" applyFill="1" applyBorder="1" applyAlignment="1">
      <alignment horizontal="distributed" vertical="center" wrapText="1" indent="1"/>
    </xf>
    <xf numFmtId="0" fontId="59" fillId="0" borderId="125" xfId="45" applyFont="1" applyFill="1" applyBorder="1" applyAlignment="1">
      <alignment vertical="center"/>
    </xf>
    <xf numFmtId="0" fontId="59" fillId="0" borderId="163" xfId="45" applyFont="1" applyFill="1" applyBorder="1" applyAlignment="1">
      <alignment vertical="center"/>
    </xf>
    <xf numFmtId="0" fontId="59" fillId="0" borderId="0" xfId="45" applyFont="1" applyFill="1" applyBorder="1" applyAlignment="1">
      <alignment horizontal="center" vertical="center"/>
    </xf>
    <xf numFmtId="0" fontId="59" fillId="0" borderId="10" xfId="45" applyFont="1" applyFill="1" applyBorder="1" applyAlignment="1">
      <alignment horizontal="distributed" vertical="center" indent="1"/>
    </xf>
    <xf numFmtId="0" fontId="59" fillId="0" borderId="162" xfId="45" applyFont="1" applyFill="1" applyBorder="1" applyAlignment="1">
      <alignment horizontal="distributed" vertical="center" wrapText="1" indent="1"/>
    </xf>
    <xf numFmtId="0" fontId="59" fillId="0" borderId="121" xfId="53" applyFont="1" applyFill="1" applyBorder="1" applyAlignment="1">
      <alignment horizontal="center" vertical="center" wrapText="1"/>
    </xf>
    <xf numFmtId="0" fontId="59" fillId="0" borderId="121" xfId="53" applyFont="1" applyFill="1" applyBorder="1" applyAlignment="1">
      <alignment horizontal="center" vertical="center"/>
    </xf>
    <xf numFmtId="0" fontId="59" fillId="0" borderId="146" xfId="48" applyFont="1" applyFill="1" applyBorder="1" applyAlignment="1" applyProtection="1">
      <alignment horizontal="distributed" vertical="center" indent="1" shrinkToFit="1"/>
    </xf>
    <xf numFmtId="0" fontId="59" fillId="0" borderId="1" xfId="48" applyFont="1" applyFill="1" applyBorder="1" applyAlignment="1" applyProtection="1">
      <alignment horizontal="distributed" vertical="center" indent="1" shrinkToFit="1"/>
    </xf>
    <xf numFmtId="178" fontId="43" fillId="37" borderId="92" xfId="45" applyNumberFormat="1" applyFont="1" applyFill="1" applyBorder="1" applyAlignment="1">
      <alignment vertical="center"/>
    </xf>
    <xf numFmtId="0" fontId="59" fillId="0" borderId="1" xfId="48" applyFont="1" applyFill="1" applyBorder="1" applyAlignment="1" applyProtection="1">
      <alignment horizontal="distributed" vertical="center" wrapText="1" indent="1" shrinkToFit="1"/>
    </xf>
    <xf numFmtId="1" fontId="59" fillId="0" borderId="163" xfId="48" applyNumberFormat="1" applyFont="1" applyFill="1" applyBorder="1" applyAlignment="1" applyProtection="1">
      <alignment horizontal="distributed" vertical="center" indent="1"/>
    </xf>
    <xf numFmtId="178" fontId="43" fillId="0" borderId="96" xfId="45" applyNumberFormat="1" applyFont="1" applyFill="1" applyBorder="1" applyAlignment="1">
      <alignment vertical="center"/>
    </xf>
    <xf numFmtId="0" fontId="59" fillId="0" borderId="0" xfId="54" applyFont="1" applyFill="1" applyBorder="1" applyAlignment="1">
      <alignment horizontal="distributed" vertical="center"/>
    </xf>
    <xf numFmtId="0" fontId="59" fillId="0" borderId="121" xfId="53" applyFont="1" applyFill="1" applyBorder="1" applyAlignment="1">
      <alignment horizontal="distributed" vertical="center" wrapText="1"/>
    </xf>
    <xf numFmtId="178" fontId="43" fillId="0" borderId="166" xfId="45" applyNumberFormat="1" applyFont="1" applyFill="1" applyBorder="1" applyAlignment="1">
      <alignment vertical="center"/>
    </xf>
    <xf numFmtId="178" fontId="43" fillId="0" borderId="92" xfId="45" applyNumberFormat="1" applyFont="1" applyFill="1" applyBorder="1" applyAlignment="1">
      <alignment vertical="center"/>
    </xf>
    <xf numFmtId="0" fontId="59" fillId="0" borderId="0" xfId="45" applyFont="1" applyFill="1" applyBorder="1" applyAlignment="1">
      <alignment horizontal="distributed" vertical="center" indent="1"/>
    </xf>
    <xf numFmtId="0" fontId="59" fillId="0" borderId="0" xfId="53" applyFont="1" applyFill="1" applyBorder="1" applyAlignment="1">
      <alignment horizontal="center" vertical="center"/>
    </xf>
    <xf numFmtId="0" fontId="59" fillId="0" borderId="9" xfId="45" applyFont="1" applyFill="1" applyBorder="1" applyAlignment="1">
      <alignment vertical="center"/>
    </xf>
    <xf numFmtId="0" fontId="59" fillId="0" borderId="10" xfId="45" applyFont="1" applyFill="1" applyBorder="1" applyAlignment="1">
      <alignment vertical="center"/>
    </xf>
    <xf numFmtId="0" fontId="59" fillId="0" borderId="6" xfId="45" applyFont="1" applyFill="1" applyBorder="1" applyAlignment="1">
      <alignment horizontal="left" vertical="center" wrapText="1"/>
    </xf>
    <xf numFmtId="0" fontId="59" fillId="0" borderId="1" xfId="45" applyFont="1" applyFill="1" applyBorder="1" applyAlignment="1">
      <alignment horizontal="left" vertical="center" wrapText="1"/>
    </xf>
    <xf numFmtId="0" fontId="59" fillId="0" borderId="166" xfId="45" applyFont="1" applyFill="1" applyBorder="1" applyAlignment="1">
      <alignment horizontal="distributed" vertical="center" wrapText="1"/>
    </xf>
    <xf numFmtId="0" fontId="59" fillId="0" borderId="154" xfId="45" applyFont="1" applyFill="1" applyBorder="1" applyAlignment="1">
      <alignment horizontal="distributed" vertical="center" wrapText="1"/>
    </xf>
    <xf numFmtId="0" fontId="59" fillId="0" borderId="113" xfId="45" applyFont="1" applyFill="1" applyBorder="1" applyAlignment="1">
      <alignment horizontal="distributed" vertical="center" wrapText="1"/>
    </xf>
    <xf numFmtId="0" fontId="59" fillId="0" borderId="114" xfId="45" applyFont="1" applyFill="1" applyBorder="1" applyAlignment="1">
      <alignment horizontal="distributed" vertical="center" wrapText="1"/>
    </xf>
    <xf numFmtId="0" fontId="59" fillId="0" borderId="162" xfId="45" applyFont="1" applyFill="1" applyBorder="1" applyAlignment="1">
      <alignment vertical="center" wrapText="1"/>
    </xf>
    <xf numFmtId="0" fontId="59" fillId="0" borderId="149" xfId="53" applyFont="1" applyFill="1" applyBorder="1" applyAlignment="1">
      <alignment horizontal="center" vertical="center" wrapText="1"/>
    </xf>
    <xf numFmtId="0" fontId="59" fillId="0" borderId="150" xfId="45" applyFont="1" applyFill="1" applyBorder="1" applyAlignment="1">
      <alignment horizontal="center" vertical="center" wrapText="1"/>
    </xf>
    <xf numFmtId="0" fontId="59" fillId="0" borderId="160" xfId="53" applyFont="1" applyFill="1" applyBorder="1" applyAlignment="1">
      <alignment horizontal="center" vertical="center" wrapText="1"/>
    </xf>
    <xf numFmtId="0" fontId="59" fillId="0" borderId="161" xfId="53" applyFont="1" applyFill="1" applyBorder="1" applyAlignment="1">
      <alignment horizontal="center" vertical="center" wrapText="1"/>
    </xf>
    <xf numFmtId="0" fontId="59" fillId="0" borderId="150" xfId="45" applyFont="1" applyFill="1" applyBorder="1" applyAlignment="1">
      <alignment horizontal="center" vertical="center"/>
    </xf>
    <xf numFmtId="0" fontId="59" fillId="0" borderId="124" xfId="45" applyFont="1" applyFill="1" applyBorder="1" applyAlignment="1">
      <alignment horizontal="center" vertical="center"/>
    </xf>
    <xf numFmtId="191" fontId="43" fillId="0" borderId="166" xfId="45" applyNumberFormat="1" applyFont="1" applyFill="1" applyBorder="1" applyAlignment="1">
      <alignment vertical="center"/>
    </xf>
    <xf numFmtId="191" fontId="43" fillId="0" borderId="92" xfId="45" applyNumberFormat="1" applyFont="1" applyFill="1" applyBorder="1" applyAlignment="1">
      <alignment vertical="center"/>
    </xf>
    <xf numFmtId="178" fontId="43" fillId="38" borderId="130" xfId="45" applyNumberFormat="1" applyFont="1" applyFill="1" applyBorder="1" applyAlignment="1">
      <alignment horizontal="center" vertical="center" textRotation="255"/>
    </xf>
    <xf numFmtId="178" fontId="43" fillId="0" borderId="96" xfId="45" applyNumberFormat="1" applyFont="1" applyFill="1" applyBorder="1" applyAlignment="1">
      <alignment horizontal="center" vertical="center"/>
    </xf>
    <xf numFmtId="191" fontId="43" fillId="37" borderId="126" xfId="45" applyNumberFormat="1" applyFont="1" applyFill="1" applyBorder="1" applyAlignment="1">
      <alignment vertical="center"/>
    </xf>
    <xf numFmtId="0" fontId="43" fillId="0" borderId="126" xfId="45" applyFont="1" applyFill="1" applyBorder="1" applyAlignment="1">
      <alignment horizontal="center" vertical="center"/>
    </xf>
    <xf numFmtId="0" fontId="43" fillId="0" borderId="106" xfId="45" applyFont="1" applyFill="1" applyBorder="1" applyAlignment="1">
      <alignment horizontal="center" vertical="center"/>
    </xf>
    <xf numFmtId="0" fontId="59" fillId="0" borderId="8" xfId="45" applyFont="1" applyFill="1" applyBorder="1" applyAlignment="1">
      <alignment vertical="center"/>
    </xf>
    <xf numFmtId="0" fontId="59" fillId="0" borderId="0" xfId="45" applyFont="1" applyFill="1" applyBorder="1" applyAlignment="1">
      <alignment horizontal="right" vertical="center"/>
    </xf>
    <xf numFmtId="49" fontId="59" fillId="0" borderId="9" xfId="45" applyNumberFormat="1" applyFont="1" applyFill="1" applyBorder="1" applyAlignment="1">
      <alignment vertical="center"/>
    </xf>
    <xf numFmtId="49" fontId="59" fillId="0" borderId="10" xfId="45" applyNumberFormat="1" applyFont="1" applyFill="1" applyBorder="1" applyAlignment="1">
      <alignment vertical="center"/>
    </xf>
    <xf numFmtId="0" fontId="43" fillId="0" borderId="9" xfId="45" applyFont="1" applyFill="1" applyBorder="1" applyAlignment="1">
      <alignment horizontal="center" vertical="center"/>
    </xf>
    <xf numFmtId="0" fontId="43" fillId="0" borderId="13" xfId="45" applyFont="1" applyFill="1" applyBorder="1" applyAlignment="1">
      <alignment horizontal="center" vertical="center"/>
    </xf>
    <xf numFmtId="0" fontId="43" fillId="0" borderId="10" xfId="45" applyFont="1" applyFill="1" applyBorder="1" applyAlignment="1">
      <alignment horizontal="center" vertical="center"/>
    </xf>
    <xf numFmtId="0" fontId="43" fillId="0" borderId="151" xfId="45" applyFont="1" applyFill="1" applyBorder="1" applyAlignment="1">
      <alignment horizontal="center" vertical="center"/>
    </xf>
    <xf numFmtId="0" fontId="43" fillId="0" borderId="148" xfId="45" applyFont="1" applyFill="1" applyBorder="1" applyAlignment="1">
      <alignment horizontal="center" vertical="center"/>
    </xf>
    <xf numFmtId="49" fontId="59" fillId="0" borderId="123" xfId="45" applyNumberFormat="1" applyFont="1" applyFill="1" applyBorder="1" applyAlignment="1">
      <alignment vertical="center"/>
    </xf>
    <xf numFmtId="49" fontId="59" fillId="0" borderId="162" xfId="45" applyNumberFormat="1" applyFont="1" applyFill="1" applyBorder="1" applyAlignment="1">
      <alignment vertical="center"/>
    </xf>
    <xf numFmtId="0" fontId="59" fillId="0" borderId="123" xfId="45" applyFont="1" applyFill="1" applyBorder="1" applyAlignment="1">
      <alignment horizontal="center" vertical="center" wrapText="1"/>
    </xf>
    <xf numFmtId="0" fontId="59" fillId="0" borderId="161" xfId="45" applyFont="1" applyFill="1" applyBorder="1" applyAlignment="1">
      <alignment horizontal="center" vertical="center" wrapText="1"/>
    </xf>
    <xf numFmtId="0" fontId="59" fillId="0" borderId="162" xfId="45" applyFont="1" applyFill="1" applyBorder="1" applyAlignment="1">
      <alignment horizontal="center" vertical="center" wrapText="1"/>
    </xf>
    <xf numFmtId="0" fontId="59" fillId="0" borderId="124" xfId="45" applyFont="1" applyFill="1" applyBorder="1" applyAlignment="1">
      <alignment horizontal="center" vertical="center" wrapText="1"/>
    </xf>
    <xf numFmtId="178" fontId="43" fillId="0" borderId="153" xfId="45" applyNumberFormat="1" applyFont="1" applyFill="1" applyBorder="1" applyAlignment="1">
      <alignment vertical="center"/>
    </xf>
    <xf numFmtId="178" fontId="43" fillId="0" borderId="6" xfId="45" applyNumberFormat="1" applyFont="1" applyFill="1" applyBorder="1" applyAlignment="1">
      <alignment vertical="center"/>
    </xf>
    <xf numFmtId="49" fontId="43" fillId="0" borderId="101" xfId="54" applyNumberFormat="1" applyFont="1" applyFill="1" applyBorder="1" applyAlignment="1">
      <alignment horizontal="distributed" vertical="center"/>
    </xf>
    <xf numFmtId="0" fontId="59" fillId="0" borderId="95" xfId="54" applyFont="1" applyFill="1" applyBorder="1" applyAlignment="1">
      <alignment horizontal="distributed" vertical="center" indent="1"/>
    </xf>
    <xf numFmtId="178" fontId="43" fillId="0" borderId="101" xfId="45" applyNumberFormat="1" applyFont="1" applyFill="1" applyBorder="1" applyAlignment="1">
      <alignment vertical="center"/>
    </xf>
    <xf numFmtId="178" fontId="43" fillId="0" borderId="94" xfId="45" applyNumberFormat="1" applyFont="1" applyFill="1" applyBorder="1" applyAlignment="1">
      <alignment vertical="center"/>
    </xf>
    <xf numFmtId="0" fontId="43" fillId="0" borderId="6" xfId="45" applyFont="1" applyFill="1" applyBorder="1" applyAlignment="1">
      <alignment horizontal="center" vertical="center"/>
    </xf>
    <xf numFmtId="0" fontId="59" fillId="0" borderId="1" xfId="45" applyFont="1" applyFill="1" applyBorder="1" applyAlignment="1">
      <alignment horizontal="distributed" vertical="center" indent="1"/>
    </xf>
    <xf numFmtId="0" fontId="43" fillId="0" borderId="101" xfId="45" applyFont="1" applyFill="1" applyBorder="1" applyAlignment="1">
      <alignment horizontal="center" vertical="center"/>
    </xf>
    <xf numFmtId="0" fontId="59" fillId="0" borderId="95" xfId="45" applyFont="1" applyFill="1" applyBorder="1" applyAlignment="1">
      <alignment horizontal="distributed" vertical="center" indent="1"/>
    </xf>
    <xf numFmtId="0" fontId="43" fillId="0" borderId="7" xfId="45" applyFont="1" applyFill="1" applyBorder="1" applyAlignment="1">
      <alignment horizontal="center" vertical="center"/>
    </xf>
    <xf numFmtId="0" fontId="59" fillId="0" borderId="12" xfId="45" applyFont="1" applyFill="1" applyBorder="1" applyAlignment="1">
      <alignment horizontal="distributed" vertical="center" indent="1"/>
    </xf>
    <xf numFmtId="178" fontId="43" fillId="0" borderId="7" xfId="45" applyNumberFormat="1" applyFont="1" applyFill="1" applyBorder="1" applyAlignment="1">
      <alignment vertical="center"/>
    </xf>
    <xf numFmtId="178" fontId="43" fillId="0" borderId="8" xfId="45" applyNumberFormat="1" applyFont="1" applyFill="1" applyBorder="1" applyAlignment="1">
      <alignment vertical="center"/>
    </xf>
    <xf numFmtId="0" fontId="59" fillId="0" borderId="0" xfId="45" applyFont="1" applyFill="1" applyBorder="1" applyAlignment="1">
      <alignment horizontal="center" vertical="center" wrapText="1"/>
    </xf>
    <xf numFmtId="0" fontId="59" fillId="0" borderId="131" xfId="45" applyFont="1" applyFill="1" applyBorder="1" applyAlignment="1">
      <alignment horizontal="center" vertical="center" wrapText="1"/>
    </xf>
    <xf numFmtId="0" fontId="43" fillId="0" borderId="153" xfId="45" applyFont="1" applyFill="1" applyBorder="1" applyAlignment="1">
      <alignment horizontal="center" vertical="center"/>
    </xf>
    <xf numFmtId="0" fontId="59" fillId="0" borderId="146" xfId="45" applyFont="1" applyFill="1" applyBorder="1" applyAlignment="1">
      <alignment horizontal="distributed" vertical="center" indent="1"/>
    </xf>
    <xf numFmtId="0" fontId="43" fillId="0" borderId="123" xfId="45" applyFont="1" applyFill="1" applyBorder="1" applyAlignment="1">
      <alignment horizontal="center" vertical="center"/>
    </xf>
    <xf numFmtId="0" fontId="59" fillId="0" borderId="162" xfId="45" applyFont="1" applyFill="1" applyBorder="1" applyAlignment="1">
      <alignment horizontal="distributed" vertical="center" indent="1"/>
    </xf>
    <xf numFmtId="0" fontId="43" fillId="0" borderId="104" xfId="45" applyFont="1" applyFill="1" applyBorder="1" applyAlignment="1">
      <alignment horizontal="center" vertical="center"/>
    </xf>
    <xf numFmtId="0" fontId="59" fillId="0" borderId="163" xfId="45" applyFont="1" applyFill="1" applyBorder="1" applyAlignment="1">
      <alignment horizontal="distributed" vertical="center" indent="1"/>
    </xf>
    <xf numFmtId="0" fontId="43" fillId="0" borderId="0" xfId="45" applyFont="1" applyFill="1" applyAlignment="1">
      <alignment horizontal="center" vertical="center" wrapText="1"/>
    </xf>
    <xf numFmtId="0" fontId="43" fillId="0" borderId="0" xfId="45" applyFont="1" applyFill="1" applyAlignment="1">
      <alignment horizontal="center" vertical="center"/>
    </xf>
    <xf numFmtId="191" fontId="43" fillId="0" borderId="153" xfId="45" applyNumberFormat="1" applyFont="1" applyFill="1" applyBorder="1" applyAlignment="1">
      <alignment vertical="center" shrinkToFit="1"/>
    </xf>
    <xf numFmtId="191" fontId="43" fillId="0" borderId="131" xfId="45" applyNumberFormat="1" applyFont="1" applyFill="1" applyBorder="1" applyAlignment="1">
      <alignment vertical="center" shrinkToFit="1"/>
    </xf>
    <xf numFmtId="191" fontId="59" fillId="0" borderId="0" xfId="45" applyNumberFormat="1" applyFont="1" applyFill="1" applyBorder="1" applyAlignment="1">
      <alignment vertical="center"/>
    </xf>
    <xf numFmtId="178" fontId="43" fillId="0" borderId="0" xfId="45" applyNumberFormat="1" applyFont="1" applyFill="1" applyAlignment="1">
      <alignment vertical="center" shrinkToFit="1"/>
    </xf>
    <xf numFmtId="0" fontId="43" fillId="0" borderId="0" xfId="45" applyFont="1" applyFill="1" applyAlignment="1">
      <alignment horizontal="center" vertical="center" shrinkToFit="1"/>
    </xf>
    <xf numFmtId="191" fontId="43" fillId="0" borderId="6" xfId="45" applyNumberFormat="1" applyFont="1" applyFill="1" applyBorder="1" applyAlignment="1">
      <alignment vertical="center" shrinkToFit="1"/>
    </xf>
    <xf numFmtId="49" fontId="43" fillId="0" borderId="104" xfId="54" applyNumberFormat="1" applyFont="1" applyFill="1" applyBorder="1" applyAlignment="1">
      <alignment horizontal="distributed" vertical="center"/>
    </xf>
    <xf numFmtId="0" fontId="59" fillId="0" borderId="163" xfId="54" applyFont="1" applyFill="1" applyBorder="1" applyAlignment="1">
      <alignment horizontal="distributed" vertical="center" indent="1"/>
    </xf>
    <xf numFmtId="191" fontId="43" fillId="0" borderId="104" xfId="45" applyNumberFormat="1" applyFont="1" applyFill="1" applyBorder="1" applyAlignment="1">
      <alignment vertical="center" shrinkToFit="1"/>
    </xf>
    <xf numFmtId="191" fontId="43" fillId="0" borderId="106" xfId="45" applyNumberFormat="1" applyFont="1" applyFill="1" applyBorder="1" applyAlignment="1">
      <alignment vertical="center" shrinkToFit="1"/>
    </xf>
    <xf numFmtId="0" fontId="47" fillId="0" borderId="0" xfId="45" applyFont="1" applyFill="1" applyBorder="1" applyAlignment="1">
      <alignment horizontal="center" vertical="center"/>
    </xf>
    <xf numFmtId="49" fontId="59" fillId="0" borderId="9" xfId="45" applyNumberFormat="1" applyFont="1" applyFill="1" applyBorder="1" applyAlignment="1">
      <alignment horizontal="center" vertical="center"/>
    </xf>
    <xf numFmtId="49" fontId="59" fillId="0" borderId="6" xfId="45" applyNumberFormat="1" applyFont="1" applyFill="1" applyBorder="1" applyAlignment="1">
      <alignment horizontal="center" vertical="center" wrapText="1"/>
    </xf>
    <xf numFmtId="0" fontId="59" fillId="0" borderId="131" xfId="45" applyFont="1" applyFill="1" applyBorder="1" applyAlignment="1">
      <alignment horizontal="center" vertical="center"/>
    </xf>
    <xf numFmtId="178" fontId="43" fillId="0" borderId="153" xfId="45" applyNumberFormat="1" applyFont="1" applyFill="1" applyBorder="1" applyAlignment="1">
      <alignment vertical="center" shrinkToFit="1"/>
    </xf>
    <xf numFmtId="191" fontId="43" fillId="0" borderId="114" xfId="45" applyNumberFormat="1" applyFont="1" applyFill="1" applyBorder="1" applyAlignment="1">
      <alignment vertical="center" shrinkToFit="1"/>
    </xf>
    <xf numFmtId="178" fontId="43" fillId="0" borderId="6" xfId="45" applyNumberFormat="1" applyFont="1" applyFill="1" applyBorder="1" applyAlignment="1">
      <alignment vertical="center" shrinkToFit="1"/>
    </xf>
    <xf numFmtId="0" fontId="59" fillId="0" borderId="125" xfId="54" applyFont="1" applyFill="1" applyBorder="1" applyAlignment="1">
      <alignment horizontal="distributed" vertical="center" indent="1"/>
    </xf>
    <xf numFmtId="178" fontId="43" fillId="0" borderId="104" xfId="45" applyNumberFormat="1" applyFont="1" applyFill="1" applyBorder="1" applyAlignment="1">
      <alignment vertical="center" shrinkToFit="1"/>
    </xf>
    <xf numFmtId="178" fontId="43" fillId="0" borderId="145" xfId="45" applyNumberFormat="1" applyFont="1" applyFill="1" applyBorder="1" applyAlignment="1">
      <alignment vertical="center"/>
    </xf>
    <xf numFmtId="0" fontId="43" fillId="0" borderId="123" xfId="48" applyFont="1" applyFill="1" applyBorder="1" applyAlignment="1" applyProtection="1">
      <alignment horizontal="distributed" vertical="center"/>
    </xf>
    <xf numFmtId="0" fontId="59" fillId="0" borderId="162" xfId="48" applyFont="1" applyFill="1" applyBorder="1" applyAlignment="1" applyProtection="1">
      <alignment horizontal="distributed" vertical="center" indent="1" shrinkToFit="1"/>
    </xf>
    <xf numFmtId="178" fontId="43" fillId="0" borderId="123" xfId="45" applyNumberFormat="1" applyFont="1" applyFill="1" applyBorder="1" applyAlignment="1">
      <alignment vertical="center"/>
    </xf>
    <xf numFmtId="178" fontId="43" fillId="0" borderId="161" xfId="45" applyNumberFormat="1" applyFont="1" applyFill="1" applyBorder="1" applyAlignment="1">
      <alignment vertical="center"/>
    </xf>
    <xf numFmtId="178" fontId="43" fillId="0" borderId="124" xfId="45" applyNumberFormat="1" applyFont="1" applyFill="1" applyBorder="1" applyAlignment="1">
      <alignment vertical="center"/>
    </xf>
    <xf numFmtId="178" fontId="43" fillId="0" borderId="103" xfId="45" applyNumberFormat="1" applyFont="1" applyFill="1" applyBorder="1" applyAlignment="1">
      <alignment vertical="center"/>
    </xf>
    <xf numFmtId="178" fontId="43" fillId="0" borderId="119" xfId="45" applyNumberFormat="1" applyFont="1" applyFill="1" applyBorder="1" applyAlignment="1">
      <alignment vertical="center"/>
    </xf>
    <xf numFmtId="0" fontId="43" fillId="0" borderId="11" xfId="45" applyFont="1" applyFill="1" applyBorder="1" applyAlignment="1">
      <alignment horizontal="center" vertical="center"/>
    </xf>
    <xf numFmtId="0" fontId="59" fillId="0" borderId="168" xfId="45" applyFont="1" applyFill="1" applyBorder="1" applyAlignment="1">
      <alignment horizontal="center" vertical="center" wrapText="1"/>
    </xf>
    <xf numFmtId="178" fontId="43" fillId="0" borderId="169" xfId="45" applyNumberFormat="1" applyFont="1" applyFill="1" applyBorder="1" applyAlignment="1">
      <alignment vertical="center" shrinkToFit="1"/>
    </xf>
    <xf numFmtId="178" fontId="43" fillId="0" borderId="2" xfId="45" applyNumberFormat="1" applyFont="1" applyFill="1" applyBorder="1" applyAlignment="1">
      <alignment vertical="center" shrinkToFit="1"/>
    </xf>
    <xf numFmtId="178" fontId="43" fillId="0" borderId="170" xfId="45" applyNumberFormat="1" applyFont="1" applyFill="1" applyBorder="1" applyAlignment="1">
      <alignment vertical="center" shrinkToFit="1"/>
    </xf>
    <xf numFmtId="0" fontId="43" fillId="0" borderId="7" xfId="48" applyFont="1" applyFill="1" applyBorder="1" applyAlignment="1" applyProtection="1">
      <alignment horizontal="distributed" vertical="center"/>
    </xf>
    <xf numFmtId="0" fontId="59" fillId="0" borderId="12" xfId="48" applyFont="1" applyFill="1" applyBorder="1" applyAlignment="1" applyProtection="1">
      <alignment horizontal="distributed" vertical="center" indent="1" shrinkToFit="1"/>
    </xf>
    <xf numFmtId="0" fontId="58" fillId="0" borderId="0" xfId="55" applyFont="1" applyFill="1" applyBorder="1" applyAlignment="1">
      <alignment vertical="center"/>
    </xf>
    <xf numFmtId="0" fontId="47" fillId="0" borderId="0" xfId="55" applyFont="1" applyFill="1" applyBorder="1" applyAlignment="1">
      <alignment vertical="center"/>
    </xf>
    <xf numFmtId="0" fontId="47" fillId="0" borderId="0" xfId="55" applyFont="1" applyFill="1" applyBorder="1" applyAlignment="1">
      <alignment horizontal="right" vertical="center"/>
    </xf>
    <xf numFmtId="0" fontId="47" fillId="0" borderId="5" xfId="45" applyFont="1" applyFill="1" applyBorder="1" applyAlignment="1">
      <alignment horizontal="center" vertical="center"/>
    </xf>
    <xf numFmtId="0" fontId="47" fillId="0" borderId="9" xfId="45" applyFont="1" applyFill="1" applyBorder="1" applyAlignment="1">
      <alignment horizontal="center" vertical="center"/>
    </xf>
    <xf numFmtId="0" fontId="47" fillId="0" borderId="10" xfId="45" applyFont="1" applyFill="1" applyBorder="1" applyAlignment="1">
      <alignment horizontal="center" vertical="center"/>
    </xf>
    <xf numFmtId="0" fontId="59" fillId="0" borderId="13" xfId="55" applyFont="1" applyFill="1" applyBorder="1" applyAlignment="1">
      <alignment horizontal="center" vertical="center"/>
    </xf>
    <xf numFmtId="0" fontId="59" fillId="0" borderId="13" xfId="55" applyFont="1" applyFill="1" applyBorder="1" applyAlignment="1">
      <alignment horizontal="center" vertical="center" wrapText="1"/>
    </xf>
    <xf numFmtId="0" fontId="59" fillId="0" borderId="0" xfId="55" applyFont="1" applyFill="1" applyBorder="1" applyAlignment="1">
      <alignment horizontal="center" vertical="center"/>
    </xf>
    <xf numFmtId="0" fontId="59" fillId="0" borderId="0" xfId="55" applyFont="1" applyFill="1" applyBorder="1" applyAlignment="1">
      <alignment horizontal="center" vertical="center" wrapText="1"/>
    </xf>
    <xf numFmtId="0" fontId="59" fillId="0" borderId="6" xfId="45" applyFont="1" applyFill="1" applyBorder="1" applyAlignment="1">
      <alignment vertical="center"/>
    </xf>
    <xf numFmtId="0" fontId="59" fillId="0" borderId="1" xfId="45" applyFont="1" applyFill="1" applyBorder="1" applyAlignment="1">
      <alignment vertical="center"/>
    </xf>
    <xf numFmtId="0" fontId="59" fillId="0" borderId="145" xfId="55" applyFont="1" applyFill="1" applyBorder="1" applyAlignment="1">
      <alignment horizontal="center" vertical="center"/>
    </xf>
    <xf numFmtId="0" fontId="59" fillId="0" borderId="145" xfId="55" applyFont="1" applyFill="1" applyBorder="1" applyAlignment="1">
      <alignment horizontal="center" vertical="center" wrapText="1"/>
    </xf>
    <xf numFmtId="0" fontId="59" fillId="0" borderId="159" xfId="55" applyFont="1" applyFill="1" applyBorder="1" applyAlignment="1">
      <alignment horizontal="center" vertical="center"/>
    </xf>
    <xf numFmtId="0" fontId="59" fillId="0" borderId="122" xfId="55" applyFont="1" applyFill="1" applyBorder="1" applyAlignment="1">
      <alignment horizontal="center" vertical="center" wrapText="1"/>
    </xf>
    <xf numFmtId="0" fontId="59" fillId="0" borderId="122" xfId="55" applyFont="1" applyFill="1" applyBorder="1" applyAlignment="1">
      <alignment horizontal="center" vertical="center"/>
    </xf>
    <xf numFmtId="0" fontId="59" fillId="0" borderId="159" xfId="48" applyFont="1" applyFill="1" applyBorder="1" applyAlignment="1" applyProtection="1">
      <alignment horizontal="distributed" vertical="center" indent="1" shrinkToFit="1"/>
    </xf>
    <xf numFmtId="178" fontId="41" fillId="0" borderId="0" xfId="55" applyNumberFormat="1" applyFont="1" applyFill="1" applyAlignment="1">
      <alignment vertical="center" shrinkToFit="1"/>
    </xf>
    <xf numFmtId="0" fontId="41" fillId="0" borderId="0" xfId="55" applyFont="1" applyFill="1" applyAlignment="1">
      <alignment horizontal="center" vertical="center" shrinkToFit="1"/>
    </xf>
    <xf numFmtId="0" fontId="59" fillId="0" borderId="143" xfId="48" applyFont="1" applyFill="1" applyBorder="1" applyAlignment="1" applyProtection="1">
      <alignment horizontal="distributed" vertical="center" indent="1" shrinkToFit="1"/>
    </xf>
    <xf numFmtId="0" fontId="59" fillId="0" borderId="143" xfId="48" applyFont="1" applyFill="1" applyBorder="1" applyAlignment="1" applyProtection="1">
      <alignment horizontal="distributed" vertical="center" wrapText="1" indent="1" shrinkToFit="1"/>
    </xf>
    <xf numFmtId="0" fontId="59" fillId="0" borderId="12" xfId="54" applyFont="1" applyFill="1" applyBorder="1" applyAlignment="1">
      <alignment horizontal="distributed" vertical="center" indent="1"/>
    </xf>
    <xf numFmtId="178" fontId="43" fillId="42" borderId="166" xfId="45" applyNumberFormat="1" applyFont="1" applyFill="1" applyBorder="1" applyAlignment="1">
      <alignment vertical="center"/>
    </xf>
    <xf numFmtId="178" fontId="43" fillId="42" borderId="130" xfId="45" applyNumberFormat="1" applyFont="1" applyFill="1" applyBorder="1" applyAlignment="1">
      <alignment vertical="center"/>
    </xf>
    <xf numFmtId="178" fontId="43" fillId="42" borderId="92" xfId="45" applyNumberFormat="1" applyFont="1" applyFill="1" applyBorder="1" applyAlignment="1">
      <alignment vertical="center"/>
    </xf>
    <xf numFmtId="178" fontId="43" fillId="37" borderId="130" xfId="45" applyNumberFormat="1" applyFont="1" applyFill="1" applyBorder="1" applyAlignment="1">
      <alignment vertical="center"/>
    </xf>
    <xf numFmtId="0" fontId="49" fillId="0" borderId="0" xfId="45" applyFont="1" applyFill="1" applyAlignment="1">
      <alignment horizontal="center" vertical="center" wrapText="1"/>
    </xf>
    <xf numFmtId="0" fontId="8" fillId="33" borderId="0" xfId="45" applyFill="1" applyAlignment="1" applyProtection="1">
      <alignment vertical="center"/>
    </xf>
    <xf numFmtId="0" fontId="8" fillId="34" borderId="0" xfId="45" applyFill="1" applyAlignment="1" applyProtection="1">
      <alignment vertical="center"/>
    </xf>
    <xf numFmtId="0" fontId="8" fillId="33" borderId="0" xfId="45" applyFill="1" applyAlignment="1">
      <alignment vertical="center"/>
    </xf>
    <xf numFmtId="0" fontId="8" fillId="34" borderId="0" xfId="45" applyFill="1" applyAlignment="1">
      <alignment vertical="center"/>
    </xf>
    <xf numFmtId="178" fontId="43" fillId="0" borderId="0" xfId="0" applyNumberFormat="1" applyFont="1" applyFill="1" applyBorder="1" applyAlignment="1">
      <alignment vertical="center"/>
    </xf>
    <xf numFmtId="0" fontId="59" fillId="0" borderId="0" xfId="0" applyFont="1" applyFill="1" applyAlignment="1">
      <alignment vertical="center"/>
    </xf>
    <xf numFmtId="0" fontId="74" fillId="0" borderId="0" xfId="0" applyFont="1" applyFill="1" applyBorder="1" applyAlignment="1">
      <alignment horizontal="left" vertical="center"/>
    </xf>
    <xf numFmtId="0" fontId="59" fillId="0" borderId="0" xfId="0" applyFont="1" applyFill="1" applyBorder="1" applyAlignment="1">
      <alignment horizontal="center" vertical="center"/>
    </xf>
    <xf numFmtId="0" fontId="59" fillId="0" borderId="0" xfId="0" applyFont="1" applyFill="1" applyAlignment="1">
      <alignment horizontal="left" vertical="center" wrapText="1"/>
    </xf>
    <xf numFmtId="0" fontId="59" fillId="0" borderId="0" xfId="0" applyFont="1" applyFill="1" applyBorder="1" applyAlignment="1">
      <alignment horizontal="distributed" vertical="center"/>
    </xf>
    <xf numFmtId="191" fontId="55" fillId="0" borderId="0" xfId="0" applyNumberFormat="1" applyFont="1" applyFill="1" applyBorder="1" applyAlignment="1">
      <alignment vertical="center"/>
    </xf>
    <xf numFmtId="0" fontId="59" fillId="0" borderId="122" xfId="0" applyFont="1" applyFill="1" applyBorder="1" applyAlignment="1">
      <alignment horizontal="distributed" vertical="center"/>
    </xf>
    <xf numFmtId="0" fontId="54" fillId="0" borderId="0" xfId="0" applyFont="1" applyFill="1" applyBorder="1" applyAlignment="1">
      <alignment vertical="center" wrapText="1"/>
    </xf>
    <xf numFmtId="191" fontId="43" fillId="0" borderId="130" xfId="0" applyNumberFormat="1" applyFont="1" applyFill="1" applyBorder="1" applyAlignment="1">
      <alignment vertical="center"/>
    </xf>
    <xf numFmtId="191" fontId="43" fillId="0" borderId="130" xfId="0" applyNumberFormat="1" applyFont="1" applyFill="1" applyBorder="1" applyAlignment="1">
      <alignment horizontal="right" vertical="center"/>
    </xf>
    <xf numFmtId="0" fontId="59" fillId="0" borderId="0" xfId="0" applyFont="1" applyFill="1" applyBorder="1" applyAlignment="1">
      <alignment vertical="center"/>
    </xf>
    <xf numFmtId="0" fontId="59" fillId="0" borderId="0" xfId="0" applyFont="1" applyFill="1" applyAlignment="1">
      <alignment horizontal="right"/>
    </xf>
    <xf numFmtId="0" fontId="75" fillId="0" borderId="0" xfId="45" applyFont="1" applyBorder="1" applyAlignment="1">
      <alignment vertical="center"/>
    </xf>
    <xf numFmtId="0" fontId="75" fillId="0" borderId="0" xfId="45" applyFont="1" applyAlignment="1">
      <alignment vertical="center"/>
    </xf>
    <xf numFmtId="0" fontId="59" fillId="0" borderId="101" xfId="0" applyFont="1" applyFill="1" applyBorder="1" applyAlignment="1">
      <alignment horizontal="distributed" vertical="center"/>
    </xf>
    <xf numFmtId="0" fontId="59" fillId="0" borderId="104" xfId="0" applyFont="1" applyFill="1" applyBorder="1" applyAlignment="1">
      <alignment horizontal="distributed" vertical="center"/>
    </xf>
    <xf numFmtId="0" fontId="59" fillId="0" borderId="105" xfId="0" applyFont="1" applyFill="1" applyBorder="1" applyAlignment="1">
      <alignment horizontal="center" vertical="center"/>
    </xf>
    <xf numFmtId="0" fontId="76" fillId="0" borderId="0" xfId="45" applyFont="1" applyBorder="1" applyAlignment="1">
      <alignment vertical="center"/>
    </xf>
    <xf numFmtId="0" fontId="77" fillId="33" borderId="0" xfId="45" applyFont="1" applyFill="1" applyAlignment="1" applyProtection="1">
      <alignment horizontal="left"/>
    </xf>
    <xf numFmtId="0" fontId="59" fillId="0" borderId="151" xfId="0" applyFont="1" applyBorder="1" applyAlignment="1">
      <alignment horizontal="distributed" vertical="center" wrapText="1"/>
    </xf>
    <xf numFmtId="0" fontId="59" fillId="0" borderId="148" xfId="0" applyFont="1" applyBorder="1" applyAlignment="1">
      <alignment horizontal="distributed" vertical="center" wrapText="1"/>
    </xf>
    <xf numFmtId="0" fontId="59" fillId="0" borderId="93" xfId="0" applyFont="1" applyBorder="1">
      <alignment vertical="center"/>
    </xf>
    <xf numFmtId="0" fontId="59" fillId="0" borderId="118" xfId="0" applyFont="1" applyBorder="1">
      <alignment vertical="center"/>
    </xf>
    <xf numFmtId="0" fontId="75" fillId="0" borderId="3" xfId="45" applyFont="1" applyBorder="1" applyAlignment="1">
      <alignment horizontal="center" vertical="center"/>
    </xf>
    <xf numFmtId="178" fontId="75" fillId="0" borderId="3" xfId="45" applyNumberFormat="1" applyFont="1" applyBorder="1" applyAlignment="1">
      <alignment vertical="center"/>
    </xf>
    <xf numFmtId="0" fontId="50" fillId="0" borderId="0" xfId="45" applyFont="1" applyAlignment="1">
      <alignment vertical="center"/>
    </xf>
    <xf numFmtId="0" fontId="54" fillId="0" borderId="103" xfId="53" applyFont="1" applyFill="1" applyBorder="1" applyAlignment="1">
      <alignment horizontal="distributed" vertical="center" wrapText="1" indent="1"/>
    </xf>
    <xf numFmtId="38" fontId="8" fillId="44" borderId="47" xfId="47" applyFont="1" applyFill="1" applyBorder="1" applyAlignment="1" applyProtection="1">
      <alignment horizontal="right"/>
    </xf>
    <xf numFmtId="38" fontId="8" fillId="44" borderId="49" xfId="47" applyFont="1" applyFill="1" applyBorder="1" applyAlignment="1" applyProtection="1">
      <alignment horizontal="right"/>
    </xf>
    <xf numFmtId="38" fontId="8" fillId="44" borderId="53" xfId="47" applyFont="1" applyFill="1" applyBorder="1" applyAlignment="1" applyProtection="1"/>
    <xf numFmtId="38" fontId="8" fillId="44" borderId="53" xfId="47" applyFont="1" applyFill="1" applyBorder="1" applyAlignment="1" applyProtection="1">
      <alignment horizontal="right"/>
    </xf>
    <xf numFmtId="38" fontId="8" fillId="44" borderId="59" xfId="45" applyNumberFormat="1" applyFill="1" applyBorder="1" applyProtection="1"/>
    <xf numFmtId="38" fontId="8" fillId="0" borderId="59" xfId="45" applyNumberFormat="1" applyFill="1" applyBorder="1" applyAlignment="1" applyProtection="1">
      <alignment vertical="center" wrapText="1"/>
    </xf>
    <xf numFmtId="0" fontId="77" fillId="33" borderId="0" xfId="45" applyFont="1" applyFill="1"/>
    <xf numFmtId="38" fontId="85" fillId="33" borderId="35" xfId="45" applyNumberFormat="1" applyFont="1" applyFill="1" applyBorder="1" applyAlignment="1" applyProtection="1">
      <alignment vertical="center"/>
    </xf>
    <xf numFmtId="38" fontId="85" fillId="33" borderId="36" xfId="45" applyNumberFormat="1" applyFont="1" applyFill="1" applyBorder="1" applyAlignment="1" applyProtection="1">
      <alignment vertical="center"/>
    </xf>
    <xf numFmtId="38" fontId="85" fillId="33" borderId="38" xfId="45" applyNumberFormat="1" applyFont="1" applyFill="1" applyBorder="1" applyAlignment="1" applyProtection="1">
      <alignment vertical="center"/>
    </xf>
    <xf numFmtId="38" fontId="85" fillId="33" borderId="50" xfId="45" applyNumberFormat="1" applyFont="1" applyFill="1" applyBorder="1" applyAlignment="1" applyProtection="1">
      <alignment vertical="center"/>
    </xf>
    <xf numFmtId="38" fontId="85" fillId="33" borderId="9" xfId="45" applyNumberFormat="1" applyFont="1" applyFill="1" applyBorder="1" applyAlignment="1" applyProtection="1">
      <alignment vertical="center"/>
    </xf>
    <xf numFmtId="38" fontId="85" fillId="33" borderId="13" xfId="45" applyNumberFormat="1" applyFont="1" applyFill="1" applyBorder="1" applyAlignment="1" applyProtection="1">
      <alignment vertical="center"/>
    </xf>
    <xf numFmtId="38" fontId="85" fillId="33" borderId="51" xfId="45" applyNumberFormat="1" applyFont="1" applyFill="1" applyBorder="1" applyAlignment="1" applyProtection="1">
      <alignment vertical="center"/>
    </xf>
    <xf numFmtId="38" fontId="85" fillId="33" borderId="6" xfId="45" applyNumberFormat="1" applyFont="1" applyFill="1" applyBorder="1" applyAlignment="1" applyProtection="1">
      <alignment vertical="center"/>
    </xf>
    <xf numFmtId="0" fontId="85" fillId="33" borderId="9" xfId="45" applyFont="1" applyFill="1" applyBorder="1" applyAlignment="1" applyProtection="1">
      <alignment vertical="center"/>
    </xf>
    <xf numFmtId="38" fontId="85" fillId="33" borderId="2" xfId="45" applyNumberFormat="1" applyFont="1" applyFill="1" applyBorder="1" applyAlignment="1" applyProtection="1">
      <alignment vertical="center"/>
    </xf>
    <xf numFmtId="38" fontId="85" fillId="33" borderId="4" xfId="45" applyNumberFormat="1" applyFont="1" applyFill="1" applyBorder="1" applyAlignment="1" applyProtection="1">
      <alignment vertical="center"/>
    </xf>
    <xf numFmtId="38" fontId="85" fillId="33" borderId="5" xfId="45" applyNumberFormat="1" applyFont="1" applyFill="1" applyBorder="1" applyAlignment="1" applyProtection="1">
      <alignment vertical="center"/>
    </xf>
    <xf numFmtId="38" fontId="85" fillId="33" borderId="52" xfId="45" applyNumberFormat="1" applyFont="1" applyFill="1" applyBorder="1" applyAlignment="1" applyProtection="1">
      <alignment vertical="center"/>
    </xf>
    <xf numFmtId="38" fontId="85" fillId="33" borderId="7" xfId="45" applyNumberFormat="1" applyFont="1" applyFill="1" applyBorder="1" applyAlignment="1" applyProtection="1">
      <alignment vertical="center"/>
    </xf>
    <xf numFmtId="38" fontId="85" fillId="33" borderId="8" xfId="45" applyNumberFormat="1" applyFont="1" applyFill="1" applyBorder="1" applyAlignment="1" applyProtection="1">
      <alignment vertical="center"/>
    </xf>
    <xf numFmtId="38" fontId="85" fillId="33" borderId="40" xfId="45" applyNumberFormat="1" applyFont="1" applyFill="1" applyBorder="1" applyAlignment="1" applyProtection="1">
      <alignment vertical="center"/>
    </xf>
    <xf numFmtId="38" fontId="85" fillId="33" borderId="0" xfId="45" applyNumberFormat="1" applyFont="1" applyFill="1" applyBorder="1" applyAlignment="1" applyProtection="1">
      <alignment vertical="center"/>
    </xf>
    <xf numFmtId="38" fontId="85" fillId="33" borderId="42" xfId="45" applyNumberFormat="1" applyFont="1" applyFill="1" applyBorder="1" applyAlignment="1" applyProtection="1">
      <alignment vertical="center"/>
    </xf>
    <xf numFmtId="38" fontId="85" fillId="33" borderId="54" xfId="45" applyNumberFormat="1" applyFont="1" applyFill="1" applyBorder="1" applyAlignment="1" applyProtection="1">
      <alignment vertical="center" wrapText="1"/>
    </xf>
    <xf numFmtId="38" fontId="85" fillId="33" borderId="55" xfId="45" applyNumberFormat="1" applyFont="1" applyFill="1" applyBorder="1" applyAlignment="1" applyProtection="1">
      <alignment vertical="center"/>
    </xf>
    <xf numFmtId="38" fontId="85" fillId="33" borderId="56" xfId="45" applyNumberFormat="1" applyFont="1" applyFill="1" applyBorder="1" applyAlignment="1" applyProtection="1">
      <alignment vertical="center"/>
    </xf>
    <xf numFmtId="38" fontId="85" fillId="33" borderId="54" xfId="45" applyNumberFormat="1" applyFont="1" applyFill="1" applyBorder="1" applyAlignment="1" applyProtection="1">
      <alignment vertical="center"/>
    </xf>
    <xf numFmtId="38" fontId="85" fillId="33" borderId="55" xfId="45" applyNumberFormat="1" applyFont="1" applyFill="1" applyBorder="1" applyAlignment="1" applyProtection="1">
      <alignment vertical="center" wrapText="1"/>
    </xf>
    <xf numFmtId="38" fontId="85" fillId="33" borderId="57" xfId="45" applyNumberFormat="1" applyFont="1" applyFill="1" applyBorder="1" applyAlignment="1" applyProtection="1">
      <alignment vertical="center"/>
    </xf>
    <xf numFmtId="38" fontId="85" fillId="0" borderId="6" xfId="45" applyNumberFormat="1" applyFont="1" applyFill="1" applyBorder="1" applyAlignment="1" applyProtection="1">
      <alignment vertical="center"/>
    </xf>
    <xf numFmtId="38" fontId="85" fillId="33" borderId="63" xfId="45" applyNumberFormat="1" applyFont="1" applyFill="1" applyBorder="1" applyAlignment="1" applyProtection="1">
      <alignment vertical="center"/>
    </xf>
    <xf numFmtId="38" fontId="85" fillId="33" borderId="64" xfId="45" applyNumberFormat="1" applyFont="1" applyFill="1" applyBorder="1" applyAlignment="1" applyProtection="1">
      <alignment vertical="center"/>
    </xf>
    <xf numFmtId="38" fontId="85" fillId="33" borderId="67" xfId="45" applyNumberFormat="1" applyFont="1" applyFill="1" applyBorder="1" applyAlignment="1" applyProtection="1">
      <alignment vertical="center"/>
    </xf>
    <xf numFmtId="38" fontId="85" fillId="33" borderId="68" xfId="45" applyNumberFormat="1" applyFont="1" applyFill="1" applyBorder="1" applyAlignment="1" applyProtection="1">
      <alignment vertical="center"/>
    </xf>
    <xf numFmtId="0" fontId="86" fillId="0" borderId="68" xfId="45" applyFont="1" applyBorder="1" applyAlignment="1" applyProtection="1">
      <alignment horizontal="center" vertical="center" textRotation="255" shrinkToFit="1"/>
    </xf>
    <xf numFmtId="38" fontId="85" fillId="33" borderId="72" xfId="45" applyNumberFormat="1" applyFont="1" applyFill="1" applyBorder="1" applyAlignment="1" applyProtection="1">
      <alignment vertical="center"/>
    </xf>
    <xf numFmtId="38" fontId="85" fillId="33" borderId="70" xfId="45" applyNumberFormat="1" applyFont="1" applyFill="1" applyBorder="1" applyAlignment="1" applyProtection="1">
      <alignment vertical="center"/>
    </xf>
    <xf numFmtId="38" fontId="85" fillId="33" borderId="71" xfId="45" applyNumberFormat="1" applyFont="1" applyFill="1" applyBorder="1" applyAlignment="1" applyProtection="1">
      <alignment vertical="center"/>
    </xf>
    <xf numFmtId="0" fontId="86" fillId="0" borderId="72" xfId="45" applyFont="1" applyBorder="1" applyAlignment="1" applyProtection="1">
      <alignment horizontal="center" vertical="center" textRotation="255" shrinkToFit="1"/>
    </xf>
    <xf numFmtId="38" fontId="85" fillId="33" borderId="175" xfId="45" applyNumberFormat="1" applyFont="1" applyFill="1" applyBorder="1" applyAlignment="1" applyProtection="1">
      <alignment vertical="center"/>
    </xf>
    <xf numFmtId="38" fontId="85" fillId="33" borderId="74" xfId="45" applyNumberFormat="1" applyFont="1" applyFill="1" applyBorder="1" applyAlignment="1" applyProtection="1">
      <alignment vertical="center"/>
    </xf>
    <xf numFmtId="38" fontId="85" fillId="33" borderId="65" xfId="45" applyNumberFormat="1" applyFont="1" applyFill="1" applyBorder="1" applyAlignment="1" applyProtection="1">
      <alignment vertical="center"/>
    </xf>
    <xf numFmtId="38" fontId="85" fillId="33" borderId="62" xfId="45" applyNumberFormat="1" applyFont="1" applyFill="1" applyBorder="1" applyAlignment="1" applyProtection="1">
      <alignment vertical="center"/>
    </xf>
    <xf numFmtId="0" fontId="86" fillId="0" borderId="62" xfId="45" applyFont="1" applyBorder="1" applyAlignment="1" applyProtection="1">
      <alignment horizontal="center" vertical="center" textRotation="255" shrinkToFit="1"/>
    </xf>
    <xf numFmtId="38" fontId="85" fillId="33" borderId="75" xfId="45" applyNumberFormat="1" applyFont="1" applyFill="1" applyBorder="1" applyAlignment="1" applyProtection="1">
      <alignment vertical="center"/>
    </xf>
    <xf numFmtId="38" fontId="85" fillId="33" borderId="76" xfId="45" applyNumberFormat="1" applyFont="1" applyFill="1" applyBorder="1" applyAlignment="1" applyProtection="1">
      <alignment vertical="center"/>
    </xf>
    <xf numFmtId="0" fontId="59" fillId="0" borderId="182" xfId="0" applyFont="1" applyFill="1" applyBorder="1" applyAlignment="1">
      <alignment horizontal="distributed" vertical="center" indent="1"/>
    </xf>
    <xf numFmtId="0" fontId="63" fillId="0" borderId="183" xfId="0" applyFont="1" applyFill="1" applyBorder="1" applyAlignment="1">
      <alignment horizontal="distributed" vertical="center" wrapText="1"/>
    </xf>
    <xf numFmtId="0" fontId="59" fillId="0" borderId="184" xfId="0" applyFont="1" applyFill="1" applyBorder="1" applyAlignment="1">
      <alignment horizontal="center" vertical="center"/>
    </xf>
    <xf numFmtId="191" fontId="43" fillId="0" borderId="42" xfId="0" applyNumberFormat="1" applyFont="1" applyFill="1" applyBorder="1" applyAlignment="1">
      <alignment horizontal="right" vertical="center"/>
    </xf>
    <xf numFmtId="191" fontId="43" fillId="0" borderId="42" xfId="0" applyNumberFormat="1" applyFont="1" applyFill="1" applyBorder="1" applyAlignment="1">
      <alignment vertical="center"/>
    </xf>
    <xf numFmtId="0" fontId="59" fillId="0" borderId="185" xfId="0" applyFont="1" applyFill="1" applyBorder="1" applyAlignment="1">
      <alignment vertical="center"/>
    </xf>
    <xf numFmtId="0" fontId="59" fillId="0" borderId="41" xfId="0" applyFont="1" applyFill="1" applyBorder="1" applyAlignment="1">
      <alignment horizontal="center" vertical="center"/>
    </xf>
    <xf numFmtId="0" fontId="59" fillId="0" borderId="43" xfId="0" applyFont="1" applyFill="1" applyBorder="1" applyAlignment="1">
      <alignment horizontal="center" vertical="center"/>
    </xf>
    <xf numFmtId="191" fontId="43" fillId="0" borderId="186" xfId="0" applyNumberFormat="1" applyFont="1" applyFill="1" applyBorder="1" applyAlignment="1">
      <alignment vertical="center"/>
    </xf>
    <xf numFmtId="191" fontId="43" fillId="0" borderId="46" xfId="0" applyNumberFormat="1" applyFont="1" applyFill="1" applyBorder="1" applyAlignment="1">
      <alignment vertical="center"/>
    </xf>
    <xf numFmtId="49" fontId="5" fillId="37" borderId="70" xfId="44" applyNumberFormat="1" applyFill="1" applyBorder="1" applyAlignment="1">
      <alignment horizontal="center" vertical="center"/>
    </xf>
    <xf numFmtId="0" fontId="5" fillId="37" borderId="0" xfId="44" applyFill="1" applyBorder="1" applyAlignment="1">
      <alignment horizontal="center" vertical="center" wrapText="1"/>
    </xf>
    <xf numFmtId="38" fontId="5" fillId="37" borderId="83" xfId="43" applyFont="1" applyFill="1" applyBorder="1" applyAlignment="1">
      <alignment vertical="center"/>
    </xf>
    <xf numFmtId="38" fontId="5" fillId="37" borderId="0" xfId="43" applyFont="1" applyFill="1" applyBorder="1">
      <alignment vertical="center"/>
    </xf>
    <xf numFmtId="38" fontId="5" fillId="37" borderId="61" xfId="43" applyFont="1" applyFill="1" applyBorder="1">
      <alignment vertical="center"/>
    </xf>
    <xf numFmtId="38" fontId="5" fillId="37" borderId="0" xfId="43" applyFont="1" applyFill="1">
      <alignment vertical="center"/>
    </xf>
    <xf numFmtId="0" fontId="5" fillId="37" borderId="70" xfId="44" applyFill="1" applyBorder="1" applyAlignment="1">
      <alignment horizontal="center" vertical="center"/>
    </xf>
    <xf numFmtId="180" fontId="5" fillId="37" borderId="83" xfId="44" applyNumberFormat="1" applyFill="1" applyBorder="1" applyAlignment="1">
      <alignment vertical="center"/>
    </xf>
    <xf numFmtId="0" fontId="5" fillId="37" borderId="83" xfId="44" applyFill="1" applyBorder="1">
      <alignment vertical="center"/>
    </xf>
    <xf numFmtId="0" fontId="5" fillId="37" borderId="0" xfId="44" applyFill="1" applyBorder="1" applyAlignment="1">
      <alignment vertical="center" wrapText="1"/>
    </xf>
    <xf numFmtId="0" fontId="5" fillId="37" borderId="84" xfId="44" applyFill="1" applyBorder="1">
      <alignment vertical="center"/>
    </xf>
    <xf numFmtId="0" fontId="4" fillId="43" borderId="72" xfId="44" applyFont="1" applyFill="1" applyBorder="1" applyAlignment="1">
      <alignment horizontal="center" vertical="center" wrapText="1"/>
    </xf>
    <xf numFmtId="38" fontId="5" fillId="43" borderId="80" xfId="44" applyNumberFormat="1" applyFill="1" applyBorder="1">
      <alignment vertical="center"/>
    </xf>
    <xf numFmtId="182" fontId="5" fillId="43" borderId="47" xfId="44" applyNumberFormat="1" applyFill="1" applyBorder="1">
      <alignment vertical="center"/>
    </xf>
    <xf numFmtId="182" fontId="5" fillId="43" borderId="66" xfId="44" applyNumberFormat="1" applyFill="1" applyBorder="1">
      <alignment vertical="center"/>
    </xf>
    <xf numFmtId="182" fontId="5" fillId="43" borderId="59" xfId="44" applyNumberFormat="1" applyFill="1" applyBorder="1">
      <alignment vertical="center"/>
    </xf>
    <xf numFmtId="182" fontId="5" fillId="43" borderId="85" xfId="44" applyNumberFormat="1" applyFill="1" applyBorder="1">
      <alignment vertical="center"/>
    </xf>
    <xf numFmtId="182" fontId="5" fillId="43" borderId="72" xfId="44" applyNumberFormat="1" applyFill="1" applyBorder="1">
      <alignment vertical="center"/>
    </xf>
    <xf numFmtId="182" fontId="5" fillId="43" borderId="89" xfId="44" applyNumberFormat="1" applyFill="1" applyBorder="1">
      <alignment vertical="center"/>
    </xf>
    <xf numFmtId="0" fontId="5" fillId="43" borderId="89" xfId="44" applyFill="1" applyBorder="1">
      <alignment vertical="center"/>
    </xf>
    <xf numFmtId="0" fontId="5" fillId="43" borderId="73" xfId="44" applyFill="1" applyBorder="1">
      <alignment vertical="center"/>
    </xf>
    <xf numFmtId="0" fontId="88" fillId="0" borderId="0" xfId="44" applyFont="1" applyAlignment="1">
      <alignment horizontal="center" vertical="center"/>
    </xf>
    <xf numFmtId="0" fontId="88" fillId="0" borderId="0" xfId="44" applyFont="1">
      <alignment vertical="center"/>
    </xf>
    <xf numFmtId="0" fontId="89" fillId="0" borderId="0" xfId="44" applyFont="1">
      <alignment vertical="center"/>
    </xf>
    <xf numFmtId="189" fontId="90" fillId="35" borderId="0" xfId="51" applyNumberFormat="1" applyFont="1" applyFill="1" applyBorder="1" applyAlignment="1">
      <alignment vertical="center"/>
    </xf>
    <xf numFmtId="0" fontId="74" fillId="0" borderId="154" xfId="53" applyFont="1" applyFill="1" applyBorder="1" applyAlignment="1">
      <alignment horizontal="center" vertical="center" wrapText="1"/>
    </xf>
    <xf numFmtId="178" fontId="43" fillId="45" borderId="153" xfId="45" applyNumberFormat="1" applyFont="1" applyFill="1" applyBorder="1" applyAlignment="1">
      <alignment vertical="center"/>
    </xf>
    <xf numFmtId="178" fontId="43" fillId="45" borderId="0" xfId="45" applyNumberFormat="1" applyFont="1" applyFill="1" applyBorder="1" applyAlignment="1">
      <alignment vertical="center"/>
    </xf>
    <xf numFmtId="178" fontId="43" fillId="45" borderId="1" xfId="45" applyNumberFormat="1" applyFont="1" applyFill="1" applyBorder="1" applyAlignment="1">
      <alignment vertical="center"/>
    </xf>
    <xf numFmtId="178" fontId="43" fillId="45" borderId="6" xfId="45" applyNumberFormat="1" applyFont="1" applyFill="1" applyBorder="1" applyAlignment="1">
      <alignment vertical="center"/>
    </xf>
    <xf numFmtId="178" fontId="43" fillId="45" borderId="101" xfId="45" applyNumberFormat="1" applyFont="1" applyFill="1" applyBorder="1" applyAlignment="1">
      <alignment vertical="center"/>
    </xf>
    <xf numFmtId="178" fontId="43" fillId="45" borderId="94" xfId="45" applyNumberFormat="1" applyFont="1" applyFill="1" applyBorder="1" applyAlignment="1">
      <alignment vertical="center"/>
    </xf>
    <xf numFmtId="178" fontId="43" fillId="45" borderId="95" xfId="45" applyNumberFormat="1" applyFont="1" applyFill="1" applyBorder="1" applyAlignment="1">
      <alignment vertical="center"/>
    </xf>
    <xf numFmtId="178" fontId="43" fillId="45" borderId="7" xfId="45" applyNumberFormat="1" applyFont="1" applyFill="1" applyBorder="1" applyAlignment="1">
      <alignment vertical="center"/>
    </xf>
    <xf numFmtId="178" fontId="43" fillId="45" borderId="8" xfId="45" applyNumberFormat="1" applyFont="1" applyFill="1" applyBorder="1" applyAlignment="1">
      <alignment vertical="center"/>
    </xf>
    <xf numFmtId="178" fontId="43" fillId="45" borderId="12" xfId="45" applyNumberFormat="1" applyFont="1" applyFill="1" applyBorder="1" applyAlignment="1">
      <alignment vertical="center"/>
    </xf>
    <xf numFmtId="178" fontId="43" fillId="45" borderId="130" xfId="45" applyNumberFormat="1" applyFont="1" applyFill="1" applyBorder="1" applyAlignment="1">
      <alignment vertical="center"/>
    </xf>
    <xf numFmtId="178" fontId="43" fillId="45" borderId="131" xfId="45" applyNumberFormat="1" applyFont="1" applyFill="1" applyBorder="1" applyAlignment="1">
      <alignment vertical="center"/>
    </xf>
    <xf numFmtId="178" fontId="43" fillId="45" borderId="104" xfId="45" applyNumberFormat="1" applyFont="1" applyFill="1" applyBorder="1" applyAlignment="1">
      <alignment vertical="center"/>
    </xf>
    <xf numFmtId="178" fontId="43" fillId="45" borderId="125" xfId="45" applyNumberFormat="1" applyFont="1" applyFill="1" applyBorder="1" applyAlignment="1">
      <alignment vertical="center"/>
    </xf>
    <xf numFmtId="178" fontId="43" fillId="45" borderId="126" xfId="45" applyNumberFormat="1" applyFont="1" applyFill="1" applyBorder="1" applyAlignment="1">
      <alignment vertical="center"/>
    </xf>
    <xf numFmtId="178" fontId="43" fillId="45" borderId="106" xfId="45" applyNumberFormat="1" applyFont="1" applyFill="1" applyBorder="1" applyAlignment="1">
      <alignment vertical="center"/>
    </xf>
    <xf numFmtId="0" fontId="91" fillId="0" borderId="1" xfId="45" applyFont="1" applyFill="1" applyBorder="1" applyAlignment="1">
      <alignment horizontal="distributed" vertical="center" indent="1"/>
    </xf>
    <xf numFmtId="191" fontId="43" fillId="45" borderId="153" xfId="45" applyNumberFormat="1" applyFont="1" applyFill="1" applyBorder="1" applyAlignment="1">
      <alignment vertical="center"/>
    </xf>
    <xf numFmtId="191" fontId="43" fillId="45" borderId="145" xfId="45" applyNumberFormat="1" applyFont="1" applyFill="1" applyBorder="1" applyAlignment="1">
      <alignment vertical="center"/>
    </xf>
    <xf numFmtId="191" fontId="43" fillId="45" borderId="114" xfId="45" applyNumberFormat="1" applyFont="1" applyFill="1" applyBorder="1" applyAlignment="1">
      <alignment vertical="center"/>
    </xf>
    <xf numFmtId="191" fontId="43" fillId="45" borderId="6" xfId="45" applyNumberFormat="1" applyFont="1" applyFill="1" applyBorder="1" applyAlignment="1">
      <alignment vertical="center"/>
    </xf>
    <xf numFmtId="191" fontId="43" fillId="45" borderId="0" xfId="45" applyNumberFormat="1" applyFont="1" applyFill="1" applyBorder="1" applyAlignment="1">
      <alignment vertical="center"/>
    </xf>
    <xf numFmtId="191" fontId="43" fillId="45" borderId="131" xfId="45" applyNumberFormat="1" applyFont="1" applyFill="1" applyBorder="1" applyAlignment="1">
      <alignment vertical="center"/>
    </xf>
    <xf numFmtId="191" fontId="43" fillId="45" borderId="101" xfId="45" applyNumberFormat="1" applyFont="1" applyFill="1" applyBorder="1" applyAlignment="1">
      <alignment vertical="center"/>
    </xf>
    <xf numFmtId="191" fontId="43" fillId="45" borderId="94" xfId="45" applyNumberFormat="1" applyFont="1" applyFill="1" applyBorder="1" applyAlignment="1">
      <alignment vertical="center"/>
    </xf>
    <xf numFmtId="191" fontId="43" fillId="45" borderId="103" xfId="45" applyNumberFormat="1" applyFont="1" applyFill="1" applyBorder="1" applyAlignment="1">
      <alignment vertical="center"/>
    </xf>
    <xf numFmtId="191" fontId="43" fillId="45" borderId="123" xfId="45" applyNumberFormat="1" applyFont="1" applyFill="1" applyBorder="1" applyAlignment="1">
      <alignment vertical="center"/>
    </xf>
    <xf numFmtId="191" fontId="43" fillId="45" borderId="161" xfId="45" applyNumberFormat="1" applyFont="1" applyFill="1" applyBorder="1" applyAlignment="1">
      <alignment vertical="center"/>
    </xf>
    <xf numFmtId="191" fontId="43" fillId="45" borderId="124" xfId="45" applyNumberFormat="1" applyFont="1" applyFill="1" applyBorder="1" applyAlignment="1">
      <alignment vertical="center"/>
    </xf>
    <xf numFmtId="191" fontId="43" fillId="45" borderId="104" xfId="45" applyNumberFormat="1" applyFont="1" applyFill="1" applyBorder="1" applyAlignment="1">
      <alignment vertical="center"/>
    </xf>
    <xf numFmtId="191" fontId="43" fillId="45" borderId="125" xfId="45" applyNumberFormat="1" applyFont="1" applyFill="1" applyBorder="1" applyAlignment="1">
      <alignment vertical="center"/>
    </xf>
    <xf numFmtId="191" fontId="43" fillId="45" borderId="106" xfId="45" applyNumberFormat="1" applyFont="1" applyFill="1" applyBorder="1" applyAlignment="1">
      <alignment vertical="center"/>
    </xf>
    <xf numFmtId="0" fontId="91" fillId="0" borderId="1" xfId="48" applyFont="1" applyFill="1" applyBorder="1" applyAlignment="1" applyProtection="1">
      <alignment horizontal="distributed" vertical="center" indent="1" shrinkToFit="1"/>
    </xf>
    <xf numFmtId="191" fontId="43" fillId="45" borderId="144" xfId="45" applyNumberFormat="1" applyFont="1" applyFill="1" applyBorder="1" applyAlignment="1">
      <alignment vertical="center"/>
    </xf>
    <xf numFmtId="191" fontId="43" fillId="45" borderId="97" xfId="45" applyNumberFormat="1" applyFont="1" applyFill="1" applyBorder="1" applyAlignment="1">
      <alignment vertical="center"/>
    </xf>
    <xf numFmtId="191" fontId="43" fillId="45" borderId="146" xfId="45" applyNumberFormat="1" applyFont="1" applyFill="1" applyBorder="1" applyAlignment="1">
      <alignment vertical="center"/>
    </xf>
    <xf numFmtId="0" fontId="91" fillId="0" borderId="0" xfId="48" applyFont="1" applyFill="1" applyBorder="1" applyAlignment="1" applyProtection="1">
      <alignment horizontal="distributed" vertical="center" indent="1" shrinkToFit="1"/>
    </xf>
    <xf numFmtId="192" fontId="43" fillId="0" borderId="106" xfId="45" applyNumberFormat="1" applyFont="1" applyFill="1" applyBorder="1" applyAlignment="1">
      <alignment vertical="center" shrinkToFit="1"/>
    </xf>
    <xf numFmtId="178" fontId="43" fillId="45" borderId="153" xfId="55" applyNumberFormat="1" applyFont="1" applyFill="1" applyBorder="1" applyAlignment="1">
      <alignment vertical="center" shrinkToFit="1"/>
    </xf>
    <xf numFmtId="178" fontId="43" fillId="45" borderId="154" xfId="55" applyNumberFormat="1" applyFont="1" applyFill="1" applyBorder="1" applyAlignment="1">
      <alignment vertical="center" shrinkToFit="1"/>
    </xf>
    <xf numFmtId="178" fontId="43" fillId="45" borderId="145" xfId="55" applyNumberFormat="1" applyFont="1" applyFill="1" applyBorder="1" applyAlignment="1">
      <alignment vertical="center" shrinkToFit="1"/>
    </xf>
    <xf numFmtId="177" fontId="43" fillId="45" borderId="154" xfId="55" applyNumberFormat="1" applyFont="1" applyFill="1" applyBorder="1" applyAlignment="1">
      <alignment vertical="center" shrinkToFit="1"/>
    </xf>
    <xf numFmtId="177" fontId="43" fillId="45" borderId="146" xfId="55" applyNumberFormat="1" applyFont="1" applyFill="1" applyBorder="1" applyAlignment="1">
      <alignment vertical="center" shrinkToFit="1"/>
    </xf>
    <xf numFmtId="178" fontId="43" fillId="45" borderId="6" xfId="55" applyNumberFormat="1" applyFont="1" applyFill="1" applyBorder="1" applyAlignment="1">
      <alignment vertical="center" shrinkToFit="1"/>
    </xf>
    <xf numFmtId="178" fontId="43" fillId="45" borderId="130" xfId="55" applyNumberFormat="1" applyFont="1" applyFill="1" applyBorder="1" applyAlignment="1">
      <alignment vertical="center" shrinkToFit="1"/>
    </xf>
    <xf numFmtId="178" fontId="43" fillId="45" borderId="0" xfId="55" applyNumberFormat="1" applyFont="1" applyFill="1" applyBorder="1" applyAlignment="1">
      <alignment vertical="center" shrinkToFit="1"/>
    </xf>
    <xf numFmtId="177" fontId="43" fillId="45" borderId="130" xfId="55" applyNumberFormat="1" applyFont="1" applyFill="1" applyBorder="1" applyAlignment="1">
      <alignment vertical="center" shrinkToFit="1"/>
    </xf>
    <xf numFmtId="177" fontId="43" fillId="45" borderId="1" xfId="55" applyNumberFormat="1" applyFont="1" applyFill="1" applyBorder="1" applyAlignment="1">
      <alignment vertical="center" shrinkToFit="1"/>
    </xf>
    <xf numFmtId="178" fontId="43" fillId="45" borderId="104" xfId="55" applyNumberFormat="1" applyFont="1" applyFill="1" applyBorder="1" applyAlignment="1">
      <alignment vertical="center" shrinkToFit="1"/>
    </xf>
    <xf numFmtId="178" fontId="43" fillId="45" borderId="126" xfId="55" applyNumberFormat="1" applyFont="1" applyFill="1" applyBorder="1" applyAlignment="1">
      <alignment vertical="center" shrinkToFit="1"/>
    </xf>
    <xf numFmtId="177" fontId="43" fillId="45" borderId="126" xfId="55" applyNumberFormat="1" applyFont="1" applyFill="1" applyBorder="1" applyAlignment="1">
      <alignment vertical="center" shrinkToFit="1"/>
    </xf>
    <xf numFmtId="177" fontId="43" fillId="45" borderId="163" xfId="55" applyNumberFormat="1" applyFont="1" applyFill="1" applyBorder="1" applyAlignment="1">
      <alignment vertical="center" shrinkToFit="1"/>
    </xf>
    <xf numFmtId="191" fontId="43" fillId="45" borderId="130" xfId="45" applyNumberFormat="1" applyFont="1" applyFill="1" applyBorder="1" applyAlignment="1">
      <alignment vertical="center"/>
    </xf>
    <xf numFmtId="0" fontId="59" fillId="0" borderId="94" xfId="0" applyFont="1" applyFill="1" applyBorder="1" applyAlignment="1">
      <alignment horizontal="center" vertical="center"/>
    </xf>
    <xf numFmtId="192" fontId="43" fillId="0" borderId="118" xfId="45" applyNumberFormat="1" applyFont="1" applyFill="1" applyBorder="1" applyAlignment="1">
      <alignment vertical="center"/>
    </xf>
    <xf numFmtId="191" fontId="43" fillId="37" borderId="154" xfId="0" applyNumberFormat="1" applyFont="1" applyFill="1" applyBorder="1">
      <alignment vertical="center"/>
    </xf>
    <xf numFmtId="191" fontId="43" fillId="0" borderId="130" xfId="0" applyNumberFormat="1" applyFont="1" applyFill="1" applyBorder="1">
      <alignment vertical="center"/>
    </xf>
    <xf numFmtId="0" fontId="59" fillId="0" borderId="188" xfId="0" applyFont="1" applyBorder="1" applyAlignment="1">
      <alignment horizontal="center" vertical="center"/>
    </xf>
    <xf numFmtId="191" fontId="43" fillId="0" borderId="189" xfId="0" applyNumberFormat="1" applyFont="1" applyBorder="1" applyAlignment="1">
      <alignment horizontal="right" vertical="center"/>
    </xf>
    <xf numFmtId="178" fontId="43" fillId="38" borderId="130" xfId="45" applyNumberFormat="1" applyFont="1" applyFill="1" applyBorder="1" applyAlignment="1">
      <alignment horizontal="center" vertical="center" textRotation="255"/>
    </xf>
    <xf numFmtId="0" fontId="2" fillId="0" borderId="0" xfId="78">
      <alignment vertical="center"/>
    </xf>
    <xf numFmtId="0" fontId="45" fillId="0" borderId="0" xfId="45" applyFont="1" applyAlignment="1">
      <alignment vertical="center"/>
    </xf>
    <xf numFmtId="0" fontId="45" fillId="0" borderId="12" xfId="45" applyFont="1" applyBorder="1" applyAlignment="1">
      <alignment vertical="center"/>
    </xf>
    <xf numFmtId="0" fontId="45" fillId="0" borderId="8" xfId="45" applyFont="1" applyBorder="1" applyAlignment="1">
      <alignment vertical="center"/>
    </xf>
    <xf numFmtId="0" fontId="45" fillId="0" borderId="7" xfId="45" applyFont="1" applyBorder="1" applyAlignment="1">
      <alignment vertical="center"/>
    </xf>
    <xf numFmtId="0" fontId="45" fillId="0" borderId="1" xfId="45" applyFont="1" applyBorder="1" applyAlignment="1">
      <alignment vertical="center"/>
    </xf>
    <xf numFmtId="0" fontId="45" fillId="0" borderId="6" xfId="45" applyFont="1" applyBorder="1" applyAlignment="1">
      <alignment vertical="center"/>
    </xf>
    <xf numFmtId="0" fontId="45" fillId="0" borderId="10" xfId="45" applyFont="1" applyBorder="1" applyAlignment="1">
      <alignment vertical="center"/>
    </xf>
    <xf numFmtId="0" fontId="45" fillId="0" borderId="13" xfId="45" applyFont="1" applyBorder="1" applyAlignment="1">
      <alignment vertical="center"/>
    </xf>
    <xf numFmtId="0" fontId="45" fillId="0" borderId="9" xfId="45" applyFont="1" applyBorder="1" applyAlignment="1">
      <alignment vertical="center"/>
    </xf>
    <xf numFmtId="0" fontId="52" fillId="0" borderId="0" xfId="45" applyFont="1" applyAlignment="1">
      <alignment vertical="center"/>
    </xf>
    <xf numFmtId="0" fontId="50" fillId="0" borderId="0" xfId="79" applyFont="1">
      <alignment vertical="center"/>
    </xf>
    <xf numFmtId="0" fontId="49" fillId="0" borderId="0" xfId="45" applyFont="1" applyAlignment="1">
      <alignment horizontal="center" vertical="center" wrapText="1"/>
    </xf>
    <xf numFmtId="0" fontId="0" fillId="0" borderId="0" xfId="0" applyAlignment="1">
      <alignment horizontal="right" vertical="center"/>
    </xf>
    <xf numFmtId="178" fontId="0" fillId="0" borderId="3" xfId="0" applyNumberFormat="1" applyBorder="1">
      <alignment vertical="center"/>
    </xf>
    <xf numFmtId="0" fontId="0" fillId="0" borderId="7" xfId="0" applyBorder="1">
      <alignment vertical="center"/>
    </xf>
    <xf numFmtId="0" fontId="0" fillId="0" borderId="6" xfId="0" applyBorder="1">
      <alignment vertical="center"/>
    </xf>
    <xf numFmtId="0" fontId="0" fillId="0" borderId="193" xfId="0" applyBorder="1">
      <alignment vertical="center"/>
    </xf>
    <xf numFmtId="0" fontId="0" fillId="0" borderId="11" xfId="0" applyBorder="1" applyAlignment="1">
      <alignment horizontal="center" vertical="center"/>
    </xf>
    <xf numFmtId="0" fontId="54" fillId="0" borderId="0" xfId="48" applyFont="1" applyAlignment="1">
      <alignment vertical="center"/>
    </xf>
    <xf numFmtId="184" fontId="56" fillId="0" borderId="129" xfId="48" applyNumberFormat="1" applyFont="1" applyBorder="1" applyAlignment="1">
      <alignment vertical="center"/>
    </xf>
    <xf numFmtId="184" fontId="56" fillId="0" borderId="127" xfId="48" applyNumberFormat="1" applyFont="1" applyBorder="1" applyAlignment="1">
      <alignment vertical="center"/>
    </xf>
    <xf numFmtId="1" fontId="54" fillId="0" borderId="5" xfId="48" applyNumberFormat="1" applyFont="1" applyBorder="1" applyAlignment="1">
      <alignment horizontal="distributed" vertical="center" indent="1"/>
    </xf>
    <xf numFmtId="0" fontId="55" fillId="0" borderId="4" xfId="48" applyFont="1" applyBorder="1" applyAlignment="1">
      <alignment horizontal="distributed" vertical="center"/>
    </xf>
    <xf numFmtId="184" fontId="55" fillId="0" borderId="131" xfId="48" applyNumberFormat="1" applyFont="1" applyBorder="1" applyAlignment="1">
      <alignment vertical="center"/>
    </xf>
    <xf numFmtId="184" fontId="55" fillId="0" borderId="92" xfId="48" applyNumberFormat="1" applyFont="1" applyBorder="1" applyAlignment="1">
      <alignment vertical="center"/>
    </xf>
    <xf numFmtId="0" fontId="54" fillId="0" borderId="0" xfId="48" applyFont="1" applyAlignment="1">
      <alignment horizontal="distributed" vertical="center" indent="1"/>
    </xf>
    <xf numFmtId="0" fontId="55" fillId="0" borderId="6" xfId="48" applyFont="1" applyBorder="1" applyAlignment="1">
      <alignment horizontal="distributed" vertical="center"/>
    </xf>
    <xf numFmtId="184" fontId="55" fillId="0" borderId="136" xfId="48" applyNumberFormat="1" applyFont="1" applyBorder="1" applyAlignment="1">
      <alignment vertical="center"/>
    </xf>
    <xf numFmtId="184" fontId="55" fillId="0" borderId="134" xfId="48" applyNumberFormat="1" applyFont="1" applyBorder="1" applyAlignment="1">
      <alignment vertical="center"/>
    </xf>
    <xf numFmtId="0" fontId="54" fillId="0" borderId="133" xfId="48" applyFont="1" applyBorder="1" applyAlignment="1">
      <alignment horizontal="distributed" vertical="center" indent="1"/>
    </xf>
    <xf numFmtId="0" fontId="55" fillId="0" borderId="132" xfId="48" applyFont="1" applyBorder="1" applyAlignment="1">
      <alignment horizontal="distributed" vertical="center"/>
    </xf>
    <xf numFmtId="184" fontId="55" fillId="0" borderId="141" xfId="48" applyNumberFormat="1" applyFont="1" applyBorder="1" applyAlignment="1">
      <alignment vertical="center"/>
    </xf>
    <xf numFmtId="184" fontId="55" fillId="0" borderId="139" xfId="48" applyNumberFormat="1" applyFont="1" applyBorder="1" applyAlignment="1">
      <alignment vertical="center"/>
    </xf>
    <xf numFmtId="0" fontId="54" fillId="0" borderId="138" xfId="48" applyFont="1" applyBorder="1" applyAlignment="1">
      <alignment horizontal="distributed" vertical="center" indent="1"/>
    </xf>
    <xf numFmtId="0" fontId="55" fillId="0" borderId="137" xfId="48" applyFont="1" applyBorder="1" applyAlignment="1">
      <alignment horizontal="distributed" vertical="center"/>
    </xf>
    <xf numFmtId="0" fontId="54" fillId="0" borderId="133" xfId="48" applyFont="1" applyBorder="1" applyAlignment="1">
      <alignment horizontal="distributed" vertical="center" wrapText="1" indent="1"/>
    </xf>
    <xf numFmtId="0" fontId="54" fillId="0" borderId="129" xfId="48" applyFont="1" applyBorder="1" applyAlignment="1">
      <alignment horizontal="distributed" vertical="center" wrapText="1" indent="1"/>
    </xf>
    <xf numFmtId="0" fontId="54" fillId="0" borderId="127" xfId="48" applyFont="1" applyBorder="1" applyAlignment="1">
      <alignment horizontal="distributed" vertical="center" indent="1"/>
    </xf>
    <xf numFmtId="0" fontId="54" fillId="0" borderId="0" xfId="48" applyFont="1" applyAlignment="1">
      <alignment horizontal="right" vertical="center"/>
    </xf>
    <xf numFmtId="0" fontId="54" fillId="0" borderId="0" xfId="48" applyFont="1" applyAlignment="1">
      <alignment horizontal="center" vertical="center"/>
    </xf>
    <xf numFmtId="1" fontId="54" fillId="0" borderId="0" xfId="50" applyFont="1" applyAlignment="1">
      <alignment vertical="center"/>
    </xf>
    <xf numFmtId="184" fontId="56" fillId="0" borderId="128" xfId="48" applyNumberFormat="1" applyFont="1" applyBorder="1" applyAlignment="1">
      <alignment vertical="center"/>
    </xf>
    <xf numFmtId="184" fontId="55" fillId="0" borderId="130" xfId="48" applyNumberFormat="1" applyFont="1" applyBorder="1" applyAlignment="1">
      <alignment vertical="center"/>
    </xf>
    <xf numFmtId="184" fontId="55" fillId="0" borderId="135" xfId="48" applyNumberFormat="1" applyFont="1" applyBorder="1" applyAlignment="1">
      <alignment vertical="center"/>
    </xf>
    <xf numFmtId="184" fontId="55" fillId="0" borderId="140" xfId="48" applyNumberFormat="1" applyFont="1" applyBorder="1" applyAlignment="1">
      <alignment vertical="center"/>
    </xf>
    <xf numFmtId="1" fontId="54" fillId="0" borderId="0" xfId="50" applyFont="1" applyAlignment="1">
      <alignment horizontal="center" vertical="center"/>
    </xf>
    <xf numFmtId="187" fontId="54" fillId="0" borderId="0" xfId="50" applyNumberFormat="1" applyFont="1" applyAlignment="1">
      <alignment horizontal="center" vertical="center"/>
    </xf>
    <xf numFmtId="188" fontId="54" fillId="0" borderId="0" xfId="50" applyNumberFormat="1" applyFont="1" applyAlignment="1">
      <alignment horizontal="center" vertical="center"/>
    </xf>
    <xf numFmtId="0" fontId="54" fillId="0" borderId="128" xfId="48" applyFont="1" applyBorder="1" applyAlignment="1">
      <alignment horizontal="distributed" vertical="center" wrapText="1" indent="1"/>
    </xf>
    <xf numFmtId="189" fontId="47" fillId="0" borderId="0" xfId="51" applyNumberFormat="1" applyFont="1" applyAlignment="1">
      <alignment vertical="center"/>
    </xf>
    <xf numFmtId="189" fontId="54" fillId="0" borderId="0" xfId="51" applyNumberFormat="1" applyFont="1" applyAlignment="1">
      <alignment vertical="center"/>
    </xf>
    <xf numFmtId="189" fontId="41" fillId="0" borderId="0" xfId="51" applyNumberFormat="1" applyFont="1" applyAlignment="1">
      <alignment vertical="center"/>
    </xf>
    <xf numFmtId="189" fontId="55" fillId="0" borderId="0" xfId="51" applyNumberFormat="1" applyFont="1" applyAlignment="1">
      <alignment vertical="center"/>
    </xf>
    <xf numFmtId="184" fontId="55" fillId="0" borderId="0" xfId="51" applyNumberFormat="1" applyFont="1" applyAlignment="1">
      <alignment vertical="center"/>
    </xf>
    <xf numFmtId="189" fontId="54" fillId="36" borderId="0" xfId="51" applyNumberFormat="1" applyFont="1" applyFill="1" applyAlignment="1">
      <alignment vertical="center" wrapText="1"/>
    </xf>
    <xf numFmtId="190" fontId="55" fillId="0" borderId="0" xfId="51" applyNumberFormat="1" applyFont="1" applyAlignment="1">
      <alignment vertical="center" wrapText="1"/>
    </xf>
    <xf numFmtId="190" fontId="55" fillId="36" borderId="0" xfId="51" applyNumberFormat="1" applyFont="1" applyFill="1" applyAlignment="1">
      <alignment vertical="center" wrapText="1"/>
    </xf>
    <xf numFmtId="189" fontId="47" fillId="0" borderId="6" xfId="51" applyNumberFormat="1" applyFont="1" applyBorder="1" applyAlignment="1">
      <alignment vertical="center"/>
    </xf>
    <xf numFmtId="189" fontId="57" fillId="36" borderId="0" xfId="51" applyNumberFormat="1" applyFont="1" applyFill="1" applyAlignment="1">
      <alignment vertical="center"/>
    </xf>
    <xf numFmtId="189" fontId="54" fillId="0" borderId="0" xfId="51" applyNumberFormat="1" applyFont="1" applyAlignment="1">
      <alignment vertical="center" wrapText="1"/>
    </xf>
    <xf numFmtId="184" fontId="55" fillId="35" borderId="0" xfId="51" applyNumberFormat="1" applyFont="1" applyFill="1" applyAlignment="1">
      <alignment vertical="center"/>
    </xf>
    <xf numFmtId="189" fontId="57" fillId="35" borderId="0" xfId="51" applyNumberFormat="1" applyFont="1" applyFill="1" applyAlignment="1">
      <alignment vertical="center"/>
    </xf>
    <xf numFmtId="189" fontId="54" fillId="36" borderId="0" xfId="51" applyNumberFormat="1" applyFont="1" applyFill="1" applyAlignment="1">
      <alignment vertical="center"/>
    </xf>
    <xf numFmtId="189" fontId="57" fillId="0" borderId="0" xfId="51" applyNumberFormat="1" applyFont="1" applyAlignment="1">
      <alignment vertical="center"/>
    </xf>
    <xf numFmtId="189" fontId="54" fillId="0" borderId="0" xfId="51" applyNumberFormat="1" applyFont="1" applyAlignment="1">
      <alignment horizontal="centerContinuous" vertical="center"/>
    </xf>
    <xf numFmtId="189" fontId="54" fillId="0" borderId="0" xfId="51" applyNumberFormat="1" applyFont="1" applyAlignment="1">
      <alignment horizontal="right" vertical="center"/>
    </xf>
    <xf numFmtId="49" fontId="45" fillId="0" borderId="0" xfId="52" applyNumberFormat="1" applyFont="1" applyAlignment="1">
      <alignment vertical="center"/>
    </xf>
    <xf numFmtId="189" fontId="54" fillId="0" borderId="0" xfId="51" applyNumberFormat="1" applyFont="1" applyAlignment="1">
      <alignment horizontal="center" vertical="center"/>
    </xf>
    <xf numFmtId="189" fontId="54" fillId="0" borderId="6" xfId="51" applyNumberFormat="1" applyFont="1" applyBorder="1" applyAlignment="1">
      <alignment horizontal="center" vertical="center"/>
    </xf>
    <xf numFmtId="189" fontId="54" fillId="35" borderId="0" xfId="51" applyNumberFormat="1" applyFont="1" applyFill="1" applyAlignment="1">
      <alignment horizontal="centerContinuous" vertical="center"/>
    </xf>
    <xf numFmtId="189" fontId="54" fillId="0" borderId="0" xfId="51" applyNumberFormat="1" applyFont="1" applyAlignment="1">
      <alignment horizontal="left" vertical="center"/>
    </xf>
    <xf numFmtId="189" fontId="54" fillId="0" borderId="0" xfId="51" applyNumberFormat="1" applyFont="1" applyAlignment="1">
      <alignment horizontal="center" vertical="center" wrapText="1"/>
    </xf>
    <xf numFmtId="189" fontId="54" fillId="0" borderId="6" xfId="51" applyNumberFormat="1" applyFont="1" applyBorder="1" applyAlignment="1">
      <alignment horizontal="center" vertical="center" wrapText="1"/>
    </xf>
    <xf numFmtId="189" fontId="54" fillId="0" borderId="143" xfId="51" applyNumberFormat="1" applyFont="1" applyBorder="1" applyAlignment="1">
      <alignment vertical="center" wrapText="1"/>
    </xf>
    <xf numFmtId="189" fontId="54" fillId="0" borderId="144" xfId="51" applyNumberFormat="1" applyFont="1" applyBorder="1" applyAlignment="1">
      <alignment vertical="center" wrapText="1"/>
    </xf>
    <xf numFmtId="0" fontId="47" fillId="0" borderId="0" xfId="45" applyFont="1" applyAlignment="1">
      <alignment vertical="center"/>
    </xf>
    <xf numFmtId="0" fontId="47" fillId="0" borderId="0" xfId="45" applyFont="1" applyAlignment="1">
      <alignment horizontal="distributed" vertical="center" wrapText="1" indent="1"/>
    </xf>
    <xf numFmtId="0" fontId="54" fillId="0" borderId="126" xfId="53" applyFont="1" applyBorder="1" applyAlignment="1">
      <alignment horizontal="left" vertical="center" indent="1"/>
    </xf>
    <xf numFmtId="0" fontId="54" fillId="0" borderId="126" xfId="53" applyFont="1" applyBorder="1" applyAlignment="1">
      <alignment horizontal="left" vertical="center" wrapText="1"/>
    </xf>
    <xf numFmtId="0" fontId="54" fillId="0" borderId="96" xfId="53" applyFont="1" applyBorder="1" applyAlignment="1">
      <alignment horizontal="center" vertical="center"/>
    </xf>
    <xf numFmtId="0" fontId="54" fillId="0" borderId="122" xfId="53" applyFont="1" applyBorder="1" applyAlignment="1">
      <alignment horizontal="left" vertical="center" indent="1"/>
    </xf>
    <xf numFmtId="0" fontId="54" fillId="0" borderId="122" xfId="53" applyFont="1" applyBorder="1" applyAlignment="1">
      <alignment horizontal="left" vertical="center" wrapText="1"/>
    </xf>
    <xf numFmtId="0" fontId="54" fillId="0" borderId="121" xfId="53" applyFont="1" applyBorder="1" applyAlignment="1">
      <alignment horizontal="center" vertical="center"/>
    </xf>
    <xf numFmtId="0" fontId="54" fillId="0" borderId="150" xfId="53" applyFont="1" applyBorder="1" applyAlignment="1">
      <alignment horizontal="left" vertical="center" indent="1"/>
    </xf>
    <xf numFmtId="0" fontId="54" fillId="0" borderId="150" xfId="53" applyFont="1" applyBorder="1" applyAlignment="1">
      <alignment horizontal="left" vertical="center" wrapText="1"/>
    </xf>
    <xf numFmtId="0" fontId="54" fillId="0" borderId="149" xfId="53" applyFont="1" applyBorder="1" applyAlignment="1">
      <alignment horizontal="center" vertical="center"/>
    </xf>
    <xf numFmtId="0" fontId="54" fillId="0" borderId="100" xfId="53" applyFont="1" applyBorder="1" applyAlignment="1">
      <alignment horizontal="distributed" vertical="center" wrapText="1" indent="1"/>
    </xf>
    <xf numFmtId="0" fontId="54" fillId="0" borderId="120" xfId="53" applyFont="1" applyBorder="1" applyAlignment="1">
      <alignment horizontal="distributed" vertical="center" indent="1"/>
    </xf>
    <xf numFmtId="0" fontId="54" fillId="0" borderId="90" xfId="53" applyFont="1" applyBorder="1" applyAlignment="1">
      <alignment horizontal="center" vertical="center"/>
    </xf>
    <xf numFmtId="0" fontId="54" fillId="0" borderId="8" xfId="53" applyFont="1" applyBorder="1" applyAlignment="1">
      <alignment horizontal="distributed" vertical="center" wrapText="1" indent="1"/>
    </xf>
    <xf numFmtId="0" fontId="54" fillId="0" borderId="8" xfId="53" applyFont="1" applyBorder="1" applyAlignment="1">
      <alignment horizontal="left" vertical="center" indent="1"/>
    </xf>
    <xf numFmtId="0" fontId="54" fillId="0" borderId="8" xfId="53" applyFont="1" applyBorder="1" applyAlignment="1">
      <alignment vertical="center"/>
    </xf>
    <xf numFmtId="0" fontId="54" fillId="0" borderId="8" xfId="53" applyFont="1" applyBorder="1" applyAlignment="1">
      <alignment horizontal="center" vertical="center"/>
    </xf>
    <xf numFmtId="0" fontId="54" fillId="0" borderId="126" xfId="53" applyFont="1" applyBorder="1" applyAlignment="1">
      <alignment vertical="center"/>
    </xf>
    <xf numFmtId="0" fontId="54" fillId="0" borderId="122" xfId="53" applyFont="1" applyBorder="1" applyAlignment="1">
      <alignment vertical="center"/>
    </xf>
    <xf numFmtId="0" fontId="54" fillId="0" borderId="103" xfId="53" applyFont="1" applyBorder="1" applyAlignment="1">
      <alignment horizontal="distributed" vertical="center" wrapText="1" indent="1"/>
    </xf>
    <xf numFmtId="0" fontId="54" fillId="0" borderId="114" xfId="53" applyFont="1" applyBorder="1" applyAlignment="1">
      <alignment horizontal="distributed" vertical="center" wrapText="1" indent="1"/>
    </xf>
    <xf numFmtId="0" fontId="58" fillId="0" borderId="0" xfId="45" applyFont="1" applyAlignment="1">
      <alignment vertical="center"/>
    </xf>
    <xf numFmtId="0" fontId="54" fillId="0" borderId="0" xfId="45" applyFont="1" applyAlignment="1">
      <alignment vertical="center"/>
    </xf>
    <xf numFmtId="178" fontId="43" fillId="0" borderId="106" xfId="45" applyNumberFormat="1" applyFont="1" applyBorder="1" applyAlignment="1">
      <alignment vertical="center"/>
    </xf>
    <xf numFmtId="178" fontId="43" fillId="0" borderId="126" xfId="45" applyNumberFormat="1" applyFont="1" applyBorder="1" applyAlignment="1">
      <alignment vertical="center"/>
    </xf>
    <xf numFmtId="1" fontId="59" fillId="0" borderId="125" xfId="48" applyNumberFormat="1" applyFont="1" applyBorder="1" applyAlignment="1">
      <alignment horizontal="distributed" vertical="center" indent="1"/>
    </xf>
    <xf numFmtId="0" fontId="43" fillId="0" borderId="104" xfId="48" applyFont="1" applyBorder="1" applyAlignment="1">
      <alignment horizontal="distributed" vertical="center"/>
    </xf>
    <xf numFmtId="178" fontId="43" fillId="0" borderId="131" xfId="45" applyNumberFormat="1" applyFont="1" applyBorder="1" applyAlignment="1">
      <alignment vertical="center"/>
    </xf>
    <xf numFmtId="178" fontId="43" fillId="0" borderId="130" xfId="45" applyNumberFormat="1" applyFont="1" applyBorder="1" applyAlignment="1">
      <alignment vertical="center"/>
    </xf>
    <xf numFmtId="0" fontId="59" fillId="0" borderId="0" xfId="48" applyFont="1" applyAlignment="1">
      <alignment horizontal="distributed" vertical="center" indent="1" shrinkToFit="1"/>
    </xf>
    <xf numFmtId="0" fontId="43" fillId="0" borderId="6" xfId="48" applyFont="1" applyBorder="1" applyAlignment="1">
      <alignment horizontal="distributed" vertical="center"/>
    </xf>
    <xf numFmtId="0" fontId="59" fillId="0" borderId="0" xfId="48" applyFont="1" applyAlignment="1">
      <alignment horizontal="distributed" vertical="center" wrapText="1" indent="1" shrinkToFit="1"/>
    </xf>
    <xf numFmtId="0" fontId="59" fillId="0" borderId="103" xfId="53" applyFont="1" applyBorder="1" applyAlignment="1">
      <alignment horizontal="center" vertical="center"/>
    </xf>
    <xf numFmtId="0" fontId="59" fillId="0" borderId="122" xfId="53" applyFont="1" applyBorder="1" applyAlignment="1">
      <alignment horizontal="center" vertical="center"/>
    </xf>
    <xf numFmtId="0" fontId="59" fillId="0" borderId="103" xfId="53" applyFont="1" applyBorder="1" applyAlignment="1">
      <alignment horizontal="center" vertical="center" wrapText="1"/>
    </xf>
    <xf numFmtId="0" fontId="59" fillId="0" borderId="122" xfId="53" applyFont="1" applyBorder="1" applyAlignment="1">
      <alignment horizontal="center" vertical="center" wrapText="1"/>
    </xf>
    <xf numFmtId="0" fontId="59" fillId="0" borderId="103" xfId="53" applyFont="1" applyBorder="1" applyAlignment="1">
      <alignment horizontal="distributed" vertical="center" wrapText="1"/>
    </xf>
    <xf numFmtId="0" fontId="59" fillId="0" borderId="122" xfId="53" applyFont="1" applyBorder="1" applyAlignment="1">
      <alignment horizontal="distributed" vertical="center" wrapText="1"/>
    </xf>
    <xf numFmtId="0" fontId="59" fillId="0" borderId="0" xfId="45" applyFont="1" applyAlignment="1">
      <alignment horizontal="distributed" vertical="center" wrapText="1" indent="1"/>
    </xf>
    <xf numFmtId="0" fontId="59" fillId="0" borderId="6" xfId="45" applyFont="1" applyBorder="1" applyAlignment="1">
      <alignment horizontal="distributed" vertical="center" wrapText="1" indent="1"/>
    </xf>
    <xf numFmtId="0" fontId="59" fillId="0" borderId="13" xfId="45" applyFont="1" applyBorder="1" applyAlignment="1">
      <alignment horizontal="distributed" vertical="center" indent="1"/>
    </xf>
    <xf numFmtId="0" fontId="59" fillId="0" borderId="9" xfId="45" applyFont="1" applyBorder="1" applyAlignment="1">
      <alignment horizontal="distributed" vertical="center" indent="1"/>
    </xf>
    <xf numFmtId="0" fontId="59" fillId="0" borderId="0" xfId="45" applyFont="1" applyAlignment="1">
      <alignment horizontal="right" vertical="center"/>
    </xf>
    <xf numFmtId="178" fontId="43" fillId="0" borderId="0" xfId="45" applyNumberFormat="1" applyFont="1" applyAlignment="1">
      <alignment vertical="center"/>
    </xf>
    <xf numFmtId="1" fontId="59" fillId="0" borderId="0" xfId="48" applyNumberFormat="1" applyFont="1" applyAlignment="1">
      <alignment horizontal="distributed" vertical="center" indent="1"/>
    </xf>
    <xf numFmtId="0" fontId="43" fillId="0" borderId="0" xfId="48" applyFont="1" applyAlignment="1">
      <alignment horizontal="distributed" vertical="center"/>
    </xf>
    <xf numFmtId="178" fontId="43" fillId="0" borderId="143" xfId="45" applyNumberFormat="1" applyFont="1" applyBorder="1" applyAlignment="1">
      <alignment vertical="center"/>
    </xf>
    <xf numFmtId="178" fontId="43" fillId="0" borderId="105" xfId="45" applyNumberFormat="1" applyFont="1" applyBorder="1" applyAlignment="1">
      <alignment vertical="center"/>
    </xf>
    <xf numFmtId="178" fontId="43" fillId="0" borderId="154" xfId="45" applyNumberFormat="1" applyFont="1" applyBorder="1" applyAlignment="1">
      <alignment vertical="center"/>
    </xf>
    <xf numFmtId="0" fontId="59" fillId="0" borderId="145" xfId="48" applyFont="1" applyBorder="1" applyAlignment="1">
      <alignment horizontal="distributed" vertical="center" indent="1" shrinkToFit="1"/>
    </xf>
    <xf numFmtId="0" fontId="43" fillId="0" borderId="153" xfId="48" applyFont="1" applyBorder="1" applyAlignment="1">
      <alignment horizontal="distributed" vertical="center"/>
    </xf>
    <xf numFmtId="0" fontId="59" fillId="0" borderId="102" xfId="53" applyFont="1" applyBorder="1" applyAlignment="1">
      <alignment horizontal="center" vertical="center"/>
    </xf>
    <xf numFmtId="0" fontId="59" fillId="0" borderId="154" xfId="53" applyFont="1" applyBorder="1" applyAlignment="1">
      <alignment horizontal="center" vertical="center"/>
    </xf>
    <xf numFmtId="0" fontId="59" fillId="0" borderId="102" xfId="53" applyFont="1" applyBorder="1" applyAlignment="1">
      <alignment horizontal="center" vertical="center" wrapText="1"/>
    </xf>
    <xf numFmtId="0" fontId="59" fillId="0" borderId="0" xfId="45" applyFont="1" applyAlignment="1">
      <alignment vertical="center"/>
    </xf>
    <xf numFmtId="178" fontId="43" fillId="0" borderId="118" xfId="45" applyNumberFormat="1" applyFont="1" applyBorder="1" applyAlignment="1">
      <alignment vertical="center"/>
    </xf>
    <xf numFmtId="178" fontId="43" fillId="0" borderId="144" xfId="45" applyNumberFormat="1" applyFont="1" applyBorder="1" applyAlignment="1">
      <alignment vertical="center"/>
    </xf>
    <xf numFmtId="178" fontId="43" fillId="0" borderId="114" xfId="45" applyNumberFormat="1" applyFont="1" applyBorder="1" applyAlignment="1">
      <alignment vertical="center"/>
    </xf>
    <xf numFmtId="178" fontId="43" fillId="0" borderId="113" xfId="45" applyNumberFormat="1" applyFont="1" applyBorder="1" applyAlignment="1">
      <alignment vertical="center"/>
    </xf>
    <xf numFmtId="0" fontId="59" fillId="0" borderId="0" xfId="45" applyFont="1" applyAlignment="1">
      <alignment horizontal="center" vertical="center"/>
    </xf>
    <xf numFmtId="0" fontId="59" fillId="0" borderId="114" xfId="53" applyFont="1" applyBorder="1" applyAlignment="1">
      <alignment horizontal="center" vertical="center"/>
    </xf>
    <xf numFmtId="0" fontId="59" fillId="0" borderId="113" xfId="53" applyFont="1" applyBorder="1" applyAlignment="1">
      <alignment horizontal="center" vertical="center"/>
    </xf>
    <xf numFmtId="0" fontId="59" fillId="0" borderId="0" xfId="45" applyFont="1" applyAlignment="1">
      <alignment horizontal="left" vertical="center" wrapText="1"/>
    </xf>
    <xf numFmtId="0" fontId="59" fillId="0" borderId="93" xfId="53" applyFont="1" applyBorder="1" applyAlignment="1">
      <alignment horizontal="center" vertical="center" wrapText="1"/>
    </xf>
    <xf numFmtId="0" fontId="59" fillId="0" borderId="0" xfId="45" applyFont="1" applyAlignment="1">
      <alignment horizontal="center" vertical="center" wrapText="1"/>
    </xf>
    <xf numFmtId="0" fontId="59" fillId="0" borderId="93" xfId="53" applyFont="1" applyBorder="1" applyAlignment="1">
      <alignment horizontal="distributed" vertical="center" wrapText="1"/>
    </xf>
    <xf numFmtId="0" fontId="59" fillId="0" borderId="0" xfId="45" applyFont="1" applyAlignment="1">
      <alignment horizontal="left" vertical="center"/>
    </xf>
    <xf numFmtId="0" fontId="60" fillId="0" borderId="0" xfId="45" applyFont="1" applyAlignment="1">
      <alignment vertical="center"/>
    </xf>
    <xf numFmtId="0" fontId="59" fillId="0" borderId="163" xfId="45" applyFont="1" applyBorder="1" applyAlignment="1">
      <alignment vertical="center"/>
    </xf>
    <xf numFmtId="0" fontId="59" fillId="0" borderId="125" xfId="45" applyFont="1" applyBorder="1" applyAlignment="1">
      <alignment vertical="center"/>
    </xf>
    <xf numFmtId="0" fontId="59" fillId="0" borderId="125" xfId="45" applyFont="1" applyBorder="1" applyAlignment="1">
      <alignment horizontal="distributed" vertical="center" wrapText="1" indent="1"/>
    </xf>
    <xf numFmtId="0" fontId="59" fillId="0" borderId="7" xfId="45" applyFont="1" applyBorder="1" applyAlignment="1">
      <alignment horizontal="center" vertical="center" wrapText="1"/>
    </xf>
    <xf numFmtId="0" fontId="8" fillId="0" borderId="1" xfId="45" applyBorder="1"/>
    <xf numFmtId="0" fontId="59" fillId="0" borderId="94" xfId="45" applyFont="1" applyBorder="1" applyAlignment="1">
      <alignment horizontal="distributed" vertical="center" wrapText="1" indent="1"/>
    </xf>
    <xf numFmtId="0" fontId="59" fillId="0" borderId="101" xfId="45" applyFont="1" applyBorder="1" applyAlignment="1">
      <alignment horizontal="center" vertical="center" wrapText="1"/>
    </xf>
    <xf numFmtId="0" fontId="8" fillId="0" borderId="95" xfId="45" applyBorder="1"/>
    <xf numFmtId="0" fontId="8" fillId="0" borderId="94" xfId="45" applyBorder="1"/>
    <xf numFmtId="0" fontId="59" fillId="0" borderId="93" xfId="45" applyFont="1" applyBorder="1" applyAlignment="1">
      <alignment vertical="center"/>
    </xf>
    <xf numFmtId="0" fontId="59" fillId="0" borderId="153" xfId="45" applyFont="1" applyBorder="1" applyAlignment="1">
      <alignment horizontal="center" vertical="center" wrapText="1"/>
    </xf>
    <xf numFmtId="0" fontId="59" fillId="0" borderId="95" xfId="45" applyFont="1" applyBorder="1" applyAlignment="1">
      <alignment vertical="center"/>
    </xf>
    <xf numFmtId="0" fontId="59" fillId="0" borderId="94" xfId="45" applyFont="1" applyBorder="1" applyAlignment="1">
      <alignment vertical="center"/>
    </xf>
    <xf numFmtId="191" fontId="43" fillId="0" borderId="106" xfId="45" applyNumberFormat="1" applyFont="1" applyBorder="1" applyAlignment="1">
      <alignment vertical="center"/>
    </xf>
    <xf numFmtId="191" fontId="43" fillId="0" borderId="118" xfId="45" applyNumberFormat="1" applyFont="1" applyBorder="1" applyAlignment="1">
      <alignment vertical="center"/>
    </xf>
    <xf numFmtId="192" fontId="43" fillId="0" borderId="118" xfId="45" applyNumberFormat="1" applyFont="1" applyBorder="1" applyAlignment="1">
      <alignment vertical="center"/>
    </xf>
    <xf numFmtId="191" fontId="43" fillId="0" borderId="126" xfId="45" applyNumberFormat="1" applyFont="1" applyBorder="1" applyAlignment="1">
      <alignment vertical="center"/>
    </xf>
    <xf numFmtId="178" fontId="43" fillId="0" borderId="126" xfId="45" applyNumberFormat="1" applyFont="1" applyBorder="1" applyAlignment="1">
      <alignment horizontal="center" vertical="center"/>
    </xf>
    <xf numFmtId="191" fontId="43" fillId="0" borderId="131" xfId="45" applyNumberFormat="1" applyFont="1" applyBorder="1" applyAlignment="1">
      <alignment vertical="center"/>
    </xf>
    <xf numFmtId="191" fontId="43" fillId="0" borderId="144" xfId="45" applyNumberFormat="1" applyFont="1" applyBorder="1" applyAlignment="1">
      <alignment vertical="center"/>
    </xf>
    <xf numFmtId="191" fontId="43" fillId="0" borderId="130" xfId="45" applyNumberFormat="1" applyFont="1" applyBorder="1" applyAlignment="1">
      <alignment vertical="center"/>
    </xf>
    <xf numFmtId="191" fontId="43" fillId="0" borderId="114" xfId="45" applyNumberFormat="1" applyFont="1" applyBorder="1" applyAlignment="1">
      <alignment vertical="center"/>
    </xf>
    <xf numFmtId="191" fontId="43" fillId="0" borderId="113" xfId="45" applyNumberFormat="1" applyFont="1" applyBorder="1" applyAlignment="1">
      <alignment vertical="center"/>
    </xf>
    <xf numFmtId="191" fontId="43" fillId="0" borderId="154" xfId="45" applyNumberFormat="1" applyFont="1" applyBorder="1" applyAlignment="1">
      <alignment vertical="center"/>
    </xf>
    <xf numFmtId="0" fontId="59" fillId="0" borderId="124" xfId="53" applyFont="1" applyBorder="1" applyAlignment="1">
      <alignment horizontal="center" vertical="center" wrapText="1"/>
    </xf>
    <xf numFmtId="0" fontId="59" fillId="0" borderId="150" xfId="53" applyFont="1" applyBorder="1" applyAlignment="1">
      <alignment horizontal="center" vertical="center" wrapText="1"/>
    </xf>
    <xf numFmtId="0" fontId="59" fillId="0" borderId="144" xfId="53" applyFont="1" applyBorder="1" applyAlignment="1">
      <alignment horizontal="center" vertical="center" wrapText="1"/>
    </xf>
    <xf numFmtId="0" fontId="59" fillId="0" borderId="130" xfId="53" applyFont="1" applyBorder="1" applyAlignment="1">
      <alignment horizontal="center" vertical="center" wrapText="1"/>
    </xf>
    <xf numFmtId="0" fontId="59" fillId="0" borderId="155" xfId="45" applyFont="1" applyBorder="1" applyAlignment="1">
      <alignment vertical="center" wrapText="1"/>
    </xf>
    <xf numFmtId="0" fontId="59" fillId="0" borderId="123" xfId="45" applyFont="1" applyBorder="1" applyAlignment="1">
      <alignment vertical="center" wrapText="1"/>
    </xf>
    <xf numFmtId="0" fontId="59" fillId="0" borderId="91" xfId="45" applyFont="1" applyBorder="1" applyAlignment="1">
      <alignment horizontal="distributed" vertical="center" wrapText="1"/>
    </xf>
    <xf numFmtId="0" fontId="59" fillId="0" borderId="151" xfId="45" applyFont="1" applyBorder="1" applyAlignment="1">
      <alignment horizontal="distributed" vertical="center" wrapText="1"/>
    </xf>
    <xf numFmtId="0" fontId="59" fillId="0" borderId="13" xfId="45" applyFont="1" applyBorder="1" applyAlignment="1">
      <alignment horizontal="left" vertical="center" wrapText="1"/>
    </xf>
    <xf numFmtId="0" fontId="59" fillId="0" borderId="9" xfId="45" applyFont="1" applyBorder="1" applyAlignment="1">
      <alignment horizontal="left" vertical="center" wrapText="1"/>
    </xf>
    <xf numFmtId="0" fontId="3" fillId="0" borderId="0" xfId="80">
      <alignment vertical="center"/>
    </xf>
    <xf numFmtId="178" fontId="0" fillId="0" borderId="4" xfId="0" applyNumberFormat="1" applyBorder="1">
      <alignment vertical="center"/>
    </xf>
    <xf numFmtId="0" fontId="0" fillId="0" borderId="195" xfId="0" applyBorder="1" applyAlignment="1">
      <alignment vertical="center" shrinkToFit="1"/>
    </xf>
    <xf numFmtId="0" fontId="0" fillId="0" borderId="4" xfId="0" applyBorder="1" applyAlignment="1">
      <alignment horizontal="center" vertical="center"/>
    </xf>
    <xf numFmtId="178" fontId="0" fillId="0" borderId="2" xfId="0" applyNumberFormat="1" applyBorder="1">
      <alignment vertical="center"/>
    </xf>
    <xf numFmtId="178" fontId="0" fillId="0" borderId="6" xfId="0" applyNumberFormat="1" applyBorder="1">
      <alignment vertical="center"/>
    </xf>
    <xf numFmtId="0" fontId="0" fillId="0" borderId="196" xfId="0" applyBorder="1" applyAlignment="1">
      <alignment vertical="center" shrinkToFit="1"/>
    </xf>
    <xf numFmtId="0" fontId="0" fillId="0" borderId="6" xfId="0" applyBorder="1" applyAlignment="1">
      <alignment horizontal="center" vertical="center"/>
    </xf>
    <xf numFmtId="178" fontId="0" fillId="0" borderId="11" xfId="0" applyNumberFormat="1" applyBorder="1">
      <alignment vertical="center"/>
    </xf>
    <xf numFmtId="0" fontId="0" fillId="0" borderId="197" xfId="0" applyBorder="1" applyAlignment="1">
      <alignment vertical="center" shrinkToFit="1"/>
    </xf>
    <xf numFmtId="0" fontId="0" fillId="0" borderId="170" xfId="0" applyBorder="1" applyAlignment="1">
      <alignment horizontal="center" vertical="center" wrapText="1"/>
    </xf>
    <xf numFmtId="0" fontId="0" fillId="0" borderId="7" xfId="0" applyBorder="1" applyAlignment="1">
      <alignment horizontal="center" vertical="center" wrapText="1"/>
    </xf>
    <xf numFmtId="0" fontId="96" fillId="0" borderId="7" xfId="0" applyFont="1" applyBorder="1" applyAlignment="1">
      <alignment horizontal="center" vertical="center" wrapText="1"/>
    </xf>
    <xf numFmtId="0" fontId="0" fillId="0" borderId="198" xfId="0" applyBorder="1" applyAlignment="1">
      <alignment horizontal="right" vertical="center"/>
    </xf>
    <xf numFmtId="0" fontId="0" fillId="0" borderId="7" xfId="0" applyBorder="1" applyAlignment="1">
      <alignment vertical="center" wrapText="1"/>
    </xf>
    <xf numFmtId="0" fontId="0" fillId="0" borderId="9" xfId="0" applyBorder="1" applyAlignment="1">
      <alignment horizontal="center" vertical="center"/>
    </xf>
    <xf numFmtId="0" fontId="0" fillId="0" borderId="199" xfId="0" applyBorder="1">
      <alignment vertical="center"/>
    </xf>
    <xf numFmtId="0" fontId="3" fillId="0" borderId="0" xfId="80" applyAlignment="1">
      <alignment horizontal="right" vertical="center"/>
    </xf>
    <xf numFmtId="0" fontId="3" fillId="0" borderId="8" xfId="80" applyBorder="1" applyAlignment="1">
      <alignment horizontal="center" vertical="center"/>
    </xf>
    <xf numFmtId="177" fontId="3" fillId="0" borderId="0" xfId="80" applyNumberFormat="1">
      <alignment vertical="center"/>
    </xf>
    <xf numFmtId="177" fontId="0" fillId="0" borderId="3" xfId="0" applyNumberFormat="1" applyBorder="1">
      <alignment vertical="center"/>
    </xf>
    <xf numFmtId="177" fontId="0" fillId="0" borderId="4" xfId="0" applyNumberFormat="1" applyBorder="1">
      <alignment vertical="center"/>
    </xf>
    <xf numFmtId="177" fontId="0" fillId="0" borderId="2" xfId="0" applyNumberFormat="1" applyBorder="1">
      <alignment vertical="center"/>
    </xf>
    <xf numFmtId="177" fontId="0" fillId="0" borderId="6" xfId="0" applyNumberFormat="1" applyBorder="1">
      <alignment vertical="center"/>
    </xf>
    <xf numFmtId="177" fontId="0" fillId="0" borderId="11" xfId="0" applyNumberFormat="1" applyBorder="1">
      <alignment vertical="center"/>
    </xf>
    <xf numFmtId="193" fontId="3" fillId="0" borderId="3" xfId="80" applyNumberFormat="1" applyBorder="1">
      <alignment vertical="center"/>
    </xf>
    <xf numFmtId="194" fontId="3" fillId="0" borderId="5" xfId="80" applyNumberFormat="1" applyBorder="1">
      <alignment vertical="center"/>
    </xf>
    <xf numFmtId="193" fontId="3" fillId="0" borderId="2" xfId="80" applyNumberFormat="1" applyBorder="1">
      <alignment vertical="center"/>
    </xf>
    <xf numFmtId="194" fontId="3" fillId="0" borderId="0" xfId="43" applyNumberFormat="1" applyFont="1" applyBorder="1">
      <alignment vertical="center"/>
    </xf>
    <xf numFmtId="38" fontId="3" fillId="37" borderId="3" xfId="80" applyNumberFormat="1" applyFill="1" applyBorder="1">
      <alignment vertical="center"/>
    </xf>
    <xf numFmtId="0" fontId="3" fillId="37" borderId="5" xfId="80" applyFill="1" applyBorder="1">
      <alignment vertical="center"/>
    </xf>
    <xf numFmtId="190" fontId="3" fillId="37" borderId="5" xfId="80" applyNumberFormat="1" applyFill="1" applyBorder="1">
      <alignment vertical="center"/>
    </xf>
    <xf numFmtId="38" fontId="3" fillId="37" borderId="5" xfId="43" applyFont="1" applyFill="1" applyBorder="1" applyAlignment="1">
      <alignment vertical="center"/>
    </xf>
    <xf numFmtId="0" fontId="30" fillId="0" borderId="14" xfId="80" applyFont="1" applyBorder="1" applyAlignment="1">
      <alignment horizontal="center" vertical="center"/>
    </xf>
    <xf numFmtId="0" fontId="3" fillId="0" borderId="4" xfId="80" applyBorder="1">
      <alignment vertical="center"/>
    </xf>
    <xf numFmtId="0" fontId="97" fillId="0" borderId="0" xfId="79" applyFont="1">
      <alignment vertical="center"/>
    </xf>
    <xf numFmtId="0" fontId="99" fillId="0" borderId="0" xfId="81" applyFont="1" applyAlignment="1">
      <alignment vertical="center"/>
    </xf>
    <xf numFmtId="0" fontId="99" fillId="0" borderId="0" xfId="81" applyFont="1" applyAlignment="1">
      <alignment horizontal="center" vertical="center"/>
    </xf>
    <xf numFmtId="178" fontId="97" fillId="37" borderId="3" xfId="79" applyNumberFormat="1" applyFont="1" applyFill="1" applyBorder="1">
      <alignment vertical="center"/>
    </xf>
    <xf numFmtId="178" fontId="97" fillId="0" borderId="3" xfId="79" applyNumberFormat="1" applyFont="1" applyBorder="1">
      <alignment vertical="center"/>
    </xf>
    <xf numFmtId="0" fontId="97" fillId="0" borderId="3" xfId="79" applyFont="1" applyBorder="1">
      <alignment vertical="center"/>
    </xf>
    <xf numFmtId="0" fontId="99" fillId="0" borderId="3" xfId="81" applyFont="1" applyBorder="1" applyAlignment="1">
      <alignment vertical="center"/>
    </xf>
    <xf numFmtId="0" fontId="99" fillId="0" borderId="3" xfId="81" applyFont="1" applyBorder="1" applyAlignment="1">
      <alignment horizontal="center" vertical="center"/>
    </xf>
    <xf numFmtId="178" fontId="97" fillId="37" borderId="2" xfId="79" applyNumberFormat="1" applyFont="1" applyFill="1" applyBorder="1">
      <alignment vertical="center"/>
    </xf>
    <xf numFmtId="0" fontId="97" fillId="0" borderId="2" xfId="79" applyFont="1" applyBorder="1">
      <alignment vertical="center"/>
    </xf>
    <xf numFmtId="178" fontId="97" fillId="0" borderId="2" xfId="79" applyNumberFormat="1" applyFont="1" applyBorder="1">
      <alignment vertical="center"/>
    </xf>
    <xf numFmtId="177" fontId="97" fillId="0" borderId="2" xfId="79" applyNumberFormat="1" applyFont="1" applyBorder="1">
      <alignment vertical="center"/>
    </xf>
    <xf numFmtId="0" fontId="99" fillId="0" borderId="2" xfId="81" applyFont="1" applyBorder="1" applyAlignment="1">
      <alignment vertical="center"/>
    </xf>
    <xf numFmtId="0" fontId="99" fillId="0" borderId="2" xfId="81" applyFont="1" applyBorder="1" applyAlignment="1">
      <alignment horizontal="center" vertical="center"/>
    </xf>
    <xf numFmtId="178" fontId="97" fillId="37" borderId="200" xfId="79" applyNumberFormat="1" applyFont="1" applyFill="1" applyBorder="1">
      <alignment vertical="center"/>
    </xf>
    <xf numFmtId="0" fontId="97" fillId="0" borderId="200" xfId="79" applyFont="1" applyBorder="1">
      <alignment vertical="center"/>
    </xf>
    <xf numFmtId="178" fontId="97" fillId="0" borderId="200" xfId="79" applyNumberFormat="1" applyFont="1" applyBorder="1">
      <alignment vertical="center"/>
    </xf>
    <xf numFmtId="177" fontId="97" fillId="0" borderId="200" xfId="79" applyNumberFormat="1" applyFont="1" applyBorder="1">
      <alignment vertical="center"/>
    </xf>
    <xf numFmtId="0" fontId="99" fillId="0" borderId="200" xfId="81" applyFont="1" applyBorder="1" applyAlignment="1">
      <alignment vertical="center"/>
    </xf>
    <xf numFmtId="0" fontId="99" fillId="0" borderId="200" xfId="81" applyFont="1" applyBorder="1" applyAlignment="1">
      <alignment horizontal="center" vertical="center"/>
    </xf>
    <xf numFmtId="178" fontId="97" fillId="51" borderId="200" xfId="79" applyNumberFormat="1" applyFont="1" applyFill="1" applyBorder="1">
      <alignment vertical="center"/>
    </xf>
    <xf numFmtId="177" fontId="97" fillId="51" borderId="200" xfId="79" applyNumberFormat="1" applyFont="1" applyFill="1" applyBorder="1">
      <alignment vertical="center"/>
    </xf>
    <xf numFmtId="0" fontId="99" fillId="37" borderId="200" xfId="81" applyFont="1" applyFill="1" applyBorder="1" applyAlignment="1">
      <alignment vertical="center"/>
    </xf>
    <xf numFmtId="178" fontId="97" fillId="51" borderId="2" xfId="79" applyNumberFormat="1" applyFont="1" applyFill="1" applyBorder="1">
      <alignment vertical="center"/>
    </xf>
    <xf numFmtId="177" fontId="97" fillId="51" borderId="2" xfId="79" applyNumberFormat="1" applyFont="1" applyFill="1" applyBorder="1">
      <alignment vertical="center"/>
    </xf>
    <xf numFmtId="0" fontId="99" fillId="37" borderId="2" xfId="81" applyFont="1" applyFill="1" applyBorder="1" applyAlignment="1">
      <alignment vertical="center"/>
    </xf>
    <xf numFmtId="0" fontId="97" fillId="37" borderId="170" xfId="79" applyFont="1" applyFill="1" applyBorder="1" applyAlignment="1">
      <alignment horizontal="center" vertical="center"/>
    </xf>
    <xf numFmtId="0" fontId="97" fillId="0" borderId="170" xfId="79" applyFont="1" applyBorder="1" applyAlignment="1">
      <alignment horizontal="center" vertical="center"/>
    </xf>
    <xf numFmtId="0" fontId="99" fillId="0" borderId="12" xfId="54" applyFont="1" applyBorder="1" applyAlignment="1">
      <alignment vertical="center"/>
    </xf>
    <xf numFmtId="0" fontId="99" fillId="0" borderId="7" xfId="54" applyFont="1" applyBorder="1" applyAlignment="1">
      <alignment vertical="center"/>
    </xf>
    <xf numFmtId="0" fontId="100" fillId="37" borderId="2" xfId="79" applyFont="1" applyFill="1" applyBorder="1" applyAlignment="1">
      <alignment horizontal="center" vertical="center"/>
    </xf>
    <xf numFmtId="0" fontId="97" fillId="0" borderId="2" xfId="79" applyFont="1" applyBorder="1" applyAlignment="1">
      <alignment horizontal="center" vertical="center"/>
    </xf>
    <xf numFmtId="0" fontId="100" fillId="0" borderId="2" xfId="79" applyFont="1" applyBorder="1" applyAlignment="1">
      <alignment horizontal="center" vertical="center"/>
    </xf>
    <xf numFmtId="0" fontId="99" fillId="0" borderId="1" xfId="54" applyFont="1" applyBorder="1" applyAlignment="1">
      <alignment vertical="center"/>
    </xf>
    <xf numFmtId="0" fontId="99" fillId="0" borderId="6" xfId="54" applyFont="1" applyBorder="1" applyAlignment="1">
      <alignment vertical="center"/>
    </xf>
    <xf numFmtId="0" fontId="100" fillId="0" borderId="0" xfId="79" applyFont="1">
      <alignment vertical="center"/>
    </xf>
    <xf numFmtId="0" fontId="97" fillId="37" borderId="11" xfId="79" applyFont="1" applyFill="1" applyBorder="1" applyAlignment="1">
      <alignment horizontal="center" vertical="center"/>
    </xf>
    <xf numFmtId="0" fontId="97" fillId="0" borderId="11" xfId="79" applyFont="1" applyBorder="1" applyAlignment="1">
      <alignment horizontal="center" vertical="center"/>
    </xf>
    <xf numFmtId="0" fontId="99" fillId="0" borderId="10" xfId="54" applyFont="1" applyBorder="1" applyAlignment="1">
      <alignment vertical="center"/>
    </xf>
    <xf numFmtId="0" fontId="99" fillId="0" borderId="9" xfId="54" applyFont="1" applyBorder="1" applyAlignment="1">
      <alignment vertical="center"/>
    </xf>
    <xf numFmtId="0" fontId="43" fillId="0" borderId="106" xfId="45" applyFont="1" applyBorder="1" applyAlignment="1">
      <alignment horizontal="center" vertical="center"/>
    </xf>
    <xf numFmtId="0" fontId="43" fillId="0" borderId="126" xfId="45" applyFont="1" applyBorder="1" applyAlignment="1">
      <alignment horizontal="center" vertical="center"/>
    </xf>
    <xf numFmtId="178" fontId="43" fillId="0" borderId="96" xfId="45" applyNumberFormat="1" applyFont="1" applyBorder="1" applyAlignment="1">
      <alignment horizontal="center" vertical="center"/>
    </xf>
    <xf numFmtId="1" fontId="59" fillId="0" borderId="163" xfId="48" applyNumberFormat="1" applyFont="1" applyBorder="1" applyAlignment="1">
      <alignment horizontal="distributed" vertical="center" indent="1"/>
    </xf>
    <xf numFmtId="191" fontId="43" fillId="0" borderId="92" xfId="45" applyNumberFormat="1" applyFont="1" applyBorder="1" applyAlignment="1">
      <alignment vertical="center"/>
    </xf>
    <xf numFmtId="0" fontId="59" fillId="0" borderId="1" xfId="48" applyFont="1" applyBorder="1" applyAlignment="1">
      <alignment horizontal="distributed" vertical="center" indent="1" shrinkToFit="1"/>
    </xf>
    <xf numFmtId="0" fontId="59" fillId="0" borderId="1" xfId="48" applyFont="1" applyBorder="1" applyAlignment="1">
      <alignment horizontal="distributed" vertical="center" wrapText="1" indent="1" shrinkToFit="1"/>
    </xf>
    <xf numFmtId="191" fontId="43" fillId="0" borderId="166" xfId="45" applyNumberFormat="1" applyFont="1" applyBorder="1" applyAlignment="1">
      <alignment vertical="center"/>
    </xf>
    <xf numFmtId="0" fontId="59" fillId="0" borderId="146" xfId="48" applyFont="1" applyBorder="1" applyAlignment="1">
      <alignment horizontal="distributed" vertical="center" indent="1" shrinkToFit="1"/>
    </xf>
    <xf numFmtId="0" fontId="59" fillId="0" borderId="124" xfId="45" applyFont="1" applyBorder="1" applyAlignment="1">
      <alignment horizontal="center" vertical="center"/>
    </xf>
    <xf numFmtId="0" fontId="59" fillId="0" borderId="150" xfId="45" applyFont="1" applyBorder="1" applyAlignment="1">
      <alignment horizontal="center" vertical="center"/>
    </xf>
    <xf numFmtId="0" fontId="59" fillId="0" borderId="161" xfId="53" applyFont="1" applyBorder="1" applyAlignment="1">
      <alignment horizontal="center" vertical="center" wrapText="1"/>
    </xf>
    <xf numFmtId="0" fontId="59" fillId="0" borderId="160" xfId="53" applyFont="1" applyBorder="1" applyAlignment="1">
      <alignment horizontal="center" vertical="center" wrapText="1"/>
    </xf>
    <xf numFmtId="0" fontId="59" fillId="0" borderId="150" xfId="45" applyFont="1" applyBorder="1" applyAlignment="1">
      <alignment horizontal="center" vertical="center" wrapText="1"/>
    </xf>
    <xf numFmtId="0" fontId="59" fillId="0" borderId="149" xfId="53" applyFont="1" applyBorder="1" applyAlignment="1">
      <alignment horizontal="center" vertical="center" wrapText="1"/>
    </xf>
    <xf numFmtId="0" fontId="59" fillId="0" borderId="162" xfId="45" applyFont="1" applyBorder="1" applyAlignment="1">
      <alignment vertical="center" wrapText="1"/>
    </xf>
    <xf numFmtId="0" fontId="59" fillId="0" borderId="114" xfId="45" applyFont="1" applyBorder="1" applyAlignment="1">
      <alignment horizontal="distributed" vertical="center" wrapText="1"/>
    </xf>
    <xf numFmtId="0" fontId="59" fillId="0" borderId="154" xfId="45" applyFont="1" applyBorder="1" applyAlignment="1">
      <alignment horizontal="distributed" vertical="center" wrapText="1"/>
    </xf>
    <xf numFmtId="0" fontId="59" fillId="0" borderId="113" xfId="45" applyFont="1" applyBorder="1" applyAlignment="1">
      <alignment horizontal="distributed" vertical="center" wrapText="1"/>
    </xf>
    <xf numFmtId="0" fontId="59" fillId="0" borderId="166" xfId="45" applyFont="1" applyBorder="1" applyAlignment="1">
      <alignment horizontal="distributed" vertical="center" wrapText="1"/>
    </xf>
    <xf numFmtId="0" fontId="59" fillId="0" borderId="1" xfId="45" applyFont="1" applyBorder="1" applyAlignment="1">
      <alignment horizontal="left" vertical="center" wrapText="1"/>
    </xf>
    <xf numFmtId="0" fontId="59" fillId="0" borderId="6" xfId="45" applyFont="1" applyBorder="1" applyAlignment="1">
      <alignment horizontal="left" vertical="center" wrapText="1"/>
    </xf>
    <xf numFmtId="0" fontId="59" fillId="0" borderId="10" xfId="45" applyFont="1" applyBorder="1" applyAlignment="1">
      <alignment vertical="center"/>
    </xf>
    <xf numFmtId="0" fontId="59" fillId="0" borderId="9" xfId="45" applyFont="1" applyBorder="1" applyAlignment="1">
      <alignment vertical="center"/>
    </xf>
    <xf numFmtId="0" fontId="59" fillId="0" borderId="0" xfId="53" applyFont="1" applyAlignment="1">
      <alignment horizontal="center" vertical="center"/>
    </xf>
    <xf numFmtId="0" fontId="59" fillId="0" borderId="0" xfId="45" applyFont="1" applyAlignment="1">
      <alignment horizontal="distributed" vertical="center" indent="1"/>
    </xf>
    <xf numFmtId="178" fontId="43" fillId="0" borderId="96" xfId="45" applyNumberFormat="1" applyFont="1" applyBorder="1" applyAlignment="1">
      <alignment vertical="center"/>
    </xf>
    <xf numFmtId="178" fontId="43" fillId="0" borderId="92" xfId="45" applyNumberFormat="1" applyFont="1" applyBorder="1" applyAlignment="1">
      <alignment vertical="center"/>
    </xf>
    <xf numFmtId="178" fontId="43" fillId="0" borderId="166" xfId="45" applyNumberFormat="1" applyFont="1" applyBorder="1" applyAlignment="1">
      <alignment vertical="center"/>
    </xf>
    <xf numFmtId="0" fontId="59" fillId="0" borderId="121" xfId="53" applyFont="1" applyBorder="1" applyAlignment="1">
      <alignment horizontal="center" vertical="center"/>
    </xf>
    <xf numFmtId="0" fontId="59" fillId="0" borderId="121" xfId="53" applyFont="1" applyBorder="1" applyAlignment="1">
      <alignment horizontal="center" vertical="center" wrapText="1"/>
    </xf>
    <xf numFmtId="0" fontId="59" fillId="0" borderId="121" xfId="53" applyFont="1" applyBorder="1" applyAlignment="1">
      <alignment horizontal="distributed" vertical="center" wrapText="1"/>
    </xf>
    <xf numFmtId="0" fontId="59" fillId="0" borderId="162" xfId="45" applyFont="1" applyBorder="1" applyAlignment="1">
      <alignment horizontal="distributed" vertical="center" wrapText="1" indent="1"/>
    </xf>
    <xf numFmtId="0" fontId="59" fillId="0" borderId="10" xfId="45" applyFont="1" applyBorder="1" applyAlignment="1">
      <alignment horizontal="distributed" vertical="center" indent="1"/>
    </xf>
    <xf numFmtId="178" fontId="101" fillId="0" borderId="0" xfId="45" applyNumberFormat="1" applyFont="1" applyAlignment="1">
      <alignment vertical="center"/>
    </xf>
    <xf numFmtId="0" fontId="59" fillId="0" borderId="0" xfId="54" applyFont="1" applyAlignment="1">
      <alignment horizontal="distributed" vertical="center"/>
    </xf>
    <xf numFmtId="178" fontId="43" fillId="37" borderId="149" xfId="45" applyNumberFormat="1" applyFont="1" applyFill="1" applyBorder="1" applyAlignment="1">
      <alignment vertical="center"/>
    </xf>
    <xf numFmtId="178" fontId="43" fillId="37" borderId="166" xfId="45" applyNumberFormat="1" applyFont="1" applyFill="1" applyBorder="1" applyAlignment="1">
      <alignment vertical="center"/>
    </xf>
    <xf numFmtId="0" fontId="59" fillId="0" borderId="12" xfId="45" applyFont="1" applyBorder="1" applyAlignment="1">
      <alignment horizontal="distributed" vertical="center" indent="1"/>
    </xf>
    <xf numFmtId="0" fontId="43" fillId="0" borderId="7" xfId="45" applyFont="1" applyBorder="1" applyAlignment="1">
      <alignment horizontal="center" vertical="center"/>
    </xf>
    <xf numFmtId="0" fontId="59" fillId="0" borderId="95" xfId="45" applyFont="1" applyBorder="1" applyAlignment="1">
      <alignment horizontal="distributed" vertical="center" indent="1"/>
    </xf>
    <xf numFmtId="0" fontId="43" fillId="0" borderId="101" xfId="45" applyFont="1" applyBorder="1" applyAlignment="1">
      <alignment horizontal="center" vertical="center"/>
    </xf>
    <xf numFmtId="178" fontId="43" fillId="45" borderId="0" xfId="45" applyNumberFormat="1" applyFont="1" applyFill="1" applyAlignment="1">
      <alignment vertical="center"/>
    </xf>
    <xf numFmtId="0" fontId="59" fillId="0" borderId="1" xfId="45" applyFont="1" applyBorder="1" applyAlignment="1">
      <alignment horizontal="distributed" vertical="center" indent="1"/>
    </xf>
    <xf numFmtId="0" fontId="43" fillId="0" borderId="6" xfId="45" applyFont="1" applyBorder="1" applyAlignment="1">
      <alignment horizontal="center" vertical="center"/>
    </xf>
    <xf numFmtId="0" fontId="91" fillId="0" borderId="1" xfId="45" applyFont="1" applyBorder="1" applyAlignment="1">
      <alignment horizontal="distributed" vertical="center" indent="1"/>
    </xf>
    <xf numFmtId="0" fontId="59" fillId="0" borderId="95" xfId="54" applyFont="1" applyBorder="1" applyAlignment="1">
      <alignment horizontal="distributed" vertical="center" indent="1"/>
    </xf>
    <xf numFmtId="49" fontId="43" fillId="0" borderId="101" xfId="54" applyNumberFormat="1" applyFont="1" applyBorder="1" applyAlignment="1">
      <alignment horizontal="distributed" vertical="center"/>
    </xf>
    <xf numFmtId="0" fontId="59" fillId="0" borderId="124" xfId="45" applyFont="1" applyBorder="1" applyAlignment="1">
      <alignment horizontal="center" vertical="center" wrapText="1"/>
    </xf>
    <xf numFmtId="0" fontId="59" fillId="0" borderId="161" xfId="45" applyFont="1" applyBorder="1" applyAlignment="1">
      <alignment horizontal="center" vertical="center" wrapText="1"/>
    </xf>
    <xf numFmtId="0" fontId="59" fillId="0" borderId="162" xfId="45" applyFont="1" applyBorder="1" applyAlignment="1">
      <alignment horizontal="center" vertical="center" wrapText="1"/>
    </xf>
    <xf numFmtId="0" fontId="59" fillId="0" borderId="123" xfId="45" applyFont="1" applyBorder="1" applyAlignment="1">
      <alignment horizontal="center" vertical="center" wrapText="1"/>
    </xf>
    <xf numFmtId="49" fontId="59" fillId="0" borderId="162" xfId="45" applyNumberFormat="1" applyFont="1" applyBorder="1" applyAlignment="1">
      <alignment vertical="center"/>
    </xf>
    <xf numFmtId="49" fontId="59" fillId="0" borderId="123" xfId="45" applyNumberFormat="1" applyFont="1" applyBorder="1" applyAlignment="1">
      <alignment vertical="center"/>
    </xf>
    <xf numFmtId="0" fontId="43" fillId="0" borderId="148" xfId="45" applyFont="1" applyBorder="1" applyAlignment="1">
      <alignment horizontal="center" vertical="center"/>
    </xf>
    <xf numFmtId="0" fontId="43" fillId="0" borderId="151" xfId="45" applyFont="1" applyBorder="1" applyAlignment="1">
      <alignment horizontal="center" vertical="center"/>
    </xf>
    <xf numFmtId="0" fontId="43" fillId="0" borderId="13" xfId="45" applyFont="1" applyBorder="1" applyAlignment="1">
      <alignment horizontal="center" vertical="center"/>
    </xf>
    <xf numFmtId="0" fontId="43" fillId="0" borderId="10" xfId="45" applyFont="1" applyBorder="1" applyAlignment="1">
      <alignment horizontal="center" vertical="center"/>
    </xf>
    <xf numFmtId="0" fontId="43" fillId="0" borderId="9" xfId="45" applyFont="1" applyBorder="1" applyAlignment="1">
      <alignment horizontal="center" vertical="center"/>
    </xf>
    <xf numFmtId="49" fontId="59" fillId="0" borderId="10" xfId="45" applyNumberFormat="1" applyFont="1" applyBorder="1" applyAlignment="1">
      <alignment vertical="center"/>
    </xf>
    <xf numFmtId="49" fontId="59" fillId="0" borderId="9" xfId="45" applyNumberFormat="1" applyFont="1" applyBorder="1" applyAlignment="1">
      <alignment vertical="center"/>
    </xf>
    <xf numFmtId="0" fontId="59" fillId="0" borderId="8" xfId="45" applyFont="1" applyBorder="1" applyAlignment="1">
      <alignment vertical="center"/>
    </xf>
    <xf numFmtId="0" fontId="59" fillId="0" borderId="163" xfId="45" applyFont="1" applyBorder="1" applyAlignment="1">
      <alignment horizontal="distributed" vertical="center" indent="1"/>
    </xf>
    <xf numFmtId="0" fontId="43" fillId="0" borderId="104" xfId="45" applyFont="1" applyBorder="1" applyAlignment="1">
      <alignment horizontal="center" vertical="center"/>
    </xf>
    <xf numFmtId="191" fontId="43" fillId="45" borderId="0" xfId="45" applyNumberFormat="1" applyFont="1" applyFill="1" applyAlignment="1">
      <alignment vertical="center"/>
    </xf>
    <xf numFmtId="0" fontId="59" fillId="0" borderId="162" xfId="45" applyFont="1" applyBorder="1" applyAlignment="1">
      <alignment horizontal="distributed" vertical="center" indent="1"/>
    </xf>
    <xf numFmtId="0" fontId="43" fillId="0" borderId="123" xfId="45" applyFont="1" applyBorder="1" applyAlignment="1">
      <alignment horizontal="center" vertical="center"/>
    </xf>
    <xf numFmtId="0" fontId="59" fillId="0" borderId="146" xfId="45" applyFont="1" applyBorder="1" applyAlignment="1">
      <alignment horizontal="distributed" vertical="center" indent="1"/>
    </xf>
    <xf numFmtId="0" fontId="43" fillId="0" borderId="153" xfId="45" applyFont="1" applyBorder="1" applyAlignment="1">
      <alignment horizontal="center" vertical="center"/>
    </xf>
    <xf numFmtId="0" fontId="59" fillId="0" borderId="131" xfId="45" applyFont="1" applyBorder="1" applyAlignment="1">
      <alignment horizontal="center" vertical="center" wrapText="1"/>
    </xf>
    <xf numFmtId="0" fontId="43" fillId="0" borderId="0" xfId="45" applyFont="1" applyAlignment="1">
      <alignment horizontal="center" vertical="center" shrinkToFit="1"/>
    </xf>
    <xf numFmtId="178" fontId="43" fillId="0" borderId="0" xfId="45" applyNumberFormat="1" applyFont="1" applyAlignment="1">
      <alignment vertical="center" shrinkToFit="1"/>
    </xf>
    <xf numFmtId="191" fontId="59" fillId="0" borderId="0" xfId="45" applyNumberFormat="1" applyFont="1" applyAlignment="1">
      <alignment vertical="center"/>
    </xf>
    <xf numFmtId="191" fontId="43" fillId="0" borderId="106" xfId="45" applyNumberFormat="1" applyFont="1" applyBorder="1" applyAlignment="1">
      <alignment vertical="center" shrinkToFit="1"/>
    </xf>
    <xf numFmtId="191" fontId="43" fillId="0" borderId="104" xfId="45" applyNumberFormat="1" applyFont="1" applyBorder="1" applyAlignment="1">
      <alignment vertical="center" shrinkToFit="1"/>
    </xf>
    <xf numFmtId="0" fontId="59" fillId="0" borderId="163" xfId="54" applyFont="1" applyBorder="1" applyAlignment="1">
      <alignment horizontal="distributed" vertical="center" indent="1"/>
    </xf>
    <xf numFmtId="49" fontId="43" fillId="0" borderId="104" xfId="54" applyNumberFormat="1" applyFont="1" applyBorder="1" applyAlignment="1">
      <alignment horizontal="distributed" vertical="center"/>
    </xf>
    <xf numFmtId="191" fontId="43" fillId="0" borderId="131" xfId="45" applyNumberFormat="1" applyFont="1" applyBorder="1" applyAlignment="1">
      <alignment vertical="center" shrinkToFit="1"/>
    </xf>
    <xf numFmtId="191" fontId="43" fillId="0" borderId="6" xfId="45" applyNumberFormat="1" applyFont="1" applyBorder="1" applyAlignment="1">
      <alignment vertical="center" shrinkToFit="1"/>
    </xf>
    <xf numFmtId="0" fontId="63" fillId="0" borderId="1" xfId="48" applyFont="1" applyBorder="1" applyAlignment="1">
      <alignment horizontal="distributed" vertical="center" indent="1" shrinkToFit="1"/>
    </xf>
    <xf numFmtId="191" fontId="43" fillId="0" borderId="153" xfId="45" applyNumberFormat="1" applyFont="1" applyBorder="1" applyAlignment="1">
      <alignment vertical="center" shrinkToFit="1"/>
    </xf>
    <xf numFmtId="0" fontId="43" fillId="0" borderId="0" xfId="45" applyFont="1" applyAlignment="1">
      <alignment horizontal="center" vertical="center"/>
    </xf>
    <xf numFmtId="0" fontId="43" fillId="0" borderId="0" xfId="45" applyFont="1" applyAlignment="1">
      <alignment horizontal="center" vertical="center" wrapText="1"/>
    </xf>
    <xf numFmtId="192" fontId="43" fillId="0" borderId="106" xfId="45" applyNumberFormat="1" applyFont="1" applyBorder="1" applyAlignment="1">
      <alignment vertical="center" shrinkToFit="1"/>
    </xf>
    <xf numFmtId="178" fontId="43" fillId="0" borderId="104" xfId="45" applyNumberFormat="1" applyFont="1" applyBorder="1" applyAlignment="1">
      <alignment vertical="center" shrinkToFit="1"/>
    </xf>
    <xf numFmtId="0" fontId="59" fillId="0" borderId="125" xfId="54" applyFont="1" applyBorder="1" applyAlignment="1">
      <alignment horizontal="distributed" vertical="center" indent="1"/>
    </xf>
    <xf numFmtId="178" fontId="43" fillId="0" borderId="6" xfId="45" applyNumberFormat="1" applyFont="1" applyBorder="1" applyAlignment="1">
      <alignment vertical="center" shrinkToFit="1"/>
    </xf>
    <xf numFmtId="0" fontId="63" fillId="0" borderId="0" xfId="48" applyFont="1" applyAlignment="1">
      <alignment horizontal="distributed" vertical="center" indent="1" shrinkToFit="1"/>
    </xf>
    <xf numFmtId="191" fontId="43" fillId="0" borderId="114" xfId="45" applyNumberFormat="1" applyFont="1" applyBorder="1" applyAlignment="1">
      <alignment vertical="center" shrinkToFit="1"/>
    </xf>
    <xf numFmtId="178" fontId="43" fillId="0" borderId="153" xfId="45" applyNumberFormat="1" applyFont="1" applyBorder="1" applyAlignment="1">
      <alignment vertical="center" shrinkToFit="1"/>
    </xf>
    <xf numFmtId="0" fontId="59" fillId="0" borderId="131" xfId="45" applyFont="1" applyBorder="1" applyAlignment="1">
      <alignment horizontal="center" vertical="center"/>
    </xf>
    <xf numFmtId="49" fontId="59" fillId="0" borderId="6" xfId="45" applyNumberFormat="1" applyFont="1" applyBorder="1" applyAlignment="1">
      <alignment horizontal="center" vertical="center" wrapText="1"/>
    </xf>
    <xf numFmtId="49" fontId="59" fillId="0" borderId="9" xfId="45" applyNumberFormat="1" applyFont="1" applyBorder="1" applyAlignment="1">
      <alignment horizontal="center" vertical="center"/>
    </xf>
    <xf numFmtId="0" fontId="47" fillId="0" borderId="0" xfId="45" applyFont="1" applyAlignment="1">
      <alignment horizontal="center" vertical="center"/>
    </xf>
    <xf numFmtId="178" fontId="43" fillId="0" borderId="119" xfId="45" applyNumberFormat="1" applyFont="1" applyBorder="1" applyAlignment="1">
      <alignment vertical="center"/>
    </xf>
    <xf numFmtId="178" fontId="43" fillId="0" borderId="8" xfId="45" applyNumberFormat="1" applyFont="1" applyBorder="1" applyAlignment="1">
      <alignment vertical="center"/>
    </xf>
    <xf numFmtId="178" fontId="43" fillId="0" borderId="7" xfId="45" applyNumberFormat="1" applyFont="1" applyBorder="1" applyAlignment="1">
      <alignment vertical="center"/>
    </xf>
    <xf numFmtId="178" fontId="43" fillId="0" borderId="103" xfId="45" applyNumberFormat="1" applyFont="1" applyBorder="1" applyAlignment="1">
      <alignment vertical="center"/>
    </xf>
    <xf numFmtId="178" fontId="43" fillId="0" borderId="94" xfId="45" applyNumberFormat="1" applyFont="1" applyBorder="1" applyAlignment="1">
      <alignment vertical="center"/>
    </xf>
    <xf numFmtId="178" fontId="43" fillId="0" borderId="101" xfId="45" applyNumberFormat="1" applyFont="1" applyBorder="1" applyAlignment="1">
      <alignment vertical="center"/>
    </xf>
    <xf numFmtId="178" fontId="43" fillId="0" borderId="6" xfId="45" applyNumberFormat="1" applyFont="1" applyBorder="1" applyAlignment="1">
      <alignment vertical="center"/>
    </xf>
    <xf numFmtId="178" fontId="43" fillId="0" borderId="124" xfId="45" applyNumberFormat="1" applyFont="1" applyBorder="1" applyAlignment="1">
      <alignment vertical="center"/>
    </xf>
    <xf numFmtId="178" fontId="43" fillId="0" borderId="161" xfId="45" applyNumberFormat="1" applyFont="1" applyBorder="1" applyAlignment="1">
      <alignment vertical="center"/>
    </xf>
    <xf numFmtId="178" fontId="43" fillId="0" borderId="123" xfId="45" applyNumberFormat="1" applyFont="1" applyBorder="1" applyAlignment="1">
      <alignment vertical="center"/>
    </xf>
    <xf numFmtId="0" fontId="59" fillId="0" borderId="162" xfId="48" applyFont="1" applyBorder="1" applyAlignment="1">
      <alignment horizontal="distributed" vertical="center" indent="1" shrinkToFit="1"/>
    </xf>
    <xf numFmtId="0" fontId="43" fillId="0" borderId="123" xfId="48" applyFont="1" applyBorder="1" applyAlignment="1">
      <alignment horizontal="distributed" vertical="center"/>
    </xf>
    <xf numFmtId="178" fontId="43" fillId="0" borderId="145" xfId="45" applyNumberFormat="1" applyFont="1" applyBorder="1" applyAlignment="1">
      <alignment vertical="center"/>
    </xf>
    <xf numFmtId="178" fontId="43" fillId="0" borderId="153" xfId="45" applyNumberFormat="1" applyFont="1" applyBorder="1" applyAlignment="1">
      <alignment vertical="center"/>
    </xf>
    <xf numFmtId="178" fontId="43" fillId="0" borderId="170" xfId="45" applyNumberFormat="1" applyFont="1" applyBorder="1" applyAlignment="1">
      <alignment vertical="center" shrinkToFit="1"/>
    </xf>
    <xf numFmtId="0" fontId="59" fillId="0" borderId="12" xfId="48" applyFont="1" applyBorder="1" applyAlignment="1">
      <alignment horizontal="distributed" vertical="center" indent="1" shrinkToFit="1"/>
    </xf>
    <xf numFmtId="0" fontId="43" fillId="0" borderId="7" xfId="48" applyFont="1" applyBorder="1" applyAlignment="1">
      <alignment horizontal="distributed" vertical="center"/>
    </xf>
    <xf numFmtId="178" fontId="43" fillId="0" borderId="2" xfId="45" applyNumberFormat="1" applyFont="1" applyBorder="1" applyAlignment="1">
      <alignment vertical="center" shrinkToFit="1"/>
    </xf>
    <xf numFmtId="178" fontId="43" fillId="0" borderId="169" xfId="45" applyNumberFormat="1" applyFont="1" applyBorder="1" applyAlignment="1">
      <alignment vertical="center" shrinkToFit="1"/>
    </xf>
    <xf numFmtId="0" fontId="59" fillId="0" borderId="168" xfId="45" applyFont="1" applyBorder="1" applyAlignment="1">
      <alignment horizontal="center" vertical="center" wrapText="1"/>
    </xf>
    <xf numFmtId="0" fontId="43" fillId="0" borderId="11" xfId="45" applyFont="1" applyBorder="1" applyAlignment="1">
      <alignment horizontal="center" vertical="center"/>
    </xf>
    <xf numFmtId="0" fontId="47" fillId="0" borderId="0" xfId="55" applyFont="1">
      <alignment vertical="center"/>
    </xf>
    <xf numFmtId="0" fontId="59" fillId="0" borderId="12" xfId="54" applyFont="1" applyBorder="1" applyAlignment="1">
      <alignment horizontal="distributed" vertical="center" indent="1"/>
    </xf>
    <xf numFmtId="178" fontId="43" fillId="45" borderId="0" xfId="55" applyNumberFormat="1" applyFont="1" applyFill="1" applyAlignment="1">
      <alignment vertical="center" shrinkToFit="1"/>
    </xf>
    <xf numFmtId="0" fontId="59" fillId="0" borderId="143" xfId="48" applyFont="1" applyBorder="1" applyAlignment="1">
      <alignment horizontal="distributed" vertical="center" indent="1" shrinkToFit="1"/>
    </xf>
    <xf numFmtId="0" fontId="41" fillId="0" borderId="0" xfId="55" applyFont="1" applyAlignment="1">
      <alignment horizontal="center" vertical="center" shrinkToFit="1"/>
    </xf>
    <xf numFmtId="178" fontId="41" fillId="0" borderId="0" xfId="55" applyNumberFormat="1" applyFont="1" applyAlignment="1">
      <alignment vertical="center" shrinkToFit="1"/>
    </xf>
    <xf numFmtId="0" fontId="59" fillId="0" borderId="143" xfId="48" applyFont="1" applyBorder="1" applyAlignment="1">
      <alignment horizontal="distributed" vertical="center" wrapText="1" indent="1" shrinkToFit="1"/>
    </xf>
    <xf numFmtId="0" fontId="59" fillId="0" borderId="159" xfId="48" applyFont="1" applyBorder="1" applyAlignment="1">
      <alignment horizontal="distributed" vertical="center" indent="1" shrinkToFit="1"/>
    </xf>
    <xf numFmtId="0" fontId="59" fillId="0" borderId="0" xfId="55" applyFont="1" applyAlignment="1">
      <alignment horizontal="center" vertical="center"/>
    </xf>
    <xf numFmtId="0" fontId="59" fillId="0" borderId="0" xfId="55" applyFont="1" applyAlignment="1">
      <alignment horizontal="center" vertical="center" wrapText="1"/>
    </xf>
    <xf numFmtId="0" fontId="59" fillId="0" borderId="122" xfId="55" applyFont="1" applyBorder="1" applyAlignment="1">
      <alignment horizontal="center" vertical="center"/>
    </xf>
    <xf numFmtId="0" fontId="59" fillId="0" borderId="122" xfId="55" applyFont="1" applyBorder="1" applyAlignment="1">
      <alignment horizontal="center" vertical="center" wrapText="1"/>
    </xf>
    <xf numFmtId="0" fontId="59" fillId="0" borderId="159" xfId="55" applyFont="1" applyBorder="1" applyAlignment="1">
      <alignment horizontal="center" vertical="center"/>
    </xf>
    <xf numFmtId="0" fontId="59" fillId="0" borderId="145" xfId="55" applyFont="1" applyBorder="1" applyAlignment="1">
      <alignment horizontal="center" vertical="center" wrapText="1"/>
    </xf>
    <xf numFmtId="0" fontId="59" fillId="0" borderId="145" xfId="55" applyFont="1" applyBorder="1" applyAlignment="1">
      <alignment horizontal="center" vertical="center"/>
    </xf>
    <xf numFmtId="0" fontId="59" fillId="0" borderId="1" xfId="45" applyFont="1" applyBorder="1" applyAlignment="1">
      <alignment vertical="center"/>
    </xf>
    <xf numFmtId="0" fontId="59" fillId="0" borderId="6" xfId="45" applyFont="1" applyBorder="1" applyAlignment="1">
      <alignment vertical="center"/>
    </xf>
    <xf numFmtId="0" fontId="59" fillId="0" borderId="13" xfId="55" applyFont="1" applyBorder="1" applyAlignment="1">
      <alignment horizontal="center" vertical="center"/>
    </xf>
    <xf numFmtId="0" fontId="59" fillId="0" borderId="13" xfId="55" applyFont="1" applyBorder="1" applyAlignment="1">
      <alignment horizontal="center" vertical="center" wrapText="1"/>
    </xf>
    <xf numFmtId="0" fontId="47" fillId="0" borderId="10" xfId="45" applyFont="1" applyBorder="1" applyAlignment="1">
      <alignment horizontal="center" vertical="center"/>
    </xf>
    <xf numFmtId="0" fontId="47" fillId="0" borderId="9" xfId="45" applyFont="1" applyBorder="1" applyAlignment="1">
      <alignment horizontal="center" vertical="center"/>
    </xf>
    <xf numFmtId="0" fontId="47" fillId="0" borderId="0" xfId="55" applyFont="1" applyAlignment="1">
      <alignment horizontal="right" vertical="center"/>
    </xf>
    <xf numFmtId="0" fontId="47" fillId="0" borderId="5" xfId="45" applyFont="1" applyBorder="1" applyAlignment="1">
      <alignment horizontal="center" vertical="center"/>
    </xf>
    <xf numFmtId="0" fontId="58" fillId="0" borderId="0" xfId="55" applyFont="1">
      <alignment vertical="center"/>
    </xf>
    <xf numFmtId="178" fontId="0" fillId="0" borderId="192" xfId="0" applyNumberFormat="1" applyBorder="1">
      <alignment vertical="center"/>
    </xf>
    <xf numFmtId="178" fontId="0" fillId="0" borderId="13" xfId="0" applyNumberFormat="1" applyBorder="1">
      <alignment vertical="center"/>
    </xf>
    <xf numFmtId="0" fontId="0" fillId="0" borderId="9" xfId="0" applyBorder="1">
      <alignment vertical="center"/>
    </xf>
    <xf numFmtId="49" fontId="54" fillId="0" borderId="0" xfId="51" applyNumberFormat="1" applyFont="1" applyAlignment="1">
      <alignment vertical="center"/>
    </xf>
    <xf numFmtId="189" fontId="54" fillId="0" borderId="6" xfId="51" applyNumberFormat="1" applyFont="1" applyBorder="1" applyAlignment="1">
      <alignment vertical="center" wrapText="1"/>
    </xf>
    <xf numFmtId="189" fontId="54" fillId="35" borderId="0" xfId="51" applyNumberFormat="1" applyFont="1" applyFill="1" applyAlignment="1">
      <alignment vertical="center" wrapText="1"/>
    </xf>
    <xf numFmtId="184" fontId="55" fillId="35" borderId="1" xfId="51" applyNumberFormat="1" applyFont="1" applyFill="1" applyBorder="1" applyAlignment="1">
      <alignment vertical="center"/>
    </xf>
    <xf numFmtId="189" fontId="54" fillId="35" borderId="1" xfId="51" applyNumberFormat="1" applyFont="1" applyFill="1" applyBorder="1" applyAlignment="1">
      <alignment vertical="center"/>
    </xf>
    <xf numFmtId="0" fontId="54" fillId="52" borderId="103" xfId="53" applyFont="1" applyFill="1" applyBorder="1" applyAlignment="1">
      <alignment horizontal="distributed" vertical="center" wrapText="1" indent="1"/>
    </xf>
    <xf numFmtId="0" fontId="54" fillId="52" borderId="122" xfId="53" applyFont="1" applyFill="1" applyBorder="1" applyAlignment="1">
      <alignment horizontal="left" vertical="center" indent="1"/>
    </xf>
    <xf numFmtId="0" fontId="54" fillId="52" borderId="122" xfId="53" applyFont="1" applyFill="1" applyBorder="1" applyAlignment="1">
      <alignment horizontal="left" vertical="center" wrapText="1"/>
    </xf>
    <xf numFmtId="0" fontId="54" fillId="52" borderId="121" xfId="53" applyFont="1" applyFill="1" applyBorder="1" applyAlignment="1">
      <alignment horizontal="center" vertical="center"/>
    </xf>
    <xf numFmtId="49" fontId="54" fillId="0" borderId="122" xfId="53" applyNumberFormat="1" applyFont="1" applyBorder="1" applyAlignment="1">
      <alignment horizontal="left" vertical="center" indent="1"/>
    </xf>
    <xf numFmtId="0" fontId="63" fillId="0" borderId="103" xfId="53" applyFont="1" applyBorder="1" applyAlignment="1">
      <alignment horizontal="center" vertical="center"/>
    </xf>
    <xf numFmtId="0" fontId="63" fillId="0" borderId="122" xfId="53" applyFont="1" applyBorder="1" applyAlignment="1">
      <alignment horizontal="center" vertical="center"/>
    </xf>
    <xf numFmtId="0" fontId="74" fillId="0" borderId="122" xfId="53" applyFont="1" applyBorder="1" applyAlignment="1">
      <alignment horizontal="center" vertical="center"/>
    </xf>
    <xf numFmtId="178" fontId="43" fillId="52" borderId="106" xfId="45" applyNumberFormat="1" applyFont="1" applyFill="1" applyBorder="1" applyAlignment="1">
      <alignment vertical="center"/>
    </xf>
    <xf numFmtId="178" fontId="43" fillId="37" borderId="126" xfId="45" applyNumberFormat="1" applyFont="1" applyFill="1" applyBorder="1" applyAlignment="1">
      <alignment vertical="center"/>
    </xf>
    <xf numFmtId="178" fontId="43" fillId="52" borderId="131" xfId="45" applyNumberFormat="1" applyFont="1" applyFill="1" applyBorder="1" applyAlignment="1">
      <alignment vertical="center"/>
    </xf>
    <xf numFmtId="178" fontId="43" fillId="52" borderId="114" xfId="45" applyNumberFormat="1" applyFont="1" applyFill="1" applyBorder="1" applyAlignment="1">
      <alignment vertical="center"/>
    </xf>
    <xf numFmtId="178" fontId="43" fillId="37" borderId="154" xfId="45" applyNumberFormat="1" applyFont="1" applyFill="1" applyBorder="1" applyAlignment="1">
      <alignment vertical="center"/>
    </xf>
    <xf numFmtId="0" fontId="59" fillId="52" borderId="114" xfId="53" applyFont="1" applyFill="1" applyBorder="1" applyAlignment="1">
      <alignment horizontal="center" vertical="center"/>
    </xf>
    <xf numFmtId="0" fontId="74" fillId="37" borderId="154" xfId="53" applyFont="1" applyFill="1" applyBorder="1" applyAlignment="1">
      <alignment horizontal="center" vertical="center" wrapText="1"/>
    </xf>
    <xf numFmtId="0" fontId="74" fillId="0" borderId="154" xfId="53" applyFont="1" applyBorder="1" applyAlignment="1">
      <alignment horizontal="center" vertical="center"/>
    </xf>
    <xf numFmtId="0" fontId="59" fillId="52" borderId="103" xfId="53" applyFont="1" applyFill="1" applyBorder="1" applyAlignment="1">
      <alignment horizontal="center" vertical="center" wrapText="1"/>
    </xf>
    <xf numFmtId="0" fontId="59" fillId="37" borderId="122" xfId="53" applyFont="1" applyFill="1" applyBorder="1" applyAlignment="1">
      <alignment horizontal="center" vertical="center" wrapText="1"/>
    </xf>
    <xf numFmtId="177" fontId="0" fillId="45" borderId="14" xfId="0" applyNumberFormat="1" applyFill="1" applyBorder="1">
      <alignment vertical="center"/>
    </xf>
    <xf numFmtId="177" fontId="0" fillId="45" borderId="5" xfId="0" applyNumberFormat="1" applyFill="1" applyBorder="1">
      <alignment vertical="center"/>
    </xf>
    <xf numFmtId="177" fontId="0" fillId="45" borderId="4" xfId="0" applyNumberFormat="1" applyFill="1" applyBorder="1">
      <alignment vertical="center"/>
    </xf>
    <xf numFmtId="177" fontId="0" fillId="0" borderId="13" xfId="0" applyNumberFormat="1" applyBorder="1">
      <alignment vertical="center"/>
    </xf>
    <xf numFmtId="177" fontId="0" fillId="0" borderId="9" xfId="0" applyNumberFormat="1" applyBorder="1">
      <alignment vertical="center"/>
    </xf>
    <xf numFmtId="177" fontId="0" fillId="45" borderId="170" xfId="0" applyNumberFormat="1" applyFill="1" applyBorder="1">
      <alignment vertical="center"/>
    </xf>
    <xf numFmtId="177" fontId="0" fillId="45" borderId="6" xfId="0" applyNumberFormat="1" applyFill="1" applyBorder="1">
      <alignment vertical="center"/>
    </xf>
    <xf numFmtId="177" fontId="0" fillId="45" borderId="12" xfId="0" applyNumberFormat="1" applyFill="1" applyBorder="1">
      <alignment vertical="center"/>
    </xf>
    <xf numFmtId="177" fontId="0" fillId="45" borderId="8" xfId="0" applyNumberFormat="1" applyFill="1" applyBorder="1">
      <alignment vertical="center"/>
    </xf>
    <xf numFmtId="177" fontId="0" fillId="45" borderId="0" xfId="0" applyNumberFormat="1" applyFill="1">
      <alignment vertical="center"/>
    </xf>
    <xf numFmtId="177" fontId="0" fillId="45" borderId="2" xfId="0" applyNumberFormat="1" applyFill="1" applyBorder="1">
      <alignment vertical="center"/>
    </xf>
    <xf numFmtId="177" fontId="0" fillId="45" borderId="1" xfId="0" applyNumberFormat="1" applyFill="1" applyBorder="1">
      <alignment vertical="center"/>
    </xf>
    <xf numFmtId="177" fontId="0" fillId="45" borderId="201" xfId="0" applyNumberFormat="1" applyFill="1" applyBorder="1">
      <alignment vertical="center"/>
    </xf>
    <xf numFmtId="177" fontId="0" fillId="45" borderId="190" xfId="0" applyNumberFormat="1" applyFill="1" applyBorder="1">
      <alignment vertical="center"/>
    </xf>
    <xf numFmtId="177" fontId="0" fillId="45" borderId="202" xfId="0" applyNumberFormat="1" applyFill="1" applyBorder="1">
      <alignment vertical="center"/>
    </xf>
    <xf numFmtId="177" fontId="0" fillId="45" borderId="192" xfId="0" applyNumberFormat="1" applyFill="1" applyBorder="1">
      <alignment vertical="center"/>
    </xf>
    <xf numFmtId="177" fontId="0" fillId="45" borderId="193" xfId="0" applyNumberFormat="1" applyFill="1" applyBorder="1">
      <alignment vertical="center"/>
    </xf>
    <xf numFmtId="178" fontId="0" fillId="0" borderId="202" xfId="0" applyNumberFormat="1" applyBorder="1">
      <alignment vertical="center"/>
    </xf>
    <xf numFmtId="177" fontId="0" fillId="45" borderId="11" xfId="0" applyNumberFormat="1" applyFill="1" applyBorder="1">
      <alignment vertical="center"/>
    </xf>
    <xf numFmtId="177" fontId="0" fillId="45" borderId="10" xfId="0" applyNumberFormat="1" applyFill="1" applyBorder="1">
      <alignment vertical="center"/>
    </xf>
    <xf numFmtId="177" fontId="0" fillId="45" borderId="13" xfId="0" applyNumberFormat="1" applyFill="1" applyBorder="1">
      <alignment vertical="center"/>
    </xf>
    <xf numFmtId="177" fontId="0" fillId="45" borderId="9" xfId="0" applyNumberFormat="1" applyFill="1" applyBorder="1">
      <alignment vertical="center"/>
    </xf>
    <xf numFmtId="178" fontId="0" fillId="0" borderId="170" xfId="0" applyNumberFormat="1" applyBorder="1" applyAlignment="1">
      <alignment horizontal="center" vertical="center" wrapText="1"/>
    </xf>
    <xf numFmtId="178" fontId="0" fillId="0" borderId="11" xfId="0" applyNumberFormat="1" applyBorder="1" applyAlignment="1">
      <alignment horizontal="center" vertical="center" wrapText="1"/>
    </xf>
    <xf numFmtId="178" fontId="0" fillId="0" borderId="10" xfId="0" applyNumberFormat="1" applyBorder="1" applyAlignment="1">
      <alignment horizontal="center" vertical="center" wrapText="1"/>
    </xf>
    <xf numFmtId="178" fontId="0" fillId="0" borderId="13" xfId="0" applyNumberFormat="1" applyBorder="1" applyAlignment="1">
      <alignment horizontal="center" vertical="center" wrapText="1"/>
    </xf>
    <xf numFmtId="178" fontId="0" fillId="0" borderId="9" xfId="0" applyNumberFormat="1" applyBorder="1" applyAlignment="1">
      <alignment horizontal="center" vertical="center" wrapText="1"/>
    </xf>
    <xf numFmtId="178" fontId="0" fillId="0" borderId="0" xfId="0" applyNumberFormat="1" applyAlignment="1">
      <alignment horizontal="center" vertical="center" wrapText="1"/>
    </xf>
    <xf numFmtId="177" fontId="0" fillId="0" borderId="12" xfId="0" applyNumberFormat="1" applyBorder="1">
      <alignment vertical="center"/>
    </xf>
    <xf numFmtId="177" fontId="0" fillId="0" borderId="8" xfId="0" applyNumberFormat="1" applyBorder="1">
      <alignment vertical="center"/>
    </xf>
    <xf numFmtId="177" fontId="0" fillId="0" borderId="7" xfId="0" applyNumberFormat="1" applyBorder="1">
      <alignment vertical="center"/>
    </xf>
    <xf numFmtId="177" fontId="0" fillId="0" borderId="1" xfId="0" applyNumberFormat="1" applyBorder="1">
      <alignment vertical="center"/>
    </xf>
    <xf numFmtId="177" fontId="0" fillId="0" borderId="203" xfId="0" applyNumberFormat="1" applyBorder="1">
      <alignment vertical="center"/>
    </xf>
    <xf numFmtId="177" fontId="0" fillId="0" borderId="138" xfId="0" applyNumberFormat="1" applyBorder="1">
      <alignment vertical="center"/>
    </xf>
    <xf numFmtId="177" fontId="0" fillId="0" borderId="137" xfId="0" applyNumberFormat="1" applyBorder="1">
      <alignment vertical="center"/>
    </xf>
    <xf numFmtId="177" fontId="0" fillId="0" borderId="202" xfId="0" applyNumberFormat="1" applyBorder="1">
      <alignment vertical="center"/>
    </xf>
    <xf numFmtId="177" fontId="0" fillId="0" borderId="192" xfId="0" applyNumberFormat="1" applyBorder="1">
      <alignment vertical="center"/>
    </xf>
    <xf numFmtId="177" fontId="0" fillId="0" borderId="193" xfId="0" applyNumberFormat="1" applyBorder="1">
      <alignment vertical="center"/>
    </xf>
    <xf numFmtId="178" fontId="0" fillId="37" borderId="3" xfId="0" applyNumberFormat="1" applyFill="1" applyBorder="1">
      <alignment vertical="center"/>
    </xf>
    <xf numFmtId="178" fontId="0" fillId="37" borderId="14" xfId="0" applyNumberFormat="1" applyFill="1" applyBorder="1">
      <alignment vertical="center"/>
    </xf>
    <xf numFmtId="178" fontId="0" fillId="37" borderId="5" xfId="0" applyNumberFormat="1" applyFill="1" applyBorder="1">
      <alignment vertical="center"/>
    </xf>
    <xf numFmtId="178" fontId="0" fillId="37" borderId="4" xfId="0" applyNumberFormat="1" applyFill="1" applyBorder="1">
      <alignment vertical="center"/>
    </xf>
    <xf numFmtId="178" fontId="0" fillId="37" borderId="170" xfId="0" applyNumberFormat="1" applyFill="1" applyBorder="1">
      <alignment vertical="center"/>
    </xf>
    <xf numFmtId="178" fontId="0" fillId="37" borderId="2" xfId="0" applyNumberFormat="1" applyFill="1" applyBorder="1">
      <alignment vertical="center"/>
    </xf>
    <xf numFmtId="178" fontId="0" fillId="37" borderId="190" xfId="0" applyNumberFormat="1" applyFill="1" applyBorder="1">
      <alignment vertical="center"/>
    </xf>
    <xf numFmtId="178" fontId="0" fillId="0" borderId="193" xfId="0" applyNumberFormat="1" applyBorder="1">
      <alignment vertical="center"/>
    </xf>
    <xf numFmtId="178" fontId="0" fillId="37" borderId="11" xfId="0" applyNumberFormat="1" applyFill="1" applyBorder="1">
      <alignment vertical="center"/>
    </xf>
    <xf numFmtId="178" fontId="0" fillId="0" borderId="170" xfId="0" applyNumberFormat="1" applyBorder="1" applyAlignment="1">
      <alignment horizontal="center" vertical="center"/>
    </xf>
    <xf numFmtId="178" fontId="43" fillId="52" borderId="126" xfId="45" applyNumberFormat="1" applyFont="1" applyFill="1" applyBorder="1" applyAlignment="1">
      <alignment vertical="center"/>
    </xf>
    <xf numFmtId="178" fontId="43" fillId="52" borderId="130" xfId="45" applyNumberFormat="1" applyFont="1" applyFill="1" applyBorder="1" applyAlignment="1">
      <alignment vertical="center"/>
    </xf>
    <xf numFmtId="0" fontId="59" fillId="52" borderId="122" xfId="53" applyFont="1" applyFill="1" applyBorder="1" applyAlignment="1">
      <alignment horizontal="center" vertical="center"/>
    </xf>
    <xf numFmtId="0" fontId="74" fillId="37" borderId="122" xfId="53" applyFont="1" applyFill="1" applyBorder="1" applyAlignment="1">
      <alignment horizontal="center" vertical="center" wrapText="1"/>
    </xf>
    <xf numFmtId="0" fontId="59" fillId="52" borderId="122" xfId="53" applyFont="1" applyFill="1" applyBorder="1" applyAlignment="1">
      <alignment horizontal="center" vertical="center" wrapText="1"/>
    </xf>
    <xf numFmtId="0" fontId="63" fillId="0" borderId="1" xfId="45" applyFont="1" applyBorder="1" applyAlignment="1">
      <alignment horizontal="distributed" vertical="center" indent="1"/>
    </xf>
    <xf numFmtId="191" fontId="43" fillId="45" borderId="163" xfId="45" applyNumberFormat="1" applyFont="1" applyFill="1" applyBorder="1" applyAlignment="1">
      <alignment vertical="center"/>
    </xf>
    <xf numFmtId="191" fontId="43" fillId="45" borderId="119" xfId="45" applyNumberFormat="1" applyFont="1" applyFill="1" applyBorder="1" applyAlignment="1">
      <alignment vertical="center"/>
    </xf>
    <xf numFmtId="0" fontId="106" fillId="0" borderId="0" xfId="0" applyFont="1">
      <alignment vertical="center"/>
    </xf>
    <xf numFmtId="0" fontId="107" fillId="0" borderId="0" xfId="0" applyFont="1">
      <alignment vertical="center"/>
    </xf>
    <xf numFmtId="0" fontId="2" fillId="34" borderId="0" xfId="78" applyFill="1" applyProtection="1">
      <alignment vertical="center"/>
    </xf>
    <xf numFmtId="0" fontId="1" fillId="34" borderId="0" xfId="78" applyFont="1" applyFill="1" applyProtection="1">
      <alignment vertical="center"/>
    </xf>
    <xf numFmtId="0" fontId="2" fillId="34" borderId="0" xfId="78" applyFill="1" applyAlignment="1" applyProtection="1">
      <alignment vertical="center" wrapText="1"/>
    </xf>
    <xf numFmtId="0" fontId="1" fillId="34" borderId="0" xfId="78" applyFont="1" applyFill="1" applyAlignment="1" applyProtection="1">
      <alignment vertical="center" wrapText="1"/>
    </xf>
    <xf numFmtId="0" fontId="2" fillId="49" borderId="9" xfId="78" applyFill="1" applyBorder="1" applyProtection="1">
      <alignment vertical="center"/>
    </xf>
    <xf numFmtId="0" fontId="2" fillId="49" borderId="13" xfId="78" applyFill="1" applyBorder="1" applyProtection="1">
      <alignment vertical="center"/>
    </xf>
    <xf numFmtId="0" fontId="2" fillId="49" borderId="11" xfId="78" applyFill="1" applyBorder="1" applyProtection="1">
      <alignment vertical="center"/>
    </xf>
    <xf numFmtId="0" fontId="2" fillId="50" borderId="3" xfId="78" applyFill="1" applyBorder="1" applyProtection="1">
      <alignment vertical="center"/>
    </xf>
    <xf numFmtId="3" fontId="2" fillId="34" borderId="3" xfId="78" applyNumberFormat="1" applyFill="1" applyBorder="1" applyProtection="1">
      <alignment vertical="center"/>
    </xf>
    <xf numFmtId="0" fontId="2" fillId="49" borderId="6" xfId="78" applyFill="1" applyBorder="1" applyProtection="1">
      <alignment vertical="center"/>
    </xf>
    <xf numFmtId="0" fontId="2" fillId="50" borderId="9" xfId="78" applyFill="1" applyBorder="1" applyProtection="1">
      <alignment vertical="center"/>
    </xf>
    <xf numFmtId="0" fontId="2" fillId="50" borderId="13" xfId="78" applyFill="1" applyBorder="1" applyProtection="1">
      <alignment vertical="center"/>
    </xf>
    <xf numFmtId="0" fontId="2" fillId="50" borderId="11" xfId="78" applyFill="1" applyBorder="1" applyProtection="1">
      <alignment vertical="center"/>
    </xf>
    <xf numFmtId="0" fontId="2" fillId="50" borderId="6" xfId="78" applyFill="1" applyBorder="1" applyProtection="1">
      <alignment vertical="center"/>
    </xf>
    <xf numFmtId="0" fontId="2" fillId="34" borderId="3" xfId="78" applyFill="1" applyBorder="1" applyProtection="1">
      <alignment vertical="center"/>
    </xf>
    <xf numFmtId="0" fontId="2" fillId="34" borderId="11" xfId="78" applyFill="1" applyBorder="1" applyProtection="1">
      <alignment vertical="center"/>
    </xf>
    <xf numFmtId="0" fontId="2" fillId="48" borderId="9" xfId="78" applyFill="1" applyBorder="1" applyProtection="1">
      <alignment vertical="center"/>
    </xf>
    <xf numFmtId="0" fontId="2" fillId="48" borderId="13" xfId="78" applyFill="1" applyBorder="1" applyProtection="1">
      <alignment vertical="center"/>
    </xf>
    <xf numFmtId="0" fontId="2" fillId="48" borderId="11" xfId="78" applyFill="1" applyBorder="1" applyProtection="1">
      <alignment vertical="center"/>
    </xf>
    <xf numFmtId="0" fontId="2" fillId="48" borderId="6" xfId="78" applyFill="1" applyBorder="1" applyProtection="1">
      <alignment vertical="center"/>
    </xf>
    <xf numFmtId="0" fontId="2" fillId="47" borderId="9" xfId="78" applyFill="1" applyBorder="1" applyProtection="1">
      <alignment vertical="center"/>
    </xf>
    <xf numFmtId="0" fontId="2" fillId="47" borderId="13" xfId="78" applyFill="1" applyBorder="1" applyProtection="1">
      <alignment vertical="center"/>
    </xf>
    <xf numFmtId="0" fontId="2" fillId="47" borderId="11" xfId="78" applyFill="1" applyBorder="1" applyProtection="1">
      <alignment vertical="center"/>
    </xf>
    <xf numFmtId="0" fontId="2" fillId="47" borderId="6" xfId="78" applyFill="1" applyBorder="1" applyProtection="1">
      <alignment vertical="center"/>
    </xf>
    <xf numFmtId="0" fontId="2" fillId="34" borderId="4" xfId="78" applyFill="1" applyBorder="1" applyProtection="1">
      <alignment vertical="center"/>
    </xf>
    <xf numFmtId="0" fontId="2" fillId="34" borderId="5" xfId="78" applyFill="1" applyBorder="1" applyProtection="1">
      <alignment vertical="center"/>
    </xf>
    <xf numFmtId="0" fontId="2" fillId="47" borderId="7" xfId="78" applyFill="1" applyBorder="1" applyProtection="1">
      <alignment vertical="center"/>
    </xf>
    <xf numFmtId="0" fontId="2" fillId="46" borderId="4" xfId="78" applyFill="1" applyBorder="1" applyProtection="1">
      <alignment vertical="center"/>
    </xf>
    <xf numFmtId="0" fontId="2" fillId="46" borderId="5" xfId="78" applyFill="1" applyBorder="1" applyProtection="1">
      <alignment vertical="center"/>
    </xf>
    <xf numFmtId="0" fontId="2" fillId="46" borderId="3" xfId="78" applyFill="1" applyBorder="1" applyProtection="1">
      <alignment vertical="center"/>
    </xf>
    <xf numFmtId="0" fontId="2" fillId="53" borderId="9" xfId="78" applyFill="1" applyBorder="1" applyProtection="1">
      <alignment vertical="center"/>
    </xf>
    <xf numFmtId="0" fontId="2" fillId="53" borderId="5" xfId="78" applyFill="1" applyBorder="1" applyProtection="1">
      <alignment vertical="center"/>
    </xf>
    <xf numFmtId="0" fontId="2" fillId="53" borderId="3" xfId="78" applyFill="1" applyBorder="1" applyProtection="1">
      <alignment vertical="center"/>
    </xf>
    <xf numFmtId="0" fontId="2" fillId="53" borderId="6" xfId="78" applyFill="1" applyBorder="1" applyProtection="1">
      <alignment vertical="center"/>
    </xf>
    <xf numFmtId="0" fontId="2" fillId="53" borderId="7" xfId="78" applyFill="1" applyBorder="1" applyProtection="1">
      <alignment vertical="center"/>
    </xf>
    <xf numFmtId="0" fontId="2" fillId="49" borderId="3" xfId="78" applyFill="1" applyBorder="1" applyProtection="1">
      <alignment vertical="center"/>
    </xf>
    <xf numFmtId="0" fontId="2" fillId="34" borderId="3" xfId="78" applyFill="1" applyBorder="1" applyProtection="1">
      <alignment vertical="center"/>
      <protection locked="0"/>
    </xf>
    <xf numFmtId="0" fontId="2" fillId="34" borderId="11" xfId="78" applyFill="1" applyBorder="1" applyProtection="1">
      <alignment vertical="center"/>
      <protection locked="0"/>
    </xf>
    <xf numFmtId="38" fontId="8" fillId="37" borderId="49" xfId="47" applyFont="1" applyFill="1" applyBorder="1" applyAlignment="1" applyProtection="1">
      <alignment horizontal="right"/>
    </xf>
    <xf numFmtId="38" fontId="8" fillId="37" borderId="49" xfId="47" applyFont="1" applyFill="1" applyBorder="1" applyAlignment="1" applyProtection="1">
      <alignment horizontal="right" vertical="center"/>
    </xf>
    <xf numFmtId="38" fontId="8" fillId="37" borderId="77" xfId="47" applyFont="1" applyFill="1" applyBorder="1" applyAlignment="1" applyProtection="1">
      <alignment horizontal="right"/>
    </xf>
    <xf numFmtId="38" fontId="8" fillId="37" borderId="78" xfId="47" applyFont="1" applyFill="1" applyBorder="1" applyAlignment="1" applyProtection="1">
      <alignment horizontal="right"/>
    </xf>
    <xf numFmtId="38" fontId="8" fillId="37" borderId="79" xfId="47" applyFont="1" applyFill="1" applyBorder="1" applyAlignment="1" applyProtection="1">
      <alignment horizontal="right"/>
    </xf>
    <xf numFmtId="0" fontId="27" fillId="37" borderId="89" xfId="0" applyFont="1" applyFill="1" applyBorder="1" applyAlignment="1" applyProtection="1">
      <alignment horizontal="center" vertical="center"/>
    </xf>
    <xf numFmtId="0" fontId="59" fillId="0" borderId="23" xfId="0" applyFont="1" applyFill="1" applyBorder="1" applyAlignment="1" applyProtection="1">
      <alignment horizontal="distributed" vertical="center" wrapText="1"/>
    </xf>
    <xf numFmtId="191" fontId="59" fillId="37" borderId="89" xfId="0" applyNumberFormat="1" applyFont="1" applyFill="1" applyBorder="1" applyAlignment="1" applyProtection="1">
      <alignment horizontal="center" vertical="center"/>
    </xf>
    <xf numFmtId="178" fontId="43" fillId="0" borderId="0" xfId="0" applyNumberFormat="1" applyFont="1" applyFill="1" applyBorder="1" applyAlignment="1" applyProtection="1">
      <alignment vertical="center"/>
    </xf>
    <xf numFmtId="0" fontId="59" fillId="0" borderId="0" xfId="0" applyFont="1" applyFill="1" applyAlignment="1" applyProtection="1">
      <alignment vertical="center"/>
    </xf>
    <xf numFmtId="178" fontId="43" fillId="37" borderId="48" xfId="0" applyNumberFormat="1" applyFont="1" applyFill="1" applyBorder="1" applyAlignment="1" applyProtection="1">
      <alignment vertical="center"/>
    </xf>
    <xf numFmtId="178" fontId="43" fillId="37" borderId="187" xfId="0" applyNumberFormat="1" applyFont="1" applyFill="1" applyBorder="1" applyAlignment="1" applyProtection="1">
      <alignment vertical="center"/>
    </xf>
    <xf numFmtId="191" fontId="55" fillId="43" borderId="119" xfId="0" applyNumberFormat="1" applyFont="1" applyFill="1" applyBorder="1" applyAlignment="1" applyProtection="1">
      <alignment vertical="center"/>
    </xf>
    <xf numFmtId="0" fontId="75" fillId="0" borderId="0" xfId="45" applyFont="1" applyBorder="1" applyAlignment="1" applyProtection="1">
      <alignment vertical="center"/>
    </xf>
    <xf numFmtId="0" fontId="75" fillId="0" borderId="0" xfId="45" applyFont="1" applyAlignment="1" applyProtection="1">
      <alignment vertical="center"/>
    </xf>
    <xf numFmtId="0" fontId="47" fillId="0" borderId="0" xfId="48" applyFont="1" applyFill="1" applyAlignment="1" applyProtection="1">
      <alignment vertical="center"/>
    </xf>
    <xf numFmtId="0" fontId="47" fillId="37" borderId="3" xfId="48" applyFont="1" applyFill="1" applyBorder="1" applyAlignment="1" applyProtection="1">
      <alignment horizontal="center" vertical="center"/>
    </xf>
    <xf numFmtId="58" fontId="41" fillId="0" borderId="0" xfId="48" applyNumberFormat="1" applyFont="1" applyFill="1" applyBorder="1" applyAlignment="1" applyProtection="1">
      <alignment horizontal="centerContinuous" vertical="center"/>
    </xf>
    <xf numFmtId="0" fontId="47" fillId="0" borderId="15" xfId="48" applyFont="1" applyFill="1" applyBorder="1" applyAlignment="1" applyProtection="1">
      <alignment vertical="center"/>
    </xf>
    <xf numFmtId="0" fontId="47" fillId="0" borderId="16" xfId="48" applyFont="1" applyFill="1" applyBorder="1" applyAlignment="1" applyProtection="1">
      <alignment vertical="center"/>
    </xf>
    <xf numFmtId="0" fontId="47" fillId="0" borderId="17" xfId="48" applyFont="1" applyFill="1" applyBorder="1" applyAlignment="1" applyProtection="1">
      <alignment vertical="center"/>
    </xf>
    <xf numFmtId="0" fontId="47" fillId="0" borderId="0" xfId="48" applyFont="1" applyFill="1" applyBorder="1" applyAlignment="1" applyProtection="1">
      <alignment vertical="center"/>
    </xf>
    <xf numFmtId="183" fontId="47" fillId="0" borderId="90" xfId="48" applyNumberFormat="1" applyFont="1" applyFill="1" applyBorder="1" applyAlignment="1" applyProtection="1">
      <alignment horizontal="distributed" vertical="center" indent="1"/>
    </xf>
    <xf numFmtId="0" fontId="47" fillId="0" borderId="92" xfId="48" applyFont="1" applyFill="1" applyBorder="1" applyAlignment="1" applyProtection="1">
      <alignment horizontal="distributed" vertical="center" indent="1"/>
    </xf>
    <xf numFmtId="0" fontId="47" fillId="0" borderId="96" xfId="48" applyFont="1" applyFill="1" applyBorder="1" applyAlignment="1" applyProtection="1">
      <alignment horizontal="distributed" vertical="center" indent="1"/>
    </xf>
    <xf numFmtId="0" fontId="47" fillId="0" borderId="0" xfId="48" applyFont="1" applyFill="1" applyBorder="1" applyAlignment="1" applyProtection="1">
      <alignment horizontal="right" vertical="center"/>
    </xf>
    <xf numFmtId="184" fontId="41" fillId="0" borderId="100" xfId="48" applyNumberFormat="1" applyFont="1" applyFill="1" applyBorder="1" applyAlignment="1" applyProtection="1">
      <alignment vertical="center"/>
    </xf>
    <xf numFmtId="184" fontId="41" fillId="0" borderId="103" xfId="48" applyNumberFormat="1" applyFont="1" applyFill="1" applyBorder="1" applyAlignment="1" applyProtection="1">
      <alignment vertical="center"/>
    </xf>
    <xf numFmtId="185" fontId="41" fillId="0" borderId="106" xfId="48" applyNumberFormat="1" applyFont="1" applyFill="1" applyBorder="1" applyAlignment="1" applyProtection="1">
      <alignment vertical="center"/>
    </xf>
    <xf numFmtId="0" fontId="47" fillId="0" borderId="9" xfId="49" applyFont="1" applyFill="1" applyBorder="1" applyAlignment="1" applyProtection="1"/>
    <xf numFmtId="0" fontId="47" fillId="0" borderId="109" xfId="49" applyFont="1" applyFill="1" applyBorder="1" applyAlignment="1" applyProtection="1">
      <alignment horizontal="distributed" vertical="center"/>
    </xf>
    <xf numFmtId="0" fontId="47" fillId="0" borderId="9" xfId="48" applyFont="1" applyFill="1" applyBorder="1" applyAlignment="1" applyProtection="1">
      <alignment wrapText="1"/>
    </xf>
    <xf numFmtId="0" fontId="47" fillId="0" borderId="110" xfId="48" applyFont="1" applyFill="1" applyBorder="1" applyAlignment="1" applyProtection="1">
      <alignment vertical="center"/>
    </xf>
    <xf numFmtId="0" fontId="47" fillId="0" borderId="6" xfId="49" applyFont="1" applyFill="1" applyBorder="1" applyAlignment="1" applyProtection="1"/>
    <xf numFmtId="0" fontId="47" fillId="0" borderId="113" xfId="49" applyFont="1" applyFill="1" applyBorder="1" applyAlignment="1" applyProtection="1">
      <alignment wrapText="1"/>
    </xf>
    <xf numFmtId="0" fontId="47" fillId="0" borderId="94" xfId="49" applyFont="1" applyFill="1" applyBorder="1" applyAlignment="1" applyProtection="1">
      <alignment horizontal="distributed" vertical="center"/>
    </xf>
    <xf numFmtId="0" fontId="47" fillId="0" borderId="6" xfId="48" applyFont="1" applyFill="1" applyBorder="1" applyAlignment="1" applyProtection="1"/>
    <xf numFmtId="0" fontId="47" fillId="0" borderId="114" xfId="48" applyFont="1" applyFill="1" applyBorder="1" applyAlignment="1" applyProtection="1">
      <alignment wrapText="1"/>
    </xf>
    <xf numFmtId="0" fontId="47" fillId="0" borderId="7" xfId="49" applyFont="1" applyFill="1" applyBorder="1" applyAlignment="1" applyProtection="1">
      <alignment horizontal="center" vertical="center"/>
    </xf>
    <xf numFmtId="0" fontId="47" fillId="0" borderId="117" xfId="49" applyFont="1" applyFill="1" applyBorder="1" applyAlignment="1" applyProtection="1">
      <alignment horizontal="center" vertical="center" wrapText="1"/>
    </xf>
    <xf numFmtId="0" fontId="47" fillId="0" borderId="118" xfId="49" applyFont="1" applyFill="1" applyBorder="1" applyAlignment="1" applyProtection="1">
      <alignment horizontal="center" vertical="center" wrapText="1"/>
    </xf>
    <xf numFmtId="0" fontId="47" fillId="0" borderId="7" xfId="49" applyFont="1" applyFill="1" applyBorder="1" applyAlignment="1" applyProtection="1">
      <alignment horizontal="center" vertical="center" wrapText="1"/>
    </xf>
    <xf numFmtId="0" fontId="47" fillId="0" borderId="119" xfId="49" applyFont="1" applyFill="1" applyBorder="1" applyAlignment="1" applyProtection="1">
      <alignment horizontal="center" vertical="center" wrapText="1"/>
    </xf>
    <xf numFmtId="184" fontId="41" fillId="0" borderId="90" xfId="50" applyNumberFormat="1" applyFont="1" applyFill="1" applyBorder="1" applyAlignment="1" applyProtection="1">
      <alignment vertical="center"/>
    </xf>
    <xf numFmtId="184" fontId="41" fillId="0" borderId="120" xfId="50" applyNumberFormat="1" applyFont="1" applyFill="1" applyBorder="1" applyAlignment="1" applyProtection="1">
      <alignment vertical="center"/>
    </xf>
    <xf numFmtId="184" fontId="41" fillId="0" borderId="100" xfId="50" applyNumberFormat="1" applyFont="1" applyFill="1" applyBorder="1" applyAlignment="1" applyProtection="1">
      <alignment vertical="center"/>
    </xf>
    <xf numFmtId="184" fontId="41" fillId="0" borderId="98" xfId="50" applyNumberFormat="1" applyFont="1" applyFill="1" applyBorder="1" applyAlignment="1" applyProtection="1">
      <alignment vertical="center"/>
    </xf>
    <xf numFmtId="184" fontId="41" fillId="0" borderId="121" xfId="50" applyNumberFormat="1" applyFont="1" applyFill="1" applyBorder="1" applyAlignment="1" applyProtection="1">
      <alignment vertical="center"/>
    </xf>
    <xf numFmtId="184" fontId="41" fillId="0" borderId="122" xfId="50" applyNumberFormat="1" applyFont="1" applyFill="1" applyBorder="1" applyAlignment="1" applyProtection="1">
      <alignment vertical="center"/>
    </xf>
    <xf numFmtId="184" fontId="41" fillId="0" borderId="103" xfId="50" applyNumberFormat="1" applyFont="1" applyFill="1" applyBorder="1" applyAlignment="1" applyProtection="1">
      <alignment vertical="center"/>
    </xf>
    <xf numFmtId="184" fontId="41" fillId="0" borderId="123" xfId="50" applyNumberFormat="1" applyFont="1" applyFill="1" applyBorder="1" applyAlignment="1" applyProtection="1">
      <alignment vertical="center"/>
    </xf>
    <xf numFmtId="184" fontId="41" fillId="0" borderId="124" xfId="50" applyNumberFormat="1" applyFont="1" applyFill="1" applyBorder="1" applyAlignment="1" applyProtection="1">
      <alignment vertical="center"/>
    </xf>
    <xf numFmtId="184" fontId="41" fillId="0" borderId="96" xfId="49" applyNumberFormat="1" applyFont="1" applyFill="1" applyBorder="1" applyAlignment="1" applyProtection="1">
      <alignment vertical="center"/>
    </xf>
    <xf numFmtId="184" fontId="41" fillId="0" borderId="126" xfId="49" applyNumberFormat="1" applyFont="1" applyFill="1" applyBorder="1" applyAlignment="1" applyProtection="1">
      <alignment vertical="center"/>
    </xf>
    <xf numFmtId="184" fontId="41" fillId="0" borderId="106" xfId="49" applyNumberFormat="1" applyFont="1" applyFill="1" applyBorder="1" applyAlignment="1" applyProtection="1">
      <alignment vertical="center"/>
    </xf>
    <xf numFmtId="184" fontId="41" fillId="0" borderId="7" xfId="50" applyNumberFormat="1" applyFont="1" applyFill="1" applyBorder="1" applyAlignment="1" applyProtection="1">
      <alignment vertical="center"/>
    </xf>
    <xf numFmtId="184" fontId="41" fillId="0" borderId="119" xfId="50" applyNumberFormat="1" applyFont="1" applyFill="1" applyBorder="1" applyAlignment="1" applyProtection="1">
      <alignment vertical="center"/>
    </xf>
    <xf numFmtId="186" fontId="41" fillId="0" borderId="3" xfId="49" applyNumberFormat="1" applyFont="1" applyFill="1" applyBorder="1" applyAlignment="1" applyProtection="1">
      <alignment vertical="center"/>
    </xf>
    <xf numFmtId="0" fontId="47" fillId="0" borderId="0" xfId="49" applyFont="1" applyFill="1" applyAlignment="1" applyProtection="1">
      <alignment vertical="center"/>
    </xf>
    <xf numFmtId="0" fontId="78" fillId="0" borderId="0" xfId="48" applyFont="1" applyFill="1" applyAlignment="1" applyProtection="1">
      <alignment vertical="center"/>
    </xf>
    <xf numFmtId="0" fontId="0" fillId="0" borderId="41" xfId="0" applyFill="1" applyBorder="1" applyAlignment="1" applyProtection="1">
      <alignment vertical="center"/>
    </xf>
    <xf numFmtId="0" fontId="0" fillId="0" borderId="0" xfId="0" applyFill="1" applyBorder="1" applyAlignment="1" applyProtection="1">
      <alignment vertical="center"/>
    </xf>
    <xf numFmtId="0" fontId="0" fillId="0" borderId="0" xfId="0" applyAlignment="1" applyProtection="1">
      <alignment horizontal="center" vertical="center"/>
    </xf>
    <xf numFmtId="0" fontId="0" fillId="37" borderId="89" xfId="0" applyFill="1" applyBorder="1" applyAlignment="1" applyProtection="1">
      <alignment horizontal="center" vertical="center"/>
    </xf>
    <xf numFmtId="0" fontId="0" fillId="0" borderId="4" xfId="0" applyBorder="1" applyProtection="1">
      <alignment vertical="center"/>
    </xf>
    <xf numFmtId="0" fontId="0" fillId="0" borderId="5" xfId="0" applyBorder="1" applyProtection="1">
      <alignment vertical="center"/>
    </xf>
    <xf numFmtId="0" fontId="0" fillId="0" borderId="11" xfId="0" applyBorder="1" applyAlignment="1" applyProtection="1">
      <alignment horizontal="center" vertical="center"/>
    </xf>
    <xf numFmtId="0" fontId="0" fillId="0" borderId="3" xfId="0" applyBorder="1" applyAlignment="1" applyProtection="1">
      <alignment horizontal="center" vertical="center"/>
    </xf>
    <xf numFmtId="0" fontId="0" fillId="0" borderId="6" xfId="0" applyBorder="1" applyProtection="1">
      <alignment vertical="center"/>
    </xf>
    <xf numFmtId="178" fontId="0" fillId="37" borderId="47" xfId="0" applyNumberFormat="1" applyFill="1" applyBorder="1" applyProtection="1">
      <alignment vertical="center"/>
    </xf>
    <xf numFmtId="0" fontId="0" fillId="0" borderId="2" xfId="0" applyBorder="1" applyProtection="1">
      <alignment vertical="center"/>
    </xf>
    <xf numFmtId="178" fontId="0" fillId="44" borderId="11" xfId="0" applyNumberFormat="1" applyFill="1" applyBorder="1" applyProtection="1">
      <alignment vertical="center"/>
    </xf>
    <xf numFmtId="178" fontId="0" fillId="37" borderId="66" xfId="0" applyNumberFormat="1" applyFill="1" applyBorder="1" applyProtection="1">
      <alignment vertical="center"/>
    </xf>
    <xf numFmtId="178" fontId="0" fillId="44" borderId="2" xfId="0" applyNumberFormat="1" applyFill="1" applyBorder="1" applyProtection="1">
      <alignment vertical="center"/>
    </xf>
    <xf numFmtId="178" fontId="0" fillId="44" borderId="190" xfId="0" applyNumberFormat="1" applyFill="1" applyBorder="1" applyProtection="1">
      <alignment vertical="center"/>
    </xf>
    <xf numFmtId="0" fontId="0" fillId="0" borderId="137" xfId="0" applyBorder="1" applyProtection="1">
      <alignment vertical="center"/>
    </xf>
    <xf numFmtId="0" fontId="0" fillId="0" borderId="138" xfId="0" applyBorder="1" applyProtection="1">
      <alignment vertical="center"/>
    </xf>
    <xf numFmtId="178" fontId="0" fillId="37" borderId="194" xfId="0" applyNumberFormat="1" applyFill="1" applyBorder="1" applyProtection="1">
      <alignment vertical="center"/>
    </xf>
    <xf numFmtId="0" fontId="0" fillId="0" borderId="201" xfId="0" applyBorder="1" applyProtection="1">
      <alignment vertical="center"/>
    </xf>
    <xf numFmtId="0" fontId="0" fillId="0" borderId="193" xfId="0" applyBorder="1" applyProtection="1">
      <alignment vertical="center"/>
    </xf>
    <xf numFmtId="0" fontId="0" fillId="0" borderId="192" xfId="0" applyBorder="1" applyProtection="1">
      <alignment vertical="center"/>
    </xf>
    <xf numFmtId="178" fontId="0" fillId="37" borderId="191" xfId="0" applyNumberFormat="1" applyFill="1" applyBorder="1" applyProtection="1">
      <alignment vertical="center"/>
    </xf>
    <xf numFmtId="0" fontId="0" fillId="0" borderId="190" xfId="0" applyBorder="1" applyProtection="1">
      <alignment vertical="center"/>
    </xf>
    <xf numFmtId="0" fontId="0" fillId="0" borderId="7" xfId="0" applyBorder="1" applyProtection="1">
      <alignment vertical="center"/>
    </xf>
    <xf numFmtId="0" fontId="0" fillId="0" borderId="8" xfId="0" applyBorder="1" applyProtection="1">
      <alignment vertical="center"/>
    </xf>
    <xf numFmtId="178" fontId="0" fillId="37" borderId="59" xfId="0" applyNumberFormat="1" applyFill="1" applyBorder="1" applyProtection="1">
      <alignment vertical="center"/>
    </xf>
    <xf numFmtId="0" fontId="0" fillId="0" borderId="170" xfId="0" applyBorder="1" applyProtection="1">
      <alignment vertical="center"/>
    </xf>
    <xf numFmtId="178" fontId="0" fillId="44" borderId="170" xfId="0" applyNumberFormat="1" applyFill="1" applyBorder="1" applyProtection="1">
      <alignment vertical="center"/>
    </xf>
    <xf numFmtId="0" fontId="0" fillId="0" borderId="14" xfId="0" applyBorder="1" applyProtection="1">
      <alignment vertical="center"/>
    </xf>
    <xf numFmtId="178" fontId="0" fillId="0" borderId="170" xfId="0" applyNumberFormat="1" applyBorder="1" applyProtection="1">
      <alignment vertical="center"/>
    </xf>
    <xf numFmtId="178" fontId="0" fillId="0" borderId="0" xfId="0" applyNumberFormat="1" applyBorder="1" applyProtection="1">
      <alignment vertical="center"/>
    </xf>
    <xf numFmtId="178" fontId="0" fillId="0" borderId="3" xfId="0" applyNumberFormat="1" applyBorder="1" applyProtection="1">
      <alignment vertical="center"/>
    </xf>
    <xf numFmtId="0" fontId="0" fillId="0" borderId="0" xfId="0" applyAlignment="1" applyProtection="1">
      <alignment horizontal="left" vertical="center"/>
    </xf>
    <xf numFmtId="177" fontId="0" fillId="37" borderId="89" xfId="0" applyNumberFormat="1" applyFill="1" applyBorder="1" applyAlignment="1" applyProtection="1">
      <alignment horizontal="center" vertical="center"/>
    </xf>
    <xf numFmtId="0" fontId="74" fillId="0" borderId="0" xfId="0" applyFont="1" applyAlignment="1" applyProtection="1">
      <alignment horizontal="left" vertical="center"/>
    </xf>
    <xf numFmtId="0" fontId="59" fillId="0" borderId="0" xfId="0" applyFont="1" applyAlignment="1" applyProtection="1">
      <alignment horizontal="center" vertical="center"/>
    </xf>
    <xf numFmtId="178" fontId="43" fillId="0" borderId="0" xfId="0" applyNumberFormat="1" applyFont="1" applyProtection="1">
      <alignment vertical="center"/>
    </xf>
    <xf numFmtId="0" fontId="59" fillId="0" borderId="0" xfId="0" applyFont="1" applyProtection="1">
      <alignment vertical="center"/>
    </xf>
    <xf numFmtId="0" fontId="59" fillId="0" borderId="0" xfId="0" applyFont="1" applyAlignment="1" applyProtection="1">
      <alignment horizontal="left" vertical="center" wrapText="1"/>
    </xf>
    <xf numFmtId="0" fontId="59" fillId="0" borderId="0" xfId="0" applyFont="1" applyAlignment="1" applyProtection="1">
      <alignment horizontal="distributed" vertical="center"/>
    </xf>
    <xf numFmtId="191" fontId="55" fillId="0" borderId="0" xfId="0" applyNumberFormat="1" applyFont="1" applyProtection="1">
      <alignment vertical="center"/>
    </xf>
    <xf numFmtId="0" fontId="59" fillId="0" borderId="0" xfId="0" applyFont="1" applyBorder="1" applyAlignment="1" applyProtection="1">
      <alignment horizontal="center" vertical="center"/>
    </xf>
    <xf numFmtId="0" fontId="59" fillId="0" borderId="121" xfId="0" applyFont="1" applyBorder="1" applyAlignment="1" applyProtection="1">
      <alignment horizontal="distributed" vertical="center" indent="1"/>
    </xf>
    <xf numFmtId="0" fontId="59" fillId="0" borderId="122" xfId="0" applyFont="1" applyBorder="1" applyAlignment="1" applyProtection="1">
      <alignment horizontal="distributed" vertical="center"/>
    </xf>
    <xf numFmtId="0" fontId="63" fillId="0" borderId="95" xfId="0" applyFont="1" applyBorder="1" applyAlignment="1" applyProtection="1">
      <alignment horizontal="distributed" vertical="center" wrapText="1"/>
    </xf>
    <xf numFmtId="0" fontId="63" fillId="0" borderId="0" xfId="0" applyFont="1" applyBorder="1" applyAlignment="1" applyProtection="1">
      <alignment horizontal="distributed" vertical="center" wrapText="1"/>
    </xf>
    <xf numFmtId="0" fontId="54" fillId="0" borderId="0" xfId="0" applyFont="1" applyAlignment="1" applyProtection="1">
      <alignment vertical="center" wrapText="1"/>
    </xf>
    <xf numFmtId="0" fontId="59" fillId="0" borderId="92" xfId="0" applyFont="1" applyBorder="1" applyAlignment="1" applyProtection="1">
      <alignment horizontal="center" vertical="center"/>
    </xf>
    <xf numFmtId="191" fontId="43" fillId="37" borderId="130" xfId="0" applyNumberFormat="1" applyFont="1" applyFill="1" applyBorder="1" applyProtection="1">
      <alignment vertical="center"/>
    </xf>
    <xf numFmtId="191" fontId="43" fillId="0" borderId="1" xfId="0" applyNumberFormat="1" applyFont="1" applyBorder="1" applyAlignment="1" applyProtection="1">
      <alignment horizontal="right" vertical="center"/>
    </xf>
    <xf numFmtId="191" fontId="43" fillId="0" borderId="0" xfId="0" applyNumberFormat="1" applyFont="1" applyBorder="1" applyAlignment="1" applyProtection="1">
      <alignment horizontal="right" vertical="center"/>
    </xf>
    <xf numFmtId="191" fontId="43" fillId="0" borderId="130" xfId="0" applyNumberFormat="1" applyFont="1" applyBorder="1" applyProtection="1">
      <alignment vertical="center"/>
    </xf>
    <xf numFmtId="191" fontId="43" fillId="0" borderId="130" xfId="0" applyNumberFormat="1" applyFont="1" applyBorder="1" applyAlignment="1" applyProtection="1">
      <alignment horizontal="right" vertical="center"/>
    </xf>
    <xf numFmtId="191" fontId="43" fillId="0" borderId="1" xfId="0" applyNumberFormat="1" applyFont="1" applyBorder="1" applyProtection="1">
      <alignment vertical="center"/>
    </xf>
    <xf numFmtId="191" fontId="43" fillId="0" borderId="0" xfId="0" applyNumberFormat="1" applyFont="1" applyBorder="1" applyProtection="1">
      <alignment vertical="center"/>
    </xf>
    <xf numFmtId="0" fontId="59" fillId="0" borderId="131" xfId="0" applyFont="1" applyBorder="1" applyProtection="1">
      <alignment vertical="center"/>
    </xf>
    <xf numFmtId="0" fontId="59" fillId="0" borderId="0" xfId="0" applyFont="1" applyBorder="1" applyProtection="1">
      <alignment vertical="center"/>
    </xf>
    <xf numFmtId="0" fontId="59" fillId="0" borderId="6" xfId="0" applyFont="1" applyBorder="1" applyAlignment="1" applyProtection="1">
      <alignment horizontal="center" vertical="center"/>
    </xf>
    <xf numFmtId="0" fontId="59" fillId="0" borderId="7" xfId="0" applyFont="1" applyBorder="1" applyAlignment="1" applyProtection="1">
      <alignment horizontal="center" vertical="center"/>
    </xf>
    <xf numFmtId="191" fontId="43" fillId="0" borderId="117" xfId="0" applyNumberFormat="1" applyFont="1" applyBorder="1" applyProtection="1">
      <alignment vertical="center"/>
    </xf>
    <xf numFmtId="191" fontId="43" fillId="0" borderId="12" xfId="0" applyNumberFormat="1" applyFont="1" applyBorder="1" applyProtection="1">
      <alignment vertical="center"/>
    </xf>
    <xf numFmtId="0" fontId="75" fillId="0" borderId="0" xfId="79" applyFont="1" applyProtection="1">
      <alignment vertical="center"/>
    </xf>
    <xf numFmtId="0" fontId="59" fillId="0" borderId="0" xfId="0" applyFont="1" applyAlignment="1" applyProtection="1">
      <alignment horizontal="right"/>
    </xf>
    <xf numFmtId="0" fontId="59" fillId="0" borderId="101" xfId="0" applyFont="1" applyBorder="1" applyAlignment="1" applyProtection="1">
      <alignment horizontal="distributed" vertical="center"/>
    </xf>
    <xf numFmtId="0" fontId="59" fillId="0" borderId="94" xfId="0" applyFont="1" applyBorder="1" applyAlignment="1" applyProtection="1">
      <alignment horizontal="center" vertical="center"/>
    </xf>
    <xf numFmtId="178" fontId="43" fillId="37" borderId="48" xfId="0" applyNumberFormat="1" applyFont="1" applyFill="1" applyBorder="1" applyProtection="1">
      <alignment vertical="center"/>
    </xf>
    <xf numFmtId="178" fontId="43" fillId="0" borderId="0" xfId="0" applyNumberFormat="1" applyFont="1" applyFill="1" applyBorder="1" applyProtection="1">
      <alignment vertical="center"/>
    </xf>
    <xf numFmtId="178" fontId="43" fillId="37" borderId="187" xfId="0" applyNumberFormat="1" applyFont="1" applyFill="1" applyBorder="1" applyProtection="1">
      <alignment vertical="center"/>
    </xf>
    <xf numFmtId="0" fontId="59" fillId="0" borderId="104" xfId="0" applyFont="1" applyBorder="1" applyAlignment="1" applyProtection="1">
      <alignment horizontal="distributed" vertical="center"/>
    </xf>
    <xf numFmtId="0" fontId="59" fillId="0" borderId="105" xfId="0" applyFont="1" applyBorder="1" applyAlignment="1" applyProtection="1">
      <alignment horizontal="center" vertical="center"/>
    </xf>
    <xf numFmtId="191" fontId="55" fillId="43" borderId="119" xfId="0" applyNumberFormat="1" applyFont="1" applyFill="1" applyBorder="1" applyProtection="1">
      <alignment vertical="center"/>
    </xf>
    <xf numFmtId="191" fontId="55" fillId="0" borderId="0" xfId="0" applyNumberFormat="1" applyFont="1" applyFill="1" applyBorder="1" applyProtection="1">
      <alignment vertical="center"/>
    </xf>
    <xf numFmtId="0" fontId="76" fillId="0" borderId="0" xfId="79" applyFont="1" applyProtection="1">
      <alignment vertical="center"/>
    </xf>
    <xf numFmtId="0" fontId="75" fillId="0" borderId="3" xfId="79" applyFont="1" applyBorder="1" applyAlignment="1" applyProtection="1">
      <alignment horizontal="center" vertical="center"/>
    </xf>
    <xf numFmtId="178" fontId="75" fillId="0" borderId="3" xfId="79" applyNumberFormat="1" applyFont="1" applyBorder="1" applyProtection="1">
      <alignment vertical="center"/>
    </xf>
    <xf numFmtId="178" fontId="93" fillId="0" borderId="3" xfId="79" applyNumberFormat="1" applyFont="1" applyBorder="1" applyProtection="1">
      <alignment vertical="center"/>
    </xf>
    <xf numFmtId="0" fontId="47" fillId="0" borderId="0" xfId="48" applyFont="1" applyAlignment="1" applyProtection="1">
      <alignment vertical="center"/>
    </xf>
    <xf numFmtId="58" fontId="41" fillId="0" borderId="0" xfId="48" applyNumberFormat="1" applyFont="1" applyAlignment="1" applyProtection="1">
      <alignment horizontal="centerContinuous" vertical="center"/>
    </xf>
    <xf numFmtId="0" fontId="47" fillId="0" borderId="15" xfId="48" applyFont="1" applyBorder="1" applyAlignment="1" applyProtection="1">
      <alignment vertical="center"/>
    </xf>
    <xf numFmtId="0" fontId="47" fillId="0" borderId="16" xfId="48" applyFont="1" applyBorder="1" applyAlignment="1" applyProtection="1">
      <alignment vertical="center"/>
    </xf>
    <xf numFmtId="0" fontId="47" fillId="0" borderId="17" xfId="48" applyFont="1" applyBorder="1" applyAlignment="1" applyProtection="1">
      <alignment vertical="center"/>
    </xf>
    <xf numFmtId="183" fontId="47" fillId="0" borderId="90" xfId="48" applyNumberFormat="1" applyFont="1" applyBorder="1" applyAlignment="1" applyProtection="1">
      <alignment horizontal="distributed" vertical="center" indent="1"/>
    </xf>
    <xf numFmtId="0" fontId="47" fillId="0" borderId="92" xfId="48" applyFont="1" applyBorder="1" applyAlignment="1" applyProtection="1">
      <alignment horizontal="distributed" vertical="center" indent="1"/>
    </xf>
    <xf numFmtId="0" fontId="47" fillId="0" borderId="96" xfId="48" applyFont="1" applyBorder="1" applyAlignment="1" applyProtection="1">
      <alignment horizontal="distributed" vertical="center" indent="1"/>
    </xf>
    <xf numFmtId="0" fontId="47" fillId="0" borderId="0" xfId="48" applyFont="1" applyAlignment="1" applyProtection="1">
      <alignment horizontal="right" vertical="center"/>
    </xf>
    <xf numFmtId="184" fontId="41" fillId="0" borderId="100" xfId="48" applyNumberFormat="1" applyFont="1" applyBorder="1" applyAlignment="1" applyProtection="1">
      <alignment vertical="center"/>
    </xf>
    <xf numFmtId="184" fontId="41" fillId="0" borderId="103" xfId="48" applyNumberFormat="1" applyFont="1" applyBorder="1" applyAlignment="1" applyProtection="1">
      <alignment vertical="center"/>
    </xf>
    <xf numFmtId="185" fontId="41" fillId="0" borderId="106" xfId="48" applyNumberFormat="1" applyFont="1" applyBorder="1" applyAlignment="1" applyProtection="1">
      <alignment vertical="center"/>
    </xf>
    <xf numFmtId="0" fontId="47" fillId="0" borderId="9" xfId="49" applyFont="1" applyBorder="1" applyProtection="1"/>
    <xf numFmtId="0" fontId="47" fillId="0" borderId="109" xfId="49" applyFont="1" applyBorder="1" applyAlignment="1" applyProtection="1">
      <alignment horizontal="distributed" vertical="center"/>
    </xf>
    <xf numFmtId="0" fontId="47" fillId="0" borderId="9" xfId="48" applyFont="1" applyBorder="1" applyAlignment="1" applyProtection="1">
      <alignment wrapText="1"/>
    </xf>
    <xf numFmtId="0" fontId="47" fillId="0" borderId="110" xfId="48" applyFont="1" applyBorder="1" applyAlignment="1" applyProtection="1">
      <alignment vertical="center"/>
    </xf>
    <xf numFmtId="0" fontId="47" fillId="0" borderId="6" xfId="49" applyFont="1" applyBorder="1" applyProtection="1"/>
    <xf numFmtId="0" fontId="47" fillId="0" borderId="113" xfId="49" applyFont="1" applyBorder="1" applyAlignment="1" applyProtection="1">
      <alignment wrapText="1"/>
    </xf>
    <xf numFmtId="0" fontId="47" fillId="0" borderId="94" xfId="49" applyFont="1" applyBorder="1" applyAlignment="1" applyProtection="1">
      <alignment horizontal="distributed" vertical="center"/>
    </xf>
    <xf numFmtId="0" fontId="47" fillId="0" borderId="6" xfId="48" applyFont="1" applyBorder="1" applyProtection="1"/>
    <xf numFmtId="0" fontId="47" fillId="0" borderId="114" xfId="48" applyFont="1" applyBorder="1" applyAlignment="1" applyProtection="1">
      <alignment wrapText="1"/>
    </xf>
    <xf numFmtId="0" fontId="47" fillId="0" borderId="7" xfId="49" applyFont="1" applyBorder="1" applyAlignment="1" applyProtection="1">
      <alignment horizontal="center" vertical="center"/>
    </xf>
    <xf numFmtId="0" fontId="47" fillId="0" borderId="117" xfId="49" applyFont="1" applyBorder="1" applyAlignment="1" applyProtection="1">
      <alignment horizontal="center" vertical="center" wrapText="1"/>
    </xf>
    <xf numFmtId="0" fontId="47" fillId="0" borderId="118" xfId="49" applyFont="1" applyBorder="1" applyAlignment="1" applyProtection="1">
      <alignment horizontal="center" vertical="center" wrapText="1"/>
    </xf>
    <xf numFmtId="0" fontId="47" fillId="0" borderId="7" xfId="49" applyFont="1" applyBorder="1" applyAlignment="1" applyProtection="1">
      <alignment horizontal="center" vertical="center" wrapText="1"/>
    </xf>
    <xf numFmtId="0" fontId="47" fillId="0" borderId="119" xfId="49" applyFont="1" applyBorder="1" applyAlignment="1" applyProtection="1">
      <alignment horizontal="center" vertical="center" wrapText="1"/>
    </xf>
    <xf numFmtId="184" fontId="41" fillId="0" borderId="90" xfId="50" applyNumberFormat="1" applyFont="1" applyBorder="1" applyAlignment="1" applyProtection="1">
      <alignment vertical="center"/>
    </xf>
    <xf numFmtId="184" fontId="41" fillId="0" borderId="120" xfId="50" applyNumberFormat="1" applyFont="1" applyBorder="1" applyAlignment="1" applyProtection="1">
      <alignment vertical="center"/>
    </xf>
    <xf numFmtId="184" fontId="41" fillId="0" borderId="100" xfId="50" applyNumberFormat="1" applyFont="1" applyBorder="1" applyAlignment="1" applyProtection="1">
      <alignment vertical="center"/>
    </xf>
    <xf numFmtId="184" fontId="41" fillId="0" borderId="98" xfId="50" applyNumberFormat="1" applyFont="1" applyBorder="1" applyAlignment="1" applyProtection="1">
      <alignment vertical="center"/>
    </xf>
    <xf numFmtId="184" fontId="41" fillId="0" borderId="121" xfId="50" applyNumberFormat="1" applyFont="1" applyBorder="1" applyAlignment="1" applyProtection="1">
      <alignment vertical="center"/>
    </xf>
    <xf numFmtId="184" fontId="41" fillId="0" borderId="122" xfId="50" applyNumberFormat="1" applyFont="1" applyBorder="1" applyAlignment="1" applyProtection="1">
      <alignment vertical="center"/>
    </xf>
    <xf numFmtId="184" fontId="41" fillId="0" borderId="103" xfId="50" applyNumberFormat="1" applyFont="1" applyBorder="1" applyAlignment="1" applyProtection="1">
      <alignment vertical="center"/>
    </xf>
    <xf numFmtId="184" fontId="41" fillId="0" borderId="123" xfId="50" applyNumberFormat="1" applyFont="1" applyBorder="1" applyAlignment="1" applyProtection="1">
      <alignment vertical="center"/>
    </xf>
    <xf numFmtId="184" fontId="41" fillId="0" borderId="124" xfId="50" applyNumberFormat="1" applyFont="1" applyBorder="1" applyAlignment="1" applyProtection="1">
      <alignment vertical="center"/>
    </xf>
    <xf numFmtId="184" fontId="41" fillId="0" borderId="96" xfId="49" applyNumberFormat="1" applyFont="1" applyBorder="1" applyAlignment="1" applyProtection="1">
      <alignment vertical="center"/>
    </xf>
    <xf numFmtId="184" fontId="41" fillId="0" borderId="126" xfId="49" applyNumberFormat="1" applyFont="1" applyBorder="1" applyAlignment="1" applyProtection="1">
      <alignment vertical="center"/>
    </xf>
    <xf numFmtId="184" fontId="41" fillId="0" borderId="106" xfId="49" applyNumberFormat="1" applyFont="1" applyBorder="1" applyAlignment="1" applyProtection="1">
      <alignment vertical="center"/>
    </xf>
    <xf numFmtId="184" fontId="41" fillId="0" borderId="7" xfId="50" applyNumberFormat="1" applyFont="1" applyBorder="1" applyAlignment="1" applyProtection="1">
      <alignment vertical="center"/>
    </xf>
    <xf numFmtId="184" fontId="41" fillId="0" borderId="119" xfId="50" applyNumberFormat="1" applyFont="1" applyBorder="1" applyAlignment="1" applyProtection="1">
      <alignment vertical="center"/>
    </xf>
    <xf numFmtId="186" fontId="41" fillId="0" borderId="3" xfId="49" applyNumberFormat="1" applyFont="1" applyBorder="1" applyAlignment="1" applyProtection="1">
      <alignment vertical="center"/>
    </xf>
    <xf numFmtId="0" fontId="47" fillId="0" borderId="0" xfId="49" applyFont="1" applyAlignment="1" applyProtection="1">
      <alignment vertical="center"/>
    </xf>
    <xf numFmtId="0" fontId="78" fillId="0" borderId="0" xfId="48" applyFont="1" applyAlignment="1" applyProtection="1">
      <alignment vertical="center"/>
    </xf>
    <xf numFmtId="0" fontId="103" fillId="0" borderId="0" xfId="0" applyFont="1" applyProtection="1">
      <alignment vertical="center"/>
    </xf>
    <xf numFmtId="0" fontId="102" fillId="0" borderId="0" xfId="0" applyFont="1" applyProtection="1">
      <alignment vertical="center"/>
    </xf>
    <xf numFmtId="0" fontId="17" fillId="0" borderId="0" xfId="0" applyFont="1" applyAlignment="1" applyProtection="1">
      <alignment horizontal="left" vertical="center"/>
    </xf>
    <xf numFmtId="0" fontId="0" fillId="0" borderId="9" xfId="0" applyBorder="1" applyProtection="1">
      <alignment vertical="center"/>
    </xf>
    <xf numFmtId="178" fontId="0" fillId="0" borderId="13" xfId="0" applyNumberFormat="1" applyBorder="1" applyProtection="1">
      <alignment vertical="center"/>
    </xf>
    <xf numFmtId="178" fontId="0" fillId="0" borderId="0" xfId="0" applyNumberFormat="1" applyProtection="1">
      <alignment vertical="center"/>
    </xf>
    <xf numFmtId="178" fontId="0" fillId="0" borderId="192" xfId="0" applyNumberFormat="1" applyBorder="1" applyProtection="1">
      <alignment vertical="center"/>
    </xf>
    <xf numFmtId="178" fontId="0" fillId="0" borderId="138" xfId="0" applyNumberFormat="1" applyBorder="1" applyProtection="1">
      <alignment vertical="center"/>
    </xf>
    <xf numFmtId="178" fontId="0" fillId="0" borderId="8" xfId="0" applyNumberFormat="1" applyBorder="1" applyProtection="1">
      <alignment vertical="center"/>
    </xf>
    <xf numFmtId="0" fontId="1" fillId="34" borderId="0" xfId="78" applyFont="1" applyFill="1" applyAlignment="1" applyProtection="1">
      <alignment horizontal="left" vertical="center" wrapText="1"/>
    </xf>
    <xf numFmtId="0" fontId="45" fillId="0" borderId="0" xfId="45" applyFont="1" applyFill="1" applyBorder="1" applyAlignment="1">
      <alignment horizontal="center" vertical="center"/>
    </xf>
    <xf numFmtId="0" fontId="47" fillId="37" borderId="4" xfId="48" applyFont="1" applyFill="1" applyBorder="1" applyAlignment="1">
      <alignment horizontal="center" vertical="center"/>
    </xf>
    <xf numFmtId="0" fontId="47" fillId="37" borderId="14" xfId="48" applyFont="1" applyFill="1" applyBorder="1" applyAlignment="1">
      <alignment horizontal="center" vertical="center"/>
    </xf>
    <xf numFmtId="49" fontId="47" fillId="0" borderId="0" xfId="45" applyNumberFormat="1" applyFont="1" applyFill="1" applyAlignment="1">
      <alignment horizontal="right" vertical="center"/>
    </xf>
    <xf numFmtId="0" fontId="49" fillId="0" borderId="0" xfId="45" applyFont="1" applyFill="1" applyAlignment="1">
      <alignment horizontal="center" vertical="center" wrapText="1"/>
    </xf>
    <xf numFmtId="0" fontId="45" fillId="0" borderId="0" xfId="45" applyFont="1" applyFill="1" applyAlignment="1">
      <alignment horizontal="distributed" vertical="center" wrapText="1"/>
    </xf>
    <xf numFmtId="0" fontId="45" fillId="0" borderId="0" xfId="45" applyFont="1" applyFill="1" applyAlignment="1">
      <alignment horizontal="distributed" vertical="center"/>
    </xf>
    <xf numFmtId="0" fontId="45" fillId="0" borderId="0" xfId="45" applyFont="1" applyFill="1" applyBorder="1" applyAlignment="1">
      <alignment horizontal="distributed" vertical="center"/>
    </xf>
    <xf numFmtId="0" fontId="45" fillId="0" borderId="0" xfId="45" applyFont="1" applyFill="1" applyBorder="1" applyAlignment="1">
      <alignment horizontal="distributed" vertical="center" indent="1"/>
    </xf>
    <xf numFmtId="0" fontId="87" fillId="33" borderId="23" xfId="45" applyFont="1" applyFill="1" applyBorder="1" applyAlignment="1" applyProtection="1">
      <alignment vertical="center"/>
    </xf>
    <xf numFmtId="0" fontId="87" fillId="33" borderId="24" xfId="45" applyFont="1" applyFill="1" applyBorder="1" applyAlignment="1" applyProtection="1">
      <alignment vertical="center"/>
    </xf>
    <xf numFmtId="0" fontId="87" fillId="33" borderId="25" xfId="45" applyFont="1" applyFill="1" applyBorder="1" applyAlignment="1" applyProtection="1">
      <alignment vertical="center"/>
    </xf>
    <xf numFmtId="0" fontId="44" fillId="0" borderId="176" xfId="0" applyFont="1" applyBorder="1" applyAlignment="1" applyProtection="1">
      <alignment horizontal="center" vertical="center"/>
    </xf>
    <xf numFmtId="0" fontId="44" fillId="0" borderId="177" xfId="0" applyFont="1" applyBorder="1" applyAlignment="1" applyProtection="1">
      <alignment horizontal="center" vertical="center"/>
    </xf>
    <xf numFmtId="0" fontId="44" fillId="37" borderId="177" xfId="0" applyFont="1" applyFill="1" applyBorder="1" applyAlignment="1" applyProtection="1">
      <alignment horizontal="left" vertical="center"/>
    </xf>
    <xf numFmtId="0" fontId="44" fillId="37" borderId="178" xfId="0" applyFont="1" applyFill="1" applyBorder="1" applyAlignment="1" applyProtection="1">
      <alignment horizontal="left" vertical="center"/>
    </xf>
    <xf numFmtId="0" fontId="0" fillId="0" borderId="0" xfId="0" applyNumberFormat="1" applyAlignment="1" applyProtection="1">
      <alignment horizontal="center" vertical="center"/>
    </xf>
    <xf numFmtId="0" fontId="84" fillId="0" borderId="0" xfId="45" applyFont="1" applyFill="1" applyBorder="1" applyAlignment="1" applyProtection="1">
      <alignment horizontal="left" vertical="center"/>
    </xf>
    <xf numFmtId="0" fontId="8" fillId="33" borderId="0" xfId="45" applyFill="1" applyBorder="1" applyAlignment="1" applyProtection="1">
      <alignment horizontal="right"/>
    </xf>
    <xf numFmtId="0" fontId="8" fillId="0" borderId="0" xfId="45" applyBorder="1" applyAlignment="1" applyProtection="1">
      <alignment horizontal="right"/>
    </xf>
    <xf numFmtId="0" fontId="8" fillId="0" borderId="35" xfId="45" applyFill="1" applyBorder="1" applyAlignment="1" applyProtection="1">
      <alignment horizontal="center" vertical="center"/>
    </xf>
    <xf numFmtId="0" fontId="8" fillId="0" borderId="36" xfId="45" applyFill="1" applyBorder="1" applyAlignment="1" applyProtection="1">
      <alignment horizontal="center" vertical="center"/>
    </xf>
    <xf numFmtId="0" fontId="8" fillId="0" borderId="38" xfId="45" applyFill="1" applyBorder="1" applyAlignment="1" applyProtection="1">
      <alignment horizontal="center" vertical="center"/>
    </xf>
    <xf numFmtId="38" fontId="86" fillId="33" borderId="11" xfId="45" applyNumberFormat="1" applyFont="1" applyFill="1" applyBorder="1" applyAlignment="1" applyProtection="1">
      <alignment horizontal="center" vertical="center" textRotation="255" shrinkToFit="1"/>
    </xf>
    <xf numFmtId="0" fontId="86" fillId="0" borderId="2" xfId="45" applyFont="1" applyBorder="1" applyAlignment="1" applyProtection="1">
      <alignment horizontal="center" vertical="center" textRotation="255" shrinkToFit="1"/>
    </xf>
    <xf numFmtId="0" fontId="59" fillId="0" borderId="179" xfId="0" applyFont="1" applyFill="1" applyBorder="1" applyAlignment="1">
      <alignment horizontal="center" vertical="center"/>
    </xf>
    <xf numFmtId="0" fontId="59" fillId="0" borderId="180" xfId="0" applyFont="1" applyFill="1" applyBorder="1" applyAlignment="1">
      <alignment horizontal="center" vertical="center"/>
    </xf>
    <xf numFmtId="0" fontId="59" fillId="0" borderId="181" xfId="0" applyFont="1" applyFill="1" applyBorder="1" applyAlignment="1">
      <alignment horizontal="center" vertical="center"/>
    </xf>
    <xf numFmtId="0" fontId="59" fillId="0" borderId="9" xfId="0" applyFont="1" applyFill="1" applyBorder="1" applyAlignment="1">
      <alignment horizontal="center" vertical="center"/>
    </xf>
    <xf numFmtId="0" fontId="59" fillId="0" borderId="13" xfId="0" applyFont="1" applyFill="1" applyBorder="1" applyAlignment="1">
      <alignment horizontal="center" vertical="center"/>
    </xf>
    <xf numFmtId="0" fontId="59" fillId="0" borderId="10" xfId="0" applyFont="1" applyFill="1" applyBorder="1" applyAlignment="1">
      <alignment horizontal="center" vertical="center"/>
    </xf>
    <xf numFmtId="0" fontId="47" fillId="0" borderId="98" xfId="48" applyFont="1" applyFill="1" applyBorder="1" applyAlignment="1" applyProtection="1">
      <alignment horizontal="distributed" vertical="center" indent="1"/>
    </xf>
    <xf numFmtId="0" fontId="47" fillId="0" borderId="99" xfId="48" applyFont="1" applyFill="1" applyBorder="1" applyAlignment="1" applyProtection="1">
      <alignment horizontal="distributed" vertical="center" indent="1"/>
    </xf>
    <xf numFmtId="58" fontId="41" fillId="0" borderId="21" xfId="48" applyNumberFormat="1" applyFont="1" applyFill="1" applyBorder="1" applyAlignment="1" applyProtection="1">
      <alignment horizontal="right" vertical="center" indent="1"/>
    </xf>
    <xf numFmtId="0" fontId="40" fillId="0" borderId="18" xfId="48" applyFont="1" applyFill="1" applyBorder="1" applyAlignment="1" applyProtection="1">
      <alignment horizontal="left" vertical="center" wrapText="1"/>
    </xf>
    <xf numFmtId="0" fontId="40" fillId="0" borderId="0" xfId="48" applyFont="1" applyFill="1" applyBorder="1" applyAlignment="1" applyProtection="1">
      <alignment horizontal="left" vertical="center" wrapText="1"/>
    </xf>
    <xf numFmtId="0" fontId="40" fillId="0" borderId="19" xfId="48" applyFont="1" applyFill="1" applyBorder="1" applyAlignment="1" applyProtection="1">
      <alignment horizontal="left" vertical="center" wrapText="1"/>
    </xf>
    <xf numFmtId="0" fontId="40" fillId="0" borderId="20" xfId="48" applyFont="1" applyFill="1" applyBorder="1" applyAlignment="1" applyProtection="1">
      <alignment horizontal="left" vertical="center" wrapText="1"/>
    </xf>
    <xf numFmtId="0" fontId="40" fillId="0" borderId="21" xfId="48" applyFont="1" applyFill="1" applyBorder="1" applyAlignment="1" applyProtection="1">
      <alignment horizontal="left" vertical="center" wrapText="1"/>
    </xf>
    <xf numFmtId="0" fontId="40" fillId="0" borderId="22" xfId="48" applyFont="1" applyFill="1" applyBorder="1" applyAlignment="1" applyProtection="1">
      <alignment horizontal="left" vertical="center" wrapText="1"/>
    </xf>
    <xf numFmtId="183" fontId="47" fillId="0" borderId="91" xfId="48" applyNumberFormat="1" applyFont="1" applyFill="1" applyBorder="1" applyAlignment="1" applyProtection="1">
      <alignment horizontal="center" vertical="center"/>
    </xf>
    <xf numFmtId="183" fontId="47" fillId="0" borderId="13" xfId="48" applyNumberFormat="1" applyFont="1" applyFill="1" applyBorder="1" applyAlignment="1" applyProtection="1">
      <alignment horizontal="center" vertical="center"/>
    </xf>
    <xf numFmtId="183" fontId="47" fillId="0" borderId="10" xfId="48" applyNumberFormat="1" applyFont="1" applyFill="1" applyBorder="1" applyAlignment="1" applyProtection="1">
      <alignment horizontal="center" vertical="center"/>
    </xf>
    <xf numFmtId="183" fontId="47" fillId="0" borderId="93" xfId="48" applyNumberFormat="1" applyFont="1" applyFill="1" applyBorder="1" applyAlignment="1" applyProtection="1">
      <alignment horizontal="center" vertical="center"/>
    </xf>
    <xf numFmtId="183" fontId="47" fillId="0" borderId="94" xfId="48" applyNumberFormat="1" applyFont="1" applyFill="1" applyBorder="1" applyAlignment="1" applyProtection="1">
      <alignment horizontal="center" vertical="center"/>
    </xf>
    <xf numFmtId="183" fontId="47" fillId="0" borderId="95" xfId="48" applyNumberFormat="1" applyFont="1" applyFill="1" applyBorder="1" applyAlignment="1" applyProtection="1">
      <alignment horizontal="center" vertical="center"/>
    </xf>
    <xf numFmtId="0" fontId="47" fillId="0" borderId="97" xfId="48" applyFont="1" applyFill="1" applyBorder="1" applyAlignment="1" applyProtection="1">
      <alignment horizontal="center" vertical="center"/>
    </xf>
    <xf numFmtId="0" fontId="47" fillId="0" borderId="8" xfId="48" applyFont="1" applyFill="1" applyBorder="1" applyAlignment="1" applyProtection="1">
      <alignment horizontal="center" vertical="center"/>
    </xf>
    <xf numFmtId="0" fontId="47" fillId="0" borderId="12" xfId="48" applyFont="1" applyFill="1" applyBorder="1" applyAlignment="1" applyProtection="1">
      <alignment horizontal="center" vertical="center"/>
    </xf>
    <xf numFmtId="0" fontId="47" fillId="0" borderId="9" xfId="48" applyFont="1" applyFill="1" applyBorder="1" applyAlignment="1" applyProtection="1">
      <alignment horizontal="left" vertical="top" wrapText="1"/>
    </xf>
    <xf numFmtId="0" fontId="47" fillId="0" borderId="13" xfId="48" applyFont="1" applyFill="1" applyBorder="1" applyAlignment="1" applyProtection="1">
      <alignment horizontal="left" vertical="top" wrapText="1"/>
    </xf>
    <xf numFmtId="0" fontId="47" fillId="0" borderId="10" xfId="48" applyFont="1" applyFill="1" applyBorder="1" applyAlignment="1" applyProtection="1">
      <alignment horizontal="left" vertical="top" wrapText="1"/>
    </xf>
    <xf numFmtId="0" fontId="47" fillId="0" borderId="6" xfId="48" applyFont="1" applyFill="1" applyBorder="1" applyAlignment="1" applyProtection="1">
      <alignment horizontal="left" vertical="top" wrapText="1"/>
    </xf>
    <xf numFmtId="0" fontId="47" fillId="0" borderId="0" xfId="48" applyFont="1" applyFill="1" applyBorder="1" applyAlignment="1" applyProtection="1">
      <alignment horizontal="left" vertical="top" wrapText="1"/>
    </xf>
    <xf numFmtId="0" fontId="47" fillId="0" borderId="1" xfId="48" applyFont="1" applyFill="1" applyBorder="1" applyAlignment="1" applyProtection="1">
      <alignment horizontal="left" vertical="top" wrapText="1"/>
    </xf>
    <xf numFmtId="0" fontId="47" fillId="0" borderId="7" xfId="48" applyFont="1" applyFill="1" applyBorder="1" applyAlignment="1" applyProtection="1">
      <alignment horizontal="left" vertical="top" wrapText="1"/>
    </xf>
    <xf numFmtId="0" fontId="47" fillId="0" borderId="8" xfId="48" applyFont="1" applyFill="1" applyBorder="1" applyAlignment="1" applyProtection="1">
      <alignment horizontal="left" vertical="top" wrapText="1"/>
    </xf>
    <xf numFmtId="0" fontId="47" fillId="0" borderId="12" xfId="48" applyFont="1" applyFill="1" applyBorder="1" applyAlignment="1" applyProtection="1">
      <alignment horizontal="left" vertical="top" wrapText="1"/>
    </xf>
    <xf numFmtId="0" fontId="47" fillId="0" borderId="104" xfId="49" applyFont="1" applyFill="1" applyBorder="1" applyAlignment="1" applyProtection="1">
      <alignment horizontal="distributed" vertical="center" indent="1"/>
    </xf>
    <xf numFmtId="0" fontId="47" fillId="0" borderId="125" xfId="49" applyFont="1" applyFill="1" applyBorder="1" applyAlignment="1" applyProtection="1">
      <alignment horizontal="distributed" vertical="center" indent="1"/>
    </xf>
    <xf numFmtId="0" fontId="47" fillId="0" borderId="4" xfId="49" applyFont="1" applyFill="1" applyBorder="1" applyAlignment="1" applyProtection="1">
      <alignment horizontal="distributed" vertical="center" wrapText="1" indent="1"/>
    </xf>
    <xf numFmtId="0" fontId="47" fillId="0" borderId="5" xfId="49" applyFont="1" applyFill="1" applyBorder="1" applyAlignment="1" applyProtection="1">
      <alignment horizontal="distributed" vertical="center" wrapText="1" indent="1"/>
    </xf>
    <xf numFmtId="0" fontId="47" fillId="0" borderId="101" xfId="48" applyFont="1" applyFill="1" applyBorder="1" applyAlignment="1" applyProtection="1">
      <alignment horizontal="distributed" vertical="center" indent="1"/>
    </xf>
    <xf numFmtId="0" fontId="47" fillId="0" borderId="102" xfId="48" applyFont="1" applyFill="1" applyBorder="1" applyAlignment="1" applyProtection="1">
      <alignment horizontal="distributed" vertical="center" indent="1"/>
    </xf>
    <xf numFmtId="0" fontId="47" fillId="0" borderId="104" xfId="48" applyFont="1" applyFill="1" applyBorder="1" applyAlignment="1" applyProtection="1">
      <alignment horizontal="distributed" vertical="center" indent="1"/>
    </xf>
    <xf numFmtId="0" fontId="47" fillId="0" borderId="105" xfId="48" applyFont="1" applyFill="1" applyBorder="1" applyAlignment="1" applyProtection="1">
      <alignment horizontal="distributed" vertical="center" indent="1"/>
    </xf>
    <xf numFmtId="0" fontId="47" fillId="0" borderId="107" xfId="49" applyFont="1" applyFill="1" applyBorder="1" applyAlignment="1" applyProtection="1">
      <alignment horizontal="center" vertical="center"/>
    </xf>
    <xf numFmtId="0" fontId="47" fillId="0" borderId="108" xfId="49" applyFont="1" applyFill="1" applyBorder="1" applyAlignment="1" applyProtection="1">
      <alignment horizontal="center" vertical="center"/>
    </xf>
    <xf numFmtId="0" fontId="47" fillId="0" borderId="111" xfId="49" applyFont="1" applyFill="1" applyBorder="1" applyAlignment="1" applyProtection="1">
      <alignment horizontal="center" vertical="center"/>
    </xf>
    <xf numFmtId="0" fontId="47" fillId="0" borderId="112" xfId="49" applyFont="1" applyFill="1" applyBorder="1" applyAlignment="1" applyProtection="1">
      <alignment horizontal="center" vertical="center"/>
    </xf>
    <xf numFmtId="0" fontId="47" fillId="0" borderId="115" xfId="49" applyFont="1" applyFill="1" applyBorder="1" applyAlignment="1" applyProtection="1">
      <alignment horizontal="center" vertical="center"/>
    </xf>
    <xf numFmtId="0" fontId="47" fillId="0" borderId="116" xfId="49" applyFont="1" applyFill="1" applyBorder="1" applyAlignment="1" applyProtection="1">
      <alignment horizontal="center" vertical="center"/>
    </xf>
    <xf numFmtId="0" fontId="47" fillId="0" borderId="98" xfId="49" applyFont="1" applyFill="1" applyBorder="1" applyAlignment="1" applyProtection="1">
      <alignment horizontal="distributed" vertical="center" indent="1"/>
    </xf>
    <xf numFmtId="0" fontId="47" fillId="0" borderId="109" xfId="49" applyFont="1" applyFill="1" applyBorder="1" applyAlignment="1" applyProtection="1">
      <alignment horizontal="distributed" vertical="center" indent="1"/>
    </xf>
    <xf numFmtId="0" fontId="47" fillId="0" borderId="101" xfId="49" applyFont="1" applyFill="1" applyBorder="1" applyAlignment="1" applyProtection="1">
      <alignment horizontal="distributed" vertical="center" indent="1"/>
    </xf>
    <xf numFmtId="0" fontId="47" fillId="0" borderId="94" xfId="49" applyFont="1" applyFill="1" applyBorder="1" applyAlignment="1" applyProtection="1">
      <alignment horizontal="distributed" vertical="center" indent="1"/>
    </xf>
    <xf numFmtId="1" fontId="54" fillId="0" borderId="9" xfId="50" applyNumberFormat="1" applyFont="1" applyFill="1" applyBorder="1" applyAlignment="1" applyProtection="1">
      <alignment horizontal="distributed" vertical="center" indent="1"/>
    </xf>
    <xf numFmtId="1" fontId="54" fillId="0" borderId="10" xfId="50" applyNumberFormat="1" applyFont="1" applyFill="1" applyBorder="1" applyAlignment="1" applyProtection="1">
      <alignment horizontal="distributed" vertical="center" indent="1"/>
    </xf>
    <xf numFmtId="1" fontId="54" fillId="0" borderId="7" xfId="50" applyNumberFormat="1" applyFont="1" applyFill="1" applyBorder="1" applyAlignment="1" applyProtection="1">
      <alignment horizontal="distributed" vertical="center" indent="1"/>
    </xf>
    <xf numFmtId="1" fontId="54" fillId="0" borderId="12" xfId="50" applyNumberFormat="1" applyFont="1" applyFill="1" applyBorder="1" applyAlignment="1" applyProtection="1">
      <alignment horizontal="distributed" vertical="center" indent="1"/>
    </xf>
    <xf numFmtId="0" fontId="54" fillId="0" borderId="4" xfId="48" applyFont="1" applyFill="1" applyBorder="1" applyAlignment="1">
      <alignment horizontal="distributed" vertical="center" indent="1"/>
    </xf>
    <xf numFmtId="0" fontId="54" fillId="0" borderId="5" xfId="48" applyFont="1" applyFill="1" applyBorder="1" applyAlignment="1">
      <alignment horizontal="distributed" vertical="center" indent="1"/>
    </xf>
    <xf numFmtId="0" fontId="54" fillId="0" borderId="14" xfId="48" applyFont="1" applyFill="1" applyBorder="1" applyAlignment="1">
      <alignment horizontal="distributed" vertical="center" indent="1"/>
    </xf>
    <xf numFmtId="189" fontId="54" fillId="0" borderId="9" xfId="51" applyNumberFormat="1" applyFont="1" applyFill="1" applyBorder="1" applyAlignment="1">
      <alignment horizontal="center" vertical="center" wrapText="1"/>
    </xf>
    <xf numFmtId="189" fontId="54" fillId="0" borderId="13" xfId="51" applyNumberFormat="1" applyFont="1" applyFill="1" applyBorder="1" applyAlignment="1">
      <alignment horizontal="center" vertical="center" wrapText="1"/>
    </xf>
    <xf numFmtId="189" fontId="54" fillId="0" borderId="142" xfId="51" applyNumberFormat="1" applyFont="1" applyFill="1" applyBorder="1" applyAlignment="1">
      <alignment horizontal="center" vertical="center" wrapText="1"/>
    </xf>
    <xf numFmtId="189" fontId="54" fillId="0" borderId="6" xfId="51" applyNumberFormat="1" applyFont="1" applyFill="1" applyBorder="1" applyAlignment="1">
      <alignment horizontal="center" vertical="center" wrapText="1"/>
    </xf>
    <xf numFmtId="189" fontId="54" fillId="0" borderId="0" xfId="51" applyNumberFormat="1" applyFont="1" applyFill="1" applyBorder="1" applyAlignment="1">
      <alignment horizontal="center" vertical="center" wrapText="1"/>
    </xf>
    <xf numFmtId="189" fontId="54" fillId="0" borderId="143" xfId="51" applyNumberFormat="1" applyFont="1" applyFill="1" applyBorder="1" applyAlignment="1">
      <alignment horizontal="center" vertical="center" wrapText="1"/>
    </xf>
    <xf numFmtId="189" fontId="54" fillId="0" borderId="91" xfId="51" applyNumberFormat="1" applyFont="1" applyFill="1" applyBorder="1" applyAlignment="1">
      <alignment horizontal="left" vertical="center" wrapText="1"/>
    </xf>
    <xf numFmtId="189" fontId="54" fillId="0" borderId="13" xfId="51" applyNumberFormat="1" applyFont="1" applyFill="1" applyBorder="1" applyAlignment="1">
      <alignment horizontal="left" vertical="center" wrapText="1"/>
    </xf>
    <xf numFmtId="189" fontId="54" fillId="0" borderId="10" xfId="51" applyNumberFormat="1" applyFont="1" applyFill="1" applyBorder="1" applyAlignment="1">
      <alignment horizontal="left" vertical="center" wrapText="1"/>
    </xf>
    <xf numFmtId="189" fontId="54" fillId="0" borderId="113" xfId="51" applyNumberFormat="1" applyFont="1" applyFill="1" applyBorder="1" applyAlignment="1">
      <alignment horizontal="center" vertical="center" wrapText="1"/>
    </xf>
    <xf numFmtId="189" fontId="54" fillId="0" borderId="145" xfId="51" applyNumberFormat="1" applyFont="1" applyFill="1" applyBorder="1" applyAlignment="1">
      <alignment horizontal="center" vertical="center" wrapText="1"/>
    </xf>
    <xf numFmtId="189" fontId="54" fillId="0" borderId="146" xfId="51" applyNumberFormat="1" applyFont="1" applyFill="1" applyBorder="1" applyAlignment="1">
      <alignment horizontal="center" vertical="center" wrapText="1"/>
    </xf>
    <xf numFmtId="0" fontId="47" fillId="37" borderId="5" xfId="48" applyFont="1" applyFill="1" applyBorder="1" applyAlignment="1">
      <alignment horizontal="center" vertical="center"/>
    </xf>
    <xf numFmtId="189" fontId="54" fillId="0" borderId="9" xfId="51" applyNumberFormat="1" applyFont="1" applyFill="1" applyBorder="1" applyAlignment="1">
      <alignment horizontal="center" vertical="center"/>
    </xf>
    <xf numFmtId="189" fontId="54" fillId="0" borderId="13" xfId="51" applyNumberFormat="1" applyFont="1" applyFill="1" applyBorder="1" applyAlignment="1">
      <alignment horizontal="center" vertical="center"/>
    </xf>
    <xf numFmtId="189" fontId="54" fillId="0" borderId="10" xfId="51" applyNumberFormat="1" applyFont="1" applyFill="1" applyBorder="1" applyAlignment="1">
      <alignment horizontal="center" vertical="center"/>
    </xf>
    <xf numFmtId="189" fontId="54" fillId="0" borderId="6" xfId="51" applyNumberFormat="1" applyFont="1" applyFill="1" applyBorder="1" applyAlignment="1">
      <alignment horizontal="center" vertical="center"/>
    </xf>
    <xf numFmtId="189" fontId="54" fillId="0" borderId="0" xfId="51" applyNumberFormat="1" applyFont="1" applyFill="1" applyBorder="1" applyAlignment="1">
      <alignment horizontal="center" vertical="center"/>
    </xf>
    <xf numFmtId="189" fontId="54" fillId="0" borderId="1" xfId="51" applyNumberFormat="1" applyFont="1" applyFill="1" applyBorder="1" applyAlignment="1">
      <alignment horizontal="center" vertical="center"/>
    </xf>
    <xf numFmtId="184" fontId="55" fillId="0" borderId="7" xfId="51" applyNumberFormat="1" applyFont="1" applyFill="1" applyBorder="1" applyAlignment="1">
      <alignment horizontal="center" vertical="center"/>
    </xf>
    <xf numFmtId="184" fontId="55" fillId="0" borderId="8" xfId="51" applyNumberFormat="1" applyFont="1" applyFill="1" applyBorder="1" applyAlignment="1">
      <alignment horizontal="center" vertical="center"/>
    </xf>
    <xf numFmtId="184" fontId="55" fillId="0" borderId="12" xfId="51" applyNumberFormat="1" applyFont="1" applyFill="1" applyBorder="1" applyAlignment="1">
      <alignment horizontal="center" vertical="center"/>
    </xf>
    <xf numFmtId="184" fontId="55" fillId="0" borderId="147" xfId="51" applyNumberFormat="1" applyFont="1" applyFill="1" applyBorder="1" applyAlignment="1">
      <alignment horizontal="center" vertical="center"/>
    </xf>
    <xf numFmtId="184" fontId="55" fillId="0" borderId="97" xfId="51" applyNumberFormat="1" applyFont="1" applyFill="1" applyBorder="1" applyAlignment="1">
      <alignment horizontal="center" vertical="center"/>
    </xf>
    <xf numFmtId="189" fontId="54" fillId="0" borderId="148" xfId="51" applyNumberFormat="1" applyFont="1" applyFill="1" applyBorder="1" applyAlignment="1">
      <alignment horizontal="center" vertical="center" textRotation="255" wrapText="1"/>
    </xf>
    <xf numFmtId="189" fontId="54" fillId="0" borderId="131" xfId="51" applyNumberFormat="1" applyFont="1" applyFill="1" applyBorder="1" applyAlignment="1">
      <alignment horizontal="center" vertical="center" textRotation="255" wrapText="1"/>
    </xf>
    <xf numFmtId="189" fontId="54" fillId="0" borderId="119" xfId="51" applyNumberFormat="1" applyFont="1" applyFill="1" applyBorder="1" applyAlignment="1">
      <alignment horizontal="center" vertical="center" textRotation="255" wrapText="1"/>
    </xf>
    <xf numFmtId="189" fontId="54" fillId="0" borderId="10" xfId="51" applyNumberFormat="1" applyFont="1" applyFill="1" applyBorder="1" applyAlignment="1">
      <alignment horizontal="center" vertical="center" wrapText="1"/>
    </xf>
    <xf numFmtId="189" fontId="54" fillId="0" borderId="1" xfId="51" applyNumberFormat="1" applyFont="1" applyFill="1" applyBorder="1" applyAlignment="1">
      <alignment horizontal="center" vertical="center" wrapText="1"/>
    </xf>
    <xf numFmtId="189" fontId="54" fillId="0" borderId="9" xfId="51" applyNumberFormat="1" applyFont="1" applyFill="1" applyBorder="1" applyAlignment="1">
      <alignment horizontal="left" vertical="center" wrapText="1"/>
    </xf>
    <xf numFmtId="189" fontId="54" fillId="0" borderId="113" xfId="51" applyNumberFormat="1" applyFont="1" applyFill="1" applyBorder="1" applyAlignment="1">
      <alignment horizontal="center" vertical="center" shrinkToFit="1"/>
    </xf>
    <xf numFmtId="189" fontId="54" fillId="0" borderId="145" xfId="51" applyNumberFormat="1" applyFont="1" applyFill="1" applyBorder="1" applyAlignment="1">
      <alignment horizontal="center" vertical="center" shrinkToFit="1"/>
    </xf>
    <xf numFmtId="189" fontId="54" fillId="0" borderId="146" xfId="51" applyNumberFormat="1" applyFont="1" applyFill="1" applyBorder="1" applyAlignment="1">
      <alignment horizontal="center" vertical="center" shrinkToFit="1"/>
    </xf>
    <xf numFmtId="190" fontId="55" fillId="0" borderId="7" xfId="51" applyNumberFormat="1" applyFont="1" applyFill="1" applyBorder="1" applyAlignment="1">
      <alignment horizontal="center" vertical="center" wrapText="1"/>
    </xf>
    <xf numFmtId="190" fontId="55" fillId="0" borderId="147" xfId="51" applyNumberFormat="1" applyFont="1" applyFill="1" applyBorder="1" applyAlignment="1">
      <alignment horizontal="center" vertical="center" wrapText="1"/>
    </xf>
    <xf numFmtId="190" fontId="55" fillId="0" borderId="97" xfId="51" applyNumberFormat="1" applyFont="1" applyFill="1" applyBorder="1" applyAlignment="1">
      <alignment horizontal="center" vertical="center" wrapText="1"/>
    </xf>
    <xf numFmtId="190" fontId="55" fillId="0" borderId="8" xfId="51" applyNumberFormat="1" applyFont="1" applyFill="1" applyBorder="1" applyAlignment="1">
      <alignment horizontal="center" vertical="center" wrapText="1"/>
    </xf>
    <xf numFmtId="190" fontId="55" fillId="0" borderId="12" xfId="51" applyNumberFormat="1" applyFont="1" applyFill="1" applyBorder="1" applyAlignment="1">
      <alignment horizontal="center" vertical="center" wrapText="1"/>
    </xf>
    <xf numFmtId="189" fontId="54" fillId="0" borderId="9" xfId="51" applyNumberFormat="1" applyFont="1" applyFill="1" applyBorder="1" applyAlignment="1">
      <alignment horizontal="left" vertical="center"/>
    </xf>
    <xf numFmtId="189" fontId="54" fillId="0" borderId="13" xfId="51" applyNumberFormat="1" applyFont="1" applyFill="1" applyBorder="1" applyAlignment="1">
      <alignment horizontal="left" vertical="center"/>
    </xf>
    <xf numFmtId="189" fontId="54" fillId="0" borderId="10" xfId="51" applyNumberFormat="1" applyFont="1" applyFill="1" applyBorder="1" applyAlignment="1">
      <alignment horizontal="left" vertical="center"/>
    </xf>
    <xf numFmtId="189" fontId="54" fillId="0" borderId="113" xfId="51" applyNumberFormat="1" applyFont="1" applyFill="1" applyBorder="1" applyAlignment="1">
      <alignment horizontal="center" vertical="center"/>
    </xf>
    <xf numFmtId="189" fontId="54" fillId="0" borderId="145" xfId="51" applyNumberFormat="1" applyFont="1" applyFill="1" applyBorder="1" applyAlignment="1">
      <alignment horizontal="center" vertical="center"/>
    </xf>
    <xf numFmtId="189" fontId="54" fillId="0" borderId="146" xfId="51" applyNumberFormat="1" applyFont="1" applyFill="1" applyBorder="1" applyAlignment="1">
      <alignment horizontal="center" vertical="center"/>
    </xf>
    <xf numFmtId="0" fontId="54" fillId="0" borderId="103" xfId="53" applyFont="1" applyFill="1" applyBorder="1" applyAlignment="1">
      <alignment horizontal="distributed" vertical="center" wrapText="1" indent="1"/>
    </xf>
    <xf numFmtId="0" fontId="54" fillId="0" borderId="106" xfId="53" applyFont="1" applyFill="1" applyBorder="1" applyAlignment="1">
      <alignment horizontal="distributed" vertical="center" wrapText="1" indent="1"/>
    </xf>
    <xf numFmtId="0" fontId="47" fillId="37" borderId="4" xfId="45" applyFont="1" applyFill="1" applyBorder="1" applyAlignment="1">
      <alignment horizontal="center" vertical="center"/>
    </xf>
    <xf numFmtId="0" fontId="47" fillId="37" borderId="14" xfId="45" applyFont="1" applyFill="1" applyBorder="1" applyAlignment="1">
      <alignment horizontal="center" vertical="center"/>
    </xf>
    <xf numFmtId="0" fontId="54" fillId="0" borderId="114" xfId="53" applyFont="1" applyFill="1" applyBorder="1" applyAlignment="1">
      <alignment horizontal="distributed" vertical="center" wrapText="1" indent="1"/>
    </xf>
    <xf numFmtId="0" fontId="54" fillId="0" borderId="131" xfId="53" applyFont="1" applyFill="1" applyBorder="1" applyAlignment="1">
      <alignment horizontal="distributed" vertical="center" wrapText="1" indent="1"/>
    </xf>
    <xf numFmtId="0" fontId="54" fillId="0" borderId="124" xfId="53" applyFont="1" applyFill="1" applyBorder="1" applyAlignment="1">
      <alignment horizontal="distributed" vertical="center" wrapText="1" indent="1"/>
    </xf>
    <xf numFmtId="0" fontId="54" fillId="0" borderId="119" xfId="53" applyFont="1" applyFill="1" applyBorder="1" applyAlignment="1">
      <alignment horizontal="distributed" vertical="center" wrapText="1" indent="1"/>
    </xf>
    <xf numFmtId="0" fontId="59" fillId="0" borderId="148" xfId="53" applyFont="1" applyFill="1" applyBorder="1" applyAlignment="1">
      <alignment horizontal="distributed" vertical="center" wrapText="1"/>
    </xf>
    <xf numFmtId="0" fontId="59" fillId="0" borderId="124" xfId="53" applyFont="1" applyFill="1" applyBorder="1" applyAlignment="1">
      <alignment horizontal="distributed" vertical="center" wrapText="1"/>
    </xf>
    <xf numFmtId="0" fontId="59" fillId="0" borderId="151" xfId="53" applyFont="1" applyFill="1" applyBorder="1" applyAlignment="1">
      <alignment horizontal="distributed" vertical="center" wrapText="1"/>
    </xf>
    <xf numFmtId="0" fontId="59" fillId="0" borderId="150" xfId="53" applyFont="1" applyFill="1" applyBorder="1" applyAlignment="1">
      <alignment horizontal="distributed" vertical="center" wrapText="1"/>
    </xf>
    <xf numFmtId="0" fontId="59" fillId="0" borderId="120" xfId="53" applyFont="1" applyFill="1" applyBorder="1" applyAlignment="1">
      <alignment horizontal="distributed" vertical="center" indent="1"/>
    </xf>
    <xf numFmtId="0" fontId="59" fillId="0" borderId="152" xfId="53" applyFont="1" applyFill="1" applyBorder="1" applyAlignment="1">
      <alignment horizontal="distributed" vertical="center" indent="1"/>
    </xf>
    <xf numFmtId="0" fontId="59" fillId="0" borderId="101" xfId="45" applyFont="1" applyFill="1" applyBorder="1" applyAlignment="1">
      <alignment horizontal="distributed" vertical="center" wrapText="1" indent="1"/>
    </xf>
    <xf numFmtId="0" fontId="59" fillId="0" borderId="94" xfId="45" applyFont="1" applyFill="1" applyBorder="1" applyAlignment="1">
      <alignment horizontal="distributed" vertical="center" wrapText="1" indent="1"/>
    </xf>
    <xf numFmtId="0" fontId="59" fillId="0" borderId="153" xfId="45" applyFont="1" applyFill="1" applyBorder="1" applyAlignment="1">
      <alignment horizontal="distributed" vertical="center" indent="1"/>
    </xf>
    <xf numFmtId="0" fontId="59" fillId="0" borderId="145" xfId="45" applyFont="1" applyFill="1" applyBorder="1" applyAlignment="1">
      <alignment horizontal="distributed" vertical="center" indent="1"/>
    </xf>
    <xf numFmtId="0" fontId="59" fillId="0" borderId="142" xfId="53" applyFont="1" applyFill="1" applyBorder="1" applyAlignment="1">
      <alignment horizontal="distributed" vertical="center" wrapText="1"/>
    </xf>
    <xf numFmtId="0" fontId="59" fillId="0" borderId="155" xfId="53" applyFont="1" applyFill="1" applyBorder="1" applyAlignment="1">
      <alignment horizontal="distributed" vertical="center" wrapText="1"/>
    </xf>
    <xf numFmtId="0" fontId="59" fillId="0" borderId="109" xfId="53" applyFont="1" applyFill="1" applyBorder="1" applyAlignment="1">
      <alignment horizontal="distributed" vertical="center" indent="1"/>
    </xf>
    <xf numFmtId="0" fontId="59" fillId="0" borderId="110" xfId="53" applyFont="1" applyFill="1" applyBorder="1" applyAlignment="1">
      <alignment horizontal="distributed" vertical="center" indent="1"/>
    </xf>
    <xf numFmtId="178" fontId="43" fillId="0" borderId="156" xfId="45" applyNumberFormat="1" applyFont="1" applyFill="1" applyBorder="1" applyAlignment="1">
      <alignment horizontal="center" vertical="center"/>
    </xf>
    <xf numFmtId="178" fontId="43" fillId="0" borderId="157" xfId="45" applyNumberFormat="1" applyFont="1" applyFill="1" applyBorder="1" applyAlignment="1">
      <alignment horizontal="center" vertical="center"/>
    </xf>
    <xf numFmtId="178" fontId="43" fillId="0" borderId="158" xfId="45" applyNumberFormat="1" applyFont="1" applyFill="1" applyBorder="1" applyAlignment="1">
      <alignment horizontal="center" vertical="center"/>
    </xf>
    <xf numFmtId="0" fontId="59" fillId="0" borderId="100" xfId="53" applyFont="1" applyFill="1" applyBorder="1" applyAlignment="1">
      <alignment horizontal="distributed" vertical="center" indent="1"/>
    </xf>
    <xf numFmtId="0" fontId="59" fillId="0" borderId="101" xfId="45" applyFont="1" applyFill="1" applyBorder="1" applyAlignment="1">
      <alignment horizontal="distributed" vertical="center" indent="1"/>
    </xf>
    <xf numFmtId="0" fontId="59" fillId="0" borderId="94" xfId="45" applyFont="1" applyFill="1" applyBorder="1" applyAlignment="1">
      <alignment horizontal="distributed" vertical="center" indent="1"/>
    </xf>
    <xf numFmtId="191" fontId="43" fillId="0" borderId="156" xfId="45" applyNumberFormat="1" applyFont="1" applyFill="1" applyBorder="1" applyAlignment="1">
      <alignment horizontal="center" vertical="center"/>
    </xf>
    <xf numFmtId="191" fontId="43" fillId="0" borderId="157" xfId="45" applyNumberFormat="1" applyFont="1" applyFill="1" applyBorder="1" applyAlignment="1">
      <alignment horizontal="center" vertical="center"/>
    </xf>
    <xf numFmtId="191" fontId="43" fillId="0" borderId="158" xfId="45" applyNumberFormat="1" applyFont="1" applyFill="1" applyBorder="1" applyAlignment="1">
      <alignment horizontal="center" vertical="center"/>
    </xf>
    <xf numFmtId="0" fontId="59" fillId="0" borderId="98" xfId="45" applyFont="1" applyFill="1" applyBorder="1" applyAlignment="1">
      <alignment horizontal="center" vertical="center"/>
    </xf>
    <xf numFmtId="0" fontId="8" fillId="0" borderId="99" xfId="45" applyFill="1" applyBorder="1"/>
    <xf numFmtId="0" fontId="59" fillId="0" borderId="152" xfId="45" applyFont="1" applyFill="1" applyBorder="1" applyAlignment="1">
      <alignment horizontal="center" vertical="center"/>
    </xf>
    <xf numFmtId="0" fontId="8" fillId="0" borderId="109" xfId="45" applyFill="1" applyBorder="1"/>
    <xf numFmtId="0" fontId="8" fillId="0" borderId="110" xfId="45" applyFill="1" applyBorder="1"/>
    <xf numFmtId="0" fontId="59" fillId="0" borderId="153" xfId="45" applyFont="1" applyFill="1" applyBorder="1" applyAlignment="1">
      <alignment horizontal="center" vertical="center" wrapText="1"/>
    </xf>
    <xf numFmtId="0" fontId="59" fillId="0" borderId="123" xfId="45" applyFont="1" applyFill="1" applyBorder="1" applyAlignment="1">
      <alignment horizontal="center" vertical="center" wrapText="1"/>
    </xf>
    <xf numFmtId="0" fontId="59" fillId="0" borderId="159" xfId="45" applyFont="1" applyFill="1" applyBorder="1" applyAlignment="1">
      <alignment horizontal="distributed" vertical="center" wrapText="1" indent="1"/>
    </xf>
    <xf numFmtId="0" fontId="59" fillId="0" borderId="155" xfId="45" applyFont="1" applyFill="1" applyBorder="1" applyAlignment="1">
      <alignment horizontal="distributed" vertical="center" wrapText="1" indent="1"/>
    </xf>
    <xf numFmtId="0" fontId="59" fillId="0" borderId="113" xfId="45" applyFont="1" applyFill="1" applyBorder="1" applyAlignment="1">
      <alignment horizontal="left" vertical="center" wrapText="1"/>
    </xf>
    <xf numFmtId="0" fontId="8" fillId="0" borderId="145" xfId="45" applyFill="1" applyBorder="1"/>
    <xf numFmtId="0" fontId="8" fillId="0" borderId="146" xfId="45" applyFill="1" applyBorder="1"/>
    <xf numFmtId="0" fontId="8" fillId="0" borderId="160" xfId="45" applyFill="1" applyBorder="1"/>
    <xf numFmtId="0" fontId="8" fillId="0" borderId="161" xfId="45" applyFill="1" applyBorder="1"/>
    <xf numFmtId="0" fontId="8" fillId="0" borderId="162" xfId="45" applyFill="1" applyBorder="1"/>
    <xf numFmtId="0" fontId="59" fillId="0" borderId="151" xfId="53" applyFont="1" applyFill="1" applyBorder="1" applyAlignment="1">
      <alignment horizontal="distributed" vertical="center" indent="1"/>
    </xf>
    <xf numFmtId="0" fontId="59" fillId="0" borderId="148" xfId="53" applyFont="1" applyFill="1" applyBorder="1" applyAlignment="1">
      <alignment horizontal="distributed" vertical="center" indent="1"/>
    </xf>
    <xf numFmtId="0" fontId="59" fillId="0" borderId="164" xfId="53" applyFont="1" applyFill="1" applyBorder="1" applyAlignment="1">
      <alignment horizontal="distributed" vertical="center" wrapText="1"/>
    </xf>
    <xf numFmtId="0" fontId="59" fillId="0" borderId="149" xfId="53" applyFont="1" applyFill="1" applyBorder="1" applyAlignment="1">
      <alignment horizontal="distributed" vertical="center" wrapText="1"/>
    </xf>
    <xf numFmtId="0" fontId="59" fillId="0" borderId="165" xfId="45" applyFont="1" applyFill="1" applyBorder="1" applyAlignment="1">
      <alignment horizontal="distributed" vertical="center" wrapText="1" indent="1"/>
    </xf>
    <xf numFmtId="0" fontId="59" fillId="0" borderId="165" xfId="45" applyFont="1" applyFill="1" applyBorder="1" applyAlignment="1">
      <alignment horizontal="distributed" vertical="center" indent="1"/>
    </xf>
    <xf numFmtId="0" fontId="59" fillId="0" borderId="167" xfId="53" applyFont="1" applyFill="1" applyBorder="1" applyAlignment="1">
      <alignment horizontal="distributed" vertical="center" indent="1"/>
    </xf>
    <xf numFmtId="0" fontId="59" fillId="0" borderId="90" xfId="53" applyFont="1" applyFill="1" applyBorder="1" applyAlignment="1">
      <alignment horizontal="distributed" vertical="center" indent="1"/>
    </xf>
    <xf numFmtId="0" fontId="59" fillId="0" borderId="109" xfId="45" applyFont="1" applyFill="1" applyBorder="1" applyAlignment="1">
      <alignment horizontal="center" vertical="center"/>
    </xf>
    <xf numFmtId="0" fontId="59" fillId="0" borderId="110" xfId="45" applyFont="1" applyFill="1" applyBorder="1" applyAlignment="1">
      <alignment horizontal="center" vertical="center"/>
    </xf>
    <xf numFmtId="178" fontId="43" fillId="38" borderId="154" xfId="45" applyNumberFormat="1" applyFont="1" applyFill="1" applyBorder="1" applyAlignment="1">
      <alignment horizontal="center" vertical="center" textRotation="255"/>
    </xf>
    <xf numFmtId="178" fontId="43" fillId="38" borderId="130" xfId="45" applyNumberFormat="1" applyFont="1" applyFill="1" applyBorder="1" applyAlignment="1">
      <alignment horizontal="center" vertical="center" textRotation="255"/>
    </xf>
    <xf numFmtId="0" fontId="47" fillId="37" borderId="5" xfId="45" applyFont="1" applyFill="1" applyBorder="1" applyAlignment="1">
      <alignment horizontal="center" vertical="center"/>
    </xf>
    <xf numFmtId="49" fontId="59" fillId="0" borderId="11" xfId="45" applyNumberFormat="1" applyFont="1" applyFill="1" applyBorder="1" applyAlignment="1">
      <alignment horizontal="center" vertical="center"/>
    </xf>
    <xf numFmtId="49" fontId="59" fillId="0" borderId="168" xfId="45" applyNumberFormat="1" applyFont="1" applyFill="1" applyBorder="1" applyAlignment="1">
      <alignment horizontal="center" vertical="center"/>
    </xf>
    <xf numFmtId="49" fontId="59" fillId="0" borderId="9" xfId="45" applyNumberFormat="1" applyFont="1" applyFill="1" applyBorder="1" applyAlignment="1">
      <alignment horizontal="center" vertical="center"/>
    </xf>
    <xf numFmtId="49" fontId="59" fillId="0" borderId="13" xfId="45" applyNumberFormat="1" applyFont="1" applyFill="1" applyBorder="1" applyAlignment="1">
      <alignment horizontal="center" vertical="center"/>
    </xf>
    <xf numFmtId="49" fontId="59" fillId="0" borderId="6" xfId="45" applyNumberFormat="1" applyFont="1" applyFill="1" applyBorder="1" applyAlignment="1">
      <alignment horizontal="center" vertical="center"/>
    </xf>
    <xf numFmtId="49" fontId="59" fillId="0" borderId="0" xfId="45" applyNumberFormat="1" applyFont="1" applyFill="1" applyBorder="1" applyAlignment="1">
      <alignment horizontal="center" vertical="center"/>
    </xf>
    <xf numFmtId="0" fontId="59" fillId="0" borderId="9" xfId="55" applyFont="1" applyFill="1" applyBorder="1" applyAlignment="1">
      <alignment horizontal="center" vertical="center"/>
    </xf>
    <xf numFmtId="0" fontId="59" fillId="0" borderId="6" xfId="55" applyFont="1" applyFill="1" applyBorder="1" applyAlignment="1">
      <alignment horizontal="center" vertical="center"/>
    </xf>
    <xf numFmtId="0" fontId="59" fillId="0" borderId="128" xfId="55" applyFont="1" applyBorder="1" applyAlignment="1">
      <alignment horizontal="center" vertical="center" wrapText="1"/>
    </xf>
    <xf numFmtId="0" fontId="59" fillId="0" borderId="120" xfId="55" applyFont="1" applyBorder="1" applyAlignment="1">
      <alignment horizontal="center" vertical="center" wrapText="1"/>
    </xf>
    <xf numFmtId="0" fontId="59" fillId="0" borderId="14" xfId="55" applyFont="1" applyBorder="1" applyAlignment="1">
      <alignment horizontal="center" vertical="center" wrapText="1"/>
    </xf>
    <xf numFmtId="0" fontId="59" fillId="0" borderId="14" xfId="55" applyFont="1" applyBorder="1" applyAlignment="1">
      <alignment horizontal="center" vertical="center"/>
    </xf>
    <xf numFmtId="0" fontId="59" fillId="0" borderId="10" xfId="55" applyFont="1" applyBorder="1" applyAlignment="1">
      <alignment horizontal="center" vertical="center"/>
    </xf>
    <xf numFmtId="0" fontId="59" fillId="0" borderId="126" xfId="55" applyFont="1" applyFill="1" applyBorder="1" applyAlignment="1">
      <alignment horizontal="center" vertical="center"/>
    </xf>
    <xf numFmtId="0" fontId="59" fillId="0" borderId="128" xfId="55" applyFont="1" applyFill="1" applyBorder="1" applyAlignment="1">
      <alignment horizontal="center" vertical="center"/>
    </xf>
    <xf numFmtId="0" fontId="59" fillId="0" borderId="151" xfId="55" applyFont="1" applyFill="1" applyBorder="1" applyAlignment="1">
      <alignment horizontal="center" vertical="center"/>
    </xf>
    <xf numFmtId="0" fontId="59" fillId="0" borderId="113" xfId="55" applyFont="1" applyFill="1" applyBorder="1" applyAlignment="1">
      <alignment horizontal="center" vertical="center" wrapText="1"/>
    </xf>
    <xf numFmtId="0" fontId="59" fillId="0" borderId="144" xfId="55" applyFont="1" applyFill="1" applyBorder="1" applyAlignment="1">
      <alignment horizontal="center" vertical="center" wrapText="1"/>
    </xf>
    <xf numFmtId="0" fontId="59" fillId="0" borderId="160" xfId="55" applyFont="1" applyFill="1" applyBorder="1" applyAlignment="1">
      <alignment horizontal="center" vertical="center" wrapText="1"/>
    </xf>
    <xf numFmtId="49" fontId="59" fillId="0" borderId="1" xfId="45" applyNumberFormat="1" applyFont="1" applyFill="1" applyBorder="1" applyAlignment="1">
      <alignment horizontal="center" vertical="center"/>
    </xf>
    <xf numFmtId="0" fontId="59" fillId="0" borderId="154" xfId="55" applyFont="1" applyFill="1" applyBorder="1" applyAlignment="1">
      <alignment horizontal="center" vertical="center"/>
    </xf>
    <xf numFmtId="0" fontId="59" fillId="0" borderId="150" xfId="55" applyFont="1" applyFill="1" applyBorder="1" applyAlignment="1">
      <alignment horizontal="center" vertical="center"/>
    </xf>
    <xf numFmtId="0" fontId="59" fillId="0" borderId="145" xfId="55" applyFont="1" applyFill="1" applyBorder="1" applyAlignment="1">
      <alignment horizontal="center" vertical="center"/>
    </xf>
    <xf numFmtId="0" fontId="59" fillId="0" borderId="161" xfId="55" applyFont="1" applyFill="1" applyBorder="1" applyAlignment="1">
      <alignment horizontal="center" vertical="center"/>
    </xf>
    <xf numFmtId="0" fontId="45" fillId="0" borderId="0" xfId="45" applyFont="1" applyAlignment="1">
      <alignment horizontal="distributed" vertical="center"/>
    </xf>
    <xf numFmtId="0" fontId="45" fillId="0" borderId="0" xfId="45" applyFont="1" applyAlignment="1">
      <alignment horizontal="distributed" vertical="center" indent="1"/>
    </xf>
    <xf numFmtId="0" fontId="45" fillId="0" borderId="0" xfId="45" applyFont="1" applyAlignment="1">
      <alignment horizontal="center" vertical="center"/>
    </xf>
    <xf numFmtId="49" fontId="47" fillId="0" borderId="0" xfId="45" applyNumberFormat="1" applyFont="1" applyAlignment="1">
      <alignment horizontal="right" vertical="center"/>
    </xf>
    <xf numFmtId="0" fontId="49" fillId="0" borderId="0" xfId="45" applyFont="1" applyAlignment="1">
      <alignment horizontal="center" vertical="center" wrapText="1"/>
    </xf>
    <xf numFmtId="0" fontId="45" fillId="0" borderId="0" xfId="45" applyFont="1" applyAlignment="1">
      <alignment horizontal="distributed" vertical="center" wrapText="1"/>
    </xf>
    <xf numFmtId="0" fontId="0" fillId="0" borderId="4" xfId="0" applyBorder="1" applyAlignment="1" applyProtection="1">
      <alignment horizontal="center" vertical="center"/>
    </xf>
    <xf numFmtId="0" fontId="0" fillId="0" borderId="5" xfId="0" applyBorder="1" applyAlignment="1" applyProtection="1">
      <alignment horizontal="center" vertical="center"/>
    </xf>
    <xf numFmtId="0" fontId="59" fillId="0" borderId="98" xfId="0" applyFont="1" applyBorder="1" applyAlignment="1" applyProtection="1">
      <alignment horizontal="center" vertical="center"/>
    </xf>
    <xf numFmtId="0" fontId="59" fillId="0" borderId="109" xfId="0" applyFont="1" applyBorder="1" applyAlignment="1" applyProtection="1">
      <alignment horizontal="center" vertical="center"/>
    </xf>
    <xf numFmtId="0" fontId="59" fillId="0" borderId="110" xfId="0" applyFont="1" applyBorder="1" applyAlignment="1" applyProtection="1">
      <alignment horizontal="center" vertical="center"/>
    </xf>
    <xf numFmtId="0" fontId="59" fillId="0" borderId="9" xfId="0" applyFont="1" applyBorder="1" applyAlignment="1" applyProtection="1">
      <alignment horizontal="center" vertical="center"/>
    </xf>
    <xf numFmtId="0" fontId="59" fillId="0" borderId="13" xfId="0" applyFont="1" applyBorder="1" applyAlignment="1" applyProtection="1">
      <alignment horizontal="center" vertical="center"/>
    </xf>
    <xf numFmtId="0" fontId="59" fillId="0" borderId="10" xfId="0" applyFont="1" applyBorder="1" applyAlignment="1" applyProtection="1">
      <alignment horizontal="center" vertical="center"/>
    </xf>
    <xf numFmtId="0" fontId="0" fillId="37" borderId="23" xfId="0" applyFill="1" applyBorder="1" applyAlignment="1" applyProtection="1">
      <alignment horizontal="left" vertical="center"/>
    </xf>
    <xf numFmtId="0" fontId="0" fillId="37" borderId="24" xfId="0" applyFill="1" applyBorder="1" applyAlignment="1" applyProtection="1">
      <alignment horizontal="left" vertical="center"/>
    </xf>
    <xf numFmtId="0" fontId="47" fillId="0" borderId="104" xfId="49" applyFont="1" applyBorder="1" applyAlignment="1" applyProtection="1">
      <alignment horizontal="distributed" vertical="center" indent="1"/>
    </xf>
    <xf numFmtId="0" fontId="47" fillId="0" borderId="125" xfId="49" applyFont="1" applyBorder="1" applyAlignment="1" applyProtection="1">
      <alignment horizontal="distributed" vertical="center" indent="1"/>
    </xf>
    <xf numFmtId="0" fontId="47" fillId="0" borderId="4" xfId="49" applyFont="1" applyBorder="1" applyAlignment="1" applyProtection="1">
      <alignment horizontal="distributed" vertical="center" wrapText="1" indent="1"/>
    </xf>
    <xf numFmtId="0" fontId="47" fillId="0" borderId="5" xfId="49" applyFont="1" applyBorder="1" applyAlignment="1" applyProtection="1">
      <alignment horizontal="distributed" vertical="center" wrapText="1" indent="1"/>
    </xf>
    <xf numFmtId="0" fontId="47" fillId="0" borderId="9" xfId="48" applyFont="1" applyBorder="1" applyAlignment="1" applyProtection="1">
      <alignment horizontal="left" vertical="top" wrapText="1"/>
    </xf>
    <xf numFmtId="0" fontId="47" fillId="0" borderId="13" xfId="48" applyFont="1" applyBorder="1" applyAlignment="1" applyProtection="1">
      <alignment horizontal="left" vertical="top" wrapText="1"/>
    </xf>
    <xf numFmtId="0" fontId="47" fillId="0" borderId="10" xfId="48" applyFont="1" applyBorder="1" applyAlignment="1" applyProtection="1">
      <alignment horizontal="left" vertical="top" wrapText="1"/>
    </xf>
    <xf numFmtId="0" fontId="47" fillId="0" borderId="6" xfId="48" applyFont="1" applyBorder="1" applyAlignment="1" applyProtection="1">
      <alignment horizontal="left" vertical="top" wrapText="1"/>
    </xf>
    <xf numFmtId="0" fontId="47" fillId="0" borderId="0" xfId="48" applyFont="1" applyAlignment="1" applyProtection="1">
      <alignment horizontal="left" vertical="top" wrapText="1"/>
    </xf>
    <xf numFmtId="0" fontId="47" fillId="0" borderId="1" xfId="48" applyFont="1" applyBorder="1" applyAlignment="1" applyProtection="1">
      <alignment horizontal="left" vertical="top" wrapText="1"/>
    </xf>
    <xf numFmtId="0" fontId="47" fillId="0" borderId="7" xfId="48" applyFont="1" applyBorder="1" applyAlignment="1" applyProtection="1">
      <alignment horizontal="left" vertical="top" wrapText="1"/>
    </xf>
    <xf numFmtId="0" fontId="47" fillId="0" borderId="8" xfId="48" applyFont="1" applyBorder="1" applyAlignment="1" applyProtection="1">
      <alignment horizontal="left" vertical="top" wrapText="1"/>
    </xf>
    <xf numFmtId="0" fontId="47" fillId="0" borderId="12" xfId="48" applyFont="1" applyBorder="1" applyAlignment="1" applyProtection="1">
      <alignment horizontal="left" vertical="top" wrapText="1"/>
    </xf>
    <xf numFmtId="0" fontId="47" fillId="0" borderId="101" xfId="48" applyFont="1" applyBorder="1" applyAlignment="1" applyProtection="1">
      <alignment horizontal="distributed" vertical="center" indent="1"/>
    </xf>
    <xf numFmtId="0" fontId="47" fillId="0" borderId="102" xfId="48" applyFont="1" applyBorder="1" applyAlignment="1" applyProtection="1">
      <alignment horizontal="distributed" vertical="center" indent="1"/>
    </xf>
    <xf numFmtId="0" fontId="47" fillId="0" borderId="104" xfId="48" applyFont="1" applyBorder="1" applyAlignment="1" applyProtection="1">
      <alignment horizontal="distributed" vertical="center" indent="1"/>
    </xf>
    <xf numFmtId="0" fontId="47" fillId="0" borderId="105" xfId="48" applyFont="1" applyBorder="1" applyAlignment="1" applyProtection="1">
      <alignment horizontal="distributed" vertical="center" indent="1"/>
    </xf>
    <xf numFmtId="0" fontId="47" fillId="0" borderId="107" xfId="49" applyFont="1" applyBorder="1" applyAlignment="1" applyProtection="1">
      <alignment horizontal="center" vertical="center"/>
    </xf>
    <xf numFmtId="0" fontId="47" fillId="0" borderId="108" xfId="49" applyFont="1" applyBorder="1" applyAlignment="1" applyProtection="1">
      <alignment horizontal="center" vertical="center"/>
    </xf>
    <xf numFmtId="0" fontId="47" fillId="0" borderId="111" xfId="49" applyFont="1" applyBorder="1" applyAlignment="1" applyProtection="1">
      <alignment horizontal="center" vertical="center"/>
    </xf>
    <xf numFmtId="0" fontId="47" fillId="0" borderId="112" xfId="49" applyFont="1" applyBorder="1" applyAlignment="1" applyProtection="1">
      <alignment horizontal="center" vertical="center"/>
    </xf>
    <xf numFmtId="0" fontId="47" fillId="0" borderId="115" xfId="49" applyFont="1" applyBorder="1" applyAlignment="1" applyProtection="1">
      <alignment horizontal="center" vertical="center"/>
    </xf>
    <xf numFmtId="0" fontId="47" fillId="0" borderId="116" xfId="49" applyFont="1" applyBorder="1" applyAlignment="1" applyProtection="1">
      <alignment horizontal="center" vertical="center"/>
    </xf>
    <xf numFmtId="0" fontId="47" fillId="0" borderId="98" xfId="49" applyFont="1" applyBorder="1" applyAlignment="1" applyProtection="1">
      <alignment horizontal="distributed" vertical="center" indent="1"/>
    </xf>
    <xf numFmtId="0" fontId="47" fillId="0" borderId="109" xfId="49" applyFont="1" applyBorder="1" applyAlignment="1" applyProtection="1">
      <alignment horizontal="distributed" vertical="center" indent="1"/>
    </xf>
    <xf numFmtId="0" fontId="47" fillId="0" borderId="101" xfId="49" applyFont="1" applyBorder="1" applyAlignment="1" applyProtection="1">
      <alignment horizontal="distributed" vertical="center" indent="1"/>
    </xf>
    <xf numFmtId="0" fontId="47" fillId="0" borderId="94" xfId="49" applyFont="1" applyBorder="1" applyAlignment="1" applyProtection="1">
      <alignment horizontal="distributed" vertical="center" indent="1"/>
    </xf>
    <xf numFmtId="0" fontId="47" fillId="0" borderId="98" xfId="48" applyFont="1" applyBorder="1" applyAlignment="1" applyProtection="1">
      <alignment horizontal="distributed" vertical="center" indent="1"/>
    </xf>
    <xf numFmtId="0" fontId="47" fillId="0" borderId="99" xfId="48" applyFont="1" applyBorder="1" applyAlignment="1" applyProtection="1">
      <alignment horizontal="distributed" vertical="center" indent="1"/>
    </xf>
    <xf numFmtId="58" fontId="41" fillId="0" borderId="21" xfId="48" applyNumberFormat="1" applyFont="1" applyBorder="1" applyAlignment="1" applyProtection="1">
      <alignment horizontal="right" vertical="center" indent="1"/>
    </xf>
    <xf numFmtId="0" fontId="40" fillId="0" borderId="18" xfId="48" applyFont="1" applyBorder="1" applyAlignment="1" applyProtection="1">
      <alignment horizontal="left" vertical="center" wrapText="1"/>
    </xf>
    <xf numFmtId="0" fontId="40" fillId="0" borderId="0" xfId="48" applyFont="1" applyAlignment="1" applyProtection="1">
      <alignment horizontal="left" vertical="center" wrapText="1"/>
    </xf>
    <xf numFmtId="0" fontId="40" fillId="0" borderId="19" xfId="48" applyFont="1" applyBorder="1" applyAlignment="1" applyProtection="1">
      <alignment horizontal="left" vertical="center" wrapText="1"/>
    </xf>
    <xf numFmtId="0" fontId="40" fillId="0" borderId="20" xfId="48" applyFont="1" applyBorder="1" applyAlignment="1" applyProtection="1">
      <alignment horizontal="left" vertical="center" wrapText="1"/>
    </xf>
    <xf numFmtId="0" fontId="40" fillId="0" borderId="21" xfId="48" applyFont="1" applyBorder="1" applyAlignment="1" applyProtection="1">
      <alignment horizontal="left" vertical="center" wrapText="1"/>
    </xf>
    <xf numFmtId="0" fontId="40" fillId="0" borderId="22" xfId="48" applyFont="1" applyBorder="1" applyAlignment="1" applyProtection="1">
      <alignment horizontal="left" vertical="center" wrapText="1"/>
    </xf>
    <xf numFmtId="183" fontId="47" fillId="0" borderId="91" xfId="48" applyNumberFormat="1" applyFont="1" applyBorder="1" applyAlignment="1" applyProtection="1">
      <alignment horizontal="center" vertical="center"/>
    </xf>
    <xf numFmtId="183" fontId="47" fillId="0" borderId="13" xfId="48" applyNumberFormat="1" applyFont="1" applyBorder="1" applyAlignment="1" applyProtection="1">
      <alignment horizontal="center" vertical="center"/>
    </xf>
    <xf numFmtId="183" fontId="47" fillId="0" borderId="10" xfId="48" applyNumberFormat="1" applyFont="1" applyBorder="1" applyAlignment="1" applyProtection="1">
      <alignment horizontal="center" vertical="center"/>
    </xf>
    <xf numFmtId="183" fontId="47" fillId="0" borderId="93" xfId="48" applyNumberFormat="1" applyFont="1" applyBorder="1" applyAlignment="1" applyProtection="1">
      <alignment horizontal="center" vertical="center"/>
    </xf>
    <xf numFmtId="183" fontId="47" fillId="0" borderId="94" xfId="48" applyNumberFormat="1" applyFont="1" applyBorder="1" applyAlignment="1" applyProtection="1">
      <alignment horizontal="center" vertical="center"/>
    </xf>
    <xf numFmtId="183" fontId="47" fillId="0" borderId="95" xfId="48" applyNumberFormat="1" applyFont="1" applyBorder="1" applyAlignment="1" applyProtection="1">
      <alignment horizontal="center" vertical="center"/>
    </xf>
    <xf numFmtId="0" fontId="47" fillId="0" borderId="97" xfId="48" applyFont="1" applyBorder="1" applyAlignment="1" applyProtection="1">
      <alignment horizontal="center" vertical="center"/>
    </xf>
    <xf numFmtId="0" fontId="47" fillId="0" borderId="8" xfId="48" applyFont="1" applyBorder="1" applyAlignment="1" applyProtection="1">
      <alignment horizontal="center" vertical="center"/>
    </xf>
    <xf numFmtId="0" fontId="47" fillId="0" borderId="12" xfId="48" applyFont="1" applyBorder="1" applyAlignment="1" applyProtection="1">
      <alignment horizontal="center" vertical="center"/>
    </xf>
    <xf numFmtId="1" fontId="54" fillId="0" borderId="9" xfId="50" applyFont="1" applyBorder="1" applyAlignment="1">
      <alignment horizontal="distributed" vertical="center" indent="1"/>
    </xf>
    <xf numFmtId="1" fontId="54" fillId="0" borderId="10" xfId="50" applyFont="1" applyBorder="1" applyAlignment="1">
      <alignment horizontal="distributed" vertical="center" indent="1"/>
    </xf>
    <xf numFmtId="1" fontId="54" fillId="0" borderId="7" xfId="50" applyFont="1" applyBorder="1" applyAlignment="1">
      <alignment horizontal="distributed" vertical="center" indent="1"/>
    </xf>
    <xf numFmtId="1" fontId="54" fillId="0" borderId="12" xfId="50" applyFont="1" applyBorder="1" applyAlignment="1">
      <alignment horizontal="distributed" vertical="center" indent="1"/>
    </xf>
    <xf numFmtId="0" fontId="54" fillId="0" borderId="4" xfId="48" applyFont="1" applyBorder="1" applyAlignment="1">
      <alignment horizontal="distributed" vertical="center" indent="1"/>
    </xf>
    <xf numFmtId="0" fontId="54" fillId="0" borderId="5" xfId="48" applyFont="1" applyBorder="1" applyAlignment="1">
      <alignment horizontal="distributed" vertical="center" indent="1"/>
    </xf>
    <xf numFmtId="0" fontId="54" fillId="0" borderId="14" xfId="48" applyFont="1" applyBorder="1" applyAlignment="1">
      <alignment horizontal="distributed" vertical="center" indent="1"/>
    </xf>
    <xf numFmtId="189" fontId="54" fillId="0" borderId="113" xfId="51" applyNumberFormat="1" applyFont="1" applyBorder="1" applyAlignment="1">
      <alignment horizontal="center" vertical="center"/>
    </xf>
    <xf numFmtId="189" fontId="54" fillId="0" borderId="145" xfId="51" applyNumberFormat="1" applyFont="1" applyBorder="1" applyAlignment="1">
      <alignment horizontal="center" vertical="center"/>
    </xf>
    <xf numFmtId="189" fontId="54" fillId="0" borderId="146" xfId="51" applyNumberFormat="1" applyFont="1" applyBorder="1" applyAlignment="1">
      <alignment horizontal="center" vertical="center"/>
    </xf>
    <xf numFmtId="178" fontId="55" fillId="0" borderId="7" xfId="51" applyNumberFormat="1" applyFont="1" applyBorder="1" applyAlignment="1">
      <alignment horizontal="center" vertical="center" wrapText="1"/>
    </xf>
    <xf numFmtId="178" fontId="55" fillId="0" borderId="8" xfId="51" applyNumberFormat="1" applyFont="1" applyBorder="1" applyAlignment="1">
      <alignment horizontal="center" vertical="center" wrapText="1"/>
    </xf>
    <xf numFmtId="178" fontId="55" fillId="0" borderId="97" xfId="51" applyNumberFormat="1" applyFont="1" applyBorder="1" applyAlignment="1">
      <alignment horizontal="center" vertical="center" wrapText="1"/>
    </xf>
    <xf numFmtId="178" fontId="55" fillId="0" borderId="12" xfId="51" applyNumberFormat="1" applyFont="1" applyBorder="1" applyAlignment="1">
      <alignment horizontal="center" vertical="center" wrapText="1"/>
    </xf>
    <xf numFmtId="178" fontId="55" fillId="0" borderId="147" xfId="51" applyNumberFormat="1" applyFont="1" applyBorder="1" applyAlignment="1">
      <alignment horizontal="center" vertical="center" wrapText="1"/>
    </xf>
    <xf numFmtId="189" fontId="54" fillId="0" borderId="9" xfId="51" applyNumberFormat="1" applyFont="1" applyBorder="1" applyAlignment="1">
      <alignment horizontal="center" vertical="center"/>
    </xf>
    <xf numFmtId="189" fontId="54" fillId="0" borderId="13" xfId="51" applyNumberFormat="1" applyFont="1" applyBorder="1" applyAlignment="1">
      <alignment horizontal="center" vertical="center"/>
    </xf>
    <xf numFmtId="189" fontId="54" fillId="0" borderId="10" xfId="51" applyNumberFormat="1" applyFont="1" applyBorder="1" applyAlignment="1">
      <alignment horizontal="center" vertical="center"/>
    </xf>
    <xf numFmtId="189" fontId="54" fillId="0" borderId="6" xfId="51" applyNumberFormat="1" applyFont="1" applyBorder="1" applyAlignment="1">
      <alignment horizontal="center" vertical="center"/>
    </xf>
    <xf numFmtId="189" fontId="54" fillId="0" borderId="0" xfId="51" applyNumberFormat="1" applyFont="1" applyAlignment="1">
      <alignment horizontal="center" vertical="center"/>
    </xf>
    <xf numFmtId="189" fontId="54" fillId="0" borderId="1" xfId="51" applyNumberFormat="1" applyFont="1" applyBorder="1" applyAlignment="1">
      <alignment horizontal="center" vertical="center"/>
    </xf>
    <xf numFmtId="184" fontId="55" fillId="0" borderId="7" xfId="51" applyNumberFormat="1" applyFont="1" applyBorder="1" applyAlignment="1">
      <alignment horizontal="center" vertical="center"/>
    </xf>
    <xf numFmtId="184" fontId="55" fillId="0" borderId="8" xfId="51" applyNumberFormat="1" applyFont="1" applyBorder="1" applyAlignment="1">
      <alignment horizontal="center" vertical="center"/>
    </xf>
    <xf numFmtId="184" fontId="55" fillId="0" borderId="12" xfId="51" applyNumberFormat="1" applyFont="1" applyBorder="1" applyAlignment="1">
      <alignment horizontal="center" vertical="center"/>
    </xf>
    <xf numFmtId="189" fontId="54" fillId="0" borderId="9" xfId="51" applyNumberFormat="1" applyFont="1" applyBorder="1" applyAlignment="1">
      <alignment horizontal="left" vertical="center"/>
    </xf>
    <xf numFmtId="189" fontId="54" fillId="0" borderId="13" xfId="51" applyNumberFormat="1" applyFont="1" applyBorder="1" applyAlignment="1">
      <alignment horizontal="left" vertical="center"/>
    </xf>
    <xf numFmtId="189" fontId="54" fillId="0" borderId="10" xfId="51" applyNumberFormat="1" applyFont="1" applyBorder="1" applyAlignment="1">
      <alignment horizontal="left" vertical="center"/>
    </xf>
    <xf numFmtId="184" fontId="55" fillId="0" borderId="147" xfId="51" applyNumberFormat="1" applyFont="1" applyBorder="1" applyAlignment="1">
      <alignment horizontal="center" vertical="center"/>
    </xf>
    <xf numFmtId="184" fontId="55" fillId="0" borderId="97" xfId="51" applyNumberFormat="1" applyFont="1" applyBorder="1" applyAlignment="1">
      <alignment horizontal="center" vertical="center"/>
    </xf>
    <xf numFmtId="189" fontId="54" fillId="0" borderId="9" xfId="51" applyNumberFormat="1" applyFont="1" applyBorder="1" applyAlignment="1">
      <alignment horizontal="left" vertical="center" wrapText="1"/>
    </xf>
    <xf numFmtId="189" fontId="54" fillId="0" borderId="13" xfId="51" applyNumberFormat="1" applyFont="1" applyBorder="1" applyAlignment="1">
      <alignment horizontal="left" vertical="center" wrapText="1"/>
    </xf>
    <xf numFmtId="189" fontId="54" fillId="0" borderId="10" xfId="51" applyNumberFormat="1" applyFont="1" applyBorder="1" applyAlignment="1">
      <alignment horizontal="left" vertical="center" wrapText="1"/>
    </xf>
    <xf numFmtId="189" fontId="54" fillId="0" borderId="113" xfId="51" applyNumberFormat="1" applyFont="1" applyBorder="1" applyAlignment="1">
      <alignment horizontal="center" vertical="center" wrapText="1"/>
    </xf>
    <xf numFmtId="189" fontId="54" fillId="0" borderId="145" xfId="51" applyNumberFormat="1" applyFont="1" applyBorder="1" applyAlignment="1">
      <alignment horizontal="center" vertical="center" wrapText="1"/>
    </xf>
    <xf numFmtId="189" fontId="54" fillId="0" borderId="146" xfId="51" applyNumberFormat="1" applyFont="1" applyBorder="1" applyAlignment="1">
      <alignment horizontal="center" vertical="center" wrapText="1"/>
    </xf>
    <xf numFmtId="189" fontId="54" fillId="0" borderId="9" xfId="51" applyNumberFormat="1" applyFont="1" applyBorder="1" applyAlignment="1">
      <alignment horizontal="center" vertical="center" wrapText="1"/>
    </xf>
    <xf numFmtId="189" fontId="54" fillId="0" borderId="13" xfId="51" applyNumberFormat="1" applyFont="1" applyBorder="1" applyAlignment="1">
      <alignment horizontal="center" vertical="center" wrapText="1"/>
    </xf>
    <xf numFmtId="189" fontId="54" fillId="0" borderId="142" xfId="51" applyNumberFormat="1" applyFont="1" applyBorder="1" applyAlignment="1">
      <alignment horizontal="center" vertical="center" wrapText="1"/>
    </xf>
    <xf numFmtId="189" fontId="54" fillId="0" borderId="6" xfId="51" applyNumberFormat="1" applyFont="1" applyBorder="1" applyAlignment="1">
      <alignment horizontal="center" vertical="center" wrapText="1"/>
    </xf>
    <xf numFmtId="189" fontId="54" fillId="0" borderId="0" xfId="51" applyNumberFormat="1" applyFont="1" applyAlignment="1">
      <alignment horizontal="center" vertical="center" wrapText="1"/>
    </xf>
    <xf numFmtId="189" fontId="54" fillId="0" borderId="143" xfId="51" applyNumberFormat="1" applyFont="1" applyBorder="1" applyAlignment="1">
      <alignment horizontal="center" vertical="center" wrapText="1"/>
    </xf>
    <xf numFmtId="189" fontId="54" fillId="0" borderId="148" xfId="51" applyNumberFormat="1" applyFont="1" applyBorder="1" applyAlignment="1">
      <alignment horizontal="center" vertical="center" textRotation="255" wrapText="1"/>
    </xf>
    <xf numFmtId="189" fontId="54" fillId="0" borderId="131" xfId="51" applyNumberFormat="1" applyFont="1" applyBorder="1" applyAlignment="1">
      <alignment horizontal="center" vertical="center" textRotation="255" wrapText="1"/>
    </xf>
    <xf numFmtId="189" fontId="54" fillId="0" borderId="119" xfId="51" applyNumberFormat="1" applyFont="1" applyBorder="1" applyAlignment="1">
      <alignment horizontal="center" vertical="center" textRotation="255" wrapText="1"/>
    </xf>
    <xf numFmtId="189" fontId="54" fillId="0" borderId="10" xfId="51" applyNumberFormat="1" applyFont="1" applyBorder="1" applyAlignment="1">
      <alignment horizontal="center" vertical="center" wrapText="1"/>
    </xf>
    <xf numFmtId="189" fontId="54" fillId="0" borderId="1" xfId="51" applyNumberFormat="1" applyFont="1" applyBorder="1" applyAlignment="1">
      <alignment horizontal="center" vertical="center" wrapText="1"/>
    </xf>
    <xf numFmtId="189" fontId="54" fillId="0" borderId="113" xfId="51" applyNumberFormat="1" applyFont="1" applyBorder="1" applyAlignment="1">
      <alignment horizontal="center" vertical="center" shrinkToFit="1"/>
    </xf>
    <xf numFmtId="189" fontId="54" fillId="0" borderId="145" xfId="51" applyNumberFormat="1" applyFont="1" applyBorder="1" applyAlignment="1">
      <alignment horizontal="center" vertical="center" shrinkToFit="1"/>
    </xf>
    <xf numFmtId="189" fontId="54" fillId="0" borderId="146" xfId="51" applyNumberFormat="1" applyFont="1" applyBorder="1" applyAlignment="1">
      <alignment horizontal="center" vertical="center" shrinkToFit="1"/>
    </xf>
    <xf numFmtId="189" fontId="54" fillId="0" borderId="91" xfId="51" applyNumberFormat="1" applyFont="1" applyBorder="1" applyAlignment="1">
      <alignment horizontal="left" vertical="center" wrapText="1"/>
    </xf>
    <xf numFmtId="0" fontId="54" fillId="0" borderId="103" xfId="53" applyFont="1" applyBorder="1" applyAlignment="1">
      <alignment horizontal="distributed" vertical="center" wrapText="1" indent="1"/>
    </xf>
    <xf numFmtId="0" fontId="54" fillId="0" borderId="106" xfId="53" applyFont="1" applyBorder="1" applyAlignment="1">
      <alignment horizontal="distributed" vertical="center" wrapText="1" indent="1"/>
    </xf>
    <xf numFmtId="0" fontId="54" fillId="0" borderId="114" xfId="53" applyFont="1" applyBorder="1" applyAlignment="1">
      <alignment horizontal="distributed" vertical="center" wrapText="1" indent="1"/>
    </xf>
    <xf numFmtId="0" fontId="54" fillId="0" borderId="131" xfId="53" applyFont="1" applyBorder="1" applyAlignment="1">
      <alignment horizontal="distributed" vertical="center" wrapText="1" indent="1"/>
    </xf>
    <xf numFmtId="0" fontId="54" fillId="0" borderId="124" xfId="53" applyFont="1" applyBorder="1" applyAlignment="1">
      <alignment horizontal="distributed" vertical="center" wrapText="1" indent="1"/>
    </xf>
    <xf numFmtId="0" fontId="54" fillId="0" borderId="119" xfId="53" applyFont="1" applyBorder="1" applyAlignment="1">
      <alignment horizontal="distributed" vertical="center" wrapText="1" indent="1"/>
    </xf>
    <xf numFmtId="0" fontId="59" fillId="0" borderId="101" xfId="45" applyFont="1" applyBorder="1" applyAlignment="1">
      <alignment horizontal="distributed" vertical="center" wrapText="1" indent="1"/>
    </xf>
    <xf numFmtId="0" fontId="59" fillId="0" borderId="94" xfId="45" applyFont="1" applyBorder="1" applyAlignment="1">
      <alignment horizontal="distributed" vertical="center" wrapText="1" indent="1"/>
    </xf>
    <xf numFmtId="0" fontId="59" fillId="0" borderId="101" xfId="45" applyFont="1" applyBorder="1" applyAlignment="1">
      <alignment horizontal="distributed" vertical="center" indent="1"/>
    </xf>
    <xf numFmtId="0" fontId="59" fillId="0" borderId="94" xfId="45" applyFont="1" applyBorder="1" applyAlignment="1">
      <alignment horizontal="distributed" vertical="center" indent="1"/>
    </xf>
    <xf numFmtId="0" fontId="59" fillId="0" borderId="152" xfId="53" applyFont="1" applyBorder="1" applyAlignment="1">
      <alignment horizontal="distributed" vertical="center" indent="1"/>
    </xf>
    <xf numFmtId="0" fontId="59" fillId="0" borderId="109" xfId="53" applyFont="1" applyBorder="1" applyAlignment="1">
      <alignment horizontal="distributed" vertical="center" indent="1"/>
    </xf>
    <xf numFmtId="0" fontId="59" fillId="0" borderId="110" xfId="53" applyFont="1" applyBorder="1" applyAlignment="1">
      <alignment horizontal="distributed" vertical="center" indent="1"/>
    </xf>
    <xf numFmtId="0" fontId="59" fillId="0" borderId="148" xfId="53" applyFont="1" applyBorder="1" applyAlignment="1">
      <alignment horizontal="distributed" vertical="center" wrapText="1"/>
    </xf>
    <xf numFmtId="0" fontId="59" fillId="0" borderId="124" xfId="53" applyFont="1" applyBorder="1" applyAlignment="1">
      <alignment horizontal="distributed" vertical="center" wrapText="1"/>
    </xf>
    <xf numFmtId="178" fontId="43" fillId="0" borderId="156" xfId="45" applyNumberFormat="1" applyFont="1" applyBorder="1" applyAlignment="1">
      <alignment horizontal="center" vertical="center"/>
    </xf>
    <xf numFmtId="178" fontId="43" fillId="0" borderId="157" xfId="45" applyNumberFormat="1" applyFont="1" applyBorder="1" applyAlignment="1">
      <alignment horizontal="center" vertical="center"/>
    </xf>
    <xf numFmtId="178" fontId="43" fillId="0" borderId="158" xfId="45" applyNumberFormat="1" applyFont="1" applyBorder="1" applyAlignment="1">
      <alignment horizontal="center" vertical="center"/>
    </xf>
    <xf numFmtId="0" fontId="59" fillId="0" borderId="151" xfId="53" applyFont="1" applyBorder="1" applyAlignment="1">
      <alignment horizontal="distributed" vertical="center" wrapText="1"/>
    </xf>
    <xf numFmtId="0" fontId="59" fillId="0" borderId="150" xfId="53" applyFont="1" applyBorder="1" applyAlignment="1">
      <alignment horizontal="distributed" vertical="center" wrapText="1"/>
    </xf>
    <xf numFmtId="0" fontId="59" fillId="0" borderId="153" xfId="45" applyFont="1" applyBorder="1" applyAlignment="1">
      <alignment horizontal="distributed" vertical="center" indent="1"/>
    </xf>
    <xf numFmtId="0" fontId="59" fillId="0" borderId="145" xfId="45" applyFont="1" applyBorder="1" applyAlignment="1">
      <alignment horizontal="distributed" vertical="center" indent="1"/>
    </xf>
    <xf numFmtId="0" fontId="59" fillId="0" borderId="120" xfId="53" applyFont="1" applyBorder="1" applyAlignment="1">
      <alignment horizontal="distributed" vertical="center" indent="1"/>
    </xf>
    <xf numFmtId="0" fontId="59" fillId="0" borderId="100" xfId="53" applyFont="1" applyBorder="1" applyAlignment="1">
      <alignment horizontal="distributed" vertical="center" indent="1"/>
    </xf>
    <xf numFmtId="0" fontId="59" fillId="0" borderId="142" xfId="53" applyFont="1" applyBorder="1" applyAlignment="1">
      <alignment horizontal="distributed" vertical="center" wrapText="1"/>
    </xf>
    <xf numFmtId="0" fontId="59" fillId="0" borderId="155" xfId="53" applyFont="1" applyBorder="1" applyAlignment="1">
      <alignment horizontal="distributed" vertical="center" wrapText="1"/>
    </xf>
    <xf numFmtId="191" fontId="43" fillId="0" borderId="156" xfId="45" applyNumberFormat="1" applyFont="1" applyBorder="1" applyAlignment="1">
      <alignment horizontal="center" vertical="center"/>
    </xf>
    <xf numFmtId="191" fontId="43" fillId="0" borderId="157" xfId="45" applyNumberFormat="1" applyFont="1" applyBorder="1" applyAlignment="1">
      <alignment horizontal="center" vertical="center"/>
    </xf>
    <xf numFmtId="191" fontId="43" fillId="0" borderId="158" xfId="45" applyNumberFormat="1" applyFont="1" applyBorder="1" applyAlignment="1">
      <alignment horizontal="center" vertical="center"/>
    </xf>
    <xf numFmtId="0" fontId="59" fillId="0" borderId="98" xfId="45" applyFont="1" applyBorder="1" applyAlignment="1">
      <alignment horizontal="center" vertical="center"/>
    </xf>
    <xf numFmtId="0" fontId="8" fillId="0" borderId="99" xfId="45" applyBorder="1"/>
    <xf numFmtId="0" fontId="59" fillId="0" borderId="152" xfId="45" applyFont="1" applyBorder="1" applyAlignment="1">
      <alignment horizontal="center" vertical="center"/>
    </xf>
    <xf numFmtId="0" fontId="8" fillId="0" borderId="109" xfId="45" applyBorder="1"/>
    <xf numFmtId="0" fontId="8" fillId="0" borderId="110" xfId="45" applyBorder="1"/>
    <xf numFmtId="0" fontId="59" fillId="0" borderId="153" xfId="45" applyFont="1" applyBorder="1" applyAlignment="1">
      <alignment horizontal="center" vertical="center" wrapText="1"/>
    </xf>
    <xf numFmtId="0" fontId="59" fillId="0" borderId="123" xfId="45" applyFont="1" applyBorder="1" applyAlignment="1">
      <alignment horizontal="center" vertical="center" wrapText="1"/>
    </xf>
    <xf numFmtId="0" fontId="59" fillId="0" borderId="159" xfId="45" applyFont="1" applyBorder="1" applyAlignment="1">
      <alignment horizontal="distributed" vertical="center" wrapText="1" indent="1"/>
    </xf>
    <xf numFmtId="0" fontId="59" fillId="0" borderId="155" xfId="45" applyFont="1" applyBorder="1" applyAlignment="1">
      <alignment horizontal="distributed" vertical="center" wrapText="1" indent="1"/>
    </xf>
    <xf numFmtId="0" fontId="59" fillId="0" borderId="113" xfId="45" applyFont="1" applyBorder="1" applyAlignment="1">
      <alignment horizontal="left" vertical="center" wrapText="1"/>
    </xf>
    <xf numFmtId="0" fontId="8" fillId="0" borderId="145" xfId="45" applyBorder="1"/>
    <xf numFmtId="0" fontId="8" fillId="0" borderId="146" xfId="45" applyBorder="1"/>
    <xf numFmtId="0" fontId="8" fillId="0" borderId="160" xfId="45" applyBorder="1"/>
    <xf numFmtId="0" fontId="8" fillId="0" borderId="161" xfId="45" applyBorder="1"/>
    <xf numFmtId="0" fontId="8" fillId="0" borderId="162" xfId="45" applyBorder="1"/>
    <xf numFmtId="0" fontId="97" fillId="0" borderId="4" xfId="79" applyFont="1" applyBorder="1" applyAlignment="1">
      <alignment horizontal="center" vertical="center"/>
    </xf>
    <xf numFmtId="0" fontId="97" fillId="0" borderId="14" xfId="79" applyFont="1" applyBorder="1" applyAlignment="1">
      <alignment horizontal="center" vertical="center"/>
    </xf>
    <xf numFmtId="0" fontId="97" fillId="0" borderId="5" xfId="79" applyFont="1" applyBorder="1" applyAlignment="1">
      <alignment horizontal="center" vertical="center"/>
    </xf>
    <xf numFmtId="0" fontId="59" fillId="0" borderId="109" xfId="45" applyFont="1" applyBorder="1" applyAlignment="1">
      <alignment horizontal="center" vertical="center"/>
    </xf>
    <xf numFmtId="0" fontId="59" fillId="0" borderId="110" xfId="45" applyFont="1" applyBorder="1" applyAlignment="1">
      <alignment horizontal="center" vertical="center"/>
    </xf>
    <xf numFmtId="0" fontId="59" fillId="0" borderId="167" xfId="53" applyFont="1" applyBorder="1" applyAlignment="1">
      <alignment horizontal="distributed" vertical="center" indent="1"/>
    </xf>
    <xf numFmtId="0" fontId="59" fillId="0" borderId="90" xfId="53" applyFont="1" applyBorder="1" applyAlignment="1">
      <alignment horizontal="distributed" vertical="center" indent="1"/>
    </xf>
    <xf numFmtId="0" fontId="59" fillId="0" borderId="165" xfId="45" applyFont="1" applyBorder="1" applyAlignment="1">
      <alignment horizontal="distributed" vertical="center" wrapText="1" indent="1"/>
    </xf>
    <xf numFmtId="0" fontId="59" fillId="0" borderId="165" xfId="45" applyFont="1" applyBorder="1" applyAlignment="1">
      <alignment horizontal="distributed" vertical="center" indent="1"/>
    </xf>
    <xf numFmtId="0" fontId="59" fillId="0" borderId="151" xfId="53" applyFont="1" applyBorder="1" applyAlignment="1">
      <alignment horizontal="distributed" vertical="center" indent="1"/>
    </xf>
    <xf numFmtId="0" fontId="59" fillId="0" borderId="148" xfId="53" applyFont="1" applyBorder="1" applyAlignment="1">
      <alignment horizontal="distributed" vertical="center" indent="1"/>
    </xf>
    <xf numFmtId="0" fontId="59" fillId="0" borderId="164" xfId="53" applyFont="1" applyBorder="1" applyAlignment="1">
      <alignment horizontal="distributed" vertical="center" wrapText="1"/>
    </xf>
    <xf numFmtId="0" fontId="59" fillId="0" borderId="149" xfId="53" applyFont="1" applyBorder="1" applyAlignment="1">
      <alignment horizontal="distributed" vertical="center" wrapText="1"/>
    </xf>
    <xf numFmtId="49" fontId="59" fillId="0" borderId="11" xfId="45" applyNumberFormat="1" applyFont="1" applyBorder="1" applyAlignment="1">
      <alignment horizontal="center" vertical="center"/>
    </xf>
    <xf numFmtId="49" fontId="59" fillId="0" borderId="168" xfId="45" applyNumberFormat="1" applyFont="1" applyBorder="1" applyAlignment="1">
      <alignment horizontal="center" vertical="center"/>
    </xf>
    <xf numFmtId="49" fontId="59" fillId="0" borderId="9" xfId="45" applyNumberFormat="1" applyFont="1" applyBorder="1" applyAlignment="1">
      <alignment horizontal="center" vertical="center"/>
    </xf>
    <xf numFmtId="49" fontId="59" fillId="0" borderId="13" xfId="45" applyNumberFormat="1" applyFont="1" applyBorder="1" applyAlignment="1">
      <alignment horizontal="center" vertical="center"/>
    </xf>
    <xf numFmtId="49" fontId="59" fillId="0" borderId="6" xfId="45" applyNumberFormat="1" applyFont="1" applyBorder="1" applyAlignment="1">
      <alignment horizontal="center" vertical="center"/>
    </xf>
    <xf numFmtId="49" fontId="59" fillId="0" borderId="0" xfId="45" applyNumberFormat="1" applyFont="1" applyAlignment="1">
      <alignment horizontal="center" vertical="center"/>
    </xf>
    <xf numFmtId="0" fontId="59" fillId="0" borderId="9" xfId="55" applyFont="1" applyBorder="1" applyAlignment="1">
      <alignment horizontal="center" vertical="center"/>
    </xf>
    <xf numFmtId="0" fontId="59" fillId="0" borderId="6" xfId="55" applyFont="1" applyBorder="1" applyAlignment="1">
      <alignment horizontal="center" vertical="center"/>
    </xf>
    <xf numFmtId="0" fontId="59" fillId="0" borderId="126" xfId="55" applyFont="1" applyBorder="1" applyAlignment="1">
      <alignment horizontal="center" vertical="center"/>
    </xf>
    <xf numFmtId="0" fontId="59" fillId="0" borderId="128" xfId="55" applyFont="1" applyBorder="1" applyAlignment="1">
      <alignment horizontal="center" vertical="center"/>
    </xf>
    <xf numFmtId="0" fontId="59" fillId="0" borderId="151" xfId="55" applyFont="1" applyBorder="1" applyAlignment="1">
      <alignment horizontal="center" vertical="center"/>
    </xf>
    <xf numFmtId="0" fontId="59" fillId="0" borderId="113" xfId="55" applyFont="1" applyBorder="1" applyAlignment="1">
      <alignment horizontal="center" vertical="center" wrapText="1"/>
    </xf>
    <xf numFmtId="0" fontId="59" fillId="0" borderId="144" xfId="55" applyFont="1" applyBorder="1" applyAlignment="1">
      <alignment horizontal="center" vertical="center" wrapText="1"/>
    </xf>
    <xf numFmtId="0" fontId="59" fillId="0" borderId="160" xfId="55" applyFont="1" applyBorder="1" applyAlignment="1">
      <alignment horizontal="center" vertical="center" wrapText="1"/>
    </xf>
    <xf numFmtId="49" fontId="59" fillId="0" borderId="1" xfId="45" applyNumberFormat="1" applyFont="1" applyBorder="1" applyAlignment="1">
      <alignment horizontal="center" vertical="center"/>
    </xf>
    <xf numFmtId="0" fontId="59" fillId="0" borderId="154" xfId="55" applyFont="1" applyBorder="1" applyAlignment="1">
      <alignment horizontal="center" vertical="center"/>
    </xf>
    <xf numFmtId="0" fontId="59" fillId="0" borderId="150" xfId="55" applyFont="1" applyBorder="1" applyAlignment="1">
      <alignment horizontal="center" vertical="center"/>
    </xf>
    <xf numFmtId="0" fontId="59" fillId="0" borderId="145" xfId="55" applyFont="1" applyBorder="1" applyAlignment="1">
      <alignment horizontal="center" vertical="center"/>
    </xf>
    <xf numFmtId="0" fontId="59" fillId="0" borderId="161" xfId="55" applyFont="1" applyBorder="1" applyAlignment="1">
      <alignment horizontal="center" vertical="center"/>
    </xf>
    <xf numFmtId="0" fontId="0" fillId="37" borderId="25" xfId="0" applyFill="1" applyBorder="1" applyAlignment="1" applyProtection="1">
      <alignment horizontal="left" vertical="center"/>
    </xf>
    <xf numFmtId="49" fontId="47" fillId="0" borderId="101" xfId="48" applyNumberFormat="1" applyFont="1" applyBorder="1" applyAlignment="1" applyProtection="1">
      <alignment horizontal="right" vertical="center"/>
    </xf>
    <xf numFmtId="49" fontId="47" fillId="0" borderId="102" xfId="48" applyNumberFormat="1" applyFont="1" applyBorder="1" applyAlignment="1" applyProtection="1">
      <alignment horizontal="right" vertical="center"/>
    </xf>
    <xf numFmtId="190" fontId="55" fillId="0" borderId="7" xfId="51" applyNumberFormat="1" applyFont="1" applyBorder="1" applyAlignment="1">
      <alignment horizontal="center" vertical="center" wrapText="1"/>
    </xf>
    <xf numFmtId="190" fontId="55" fillId="0" borderId="8" xfId="51" applyNumberFormat="1" applyFont="1" applyBorder="1" applyAlignment="1">
      <alignment horizontal="center" vertical="center" wrapText="1"/>
    </xf>
    <xf numFmtId="190" fontId="55" fillId="0" borderId="97" xfId="51" applyNumberFormat="1" applyFont="1" applyBorder="1" applyAlignment="1">
      <alignment horizontal="center" vertical="center" wrapText="1"/>
    </xf>
    <xf numFmtId="190" fontId="55" fillId="0" borderId="12" xfId="51" applyNumberFormat="1" applyFont="1" applyBorder="1" applyAlignment="1">
      <alignment horizontal="center" vertical="center" wrapText="1"/>
    </xf>
    <xf numFmtId="190" fontId="55" fillId="0" borderId="147" xfId="51" applyNumberFormat="1" applyFont="1" applyBorder="1" applyAlignment="1">
      <alignment horizontal="center" vertical="center" wrapText="1"/>
    </xf>
    <xf numFmtId="0" fontId="74" fillId="37" borderId="151" xfId="53" applyFont="1" applyFill="1" applyBorder="1" applyAlignment="1">
      <alignment horizontal="distributed" vertical="center" wrapText="1"/>
    </xf>
    <xf numFmtId="0" fontId="74" fillId="37" borderId="150" xfId="53" applyFont="1" applyFill="1" applyBorder="1" applyAlignment="1">
      <alignment horizontal="distributed" vertical="center" wrapText="1"/>
    </xf>
    <xf numFmtId="0" fontId="59" fillId="52" borderId="148" xfId="53" applyFont="1" applyFill="1" applyBorder="1" applyAlignment="1">
      <alignment horizontal="distributed" vertical="center" wrapText="1"/>
    </xf>
    <xf numFmtId="0" fontId="59" fillId="52" borderId="124" xfId="53" applyFont="1" applyFill="1" applyBorder="1" applyAlignment="1">
      <alignment horizontal="distributed" vertical="center" wrapText="1"/>
    </xf>
    <xf numFmtId="178" fontId="27" fillId="0" borderId="9" xfId="0" applyNumberFormat="1" applyFont="1" applyBorder="1" applyAlignment="1">
      <alignment horizontal="center" vertical="center"/>
    </xf>
    <xf numFmtId="178" fontId="27" fillId="0" borderId="10" xfId="0" applyNumberFormat="1" applyFont="1" applyBorder="1" applyAlignment="1">
      <alignment horizontal="center" vertical="center"/>
    </xf>
    <xf numFmtId="178" fontId="27" fillId="0" borderId="7" xfId="0" applyNumberFormat="1" applyFont="1" applyBorder="1" applyAlignment="1">
      <alignment horizontal="center" vertical="center"/>
    </xf>
    <xf numFmtId="178" fontId="27" fillId="0" borderId="12" xfId="0" applyNumberFormat="1" applyFont="1" applyBorder="1" applyAlignment="1">
      <alignment horizontal="center" vertical="center"/>
    </xf>
    <xf numFmtId="0" fontId="74" fillId="37" borderId="151" xfId="53" applyFont="1" applyFill="1" applyBorder="1" applyAlignment="1">
      <alignment horizontal="center" vertical="center" wrapText="1"/>
    </xf>
    <xf numFmtId="0" fontId="74" fillId="37" borderId="150" xfId="53" applyFont="1" applyFill="1" applyBorder="1" applyAlignment="1">
      <alignment horizontal="center" vertical="center" wrapText="1"/>
    </xf>
    <xf numFmtId="0" fontId="59" fillId="52" borderId="151" xfId="53" applyFont="1" applyFill="1" applyBorder="1" applyAlignment="1">
      <alignment horizontal="distributed" vertical="center" wrapText="1"/>
    </xf>
    <xf numFmtId="0" fontId="59" fillId="52" borderId="150" xfId="53" applyFont="1" applyFill="1" applyBorder="1" applyAlignment="1">
      <alignment horizontal="distributed" vertical="center" wrapText="1"/>
    </xf>
  </cellXfs>
  <cellStyles count="8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あか" xfId="56" xr:uid="{00000000-0005-0000-0000-000012000000}"/>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57" xr:uid="{00000000-0005-0000-0000-00001C000000}"/>
    <cellStyle name="パーセント 2 2" xfId="58" xr:uid="{00000000-0005-0000-0000-00001D000000}"/>
    <cellStyle name="ハイパーリンク" xfId="46" builtinId="8"/>
    <cellStyle name="メモ" xfId="28" builtinId="10" customBuiltin="1"/>
    <cellStyle name="メモ 2" xfId="59" xr:uid="{00000000-0005-0000-0000-000020000000}"/>
    <cellStyle name="リンク セル" xfId="29" builtinId="24" customBuiltin="1"/>
    <cellStyle name="悪い" xfId="30" builtinId="27" customBuiltin="1"/>
    <cellStyle name="計算" xfId="31" builtinId="22" customBuiltin="1"/>
    <cellStyle name="計算 2" xfId="60" xr:uid="{00000000-0005-0000-0000-000024000000}"/>
    <cellStyle name="警告文" xfId="32" builtinId="11" customBuiltin="1"/>
    <cellStyle name="桁区切り" xfId="43" builtinId="6"/>
    <cellStyle name="桁区切り 2" xfId="47" xr:uid="{00000000-0005-0000-0000-000027000000}"/>
    <cellStyle name="桁区切り 2 2" xfId="61" xr:uid="{00000000-0005-0000-0000-000028000000}"/>
    <cellStyle name="桁区切り 3" xfId="62" xr:uid="{00000000-0005-0000-0000-000029000000}"/>
    <cellStyle name="桁区切り 4" xfId="63" xr:uid="{00000000-0005-0000-0000-00002A000000}"/>
    <cellStyle name="桁区切り 5" xfId="64" xr:uid="{00000000-0005-0000-0000-00002B000000}"/>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集計 2" xfId="65" xr:uid="{00000000-0005-0000-0000-000031000000}"/>
    <cellStyle name="出力" xfId="38" builtinId="21" customBuiltin="1"/>
    <cellStyle name="出力 2" xfId="66" xr:uid="{00000000-0005-0000-0000-000033000000}"/>
    <cellStyle name="説明文" xfId="39" builtinId="53" customBuiltin="1"/>
    <cellStyle name="通貨 2" xfId="67" xr:uid="{00000000-0005-0000-0000-000035000000}"/>
    <cellStyle name="入力" xfId="40" builtinId="20" customBuiltin="1"/>
    <cellStyle name="入力 2" xfId="68" xr:uid="{00000000-0005-0000-0000-000037000000}"/>
    <cellStyle name="標準" xfId="0" builtinId="0"/>
    <cellStyle name="標準 2" xfId="41" xr:uid="{00000000-0005-0000-0000-000039000000}"/>
    <cellStyle name="標準 2 2" xfId="69" xr:uid="{00000000-0005-0000-0000-00003A000000}"/>
    <cellStyle name="標準 2 3" xfId="70" xr:uid="{00000000-0005-0000-0000-00003B000000}"/>
    <cellStyle name="標準 2_(S11)遡及推計統計表_20120627" xfId="71" xr:uid="{00000000-0005-0000-0000-00003C000000}"/>
    <cellStyle name="標準 3" xfId="44" xr:uid="{00000000-0005-0000-0000-00003D000000}"/>
    <cellStyle name="標準 3 2" xfId="72" xr:uid="{00000000-0005-0000-0000-00003E000000}"/>
    <cellStyle name="標準 3 3" xfId="80" xr:uid="{8B744954-B2B2-42D3-92F5-C5366A98A25C}"/>
    <cellStyle name="標準 4" xfId="45" xr:uid="{00000000-0005-0000-0000-00003F000000}"/>
    <cellStyle name="標準 4 2" xfId="73" xr:uid="{00000000-0005-0000-0000-000040000000}"/>
    <cellStyle name="標準 4 2 2" xfId="79" xr:uid="{86801BD1-2AA1-429D-8B3C-8CACAEAC5BA7}"/>
    <cellStyle name="標準 4 3" xfId="74" xr:uid="{00000000-0005-0000-0000-000041000000}"/>
    <cellStyle name="標準 4 4" xfId="75" xr:uid="{00000000-0005-0000-0000-000042000000}"/>
    <cellStyle name="標準 5" xfId="76" xr:uid="{00000000-0005-0000-0000-000043000000}"/>
    <cellStyle name="標準 57" xfId="77" xr:uid="{00000000-0005-0000-0000-000044000000}"/>
    <cellStyle name="標準 6" xfId="78" xr:uid="{C1E37CA9-5533-4B01-B2AF-DC218F46061F}"/>
    <cellStyle name="標準_34部門分析（新）" xfId="48" xr:uid="{00000000-0005-0000-0000-000045000000}"/>
    <cellStyle name="標準_code_jp" xfId="54" xr:uid="{00000000-0005-0000-0000-000046000000}"/>
    <cellStyle name="標準_H12年表部門分類表" xfId="81" xr:uid="{99D1C7A2-7750-489D-80E6-246111196B5E}"/>
    <cellStyle name="標準_Sheet1_2" xfId="49" xr:uid="{00000000-0005-0000-0000-000047000000}"/>
    <cellStyle name="標準_概念と利用の手引き" xfId="52" xr:uid="{00000000-0005-0000-0000-000048000000}"/>
    <cellStyle name="標準_係数公表用原稿" xfId="55" xr:uid="{00000000-0005-0000-0000-000049000000}"/>
    <cellStyle name="標準_国体県７-15分析ツール" xfId="53" xr:uid="{00000000-0005-0000-0000-00004A000000}"/>
    <cellStyle name="標準_図１　生産フロー_34部門分析（新）" xfId="51" xr:uid="{00000000-0005-0000-0000-00004B000000}"/>
    <cellStyle name="標準_生産誘発額等の算定 (医療・保健)" xfId="50" xr:uid="{00000000-0005-0000-0000-00004C000000}"/>
    <cellStyle name="良い" xfId="42" builtinId="26" customBuiltin="1"/>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1"/>
      <tableStyleElement type="headerRow" dxfId="0"/>
    </tableStyle>
  </tableStyles>
  <colors>
    <mruColors>
      <color rgb="FFCC99FF"/>
      <color rgb="FFCCFFCC"/>
      <color rgb="FF99FF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xdr:col>
      <xdr:colOff>66675</xdr:colOff>
      <xdr:row>2</xdr:row>
      <xdr:rowOff>104775</xdr:rowOff>
    </xdr:from>
    <xdr:to>
      <xdr:col>5</xdr:col>
      <xdr:colOff>112394</xdr:colOff>
      <xdr:row>15</xdr:row>
      <xdr:rowOff>133350</xdr:rowOff>
    </xdr:to>
    <xdr:sp macro="" textlink="">
      <xdr:nvSpPr>
        <xdr:cNvPr id="2" name="右中かっこ 1">
          <a:extLst>
            <a:ext uri="{FF2B5EF4-FFF2-40B4-BE49-F238E27FC236}">
              <a16:creationId xmlns:a16="http://schemas.microsoft.com/office/drawing/2014/main" id="{286F977D-20AA-47C2-8293-DA9137126DD8}"/>
            </a:ext>
          </a:extLst>
        </xdr:cNvPr>
        <xdr:cNvSpPr/>
      </xdr:nvSpPr>
      <xdr:spPr>
        <a:xfrm>
          <a:off x="3495675" y="466725"/>
          <a:ext cx="45719" cy="23812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180975</xdr:colOff>
      <xdr:row>3</xdr:row>
      <xdr:rowOff>66675</xdr:rowOff>
    </xdr:from>
    <xdr:to>
      <xdr:col>6</xdr:col>
      <xdr:colOff>457200</xdr:colOff>
      <xdr:row>13</xdr:row>
      <xdr:rowOff>104775</xdr:rowOff>
    </xdr:to>
    <xdr:sp macro="" textlink="">
      <xdr:nvSpPr>
        <xdr:cNvPr id="3" name="テキスト ボックス 2">
          <a:extLst>
            <a:ext uri="{FF2B5EF4-FFF2-40B4-BE49-F238E27FC236}">
              <a16:creationId xmlns:a16="http://schemas.microsoft.com/office/drawing/2014/main" id="{C758DD88-C23F-4AE2-A8DA-7B9040FAB7FB}"/>
            </a:ext>
          </a:extLst>
        </xdr:cNvPr>
        <xdr:cNvSpPr txBox="1"/>
      </xdr:nvSpPr>
      <xdr:spPr>
        <a:xfrm>
          <a:off x="3000375" y="971550"/>
          <a:ext cx="80962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平成</a:t>
          </a:r>
          <a:r>
            <a:rPr kumimoji="1" lang="en-US" altLang="ja-JP" sz="1000">
              <a:latin typeface="Meiryo UI" panose="020B0604030504040204" pitchFamily="50" charset="-128"/>
              <a:ea typeface="Meiryo UI" panose="020B0604030504040204" pitchFamily="50" charset="-128"/>
            </a:rPr>
            <a:t>27</a:t>
          </a:r>
          <a:r>
            <a:rPr kumimoji="1" lang="ja-JP" altLang="en-US" sz="1000">
              <a:latin typeface="Meiryo UI" panose="020B0604030504040204" pitchFamily="50" charset="-128"/>
              <a:ea typeface="Meiryo UI" panose="020B0604030504040204" pitchFamily="50" charset="-128"/>
            </a:rPr>
            <a:t>年秋田県産業連関表「（建設投資版）</a:t>
          </a:r>
          <a:r>
            <a:rPr kumimoji="1" lang="en-US" altLang="ja-JP" sz="1000">
              <a:latin typeface="Meiryo UI" panose="020B0604030504040204" pitchFamily="50" charset="-128"/>
              <a:ea typeface="Meiryo UI" panose="020B0604030504040204" pitchFamily="50" charset="-128"/>
            </a:rPr>
            <a:t>H27</a:t>
          </a:r>
          <a:r>
            <a:rPr kumimoji="1" lang="ja-JP" altLang="en-US" sz="1000">
              <a:latin typeface="Meiryo UI" panose="020B0604030504040204" pitchFamily="50" charset="-128"/>
              <a:ea typeface="Meiryo UI" panose="020B0604030504040204" pitchFamily="50" charset="-128"/>
            </a:rPr>
            <a:t>経済波及効果分析ツール（</a:t>
          </a:r>
          <a:r>
            <a:rPr kumimoji="1" lang="en-US" altLang="ja-JP" sz="1000">
              <a:latin typeface="Meiryo UI" panose="020B0604030504040204" pitchFamily="50" charset="-128"/>
              <a:ea typeface="Meiryo UI" panose="020B0604030504040204" pitchFamily="50" charset="-128"/>
            </a:rPr>
            <a:t>39</a:t>
          </a:r>
          <a:r>
            <a:rPr kumimoji="1" lang="ja-JP" altLang="en-US" sz="1000">
              <a:latin typeface="Meiryo UI" panose="020B0604030504040204" pitchFamily="50" charset="-128"/>
              <a:ea typeface="Meiryo UI" panose="020B0604030504040204" pitchFamily="50" charset="-128"/>
            </a:rPr>
            <a:t>部門分類）」を利用</a:t>
          </a:r>
        </a:p>
      </xdr:txBody>
    </xdr:sp>
    <xdr:clientData/>
  </xdr:twoCellAnchor>
  <xdr:twoCellAnchor>
    <xdr:from>
      <xdr:col>5</xdr:col>
      <xdr:colOff>76200</xdr:colOff>
      <xdr:row>16</xdr:row>
      <xdr:rowOff>47625</xdr:rowOff>
    </xdr:from>
    <xdr:to>
      <xdr:col>5</xdr:col>
      <xdr:colOff>121919</xdr:colOff>
      <xdr:row>23</xdr:row>
      <xdr:rowOff>112800</xdr:rowOff>
    </xdr:to>
    <xdr:sp macro="" textlink="">
      <xdr:nvSpPr>
        <xdr:cNvPr id="4" name="右中かっこ 3">
          <a:extLst>
            <a:ext uri="{FF2B5EF4-FFF2-40B4-BE49-F238E27FC236}">
              <a16:creationId xmlns:a16="http://schemas.microsoft.com/office/drawing/2014/main" id="{58FBA977-B7AB-44F7-BC3C-A188698A1EA4}"/>
            </a:ext>
          </a:extLst>
        </xdr:cNvPr>
        <xdr:cNvSpPr/>
      </xdr:nvSpPr>
      <xdr:spPr>
        <a:xfrm>
          <a:off x="3505200" y="2943225"/>
          <a:ext cx="45719" cy="13320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200025</xdr:colOff>
      <xdr:row>14</xdr:row>
      <xdr:rowOff>95250</xdr:rowOff>
    </xdr:from>
    <xdr:to>
      <xdr:col>6</xdr:col>
      <xdr:colOff>485775</xdr:colOff>
      <xdr:row>24</xdr:row>
      <xdr:rowOff>0</xdr:rowOff>
    </xdr:to>
    <xdr:sp macro="" textlink="">
      <xdr:nvSpPr>
        <xdr:cNvPr id="5" name="テキスト ボックス 4">
          <a:extLst>
            <a:ext uri="{FF2B5EF4-FFF2-40B4-BE49-F238E27FC236}">
              <a16:creationId xmlns:a16="http://schemas.microsoft.com/office/drawing/2014/main" id="{D7F23181-00B0-4867-A21A-E4869C471F17}"/>
            </a:ext>
          </a:extLst>
        </xdr:cNvPr>
        <xdr:cNvSpPr txBox="1"/>
      </xdr:nvSpPr>
      <xdr:spPr>
        <a:xfrm>
          <a:off x="3019425" y="2990850"/>
          <a:ext cx="8191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平成</a:t>
          </a:r>
          <a:r>
            <a:rPr kumimoji="1" lang="en-US" altLang="ja-JP" sz="1000">
              <a:latin typeface="Meiryo UI" panose="020B0604030504040204" pitchFamily="50" charset="-128"/>
              <a:ea typeface="Meiryo UI" panose="020B0604030504040204" pitchFamily="50" charset="-128"/>
            </a:rPr>
            <a:t>27</a:t>
          </a:r>
          <a:r>
            <a:rPr kumimoji="1" lang="ja-JP" altLang="en-US" sz="1000">
              <a:latin typeface="Meiryo UI" panose="020B0604030504040204" pitchFamily="50" charset="-128"/>
              <a:ea typeface="Meiryo UI" panose="020B0604030504040204" pitchFamily="50" charset="-128"/>
            </a:rPr>
            <a:t>年秋田県産業連関表「（設備投資版）</a:t>
          </a:r>
          <a:r>
            <a:rPr kumimoji="1" lang="en-US" altLang="ja-JP" sz="1000">
              <a:latin typeface="Meiryo UI" panose="020B0604030504040204" pitchFamily="50" charset="-128"/>
              <a:ea typeface="Meiryo UI" panose="020B0604030504040204" pitchFamily="50" charset="-128"/>
            </a:rPr>
            <a:t>H27</a:t>
          </a:r>
          <a:r>
            <a:rPr kumimoji="1" lang="ja-JP" altLang="en-US" sz="1000">
              <a:latin typeface="Meiryo UI" panose="020B0604030504040204" pitchFamily="50" charset="-128"/>
              <a:ea typeface="Meiryo UI" panose="020B0604030504040204" pitchFamily="50" charset="-128"/>
            </a:rPr>
            <a:t>経済波及効果分析ツール（</a:t>
          </a:r>
          <a:r>
            <a:rPr kumimoji="1" lang="en-US" altLang="ja-JP" sz="1000">
              <a:latin typeface="Meiryo UI" panose="020B0604030504040204" pitchFamily="50" charset="-128"/>
              <a:ea typeface="Meiryo UI" panose="020B0604030504040204" pitchFamily="50" charset="-128"/>
            </a:rPr>
            <a:t>39</a:t>
          </a:r>
          <a:r>
            <a:rPr kumimoji="1" lang="ja-JP" altLang="en-US" sz="1000">
              <a:latin typeface="Meiryo UI" panose="020B0604030504040204" pitchFamily="50" charset="-128"/>
              <a:ea typeface="Meiryo UI" panose="020B0604030504040204" pitchFamily="50" charset="-128"/>
            </a:rPr>
            <a:t>部門分類）」を利用</a:t>
          </a:r>
        </a:p>
      </xdr:txBody>
    </xdr:sp>
    <xdr:clientData/>
  </xdr:twoCellAnchor>
  <xdr:twoCellAnchor>
    <xdr:from>
      <xdr:col>5</xdr:col>
      <xdr:colOff>76200</xdr:colOff>
      <xdr:row>28</xdr:row>
      <xdr:rowOff>19050</xdr:rowOff>
    </xdr:from>
    <xdr:to>
      <xdr:col>5</xdr:col>
      <xdr:colOff>121919</xdr:colOff>
      <xdr:row>29</xdr:row>
      <xdr:rowOff>162075</xdr:rowOff>
    </xdr:to>
    <xdr:sp macro="" textlink="">
      <xdr:nvSpPr>
        <xdr:cNvPr id="6" name="右中かっこ 5">
          <a:extLst>
            <a:ext uri="{FF2B5EF4-FFF2-40B4-BE49-F238E27FC236}">
              <a16:creationId xmlns:a16="http://schemas.microsoft.com/office/drawing/2014/main" id="{82839D4F-ADA5-472A-B312-2BB1661717CF}"/>
            </a:ext>
          </a:extLst>
        </xdr:cNvPr>
        <xdr:cNvSpPr/>
      </xdr:nvSpPr>
      <xdr:spPr>
        <a:xfrm>
          <a:off x="2905125" y="4724400"/>
          <a:ext cx="45719" cy="3240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180975</xdr:colOff>
      <xdr:row>24</xdr:row>
      <xdr:rowOff>161925</xdr:rowOff>
    </xdr:from>
    <xdr:to>
      <xdr:col>6</xdr:col>
      <xdr:colOff>466725</xdr:colOff>
      <xdr:row>35</xdr:row>
      <xdr:rowOff>133350</xdr:rowOff>
    </xdr:to>
    <xdr:sp macro="" textlink="">
      <xdr:nvSpPr>
        <xdr:cNvPr id="7" name="テキスト ボックス 6">
          <a:extLst>
            <a:ext uri="{FF2B5EF4-FFF2-40B4-BE49-F238E27FC236}">
              <a16:creationId xmlns:a16="http://schemas.microsoft.com/office/drawing/2014/main" id="{9339A777-ACA0-4FC3-BE2E-A7306AB95F67}"/>
            </a:ext>
          </a:extLst>
        </xdr:cNvPr>
        <xdr:cNvSpPr txBox="1"/>
      </xdr:nvSpPr>
      <xdr:spPr>
        <a:xfrm>
          <a:off x="3009900" y="4686300"/>
          <a:ext cx="819150" cy="2105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平成</a:t>
          </a:r>
          <a:r>
            <a:rPr kumimoji="1" lang="en-US" altLang="ja-JP" sz="1000">
              <a:latin typeface="Meiryo UI" panose="020B0604030504040204" pitchFamily="50" charset="-128"/>
              <a:ea typeface="Meiryo UI" panose="020B0604030504040204" pitchFamily="50" charset="-128"/>
            </a:rPr>
            <a:t>27</a:t>
          </a:r>
          <a:r>
            <a:rPr kumimoji="1" lang="ja-JP" altLang="en-US" sz="1000">
              <a:latin typeface="Meiryo UI" panose="020B0604030504040204" pitchFamily="50" charset="-128"/>
              <a:ea typeface="Meiryo UI" panose="020B0604030504040204" pitchFamily="50" charset="-128"/>
            </a:rPr>
            <a:t>年秋田県産業連関表「（生産増加版）</a:t>
          </a:r>
          <a:r>
            <a:rPr kumimoji="1" lang="en-US" altLang="ja-JP" sz="1000">
              <a:latin typeface="Meiryo UI" panose="020B0604030504040204" pitchFamily="50" charset="-128"/>
              <a:ea typeface="Meiryo UI" panose="020B0604030504040204" pitchFamily="50" charset="-128"/>
            </a:rPr>
            <a:t>H27</a:t>
          </a:r>
          <a:r>
            <a:rPr kumimoji="1" lang="ja-JP" altLang="en-US" sz="1000">
              <a:latin typeface="Meiryo UI" panose="020B0604030504040204" pitchFamily="50" charset="-128"/>
              <a:ea typeface="Meiryo UI" panose="020B0604030504040204" pitchFamily="50" charset="-128"/>
            </a:rPr>
            <a:t>経済波及効果分析ツール（</a:t>
          </a:r>
          <a:r>
            <a:rPr kumimoji="1" lang="en-US" altLang="ja-JP" sz="1000">
              <a:latin typeface="Meiryo UI" panose="020B0604030504040204" pitchFamily="50" charset="-128"/>
              <a:ea typeface="Meiryo UI" panose="020B0604030504040204" pitchFamily="50" charset="-128"/>
            </a:rPr>
            <a:t>39</a:t>
          </a:r>
          <a:r>
            <a:rPr kumimoji="1" lang="ja-JP" altLang="en-US" sz="1000">
              <a:latin typeface="Meiryo UI" panose="020B0604030504040204" pitchFamily="50" charset="-128"/>
              <a:ea typeface="Meiryo UI" panose="020B0604030504040204" pitchFamily="50" charset="-128"/>
            </a:rPr>
            <a:t>部門分類）」を利用</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22</xdr:row>
      <xdr:rowOff>0</xdr:rowOff>
    </xdr:from>
    <xdr:to>
      <xdr:col>6</xdr:col>
      <xdr:colOff>114300</xdr:colOff>
      <xdr:row>24</xdr:row>
      <xdr:rowOff>19050</xdr:rowOff>
    </xdr:to>
    <xdr:sp macro="" textlink="">
      <xdr:nvSpPr>
        <xdr:cNvPr id="2" name="AutoShape 1">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552450" y="51720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editAs="oneCell">
    <xdr:from>
      <xdr:col>2</xdr:col>
      <xdr:colOff>0</xdr:colOff>
      <xdr:row>23</xdr:row>
      <xdr:rowOff>0</xdr:rowOff>
    </xdr:from>
    <xdr:to>
      <xdr:col>6</xdr:col>
      <xdr:colOff>114300</xdr:colOff>
      <xdr:row>24</xdr:row>
      <xdr:rowOff>266700</xdr:rowOff>
    </xdr:to>
    <xdr:sp macro="" textlink="">
      <xdr:nvSpPr>
        <xdr:cNvPr id="4" name="AutoShape 59">
          <a:extLst>
            <a:ext uri="{FF2B5EF4-FFF2-40B4-BE49-F238E27FC236}">
              <a16:creationId xmlns:a16="http://schemas.microsoft.com/office/drawing/2014/main" id="{00000000-0008-0000-0100-000004000000}"/>
            </a:ext>
          </a:extLst>
        </xdr:cNvPr>
        <xdr:cNvSpPr>
          <a:spLocks noChangeAspect="1" noChangeArrowheads="1"/>
        </xdr:cNvSpPr>
      </xdr:nvSpPr>
      <xdr:spPr bwMode="auto">
        <a:xfrm>
          <a:off x="552450" y="541972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editAs="oneCell">
    <xdr:from>
      <xdr:col>2</xdr:col>
      <xdr:colOff>0</xdr:colOff>
      <xdr:row>26</xdr:row>
      <xdr:rowOff>0</xdr:rowOff>
    </xdr:from>
    <xdr:to>
      <xdr:col>6</xdr:col>
      <xdr:colOff>114300</xdr:colOff>
      <xdr:row>27</xdr:row>
      <xdr:rowOff>266700</xdr:rowOff>
    </xdr:to>
    <xdr:sp macro="" textlink="">
      <xdr:nvSpPr>
        <xdr:cNvPr id="5" name="AutoShape 60">
          <a:extLst>
            <a:ext uri="{FF2B5EF4-FFF2-40B4-BE49-F238E27FC236}">
              <a16:creationId xmlns:a16="http://schemas.microsoft.com/office/drawing/2014/main" id="{00000000-0008-0000-0100-000005000000}"/>
            </a:ext>
          </a:extLst>
        </xdr:cNvPr>
        <xdr:cNvSpPr>
          <a:spLocks noChangeAspect="1" noChangeArrowheads="1"/>
        </xdr:cNvSpPr>
      </xdr:nvSpPr>
      <xdr:spPr bwMode="auto">
        <a:xfrm>
          <a:off x="552450" y="63150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editAs="oneCell">
    <xdr:from>
      <xdr:col>2</xdr:col>
      <xdr:colOff>0</xdr:colOff>
      <xdr:row>27</xdr:row>
      <xdr:rowOff>0</xdr:rowOff>
    </xdr:from>
    <xdr:to>
      <xdr:col>6</xdr:col>
      <xdr:colOff>114300</xdr:colOff>
      <xdr:row>28</xdr:row>
      <xdr:rowOff>114300</xdr:rowOff>
    </xdr:to>
    <xdr:sp macro="" textlink="">
      <xdr:nvSpPr>
        <xdr:cNvPr id="6" name="AutoShape 61">
          <a:extLst>
            <a:ext uri="{FF2B5EF4-FFF2-40B4-BE49-F238E27FC236}">
              <a16:creationId xmlns:a16="http://schemas.microsoft.com/office/drawing/2014/main" id="{00000000-0008-0000-0100-000006000000}"/>
            </a:ext>
          </a:extLst>
        </xdr:cNvPr>
        <xdr:cNvSpPr>
          <a:spLocks noChangeAspect="1" noChangeArrowheads="1"/>
        </xdr:cNvSpPr>
      </xdr:nvSpPr>
      <xdr:spPr bwMode="auto">
        <a:xfrm>
          <a:off x="552450" y="671512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editAs="oneCell">
    <xdr:from>
      <xdr:col>13</xdr:col>
      <xdr:colOff>333375</xdr:colOff>
      <xdr:row>79</xdr:row>
      <xdr:rowOff>19050</xdr:rowOff>
    </xdr:from>
    <xdr:to>
      <xdr:col>13</xdr:col>
      <xdr:colOff>409575</xdr:colOff>
      <xdr:row>79</xdr:row>
      <xdr:rowOff>228600</xdr:rowOff>
    </xdr:to>
    <xdr:sp macro="" textlink="">
      <xdr:nvSpPr>
        <xdr:cNvPr id="7" name="Text Box 65">
          <a:extLst>
            <a:ext uri="{FF2B5EF4-FFF2-40B4-BE49-F238E27FC236}">
              <a16:creationId xmlns:a16="http://schemas.microsoft.com/office/drawing/2014/main" id="{00000000-0008-0000-0100-000007000000}"/>
            </a:ext>
          </a:extLst>
        </xdr:cNvPr>
        <xdr:cNvSpPr txBox="1">
          <a:spLocks noChangeArrowheads="1"/>
        </xdr:cNvSpPr>
      </xdr:nvSpPr>
      <xdr:spPr bwMode="auto">
        <a:xfrm>
          <a:off x="9191625" y="24564975"/>
          <a:ext cx="76200" cy="209550"/>
        </a:xfrm>
        <a:prstGeom prst="rect">
          <a:avLst/>
        </a:prstGeom>
        <a:noFill/>
        <a:ln>
          <a:noFill/>
        </a:ln>
        <a:effectLst>
          <a:outerShdw dist="107763" dir="18900000" algn="ctr" rotWithShape="0">
            <a:srgbClr val="808080">
              <a:alpha val="50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editAs="oneCell">
    <xdr:from>
      <xdr:col>14</xdr:col>
      <xdr:colOff>581025</xdr:colOff>
      <xdr:row>73</xdr:row>
      <xdr:rowOff>238125</xdr:rowOff>
    </xdr:from>
    <xdr:to>
      <xdr:col>14</xdr:col>
      <xdr:colOff>657225</xdr:colOff>
      <xdr:row>74</xdr:row>
      <xdr:rowOff>47625</xdr:rowOff>
    </xdr:to>
    <xdr:sp macro="" textlink="">
      <xdr:nvSpPr>
        <xdr:cNvPr id="8" name="Text Box 66">
          <a:extLst>
            <a:ext uri="{FF2B5EF4-FFF2-40B4-BE49-F238E27FC236}">
              <a16:creationId xmlns:a16="http://schemas.microsoft.com/office/drawing/2014/main" id="{00000000-0008-0000-0100-000008000000}"/>
            </a:ext>
          </a:extLst>
        </xdr:cNvPr>
        <xdr:cNvSpPr txBox="1">
          <a:spLocks noChangeArrowheads="1"/>
        </xdr:cNvSpPr>
      </xdr:nvSpPr>
      <xdr:spPr bwMode="auto">
        <a:xfrm>
          <a:off x="10401300" y="21583650"/>
          <a:ext cx="76200" cy="209550"/>
        </a:xfrm>
        <a:prstGeom prst="rect">
          <a:avLst/>
        </a:prstGeom>
        <a:noFill/>
        <a:ln>
          <a:noFill/>
        </a:ln>
        <a:effectLst>
          <a:outerShdw dist="107763" dir="18900000" algn="ctr" rotWithShape="0">
            <a:srgbClr val="808080">
              <a:alpha val="50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editAs="oneCell">
    <xdr:from>
      <xdr:col>16</xdr:col>
      <xdr:colOff>295275</xdr:colOff>
      <xdr:row>13</xdr:row>
      <xdr:rowOff>76200</xdr:rowOff>
    </xdr:from>
    <xdr:to>
      <xdr:col>20</xdr:col>
      <xdr:colOff>590550</xdr:colOff>
      <xdr:row>20</xdr:row>
      <xdr:rowOff>85725</xdr:rowOff>
    </xdr:to>
    <xdr:pic>
      <xdr:nvPicPr>
        <xdr:cNvPr id="10" name="図 2">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96275" y="2952750"/>
          <a:ext cx="420052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9525</xdr:colOff>
      <xdr:row>7</xdr:row>
      <xdr:rowOff>0</xdr:rowOff>
    </xdr:from>
    <xdr:to>
      <xdr:col>16</xdr:col>
      <xdr:colOff>9525</xdr:colOff>
      <xdr:row>10</xdr:row>
      <xdr:rowOff>9525</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3133725" y="1400175"/>
          <a:ext cx="0" cy="638175"/>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0</xdr:colOff>
      <xdr:row>13</xdr:row>
      <xdr:rowOff>0</xdr:rowOff>
    </xdr:from>
    <xdr:to>
      <xdr:col>9</xdr:col>
      <xdr:colOff>0</xdr:colOff>
      <xdr:row>16</xdr:row>
      <xdr:rowOff>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1724025" y="2657475"/>
          <a:ext cx="0" cy="62865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9525</xdr:colOff>
      <xdr:row>13</xdr:row>
      <xdr:rowOff>0</xdr:rowOff>
    </xdr:from>
    <xdr:to>
      <xdr:col>19</xdr:col>
      <xdr:colOff>9525</xdr:colOff>
      <xdr:row>16</xdr:row>
      <xdr:rowOff>9525</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flipH="1">
          <a:off x="3733800" y="2657475"/>
          <a:ext cx="0" cy="638175"/>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13</xdr:row>
      <xdr:rowOff>0</xdr:rowOff>
    </xdr:from>
    <xdr:to>
      <xdr:col>26</xdr:col>
      <xdr:colOff>0</xdr:colOff>
      <xdr:row>17</xdr:row>
      <xdr:rowOff>0</xdr:rowOff>
    </xdr:to>
    <xdr:sp macro="" textlink="">
      <xdr:nvSpPr>
        <xdr:cNvPr id="5" name="Line 4">
          <a:extLst>
            <a:ext uri="{FF2B5EF4-FFF2-40B4-BE49-F238E27FC236}">
              <a16:creationId xmlns:a16="http://schemas.microsoft.com/office/drawing/2014/main" id="{00000000-0008-0000-0400-000005000000}"/>
            </a:ext>
          </a:extLst>
        </xdr:cNvPr>
        <xdr:cNvSpPr>
          <a:spLocks noChangeShapeType="1"/>
        </xdr:cNvSpPr>
      </xdr:nvSpPr>
      <xdr:spPr bwMode="auto">
        <a:xfrm>
          <a:off x="5124450" y="2657475"/>
          <a:ext cx="0" cy="83820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0</xdr:colOff>
      <xdr:row>19</xdr:row>
      <xdr:rowOff>0</xdr:rowOff>
    </xdr:from>
    <xdr:to>
      <xdr:col>9</xdr:col>
      <xdr:colOff>0</xdr:colOff>
      <xdr:row>22</xdr:row>
      <xdr:rowOff>0</xdr:rowOff>
    </xdr:to>
    <xdr:sp macro="" textlink="">
      <xdr:nvSpPr>
        <xdr:cNvPr id="6" name="Line 5">
          <a:extLst>
            <a:ext uri="{FF2B5EF4-FFF2-40B4-BE49-F238E27FC236}">
              <a16:creationId xmlns:a16="http://schemas.microsoft.com/office/drawing/2014/main" id="{00000000-0008-0000-0400-000006000000}"/>
            </a:ext>
          </a:extLst>
        </xdr:cNvPr>
        <xdr:cNvSpPr>
          <a:spLocks noChangeShapeType="1"/>
        </xdr:cNvSpPr>
      </xdr:nvSpPr>
      <xdr:spPr bwMode="auto">
        <a:xfrm>
          <a:off x="1724025" y="3914775"/>
          <a:ext cx="0" cy="62865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0</xdr:colOff>
      <xdr:row>25</xdr:row>
      <xdr:rowOff>0</xdr:rowOff>
    </xdr:from>
    <xdr:to>
      <xdr:col>9</xdr:col>
      <xdr:colOff>0</xdr:colOff>
      <xdr:row>28</xdr:row>
      <xdr:rowOff>9525</xdr:rowOff>
    </xdr:to>
    <xdr:sp macro="" textlink="">
      <xdr:nvSpPr>
        <xdr:cNvPr id="7" name="Line 6">
          <a:extLst>
            <a:ext uri="{FF2B5EF4-FFF2-40B4-BE49-F238E27FC236}">
              <a16:creationId xmlns:a16="http://schemas.microsoft.com/office/drawing/2014/main" id="{00000000-0008-0000-0400-000007000000}"/>
            </a:ext>
          </a:extLst>
        </xdr:cNvPr>
        <xdr:cNvSpPr>
          <a:spLocks noChangeShapeType="1"/>
        </xdr:cNvSpPr>
      </xdr:nvSpPr>
      <xdr:spPr bwMode="auto">
        <a:xfrm>
          <a:off x="1724025" y="5172075"/>
          <a:ext cx="0" cy="638175"/>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31</xdr:row>
      <xdr:rowOff>0</xdr:rowOff>
    </xdr:from>
    <xdr:to>
      <xdr:col>4</xdr:col>
      <xdr:colOff>0</xdr:colOff>
      <xdr:row>34</xdr:row>
      <xdr:rowOff>0</xdr:rowOff>
    </xdr:to>
    <xdr:sp macro="" textlink="">
      <xdr:nvSpPr>
        <xdr:cNvPr id="8" name="Line 7">
          <a:extLst>
            <a:ext uri="{FF2B5EF4-FFF2-40B4-BE49-F238E27FC236}">
              <a16:creationId xmlns:a16="http://schemas.microsoft.com/office/drawing/2014/main" id="{00000000-0008-0000-0400-000008000000}"/>
            </a:ext>
          </a:extLst>
        </xdr:cNvPr>
        <xdr:cNvSpPr>
          <a:spLocks noChangeShapeType="1"/>
        </xdr:cNvSpPr>
      </xdr:nvSpPr>
      <xdr:spPr bwMode="auto">
        <a:xfrm>
          <a:off x="723900" y="6429375"/>
          <a:ext cx="0" cy="62865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31</xdr:row>
      <xdr:rowOff>0</xdr:rowOff>
    </xdr:from>
    <xdr:to>
      <xdr:col>11</xdr:col>
      <xdr:colOff>0</xdr:colOff>
      <xdr:row>35</xdr:row>
      <xdr:rowOff>9525</xdr:rowOff>
    </xdr:to>
    <xdr:sp macro="" textlink="">
      <xdr:nvSpPr>
        <xdr:cNvPr id="9" name="Line 8">
          <a:extLst>
            <a:ext uri="{FF2B5EF4-FFF2-40B4-BE49-F238E27FC236}">
              <a16:creationId xmlns:a16="http://schemas.microsoft.com/office/drawing/2014/main" id="{00000000-0008-0000-0400-000009000000}"/>
            </a:ext>
          </a:extLst>
        </xdr:cNvPr>
        <xdr:cNvSpPr>
          <a:spLocks noChangeShapeType="1"/>
        </xdr:cNvSpPr>
      </xdr:nvSpPr>
      <xdr:spPr bwMode="auto">
        <a:xfrm>
          <a:off x="2124075" y="6429375"/>
          <a:ext cx="0" cy="847725"/>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0</xdr:colOff>
      <xdr:row>19</xdr:row>
      <xdr:rowOff>0</xdr:rowOff>
    </xdr:from>
    <xdr:to>
      <xdr:col>27</xdr:col>
      <xdr:colOff>0</xdr:colOff>
      <xdr:row>22</xdr:row>
      <xdr:rowOff>0</xdr:rowOff>
    </xdr:to>
    <xdr:sp macro="" textlink="">
      <xdr:nvSpPr>
        <xdr:cNvPr id="10" name="Line 9">
          <a:extLst>
            <a:ext uri="{FF2B5EF4-FFF2-40B4-BE49-F238E27FC236}">
              <a16:creationId xmlns:a16="http://schemas.microsoft.com/office/drawing/2014/main" id="{00000000-0008-0000-0400-00000A000000}"/>
            </a:ext>
          </a:extLst>
        </xdr:cNvPr>
        <xdr:cNvSpPr>
          <a:spLocks noChangeShapeType="1"/>
        </xdr:cNvSpPr>
      </xdr:nvSpPr>
      <xdr:spPr bwMode="auto">
        <a:xfrm>
          <a:off x="5324475" y="3914775"/>
          <a:ext cx="0" cy="62865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0</xdr:colOff>
      <xdr:row>25</xdr:row>
      <xdr:rowOff>0</xdr:rowOff>
    </xdr:from>
    <xdr:to>
      <xdr:col>27</xdr:col>
      <xdr:colOff>0</xdr:colOff>
      <xdr:row>28</xdr:row>
      <xdr:rowOff>0</xdr:rowOff>
    </xdr:to>
    <xdr:sp macro="" textlink="">
      <xdr:nvSpPr>
        <xdr:cNvPr id="11" name="Line 10">
          <a:extLst>
            <a:ext uri="{FF2B5EF4-FFF2-40B4-BE49-F238E27FC236}">
              <a16:creationId xmlns:a16="http://schemas.microsoft.com/office/drawing/2014/main" id="{00000000-0008-0000-0400-00000B000000}"/>
            </a:ext>
          </a:extLst>
        </xdr:cNvPr>
        <xdr:cNvSpPr>
          <a:spLocks noChangeShapeType="1"/>
        </xdr:cNvSpPr>
      </xdr:nvSpPr>
      <xdr:spPr bwMode="auto">
        <a:xfrm>
          <a:off x="5324475" y="5172075"/>
          <a:ext cx="0" cy="62865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0</xdr:colOff>
      <xdr:row>31</xdr:row>
      <xdr:rowOff>0</xdr:rowOff>
    </xdr:from>
    <xdr:to>
      <xdr:col>27</xdr:col>
      <xdr:colOff>0</xdr:colOff>
      <xdr:row>34</xdr:row>
      <xdr:rowOff>0</xdr:rowOff>
    </xdr:to>
    <xdr:sp macro="" textlink="">
      <xdr:nvSpPr>
        <xdr:cNvPr id="12" name="Line 11">
          <a:extLst>
            <a:ext uri="{FF2B5EF4-FFF2-40B4-BE49-F238E27FC236}">
              <a16:creationId xmlns:a16="http://schemas.microsoft.com/office/drawing/2014/main" id="{00000000-0008-0000-0400-00000C000000}"/>
            </a:ext>
          </a:extLst>
        </xdr:cNvPr>
        <xdr:cNvSpPr>
          <a:spLocks noChangeShapeType="1"/>
        </xdr:cNvSpPr>
      </xdr:nvSpPr>
      <xdr:spPr bwMode="auto">
        <a:xfrm>
          <a:off x="5324475" y="6429375"/>
          <a:ext cx="0" cy="62865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190500</xdr:colOff>
      <xdr:row>24</xdr:row>
      <xdr:rowOff>0</xdr:rowOff>
    </xdr:from>
    <xdr:to>
      <xdr:col>21</xdr:col>
      <xdr:colOff>0</xdr:colOff>
      <xdr:row>24</xdr:row>
      <xdr:rowOff>0</xdr:rowOff>
    </xdr:to>
    <xdr:sp macro="" textlink="">
      <xdr:nvSpPr>
        <xdr:cNvPr id="13" name="Line 12">
          <a:extLst>
            <a:ext uri="{FF2B5EF4-FFF2-40B4-BE49-F238E27FC236}">
              <a16:creationId xmlns:a16="http://schemas.microsoft.com/office/drawing/2014/main" id="{00000000-0008-0000-0400-00000D000000}"/>
            </a:ext>
          </a:extLst>
        </xdr:cNvPr>
        <xdr:cNvSpPr>
          <a:spLocks noChangeShapeType="1"/>
        </xdr:cNvSpPr>
      </xdr:nvSpPr>
      <xdr:spPr bwMode="auto">
        <a:xfrm>
          <a:off x="3914775" y="4962525"/>
          <a:ext cx="209550" cy="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0</xdr:colOff>
      <xdr:row>43</xdr:row>
      <xdr:rowOff>0</xdr:rowOff>
    </xdr:from>
    <xdr:to>
      <xdr:col>3</xdr:col>
      <xdr:colOff>0</xdr:colOff>
      <xdr:row>46</xdr:row>
      <xdr:rowOff>9525</xdr:rowOff>
    </xdr:to>
    <xdr:sp macro="" textlink="">
      <xdr:nvSpPr>
        <xdr:cNvPr id="14" name="Line 13">
          <a:extLst>
            <a:ext uri="{FF2B5EF4-FFF2-40B4-BE49-F238E27FC236}">
              <a16:creationId xmlns:a16="http://schemas.microsoft.com/office/drawing/2014/main" id="{00000000-0008-0000-0400-00000E000000}"/>
            </a:ext>
          </a:extLst>
        </xdr:cNvPr>
        <xdr:cNvSpPr>
          <a:spLocks noChangeShapeType="1"/>
        </xdr:cNvSpPr>
      </xdr:nvSpPr>
      <xdr:spPr bwMode="auto">
        <a:xfrm>
          <a:off x="523875" y="8943975"/>
          <a:ext cx="0" cy="638175"/>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9525</xdr:colOff>
      <xdr:row>43</xdr:row>
      <xdr:rowOff>0</xdr:rowOff>
    </xdr:from>
    <xdr:to>
      <xdr:col>11</xdr:col>
      <xdr:colOff>9525</xdr:colOff>
      <xdr:row>47</xdr:row>
      <xdr:rowOff>0</xdr:rowOff>
    </xdr:to>
    <xdr:sp macro="" textlink="">
      <xdr:nvSpPr>
        <xdr:cNvPr id="15" name="Line 14">
          <a:extLst>
            <a:ext uri="{FF2B5EF4-FFF2-40B4-BE49-F238E27FC236}">
              <a16:creationId xmlns:a16="http://schemas.microsoft.com/office/drawing/2014/main" id="{00000000-0008-0000-0400-00000F000000}"/>
            </a:ext>
          </a:extLst>
        </xdr:cNvPr>
        <xdr:cNvSpPr>
          <a:spLocks noChangeShapeType="1"/>
        </xdr:cNvSpPr>
      </xdr:nvSpPr>
      <xdr:spPr bwMode="auto">
        <a:xfrm>
          <a:off x="2133600" y="8943975"/>
          <a:ext cx="0" cy="83820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24</xdr:row>
      <xdr:rowOff>0</xdr:rowOff>
    </xdr:from>
    <xdr:to>
      <xdr:col>20</xdr:col>
      <xdr:colOff>0</xdr:colOff>
      <xdr:row>35</xdr:row>
      <xdr:rowOff>104775</xdr:rowOff>
    </xdr:to>
    <xdr:sp macro="" textlink="">
      <xdr:nvSpPr>
        <xdr:cNvPr id="16" name="Line 15">
          <a:extLst>
            <a:ext uri="{FF2B5EF4-FFF2-40B4-BE49-F238E27FC236}">
              <a16:creationId xmlns:a16="http://schemas.microsoft.com/office/drawing/2014/main" id="{00000000-0008-0000-0400-000010000000}"/>
            </a:ext>
          </a:extLst>
        </xdr:cNvPr>
        <xdr:cNvSpPr>
          <a:spLocks noChangeShapeType="1"/>
        </xdr:cNvSpPr>
      </xdr:nvSpPr>
      <xdr:spPr bwMode="auto">
        <a:xfrm flipH="1">
          <a:off x="3924300" y="4962525"/>
          <a:ext cx="0" cy="2409825"/>
        </a:xfrm>
        <a:prstGeom prst="line">
          <a:avLst/>
        </a:prstGeom>
        <a:noFill/>
        <a:ln w="24765">
          <a:pattFill prst="pct75">
            <a:fgClr>
              <a:srgbClr val="000000"/>
            </a:fgClr>
            <a:bgClr>
              <a:srgbClr val="FFFFFF"/>
            </a:bgClr>
          </a:patt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35</xdr:row>
      <xdr:rowOff>104775</xdr:rowOff>
    </xdr:from>
    <xdr:to>
      <xdr:col>20</xdr:col>
      <xdr:colOff>9525</xdr:colOff>
      <xdr:row>35</xdr:row>
      <xdr:rowOff>104775</xdr:rowOff>
    </xdr:to>
    <xdr:sp macro="" textlink="">
      <xdr:nvSpPr>
        <xdr:cNvPr id="17" name="Line 16">
          <a:extLst>
            <a:ext uri="{FF2B5EF4-FFF2-40B4-BE49-F238E27FC236}">
              <a16:creationId xmlns:a16="http://schemas.microsoft.com/office/drawing/2014/main" id="{00000000-0008-0000-0400-000011000000}"/>
            </a:ext>
          </a:extLst>
        </xdr:cNvPr>
        <xdr:cNvSpPr>
          <a:spLocks noChangeShapeType="1"/>
        </xdr:cNvSpPr>
      </xdr:nvSpPr>
      <xdr:spPr bwMode="auto">
        <a:xfrm>
          <a:off x="3324225" y="7372350"/>
          <a:ext cx="609600" cy="0"/>
        </a:xfrm>
        <a:prstGeom prst="line">
          <a:avLst/>
        </a:prstGeom>
        <a:noFill/>
        <a:ln w="24765">
          <a:pattFill prst="pct75">
            <a:fgClr>
              <a:srgbClr val="000000"/>
            </a:fgClr>
            <a:bgClr>
              <a:srgbClr val="FFFFFF"/>
            </a:bgClr>
          </a:pattFill>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41</xdr:row>
      <xdr:rowOff>9525</xdr:rowOff>
    </xdr:from>
    <xdr:to>
      <xdr:col>21</xdr:col>
      <xdr:colOff>190500</xdr:colOff>
      <xdr:row>41</xdr:row>
      <xdr:rowOff>9525</xdr:rowOff>
    </xdr:to>
    <xdr:sp macro="" textlink="">
      <xdr:nvSpPr>
        <xdr:cNvPr id="18" name="Line 17">
          <a:extLst>
            <a:ext uri="{FF2B5EF4-FFF2-40B4-BE49-F238E27FC236}">
              <a16:creationId xmlns:a16="http://schemas.microsoft.com/office/drawing/2014/main" id="{00000000-0008-0000-0400-000012000000}"/>
            </a:ext>
          </a:extLst>
        </xdr:cNvPr>
        <xdr:cNvSpPr>
          <a:spLocks noChangeShapeType="1"/>
        </xdr:cNvSpPr>
      </xdr:nvSpPr>
      <xdr:spPr bwMode="auto">
        <a:xfrm flipV="1">
          <a:off x="2533650" y="8534400"/>
          <a:ext cx="1781175" cy="0"/>
        </a:xfrm>
        <a:prstGeom prst="line">
          <a:avLst/>
        </a:prstGeom>
        <a:noFill/>
        <a:ln w="24765">
          <a:pattFill prst="pct75">
            <a:fgClr>
              <a:srgbClr val="000000"/>
            </a:fgClr>
            <a:bgClr>
              <a:srgbClr val="FFFFFF"/>
            </a:bgClr>
          </a:patt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27</xdr:col>
      <xdr:colOff>0</xdr:colOff>
      <xdr:row>37</xdr:row>
      <xdr:rowOff>0</xdr:rowOff>
    </xdr:from>
    <xdr:to>
      <xdr:col>27</xdr:col>
      <xdr:colOff>0</xdr:colOff>
      <xdr:row>40</xdr:row>
      <xdr:rowOff>0</xdr:rowOff>
    </xdr:to>
    <xdr:sp macro="" textlink="">
      <xdr:nvSpPr>
        <xdr:cNvPr id="19" name="Line 18">
          <a:extLst>
            <a:ext uri="{FF2B5EF4-FFF2-40B4-BE49-F238E27FC236}">
              <a16:creationId xmlns:a16="http://schemas.microsoft.com/office/drawing/2014/main" id="{00000000-0008-0000-0400-000013000000}"/>
            </a:ext>
          </a:extLst>
        </xdr:cNvPr>
        <xdr:cNvSpPr>
          <a:spLocks noChangeShapeType="1"/>
        </xdr:cNvSpPr>
      </xdr:nvSpPr>
      <xdr:spPr bwMode="auto">
        <a:xfrm>
          <a:off x="5324475" y="7686675"/>
          <a:ext cx="0" cy="62865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190500</xdr:colOff>
      <xdr:row>67</xdr:row>
      <xdr:rowOff>66675</xdr:rowOff>
    </xdr:from>
    <xdr:to>
      <xdr:col>8</xdr:col>
      <xdr:colOff>76200</xdr:colOff>
      <xdr:row>75</xdr:row>
      <xdr:rowOff>180975</xdr:rowOff>
    </xdr:to>
    <xdr:sp macro="" textlink="">
      <xdr:nvSpPr>
        <xdr:cNvPr id="20" name="AutoShape 19">
          <a:extLst>
            <a:ext uri="{FF2B5EF4-FFF2-40B4-BE49-F238E27FC236}">
              <a16:creationId xmlns:a16="http://schemas.microsoft.com/office/drawing/2014/main" id="{00000000-0008-0000-0400-000014000000}"/>
            </a:ext>
          </a:extLst>
        </xdr:cNvPr>
        <xdr:cNvSpPr>
          <a:spLocks noChangeArrowheads="1"/>
        </xdr:cNvSpPr>
      </xdr:nvSpPr>
      <xdr:spPr bwMode="auto">
        <a:xfrm rot="5400000">
          <a:off x="500063" y="14473237"/>
          <a:ext cx="1714500" cy="4857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FFFF"/>
        </a:solidFill>
        <a:ln w="9525">
          <a:solidFill>
            <a:srgbClr val="000000"/>
          </a:solidFill>
          <a:miter lim="800000"/>
          <a:headEnd/>
          <a:tailEnd/>
        </a:ln>
      </xdr:spPr>
    </xdr:sp>
    <xdr:clientData/>
  </xdr:twoCellAnchor>
  <xdr:twoCellAnchor>
    <xdr:from>
      <xdr:col>7</xdr:col>
      <xdr:colOff>66675</xdr:colOff>
      <xdr:row>59</xdr:row>
      <xdr:rowOff>47625</xdr:rowOff>
    </xdr:from>
    <xdr:to>
      <xdr:col>9</xdr:col>
      <xdr:colOff>152400</xdr:colOff>
      <xdr:row>63</xdr:row>
      <xdr:rowOff>152400</xdr:rowOff>
    </xdr:to>
    <xdr:sp macro="" textlink="">
      <xdr:nvSpPr>
        <xdr:cNvPr id="21" name="AutoShape 20">
          <a:extLst>
            <a:ext uri="{FF2B5EF4-FFF2-40B4-BE49-F238E27FC236}">
              <a16:creationId xmlns:a16="http://schemas.microsoft.com/office/drawing/2014/main" id="{00000000-0008-0000-0400-000015000000}"/>
            </a:ext>
          </a:extLst>
        </xdr:cNvPr>
        <xdr:cNvSpPr>
          <a:spLocks noChangeArrowheads="1"/>
        </xdr:cNvSpPr>
      </xdr:nvSpPr>
      <xdr:spPr bwMode="auto">
        <a:xfrm rot="5400000">
          <a:off x="1181100" y="12449175"/>
          <a:ext cx="904875" cy="4857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FFFF"/>
        </a:solidFill>
        <a:ln w="9525">
          <a:solidFill>
            <a:srgbClr val="000000"/>
          </a:solidFill>
          <a:miter lim="800000"/>
          <a:headEnd/>
          <a:tailEnd/>
        </a:ln>
      </xdr:spPr>
    </xdr:sp>
    <xdr:clientData/>
  </xdr:twoCellAnchor>
  <xdr:twoCellAnchor>
    <xdr:from>
      <xdr:col>5</xdr:col>
      <xdr:colOff>28575</xdr:colOff>
      <xdr:row>79</xdr:row>
      <xdr:rowOff>28575</xdr:rowOff>
    </xdr:from>
    <xdr:to>
      <xdr:col>7</xdr:col>
      <xdr:colOff>114300</xdr:colOff>
      <xdr:row>87</xdr:row>
      <xdr:rowOff>152400</xdr:rowOff>
    </xdr:to>
    <xdr:sp macro="" textlink="">
      <xdr:nvSpPr>
        <xdr:cNvPr id="22" name="AutoShape 21">
          <a:extLst>
            <a:ext uri="{FF2B5EF4-FFF2-40B4-BE49-F238E27FC236}">
              <a16:creationId xmlns:a16="http://schemas.microsoft.com/office/drawing/2014/main" id="{00000000-0008-0000-0400-000016000000}"/>
            </a:ext>
          </a:extLst>
        </xdr:cNvPr>
        <xdr:cNvSpPr>
          <a:spLocks noChangeArrowheads="1"/>
        </xdr:cNvSpPr>
      </xdr:nvSpPr>
      <xdr:spPr bwMode="auto">
        <a:xfrm rot="5400000">
          <a:off x="333375" y="16840200"/>
          <a:ext cx="1724025" cy="4857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FFFF"/>
        </a:solidFill>
        <a:ln w="9525">
          <a:solidFill>
            <a:srgbClr val="000000"/>
          </a:solidFill>
          <a:miter lim="800000"/>
          <a:headEnd/>
          <a:tailEnd/>
        </a:ln>
      </xdr:spPr>
    </xdr:sp>
    <xdr:clientData/>
  </xdr:twoCellAnchor>
  <xdr:twoCellAnchor>
    <xdr:from>
      <xdr:col>26</xdr:col>
      <xdr:colOff>190500</xdr:colOff>
      <xdr:row>65</xdr:row>
      <xdr:rowOff>28575</xdr:rowOff>
    </xdr:from>
    <xdr:to>
      <xdr:col>26</xdr:col>
      <xdr:colOff>190500</xdr:colOff>
      <xdr:row>70</xdr:row>
      <xdr:rowOff>190500</xdr:rowOff>
    </xdr:to>
    <xdr:sp macro="" textlink="">
      <xdr:nvSpPr>
        <xdr:cNvPr id="23" name="Line 22">
          <a:extLst>
            <a:ext uri="{FF2B5EF4-FFF2-40B4-BE49-F238E27FC236}">
              <a16:creationId xmlns:a16="http://schemas.microsoft.com/office/drawing/2014/main" id="{00000000-0008-0000-0400-000017000000}"/>
            </a:ext>
          </a:extLst>
        </xdr:cNvPr>
        <xdr:cNvSpPr>
          <a:spLocks noChangeShapeType="1"/>
        </xdr:cNvSpPr>
      </xdr:nvSpPr>
      <xdr:spPr bwMode="auto">
        <a:xfrm>
          <a:off x="5314950" y="13420725"/>
          <a:ext cx="0" cy="116205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xdr:colOff>
      <xdr:row>65</xdr:row>
      <xdr:rowOff>171450</xdr:rowOff>
    </xdr:from>
    <xdr:to>
      <xdr:col>22</xdr:col>
      <xdr:colOff>38100</xdr:colOff>
      <xdr:row>65</xdr:row>
      <xdr:rowOff>171450</xdr:rowOff>
    </xdr:to>
    <xdr:sp macro="" textlink="">
      <xdr:nvSpPr>
        <xdr:cNvPr id="24" name="Line 23">
          <a:extLst>
            <a:ext uri="{FF2B5EF4-FFF2-40B4-BE49-F238E27FC236}">
              <a16:creationId xmlns:a16="http://schemas.microsoft.com/office/drawing/2014/main" id="{00000000-0008-0000-0400-000018000000}"/>
            </a:ext>
          </a:extLst>
        </xdr:cNvPr>
        <xdr:cNvSpPr>
          <a:spLocks noChangeShapeType="1"/>
        </xdr:cNvSpPr>
      </xdr:nvSpPr>
      <xdr:spPr bwMode="auto">
        <a:xfrm>
          <a:off x="2933700" y="13563600"/>
          <a:ext cx="1428750" cy="0"/>
        </a:xfrm>
        <a:prstGeom prst="line">
          <a:avLst/>
        </a:prstGeom>
        <a:noFill/>
        <a:ln w="24765">
          <a:pattFill prst="pct75">
            <a:fgClr>
              <a:srgbClr val="000000"/>
            </a:fgClr>
            <a:bgClr>
              <a:srgbClr val="FFFFFF"/>
            </a:bgClr>
          </a:pattFill>
          <a:round/>
          <a:headEnd/>
          <a:tailEnd/>
        </a:ln>
        <a:extLst>
          <a:ext uri="{909E8E84-426E-40DD-AFC4-6F175D3DCCD1}">
            <a14:hiddenFill xmlns:a14="http://schemas.microsoft.com/office/drawing/2010/main">
              <a:noFill/>
            </a14:hiddenFill>
          </a:ext>
        </a:extLst>
      </xdr:spPr>
    </xdr:sp>
    <xdr:clientData/>
  </xdr:twoCellAnchor>
  <xdr:twoCellAnchor>
    <xdr:from>
      <xdr:col>22</xdr:col>
      <xdr:colOff>38100</xdr:colOff>
      <xdr:row>65</xdr:row>
      <xdr:rowOff>180975</xdr:rowOff>
    </xdr:from>
    <xdr:to>
      <xdr:col>22</xdr:col>
      <xdr:colOff>38100</xdr:colOff>
      <xdr:row>69</xdr:row>
      <xdr:rowOff>180975</xdr:rowOff>
    </xdr:to>
    <xdr:sp macro="" textlink="">
      <xdr:nvSpPr>
        <xdr:cNvPr id="25" name="Line 24">
          <a:extLst>
            <a:ext uri="{FF2B5EF4-FFF2-40B4-BE49-F238E27FC236}">
              <a16:creationId xmlns:a16="http://schemas.microsoft.com/office/drawing/2014/main" id="{00000000-0008-0000-0400-000019000000}"/>
            </a:ext>
          </a:extLst>
        </xdr:cNvPr>
        <xdr:cNvSpPr>
          <a:spLocks noChangeShapeType="1"/>
        </xdr:cNvSpPr>
      </xdr:nvSpPr>
      <xdr:spPr bwMode="auto">
        <a:xfrm>
          <a:off x="4362450" y="13573125"/>
          <a:ext cx="0" cy="80010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xdr:colOff>
      <xdr:row>65</xdr:row>
      <xdr:rowOff>19050</xdr:rowOff>
    </xdr:from>
    <xdr:to>
      <xdr:col>26</xdr:col>
      <xdr:colOff>190500</xdr:colOff>
      <xdr:row>65</xdr:row>
      <xdr:rowOff>19050</xdr:rowOff>
    </xdr:to>
    <xdr:sp macro="" textlink="">
      <xdr:nvSpPr>
        <xdr:cNvPr id="26" name="Line 25">
          <a:extLst>
            <a:ext uri="{FF2B5EF4-FFF2-40B4-BE49-F238E27FC236}">
              <a16:creationId xmlns:a16="http://schemas.microsoft.com/office/drawing/2014/main" id="{00000000-0008-0000-0400-00001A000000}"/>
            </a:ext>
          </a:extLst>
        </xdr:cNvPr>
        <xdr:cNvSpPr>
          <a:spLocks noChangeShapeType="1"/>
        </xdr:cNvSpPr>
      </xdr:nvSpPr>
      <xdr:spPr bwMode="auto">
        <a:xfrm>
          <a:off x="2933700" y="13411200"/>
          <a:ext cx="2381250" cy="0"/>
        </a:xfrm>
        <a:prstGeom prst="line">
          <a:avLst/>
        </a:prstGeom>
        <a:noFill/>
        <a:ln w="24765">
          <a:pattFill prst="pct75">
            <a:fgClr>
              <a:srgbClr val="000000"/>
            </a:fgClr>
            <a:bgClr>
              <a:srgbClr val="FFFFFF"/>
            </a:bgClr>
          </a:pattFill>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77</xdr:row>
      <xdr:rowOff>0</xdr:rowOff>
    </xdr:from>
    <xdr:to>
      <xdr:col>26</xdr:col>
      <xdr:colOff>161925</xdr:colOff>
      <xdr:row>77</xdr:row>
      <xdr:rowOff>0</xdr:rowOff>
    </xdr:to>
    <xdr:sp macro="" textlink="">
      <xdr:nvSpPr>
        <xdr:cNvPr id="27" name="Line 26">
          <a:extLst>
            <a:ext uri="{FF2B5EF4-FFF2-40B4-BE49-F238E27FC236}">
              <a16:creationId xmlns:a16="http://schemas.microsoft.com/office/drawing/2014/main" id="{00000000-0008-0000-0400-00001B000000}"/>
            </a:ext>
          </a:extLst>
        </xdr:cNvPr>
        <xdr:cNvSpPr>
          <a:spLocks noChangeShapeType="1"/>
        </xdr:cNvSpPr>
      </xdr:nvSpPr>
      <xdr:spPr bwMode="auto">
        <a:xfrm>
          <a:off x="2533650" y="15792450"/>
          <a:ext cx="2752725" cy="0"/>
        </a:xfrm>
        <a:prstGeom prst="line">
          <a:avLst/>
        </a:prstGeom>
        <a:noFill/>
        <a:ln w="24765">
          <a:pattFill prst="pct75">
            <a:fgClr>
              <a:srgbClr val="000000"/>
            </a:fgClr>
            <a:bgClr>
              <a:srgbClr val="FFFFFF"/>
            </a:bgClr>
          </a:patt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171450</xdr:colOff>
      <xdr:row>77</xdr:row>
      <xdr:rowOff>0</xdr:rowOff>
    </xdr:from>
    <xdr:to>
      <xdr:col>26</xdr:col>
      <xdr:colOff>171450</xdr:colOff>
      <xdr:row>83</xdr:row>
      <xdr:rowOff>0</xdr:rowOff>
    </xdr:to>
    <xdr:sp macro="" textlink="">
      <xdr:nvSpPr>
        <xdr:cNvPr id="28" name="Line 27">
          <a:extLst>
            <a:ext uri="{FF2B5EF4-FFF2-40B4-BE49-F238E27FC236}">
              <a16:creationId xmlns:a16="http://schemas.microsoft.com/office/drawing/2014/main" id="{00000000-0008-0000-0400-00001C000000}"/>
            </a:ext>
          </a:extLst>
        </xdr:cNvPr>
        <xdr:cNvSpPr>
          <a:spLocks noChangeShapeType="1"/>
        </xdr:cNvSpPr>
      </xdr:nvSpPr>
      <xdr:spPr bwMode="auto">
        <a:xfrm>
          <a:off x="5295900" y="15792450"/>
          <a:ext cx="0" cy="120015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28575</xdr:colOff>
      <xdr:row>77</xdr:row>
      <xdr:rowOff>180975</xdr:rowOff>
    </xdr:from>
    <xdr:to>
      <xdr:col>22</xdr:col>
      <xdr:colOff>28575</xdr:colOff>
      <xdr:row>82</xdr:row>
      <xdr:rowOff>9525</xdr:rowOff>
    </xdr:to>
    <xdr:sp macro="" textlink="">
      <xdr:nvSpPr>
        <xdr:cNvPr id="29" name="Line 28">
          <a:extLst>
            <a:ext uri="{FF2B5EF4-FFF2-40B4-BE49-F238E27FC236}">
              <a16:creationId xmlns:a16="http://schemas.microsoft.com/office/drawing/2014/main" id="{00000000-0008-0000-0400-00001D000000}"/>
            </a:ext>
          </a:extLst>
        </xdr:cNvPr>
        <xdr:cNvSpPr>
          <a:spLocks noChangeShapeType="1"/>
        </xdr:cNvSpPr>
      </xdr:nvSpPr>
      <xdr:spPr bwMode="auto">
        <a:xfrm>
          <a:off x="4352925" y="15973425"/>
          <a:ext cx="0" cy="828675"/>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9525</xdr:colOff>
      <xdr:row>77</xdr:row>
      <xdr:rowOff>171450</xdr:rowOff>
    </xdr:from>
    <xdr:to>
      <xdr:col>22</xdr:col>
      <xdr:colOff>28575</xdr:colOff>
      <xdr:row>77</xdr:row>
      <xdr:rowOff>171450</xdr:rowOff>
    </xdr:to>
    <xdr:sp macro="" textlink="">
      <xdr:nvSpPr>
        <xdr:cNvPr id="30" name="Line 29">
          <a:extLst>
            <a:ext uri="{FF2B5EF4-FFF2-40B4-BE49-F238E27FC236}">
              <a16:creationId xmlns:a16="http://schemas.microsoft.com/office/drawing/2014/main" id="{00000000-0008-0000-0400-00001E000000}"/>
            </a:ext>
          </a:extLst>
        </xdr:cNvPr>
        <xdr:cNvSpPr>
          <a:spLocks noChangeShapeType="1"/>
        </xdr:cNvSpPr>
      </xdr:nvSpPr>
      <xdr:spPr bwMode="auto">
        <a:xfrm>
          <a:off x="2533650" y="15963900"/>
          <a:ext cx="1819275" cy="0"/>
        </a:xfrm>
        <a:prstGeom prst="line">
          <a:avLst/>
        </a:prstGeom>
        <a:noFill/>
        <a:ln w="24765">
          <a:pattFill prst="pct75">
            <a:fgClr>
              <a:srgbClr val="000000"/>
            </a:fgClr>
            <a:bgClr>
              <a:srgbClr val="FFFFFF"/>
            </a:bgClr>
          </a:pattFill>
          <a:round/>
          <a:headEnd/>
          <a:tailEnd/>
        </a:ln>
        <a:extLst>
          <a:ext uri="{909E8E84-426E-40DD-AFC4-6F175D3DCCD1}">
            <a14:hiddenFill xmlns:a14="http://schemas.microsoft.com/office/drawing/2010/main">
              <a:noFill/>
            </a14:hiddenFill>
          </a:ext>
        </a:extLst>
      </xdr:spPr>
    </xdr:sp>
    <xdr:clientData/>
  </xdr:twoCellAnchor>
  <xdr:twoCellAnchor>
    <xdr:from>
      <xdr:col>22</xdr:col>
      <xdr:colOff>28575</xdr:colOff>
      <xdr:row>89</xdr:row>
      <xdr:rowOff>171450</xdr:rowOff>
    </xdr:from>
    <xdr:to>
      <xdr:col>22</xdr:col>
      <xdr:colOff>28575</xdr:colOff>
      <xdr:row>94</xdr:row>
      <xdr:rowOff>0</xdr:rowOff>
    </xdr:to>
    <xdr:sp macro="" textlink="">
      <xdr:nvSpPr>
        <xdr:cNvPr id="31" name="Line 30">
          <a:extLst>
            <a:ext uri="{FF2B5EF4-FFF2-40B4-BE49-F238E27FC236}">
              <a16:creationId xmlns:a16="http://schemas.microsoft.com/office/drawing/2014/main" id="{00000000-0008-0000-0400-00001F000000}"/>
            </a:ext>
          </a:extLst>
        </xdr:cNvPr>
        <xdr:cNvSpPr>
          <a:spLocks noChangeShapeType="1"/>
        </xdr:cNvSpPr>
      </xdr:nvSpPr>
      <xdr:spPr bwMode="auto">
        <a:xfrm>
          <a:off x="4352925" y="18364200"/>
          <a:ext cx="0" cy="828675"/>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9525</xdr:colOff>
      <xdr:row>89</xdr:row>
      <xdr:rowOff>171450</xdr:rowOff>
    </xdr:from>
    <xdr:to>
      <xdr:col>22</xdr:col>
      <xdr:colOff>19050</xdr:colOff>
      <xdr:row>89</xdr:row>
      <xdr:rowOff>171450</xdr:rowOff>
    </xdr:to>
    <xdr:sp macro="" textlink="">
      <xdr:nvSpPr>
        <xdr:cNvPr id="32" name="Line 31">
          <a:extLst>
            <a:ext uri="{FF2B5EF4-FFF2-40B4-BE49-F238E27FC236}">
              <a16:creationId xmlns:a16="http://schemas.microsoft.com/office/drawing/2014/main" id="{00000000-0008-0000-0400-000020000000}"/>
            </a:ext>
          </a:extLst>
        </xdr:cNvPr>
        <xdr:cNvSpPr>
          <a:spLocks noChangeShapeType="1"/>
        </xdr:cNvSpPr>
      </xdr:nvSpPr>
      <xdr:spPr bwMode="auto">
        <a:xfrm>
          <a:off x="2133600" y="18364200"/>
          <a:ext cx="2209800" cy="0"/>
        </a:xfrm>
        <a:prstGeom prst="line">
          <a:avLst/>
        </a:prstGeom>
        <a:noFill/>
        <a:ln w="24765">
          <a:pattFill prst="pct75">
            <a:fgClr>
              <a:srgbClr val="000000"/>
            </a:fgClr>
            <a:bgClr>
              <a:srgbClr val="FFFFFF"/>
            </a:bgClr>
          </a:patt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89</xdr:row>
      <xdr:rowOff>9525</xdr:rowOff>
    </xdr:from>
    <xdr:to>
      <xdr:col>26</xdr:col>
      <xdr:colOff>180975</xdr:colOff>
      <xdr:row>89</xdr:row>
      <xdr:rowOff>9525</xdr:rowOff>
    </xdr:to>
    <xdr:sp macro="" textlink="">
      <xdr:nvSpPr>
        <xdr:cNvPr id="33" name="Line 32">
          <a:extLst>
            <a:ext uri="{FF2B5EF4-FFF2-40B4-BE49-F238E27FC236}">
              <a16:creationId xmlns:a16="http://schemas.microsoft.com/office/drawing/2014/main" id="{00000000-0008-0000-0400-000021000000}"/>
            </a:ext>
          </a:extLst>
        </xdr:cNvPr>
        <xdr:cNvSpPr>
          <a:spLocks noChangeShapeType="1"/>
        </xdr:cNvSpPr>
      </xdr:nvSpPr>
      <xdr:spPr bwMode="auto">
        <a:xfrm>
          <a:off x="2133600" y="18202275"/>
          <a:ext cx="3171825" cy="0"/>
        </a:xfrm>
        <a:prstGeom prst="line">
          <a:avLst/>
        </a:prstGeom>
        <a:noFill/>
        <a:ln w="24765">
          <a:pattFill prst="pct75">
            <a:fgClr>
              <a:srgbClr val="000000"/>
            </a:fgClr>
            <a:bgClr>
              <a:srgbClr val="FFFFFF"/>
            </a:bgClr>
          </a:patt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180975</xdr:colOff>
      <xdr:row>89</xdr:row>
      <xdr:rowOff>19050</xdr:rowOff>
    </xdr:from>
    <xdr:to>
      <xdr:col>26</xdr:col>
      <xdr:colOff>180975</xdr:colOff>
      <xdr:row>94</xdr:row>
      <xdr:rowOff>180975</xdr:rowOff>
    </xdr:to>
    <xdr:sp macro="" textlink="">
      <xdr:nvSpPr>
        <xdr:cNvPr id="34" name="Line 33">
          <a:extLst>
            <a:ext uri="{FF2B5EF4-FFF2-40B4-BE49-F238E27FC236}">
              <a16:creationId xmlns:a16="http://schemas.microsoft.com/office/drawing/2014/main" id="{00000000-0008-0000-0400-000022000000}"/>
            </a:ext>
          </a:extLst>
        </xdr:cNvPr>
        <xdr:cNvSpPr>
          <a:spLocks noChangeShapeType="1"/>
        </xdr:cNvSpPr>
      </xdr:nvSpPr>
      <xdr:spPr bwMode="auto">
        <a:xfrm>
          <a:off x="5305425" y="18211800"/>
          <a:ext cx="0" cy="116205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xdr:colOff>
      <xdr:row>24</xdr:row>
      <xdr:rowOff>28575</xdr:rowOff>
    </xdr:from>
    <xdr:to>
      <xdr:col>6</xdr:col>
      <xdr:colOff>638175</xdr:colOff>
      <xdr:row>27</xdr:row>
      <xdr:rowOff>85725</xdr:rowOff>
    </xdr:to>
    <xdr:sp macro="" textlink="">
      <xdr:nvSpPr>
        <xdr:cNvPr id="2" name="右矢印 1">
          <a:extLst>
            <a:ext uri="{FF2B5EF4-FFF2-40B4-BE49-F238E27FC236}">
              <a16:creationId xmlns:a16="http://schemas.microsoft.com/office/drawing/2014/main" id="{01A472AF-C37F-4568-9F07-BB6882BBE285}"/>
            </a:ext>
          </a:extLst>
        </xdr:cNvPr>
        <xdr:cNvSpPr/>
      </xdr:nvSpPr>
      <xdr:spPr>
        <a:xfrm>
          <a:off x="2743200" y="3457575"/>
          <a:ext cx="457200" cy="485775"/>
        </a:xfrm>
        <a:prstGeom prst="rightArrow">
          <a:avLst/>
        </a:prstGeom>
        <a:solidFill>
          <a:schemeClr val="tx1">
            <a:lumMod val="75000"/>
            <a:lumOff val="2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2213412</xdr:colOff>
      <xdr:row>60</xdr:row>
      <xdr:rowOff>76200</xdr:rowOff>
    </xdr:from>
    <xdr:ext cx="3286125" cy="1476375"/>
    <xdr:pic>
      <xdr:nvPicPr>
        <xdr:cNvPr id="3" name="図 2">
          <a:extLst>
            <a:ext uri="{FF2B5EF4-FFF2-40B4-BE49-F238E27FC236}">
              <a16:creationId xmlns:a16="http://schemas.microsoft.com/office/drawing/2014/main" id="{F1397D06-F7D6-45F8-BC11-A0B51C48B0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10326" y="9345010"/>
          <a:ext cx="32861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16</xdr:col>
      <xdr:colOff>9525</xdr:colOff>
      <xdr:row>7</xdr:row>
      <xdr:rowOff>0</xdr:rowOff>
    </xdr:from>
    <xdr:to>
      <xdr:col>16</xdr:col>
      <xdr:colOff>9525</xdr:colOff>
      <xdr:row>10</xdr:row>
      <xdr:rowOff>9525</xdr:rowOff>
    </xdr:to>
    <xdr:sp macro="" textlink="">
      <xdr:nvSpPr>
        <xdr:cNvPr id="2" name="Line 1">
          <a:extLst>
            <a:ext uri="{FF2B5EF4-FFF2-40B4-BE49-F238E27FC236}">
              <a16:creationId xmlns:a16="http://schemas.microsoft.com/office/drawing/2014/main" id="{13A6904B-6E58-44DD-9972-FAAA7076D5E2}"/>
            </a:ext>
          </a:extLst>
        </xdr:cNvPr>
        <xdr:cNvSpPr>
          <a:spLocks noChangeShapeType="1"/>
        </xdr:cNvSpPr>
      </xdr:nvSpPr>
      <xdr:spPr bwMode="auto">
        <a:xfrm>
          <a:off x="3209925" y="1000125"/>
          <a:ext cx="0" cy="43815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0</xdr:colOff>
      <xdr:row>13</xdr:row>
      <xdr:rowOff>0</xdr:rowOff>
    </xdr:from>
    <xdr:to>
      <xdr:col>9</xdr:col>
      <xdr:colOff>0</xdr:colOff>
      <xdr:row>16</xdr:row>
      <xdr:rowOff>0</xdr:rowOff>
    </xdr:to>
    <xdr:sp macro="" textlink="">
      <xdr:nvSpPr>
        <xdr:cNvPr id="3" name="Line 2">
          <a:extLst>
            <a:ext uri="{FF2B5EF4-FFF2-40B4-BE49-F238E27FC236}">
              <a16:creationId xmlns:a16="http://schemas.microsoft.com/office/drawing/2014/main" id="{69F52C0F-02AE-4B30-89C7-2217778B04FF}"/>
            </a:ext>
          </a:extLst>
        </xdr:cNvPr>
        <xdr:cNvSpPr>
          <a:spLocks noChangeShapeType="1"/>
        </xdr:cNvSpPr>
      </xdr:nvSpPr>
      <xdr:spPr bwMode="auto">
        <a:xfrm>
          <a:off x="1800225" y="1857375"/>
          <a:ext cx="0" cy="428625"/>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9525</xdr:colOff>
      <xdr:row>13</xdr:row>
      <xdr:rowOff>0</xdr:rowOff>
    </xdr:from>
    <xdr:to>
      <xdr:col>19</xdr:col>
      <xdr:colOff>9525</xdr:colOff>
      <xdr:row>16</xdr:row>
      <xdr:rowOff>9525</xdr:rowOff>
    </xdr:to>
    <xdr:sp macro="" textlink="">
      <xdr:nvSpPr>
        <xdr:cNvPr id="4" name="Line 3">
          <a:extLst>
            <a:ext uri="{FF2B5EF4-FFF2-40B4-BE49-F238E27FC236}">
              <a16:creationId xmlns:a16="http://schemas.microsoft.com/office/drawing/2014/main" id="{F652061E-B208-4945-81EF-8EAC34697497}"/>
            </a:ext>
          </a:extLst>
        </xdr:cNvPr>
        <xdr:cNvSpPr>
          <a:spLocks noChangeShapeType="1"/>
        </xdr:cNvSpPr>
      </xdr:nvSpPr>
      <xdr:spPr bwMode="auto">
        <a:xfrm flipH="1">
          <a:off x="3810000" y="1857375"/>
          <a:ext cx="0" cy="43815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13</xdr:row>
      <xdr:rowOff>0</xdr:rowOff>
    </xdr:from>
    <xdr:to>
      <xdr:col>26</xdr:col>
      <xdr:colOff>0</xdr:colOff>
      <xdr:row>17</xdr:row>
      <xdr:rowOff>0</xdr:rowOff>
    </xdr:to>
    <xdr:sp macro="" textlink="">
      <xdr:nvSpPr>
        <xdr:cNvPr id="5" name="Line 4">
          <a:extLst>
            <a:ext uri="{FF2B5EF4-FFF2-40B4-BE49-F238E27FC236}">
              <a16:creationId xmlns:a16="http://schemas.microsoft.com/office/drawing/2014/main" id="{F10BB99B-5081-4370-8705-65734631A7C9}"/>
            </a:ext>
          </a:extLst>
        </xdr:cNvPr>
        <xdr:cNvSpPr>
          <a:spLocks noChangeShapeType="1"/>
        </xdr:cNvSpPr>
      </xdr:nvSpPr>
      <xdr:spPr bwMode="auto">
        <a:xfrm>
          <a:off x="5200650" y="1857375"/>
          <a:ext cx="0" cy="57150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0</xdr:colOff>
      <xdr:row>19</xdr:row>
      <xdr:rowOff>0</xdr:rowOff>
    </xdr:from>
    <xdr:to>
      <xdr:col>9</xdr:col>
      <xdr:colOff>0</xdr:colOff>
      <xdr:row>22</xdr:row>
      <xdr:rowOff>0</xdr:rowOff>
    </xdr:to>
    <xdr:sp macro="" textlink="">
      <xdr:nvSpPr>
        <xdr:cNvPr id="6" name="Line 5">
          <a:extLst>
            <a:ext uri="{FF2B5EF4-FFF2-40B4-BE49-F238E27FC236}">
              <a16:creationId xmlns:a16="http://schemas.microsoft.com/office/drawing/2014/main" id="{AB464B0B-62BC-4273-AD80-1DA38EB5BFD6}"/>
            </a:ext>
          </a:extLst>
        </xdr:cNvPr>
        <xdr:cNvSpPr>
          <a:spLocks noChangeShapeType="1"/>
        </xdr:cNvSpPr>
      </xdr:nvSpPr>
      <xdr:spPr bwMode="auto">
        <a:xfrm>
          <a:off x="1800225" y="2714625"/>
          <a:ext cx="0" cy="428625"/>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0</xdr:colOff>
      <xdr:row>25</xdr:row>
      <xdr:rowOff>0</xdr:rowOff>
    </xdr:from>
    <xdr:to>
      <xdr:col>9</xdr:col>
      <xdr:colOff>0</xdr:colOff>
      <xdr:row>28</xdr:row>
      <xdr:rowOff>9525</xdr:rowOff>
    </xdr:to>
    <xdr:sp macro="" textlink="">
      <xdr:nvSpPr>
        <xdr:cNvPr id="7" name="Line 6">
          <a:extLst>
            <a:ext uri="{FF2B5EF4-FFF2-40B4-BE49-F238E27FC236}">
              <a16:creationId xmlns:a16="http://schemas.microsoft.com/office/drawing/2014/main" id="{95D39734-C770-49AE-906A-38CE5192CDBA}"/>
            </a:ext>
          </a:extLst>
        </xdr:cNvPr>
        <xdr:cNvSpPr>
          <a:spLocks noChangeShapeType="1"/>
        </xdr:cNvSpPr>
      </xdr:nvSpPr>
      <xdr:spPr bwMode="auto">
        <a:xfrm>
          <a:off x="1800225" y="3571875"/>
          <a:ext cx="0" cy="43815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31</xdr:row>
      <xdr:rowOff>0</xdr:rowOff>
    </xdr:from>
    <xdr:to>
      <xdr:col>4</xdr:col>
      <xdr:colOff>0</xdr:colOff>
      <xdr:row>34</xdr:row>
      <xdr:rowOff>0</xdr:rowOff>
    </xdr:to>
    <xdr:sp macro="" textlink="">
      <xdr:nvSpPr>
        <xdr:cNvPr id="8" name="Line 7">
          <a:extLst>
            <a:ext uri="{FF2B5EF4-FFF2-40B4-BE49-F238E27FC236}">
              <a16:creationId xmlns:a16="http://schemas.microsoft.com/office/drawing/2014/main" id="{0A41E373-5E5B-409B-9708-223E1E6A1F3F}"/>
            </a:ext>
          </a:extLst>
        </xdr:cNvPr>
        <xdr:cNvSpPr>
          <a:spLocks noChangeShapeType="1"/>
        </xdr:cNvSpPr>
      </xdr:nvSpPr>
      <xdr:spPr bwMode="auto">
        <a:xfrm>
          <a:off x="800100" y="4429125"/>
          <a:ext cx="0" cy="428625"/>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31</xdr:row>
      <xdr:rowOff>0</xdr:rowOff>
    </xdr:from>
    <xdr:to>
      <xdr:col>11</xdr:col>
      <xdr:colOff>0</xdr:colOff>
      <xdr:row>35</xdr:row>
      <xdr:rowOff>9525</xdr:rowOff>
    </xdr:to>
    <xdr:sp macro="" textlink="">
      <xdr:nvSpPr>
        <xdr:cNvPr id="9" name="Line 8">
          <a:extLst>
            <a:ext uri="{FF2B5EF4-FFF2-40B4-BE49-F238E27FC236}">
              <a16:creationId xmlns:a16="http://schemas.microsoft.com/office/drawing/2014/main" id="{5D57ED00-A925-4AA6-9E3D-04F688713629}"/>
            </a:ext>
          </a:extLst>
        </xdr:cNvPr>
        <xdr:cNvSpPr>
          <a:spLocks noChangeShapeType="1"/>
        </xdr:cNvSpPr>
      </xdr:nvSpPr>
      <xdr:spPr bwMode="auto">
        <a:xfrm>
          <a:off x="2200275" y="4429125"/>
          <a:ext cx="0" cy="581025"/>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0</xdr:colOff>
      <xdr:row>19</xdr:row>
      <xdr:rowOff>0</xdr:rowOff>
    </xdr:from>
    <xdr:to>
      <xdr:col>27</xdr:col>
      <xdr:colOff>0</xdr:colOff>
      <xdr:row>22</xdr:row>
      <xdr:rowOff>0</xdr:rowOff>
    </xdr:to>
    <xdr:sp macro="" textlink="">
      <xdr:nvSpPr>
        <xdr:cNvPr id="10" name="Line 9">
          <a:extLst>
            <a:ext uri="{FF2B5EF4-FFF2-40B4-BE49-F238E27FC236}">
              <a16:creationId xmlns:a16="http://schemas.microsoft.com/office/drawing/2014/main" id="{62351AD8-A7BE-4B46-A975-944EB1C72EEA}"/>
            </a:ext>
          </a:extLst>
        </xdr:cNvPr>
        <xdr:cNvSpPr>
          <a:spLocks noChangeShapeType="1"/>
        </xdr:cNvSpPr>
      </xdr:nvSpPr>
      <xdr:spPr bwMode="auto">
        <a:xfrm>
          <a:off x="5400675" y="2714625"/>
          <a:ext cx="0" cy="428625"/>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0</xdr:colOff>
      <xdr:row>25</xdr:row>
      <xdr:rowOff>0</xdr:rowOff>
    </xdr:from>
    <xdr:to>
      <xdr:col>27</xdr:col>
      <xdr:colOff>0</xdr:colOff>
      <xdr:row>28</xdr:row>
      <xdr:rowOff>0</xdr:rowOff>
    </xdr:to>
    <xdr:sp macro="" textlink="">
      <xdr:nvSpPr>
        <xdr:cNvPr id="11" name="Line 10">
          <a:extLst>
            <a:ext uri="{FF2B5EF4-FFF2-40B4-BE49-F238E27FC236}">
              <a16:creationId xmlns:a16="http://schemas.microsoft.com/office/drawing/2014/main" id="{F7605113-016C-43D2-BCFB-17BAF735E13A}"/>
            </a:ext>
          </a:extLst>
        </xdr:cNvPr>
        <xdr:cNvSpPr>
          <a:spLocks noChangeShapeType="1"/>
        </xdr:cNvSpPr>
      </xdr:nvSpPr>
      <xdr:spPr bwMode="auto">
        <a:xfrm>
          <a:off x="5400675" y="3571875"/>
          <a:ext cx="0" cy="428625"/>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0</xdr:colOff>
      <xdr:row>31</xdr:row>
      <xdr:rowOff>0</xdr:rowOff>
    </xdr:from>
    <xdr:to>
      <xdr:col>27</xdr:col>
      <xdr:colOff>0</xdr:colOff>
      <xdr:row>34</xdr:row>
      <xdr:rowOff>0</xdr:rowOff>
    </xdr:to>
    <xdr:sp macro="" textlink="">
      <xdr:nvSpPr>
        <xdr:cNvPr id="12" name="Line 11">
          <a:extLst>
            <a:ext uri="{FF2B5EF4-FFF2-40B4-BE49-F238E27FC236}">
              <a16:creationId xmlns:a16="http://schemas.microsoft.com/office/drawing/2014/main" id="{C5C40570-C6DA-44CC-857D-F44B70AD2139}"/>
            </a:ext>
          </a:extLst>
        </xdr:cNvPr>
        <xdr:cNvSpPr>
          <a:spLocks noChangeShapeType="1"/>
        </xdr:cNvSpPr>
      </xdr:nvSpPr>
      <xdr:spPr bwMode="auto">
        <a:xfrm>
          <a:off x="5400675" y="4429125"/>
          <a:ext cx="0" cy="428625"/>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190500</xdr:colOff>
      <xdr:row>24</xdr:row>
      <xdr:rowOff>0</xdr:rowOff>
    </xdr:from>
    <xdr:to>
      <xdr:col>21</xdr:col>
      <xdr:colOff>0</xdr:colOff>
      <xdr:row>24</xdr:row>
      <xdr:rowOff>0</xdr:rowOff>
    </xdr:to>
    <xdr:sp macro="" textlink="">
      <xdr:nvSpPr>
        <xdr:cNvPr id="13" name="Line 12">
          <a:extLst>
            <a:ext uri="{FF2B5EF4-FFF2-40B4-BE49-F238E27FC236}">
              <a16:creationId xmlns:a16="http://schemas.microsoft.com/office/drawing/2014/main" id="{77843790-1C00-441E-85A5-714C284919F1}"/>
            </a:ext>
          </a:extLst>
        </xdr:cNvPr>
        <xdr:cNvSpPr>
          <a:spLocks noChangeShapeType="1"/>
        </xdr:cNvSpPr>
      </xdr:nvSpPr>
      <xdr:spPr bwMode="auto">
        <a:xfrm>
          <a:off x="3990975" y="3429000"/>
          <a:ext cx="209550" cy="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0</xdr:colOff>
      <xdr:row>43</xdr:row>
      <xdr:rowOff>0</xdr:rowOff>
    </xdr:from>
    <xdr:to>
      <xdr:col>3</xdr:col>
      <xdr:colOff>0</xdr:colOff>
      <xdr:row>46</xdr:row>
      <xdr:rowOff>9525</xdr:rowOff>
    </xdr:to>
    <xdr:sp macro="" textlink="">
      <xdr:nvSpPr>
        <xdr:cNvPr id="14" name="Line 13">
          <a:extLst>
            <a:ext uri="{FF2B5EF4-FFF2-40B4-BE49-F238E27FC236}">
              <a16:creationId xmlns:a16="http://schemas.microsoft.com/office/drawing/2014/main" id="{67438B91-D851-45EB-94B3-46E465738309}"/>
            </a:ext>
          </a:extLst>
        </xdr:cNvPr>
        <xdr:cNvSpPr>
          <a:spLocks noChangeShapeType="1"/>
        </xdr:cNvSpPr>
      </xdr:nvSpPr>
      <xdr:spPr bwMode="auto">
        <a:xfrm>
          <a:off x="600075" y="6143625"/>
          <a:ext cx="0" cy="43815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9525</xdr:colOff>
      <xdr:row>43</xdr:row>
      <xdr:rowOff>0</xdr:rowOff>
    </xdr:from>
    <xdr:to>
      <xdr:col>11</xdr:col>
      <xdr:colOff>9525</xdr:colOff>
      <xdr:row>47</xdr:row>
      <xdr:rowOff>0</xdr:rowOff>
    </xdr:to>
    <xdr:sp macro="" textlink="">
      <xdr:nvSpPr>
        <xdr:cNvPr id="15" name="Line 14">
          <a:extLst>
            <a:ext uri="{FF2B5EF4-FFF2-40B4-BE49-F238E27FC236}">
              <a16:creationId xmlns:a16="http://schemas.microsoft.com/office/drawing/2014/main" id="{F0E64ADE-6CC0-4132-9BCF-67F020167333}"/>
            </a:ext>
          </a:extLst>
        </xdr:cNvPr>
        <xdr:cNvSpPr>
          <a:spLocks noChangeShapeType="1"/>
        </xdr:cNvSpPr>
      </xdr:nvSpPr>
      <xdr:spPr bwMode="auto">
        <a:xfrm>
          <a:off x="2209800" y="6143625"/>
          <a:ext cx="0" cy="57150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24</xdr:row>
      <xdr:rowOff>0</xdr:rowOff>
    </xdr:from>
    <xdr:to>
      <xdr:col>20</xdr:col>
      <xdr:colOff>0</xdr:colOff>
      <xdr:row>35</xdr:row>
      <xdr:rowOff>104775</xdr:rowOff>
    </xdr:to>
    <xdr:sp macro="" textlink="">
      <xdr:nvSpPr>
        <xdr:cNvPr id="16" name="Line 15">
          <a:extLst>
            <a:ext uri="{FF2B5EF4-FFF2-40B4-BE49-F238E27FC236}">
              <a16:creationId xmlns:a16="http://schemas.microsoft.com/office/drawing/2014/main" id="{3A9B9AA9-4A15-4096-9849-CF69E5EB5FD6}"/>
            </a:ext>
          </a:extLst>
        </xdr:cNvPr>
        <xdr:cNvSpPr>
          <a:spLocks noChangeShapeType="1"/>
        </xdr:cNvSpPr>
      </xdr:nvSpPr>
      <xdr:spPr bwMode="auto">
        <a:xfrm flipH="1">
          <a:off x="4000500" y="3429000"/>
          <a:ext cx="0" cy="1676400"/>
        </a:xfrm>
        <a:prstGeom prst="line">
          <a:avLst/>
        </a:prstGeom>
        <a:noFill/>
        <a:ln w="24765">
          <a:pattFill prst="pct75">
            <a:fgClr>
              <a:srgbClr val="000000"/>
            </a:fgClr>
            <a:bgClr>
              <a:srgbClr val="FFFFFF"/>
            </a:bgClr>
          </a:patt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35</xdr:row>
      <xdr:rowOff>104775</xdr:rowOff>
    </xdr:from>
    <xdr:to>
      <xdr:col>20</xdr:col>
      <xdr:colOff>9525</xdr:colOff>
      <xdr:row>35</xdr:row>
      <xdr:rowOff>104775</xdr:rowOff>
    </xdr:to>
    <xdr:sp macro="" textlink="">
      <xdr:nvSpPr>
        <xdr:cNvPr id="17" name="Line 16">
          <a:extLst>
            <a:ext uri="{FF2B5EF4-FFF2-40B4-BE49-F238E27FC236}">
              <a16:creationId xmlns:a16="http://schemas.microsoft.com/office/drawing/2014/main" id="{FB7C2066-C3C2-42A6-8E56-044DC0052E88}"/>
            </a:ext>
          </a:extLst>
        </xdr:cNvPr>
        <xdr:cNvSpPr>
          <a:spLocks noChangeShapeType="1"/>
        </xdr:cNvSpPr>
      </xdr:nvSpPr>
      <xdr:spPr bwMode="auto">
        <a:xfrm>
          <a:off x="3400425" y="5105400"/>
          <a:ext cx="609600" cy="0"/>
        </a:xfrm>
        <a:prstGeom prst="line">
          <a:avLst/>
        </a:prstGeom>
        <a:noFill/>
        <a:ln w="24765">
          <a:pattFill prst="pct75">
            <a:fgClr>
              <a:srgbClr val="000000"/>
            </a:fgClr>
            <a:bgClr>
              <a:srgbClr val="FFFFFF"/>
            </a:bgClr>
          </a:pattFill>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41</xdr:row>
      <xdr:rowOff>9525</xdr:rowOff>
    </xdr:from>
    <xdr:to>
      <xdr:col>21</xdr:col>
      <xdr:colOff>190500</xdr:colOff>
      <xdr:row>41</xdr:row>
      <xdr:rowOff>9525</xdr:rowOff>
    </xdr:to>
    <xdr:sp macro="" textlink="">
      <xdr:nvSpPr>
        <xdr:cNvPr id="18" name="Line 17">
          <a:extLst>
            <a:ext uri="{FF2B5EF4-FFF2-40B4-BE49-F238E27FC236}">
              <a16:creationId xmlns:a16="http://schemas.microsoft.com/office/drawing/2014/main" id="{AB4C7614-61C0-4006-A72A-BA16DD882BB4}"/>
            </a:ext>
          </a:extLst>
        </xdr:cNvPr>
        <xdr:cNvSpPr>
          <a:spLocks noChangeShapeType="1"/>
        </xdr:cNvSpPr>
      </xdr:nvSpPr>
      <xdr:spPr bwMode="auto">
        <a:xfrm flipV="1">
          <a:off x="2609850" y="5867400"/>
          <a:ext cx="1781175" cy="0"/>
        </a:xfrm>
        <a:prstGeom prst="line">
          <a:avLst/>
        </a:prstGeom>
        <a:noFill/>
        <a:ln w="24765">
          <a:pattFill prst="pct75">
            <a:fgClr>
              <a:srgbClr val="000000"/>
            </a:fgClr>
            <a:bgClr>
              <a:srgbClr val="FFFFFF"/>
            </a:bgClr>
          </a:patt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27</xdr:col>
      <xdr:colOff>0</xdr:colOff>
      <xdr:row>37</xdr:row>
      <xdr:rowOff>0</xdr:rowOff>
    </xdr:from>
    <xdr:to>
      <xdr:col>27</xdr:col>
      <xdr:colOff>0</xdr:colOff>
      <xdr:row>40</xdr:row>
      <xdr:rowOff>0</xdr:rowOff>
    </xdr:to>
    <xdr:sp macro="" textlink="">
      <xdr:nvSpPr>
        <xdr:cNvPr id="19" name="Line 18">
          <a:extLst>
            <a:ext uri="{FF2B5EF4-FFF2-40B4-BE49-F238E27FC236}">
              <a16:creationId xmlns:a16="http://schemas.microsoft.com/office/drawing/2014/main" id="{60E17826-F8AE-47FB-A36E-B3D35C6EA1D8}"/>
            </a:ext>
          </a:extLst>
        </xdr:cNvPr>
        <xdr:cNvSpPr>
          <a:spLocks noChangeShapeType="1"/>
        </xdr:cNvSpPr>
      </xdr:nvSpPr>
      <xdr:spPr bwMode="auto">
        <a:xfrm>
          <a:off x="5400675" y="5286375"/>
          <a:ext cx="0" cy="428625"/>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190500</xdr:colOff>
      <xdr:row>67</xdr:row>
      <xdr:rowOff>66675</xdr:rowOff>
    </xdr:from>
    <xdr:to>
      <xdr:col>8</xdr:col>
      <xdr:colOff>76200</xdr:colOff>
      <xdr:row>75</xdr:row>
      <xdr:rowOff>180975</xdr:rowOff>
    </xdr:to>
    <xdr:sp macro="" textlink="">
      <xdr:nvSpPr>
        <xdr:cNvPr id="20" name="AutoShape 19">
          <a:extLst>
            <a:ext uri="{FF2B5EF4-FFF2-40B4-BE49-F238E27FC236}">
              <a16:creationId xmlns:a16="http://schemas.microsoft.com/office/drawing/2014/main" id="{F113C050-9323-4F34-9DFA-E478A0840CD9}"/>
            </a:ext>
          </a:extLst>
        </xdr:cNvPr>
        <xdr:cNvSpPr>
          <a:spLocks noChangeArrowheads="1"/>
        </xdr:cNvSpPr>
      </xdr:nvSpPr>
      <xdr:spPr bwMode="auto">
        <a:xfrm rot="5400000">
          <a:off x="823913" y="10006012"/>
          <a:ext cx="1219200" cy="4857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FFFF"/>
        </a:solidFill>
        <a:ln w="9525">
          <a:solidFill>
            <a:srgbClr val="000000"/>
          </a:solidFill>
          <a:miter lim="800000"/>
          <a:headEnd/>
          <a:tailEnd/>
        </a:ln>
      </xdr:spPr>
    </xdr:sp>
    <xdr:clientData/>
  </xdr:twoCellAnchor>
  <xdr:twoCellAnchor>
    <xdr:from>
      <xdr:col>7</xdr:col>
      <xdr:colOff>66675</xdr:colOff>
      <xdr:row>59</xdr:row>
      <xdr:rowOff>47625</xdr:rowOff>
    </xdr:from>
    <xdr:to>
      <xdr:col>9</xdr:col>
      <xdr:colOff>152400</xdr:colOff>
      <xdr:row>63</xdr:row>
      <xdr:rowOff>152400</xdr:rowOff>
    </xdr:to>
    <xdr:sp macro="" textlink="">
      <xdr:nvSpPr>
        <xdr:cNvPr id="21" name="AutoShape 20">
          <a:extLst>
            <a:ext uri="{FF2B5EF4-FFF2-40B4-BE49-F238E27FC236}">
              <a16:creationId xmlns:a16="http://schemas.microsoft.com/office/drawing/2014/main" id="{9E4F3CE8-0A4E-43D7-9DFB-9DBA0A47A4A4}"/>
            </a:ext>
          </a:extLst>
        </xdr:cNvPr>
        <xdr:cNvSpPr>
          <a:spLocks noChangeArrowheads="1"/>
        </xdr:cNvSpPr>
      </xdr:nvSpPr>
      <xdr:spPr bwMode="auto">
        <a:xfrm rot="5400000">
          <a:off x="1376363" y="8567737"/>
          <a:ext cx="666750" cy="4857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FFFF"/>
        </a:solidFill>
        <a:ln w="9525">
          <a:solidFill>
            <a:srgbClr val="000000"/>
          </a:solidFill>
          <a:miter lim="800000"/>
          <a:headEnd/>
          <a:tailEnd/>
        </a:ln>
      </xdr:spPr>
    </xdr:sp>
    <xdr:clientData/>
  </xdr:twoCellAnchor>
  <xdr:twoCellAnchor>
    <xdr:from>
      <xdr:col>5</xdr:col>
      <xdr:colOff>28575</xdr:colOff>
      <xdr:row>79</xdr:row>
      <xdr:rowOff>28575</xdr:rowOff>
    </xdr:from>
    <xdr:to>
      <xdr:col>7</xdr:col>
      <xdr:colOff>114300</xdr:colOff>
      <xdr:row>87</xdr:row>
      <xdr:rowOff>152400</xdr:rowOff>
    </xdr:to>
    <xdr:sp macro="" textlink="">
      <xdr:nvSpPr>
        <xdr:cNvPr id="22" name="AutoShape 21">
          <a:extLst>
            <a:ext uri="{FF2B5EF4-FFF2-40B4-BE49-F238E27FC236}">
              <a16:creationId xmlns:a16="http://schemas.microsoft.com/office/drawing/2014/main" id="{C9CA326C-2E9D-4FF9-B1F0-186E0948CBD0}"/>
            </a:ext>
          </a:extLst>
        </xdr:cNvPr>
        <xdr:cNvSpPr>
          <a:spLocks noChangeArrowheads="1"/>
        </xdr:cNvSpPr>
      </xdr:nvSpPr>
      <xdr:spPr bwMode="auto">
        <a:xfrm rot="5400000">
          <a:off x="642938" y="11701462"/>
          <a:ext cx="1257300" cy="4857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FFFF"/>
        </a:solidFill>
        <a:ln w="9525">
          <a:solidFill>
            <a:srgbClr val="000000"/>
          </a:solidFill>
          <a:miter lim="800000"/>
          <a:headEnd/>
          <a:tailEnd/>
        </a:ln>
      </xdr:spPr>
    </xdr:sp>
    <xdr:clientData/>
  </xdr:twoCellAnchor>
  <xdr:twoCellAnchor>
    <xdr:from>
      <xdr:col>26</xdr:col>
      <xdr:colOff>190500</xdr:colOff>
      <xdr:row>65</xdr:row>
      <xdr:rowOff>28575</xdr:rowOff>
    </xdr:from>
    <xdr:to>
      <xdr:col>26</xdr:col>
      <xdr:colOff>190500</xdr:colOff>
      <xdr:row>70</xdr:row>
      <xdr:rowOff>190500</xdr:rowOff>
    </xdr:to>
    <xdr:sp macro="" textlink="">
      <xdr:nvSpPr>
        <xdr:cNvPr id="23" name="Line 22">
          <a:extLst>
            <a:ext uri="{FF2B5EF4-FFF2-40B4-BE49-F238E27FC236}">
              <a16:creationId xmlns:a16="http://schemas.microsoft.com/office/drawing/2014/main" id="{38E64F44-9EFC-4EE9-AF50-CA5BC13A0223}"/>
            </a:ext>
          </a:extLst>
        </xdr:cNvPr>
        <xdr:cNvSpPr>
          <a:spLocks noChangeShapeType="1"/>
        </xdr:cNvSpPr>
      </xdr:nvSpPr>
      <xdr:spPr bwMode="auto">
        <a:xfrm>
          <a:off x="5391150" y="9315450"/>
          <a:ext cx="0" cy="828675"/>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xdr:colOff>
      <xdr:row>65</xdr:row>
      <xdr:rowOff>171450</xdr:rowOff>
    </xdr:from>
    <xdr:to>
      <xdr:col>22</xdr:col>
      <xdr:colOff>38100</xdr:colOff>
      <xdr:row>65</xdr:row>
      <xdr:rowOff>171450</xdr:rowOff>
    </xdr:to>
    <xdr:sp macro="" textlink="">
      <xdr:nvSpPr>
        <xdr:cNvPr id="24" name="Line 23">
          <a:extLst>
            <a:ext uri="{FF2B5EF4-FFF2-40B4-BE49-F238E27FC236}">
              <a16:creationId xmlns:a16="http://schemas.microsoft.com/office/drawing/2014/main" id="{CACB7115-7496-4E56-8ADE-7179324334FD}"/>
            </a:ext>
          </a:extLst>
        </xdr:cNvPr>
        <xdr:cNvSpPr>
          <a:spLocks noChangeShapeType="1"/>
        </xdr:cNvSpPr>
      </xdr:nvSpPr>
      <xdr:spPr bwMode="auto">
        <a:xfrm>
          <a:off x="3009900" y="9429750"/>
          <a:ext cx="1428750" cy="0"/>
        </a:xfrm>
        <a:prstGeom prst="line">
          <a:avLst/>
        </a:prstGeom>
        <a:noFill/>
        <a:ln w="24765">
          <a:pattFill prst="pct75">
            <a:fgClr>
              <a:srgbClr val="000000"/>
            </a:fgClr>
            <a:bgClr>
              <a:srgbClr val="FFFFFF"/>
            </a:bgClr>
          </a:pattFill>
          <a:round/>
          <a:headEnd/>
          <a:tailEnd/>
        </a:ln>
        <a:extLst>
          <a:ext uri="{909E8E84-426E-40DD-AFC4-6F175D3DCCD1}">
            <a14:hiddenFill xmlns:a14="http://schemas.microsoft.com/office/drawing/2010/main">
              <a:noFill/>
            </a14:hiddenFill>
          </a:ext>
        </a:extLst>
      </xdr:spPr>
    </xdr:sp>
    <xdr:clientData/>
  </xdr:twoCellAnchor>
  <xdr:twoCellAnchor>
    <xdr:from>
      <xdr:col>22</xdr:col>
      <xdr:colOff>38100</xdr:colOff>
      <xdr:row>65</xdr:row>
      <xdr:rowOff>180975</xdr:rowOff>
    </xdr:from>
    <xdr:to>
      <xdr:col>22</xdr:col>
      <xdr:colOff>38100</xdr:colOff>
      <xdr:row>69</xdr:row>
      <xdr:rowOff>180975</xdr:rowOff>
    </xdr:to>
    <xdr:sp macro="" textlink="">
      <xdr:nvSpPr>
        <xdr:cNvPr id="25" name="Line 24">
          <a:extLst>
            <a:ext uri="{FF2B5EF4-FFF2-40B4-BE49-F238E27FC236}">
              <a16:creationId xmlns:a16="http://schemas.microsoft.com/office/drawing/2014/main" id="{7CDC2157-3603-440E-93E5-6BE357792497}"/>
            </a:ext>
          </a:extLst>
        </xdr:cNvPr>
        <xdr:cNvSpPr>
          <a:spLocks noChangeShapeType="1"/>
        </xdr:cNvSpPr>
      </xdr:nvSpPr>
      <xdr:spPr bwMode="auto">
        <a:xfrm>
          <a:off x="4438650" y="9429750"/>
          <a:ext cx="0" cy="57150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xdr:colOff>
      <xdr:row>65</xdr:row>
      <xdr:rowOff>19050</xdr:rowOff>
    </xdr:from>
    <xdr:to>
      <xdr:col>26</xdr:col>
      <xdr:colOff>190500</xdr:colOff>
      <xdr:row>65</xdr:row>
      <xdr:rowOff>19050</xdr:rowOff>
    </xdr:to>
    <xdr:sp macro="" textlink="">
      <xdr:nvSpPr>
        <xdr:cNvPr id="26" name="Line 25">
          <a:extLst>
            <a:ext uri="{FF2B5EF4-FFF2-40B4-BE49-F238E27FC236}">
              <a16:creationId xmlns:a16="http://schemas.microsoft.com/office/drawing/2014/main" id="{5AF704E9-AE45-460A-8E83-AB51F1DDD088}"/>
            </a:ext>
          </a:extLst>
        </xdr:cNvPr>
        <xdr:cNvSpPr>
          <a:spLocks noChangeShapeType="1"/>
        </xdr:cNvSpPr>
      </xdr:nvSpPr>
      <xdr:spPr bwMode="auto">
        <a:xfrm>
          <a:off x="3009900" y="9305925"/>
          <a:ext cx="2381250" cy="0"/>
        </a:xfrm>
        <a:prstGeom prst="line">
          <a:avLst/>
        </a:prstGeom>
        <a:noFill/>
        <a:ln w="24765">
          <a:pattFill prst="pct75">
            <a:fgClr>
              <a:srgbClr val="000000"/>
            </a:fgClr>
            <a:bgClr>
              <a:srgbClr val="FFFFFF"/>
            </a:bgClr>
          </a:pattFill>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77</xdr:row>
      <xdr:rowOff>0</xdr:rowOff>
    </xdr:from>
    <xdr:to>
      <xdr:col>26</xdr:col>
      <xdr:colOff>161925</xdr:colOff>
      <xdr:row>77</xdr:row>
      <xdr:rowOff>0</xdr:rowOff>
    </xdr:to>
    <xdr:sp macro="" textlink="">
      <xdr:nvSpPr>
        <xdr:cNvPr id="27" name="Line 26">
          <a:extLst>
            <a:ext uri="{FF2B5EF4-FFF2-40B4-BE49-F238E27FC236}">
              <a16:creationId xmlns:a16="http://schemas.microsoft.com/office/drawing/2014/main" id="{AF5385B7-A813-4E73-8854-1FE821BF4F4F}"/>
            </a:ext>
          </a:extLst>
        </xdr:cNvPr>
        <xdr:cNvSpPr>
          <a:spLocks noChangeShapeType="1"/>
        </xdr:cNvSpPr>
      </xdr:nvSpPr>
      <xdr:spPr bwMode="auto">
        <a:xfrm>
          <a:off x="2609850" y="11001375"/>
          <a:ext cx="2752725" cy="0"/>
        </a:xfrm>
        <a:prstGeom prst="line">
          <a:avLst/>
        </a:prstGeom>
        <a:noFill/>
        <a:ln w="24765">
          <a:pattFill prst="pct75">
            <a:fgClr>
              <a:srgbClr val="000000"/>
            </a:fgClr>
            <a:bgClr>
              <a:srgbClr val="FFFFFF"/>
            </a:bgClr>
          </a:patt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171450</xdr:colOff>
      <xdr:row>77</xdr:row>
      <xdr:rowOff>0</xdr:rowOff>
    </xdr:from>
    <xdr:to>
      <xdr:col>26</xdr:col>
      <xdr:colOff>171450</xdr:colOff>
      <xdr:row>83</xdr:row>
      <xdr:rowOff>0</xdr:rowOff>
    </xdr:to>
    <xdr:sp macro="" textlink="">
      <xdr:nvSpPr>
        <xdr:cNvPr id="28" name="Line 27">
          <a:extLst>
            <a:ext uri="{FF2B5EF4-FFF2-40B4-BE49-F238E27FC236}">
              <a16:creationId xmlns:a16="http://schemas.microsoft.com/office/drawing/2014/main" id="{20714243-289B-4758-9563-3425987AE9B7}"/>
            </a:ext>
          </a:extLst>
        </xdr:cNvPr>
        <xdr:cNvSpPr>
          <a:spLocks noChangeShapeType="1"/>
        </xdr:cNvSpPr>
      </xdr:nvSpPr>
      <xdr:spPr bwMode="auto">
        <a:xfrm>
          <a:off x="5372100" y="11001375"/>
          <a:ext cx="0" cy="85725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28575</xdr:colOff>
      <xdr:row>77</xdr:row>
      <xdr:rowOff>180975</xdr:rowOff>
    </xdr:from>
    <xdr:to>
      <xdr:col>22</xdr:col>
      <xdr:colOff>28575</xdr:colOff>
      <xdr:row>82</xdr:row>
      <xdr:rowOff>9525</xdr:rowOff>
    </xdr:to>
    <xdr:sp macro="" textlink="">
      <xdr:nvSpPr>
        <xdr:cNvPr id="29" name="Line 28">
          <a:extLst>
            <a:ext uri="{FF2B5EF4-FFF2-40B4-BE49-F238E27FC236}">
              <a16:creationId xmlns:a16="http://schemas.microsoft.com/office/drawing/2014/main" id="{BED9A13E-D840-45FE-A07E-850BF2EDF2A2}"/>
            </a:ext>
          </a:extLst>
        </xdr:cNvPr>
        <xdr:cNvSpPr>
          <a:spLocks noChangeShapeType="1"/>
        </xdr:cNvSpPr>
      </xdr:nvSpPr>
      <xdr:spPr bwMode="auto">
        <a:xfrm>
          <a:off x="4429125" y="11144250"/>
          <a:ext cx="0" cy="581025"/>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9525</xdr:colOff>
      <xdr:row>77</xdr:row>
      <xdr:rowOff>171450</xdr:rowOff>
    </xdr:from>
    <xdr:to>
      <xdr:col>22</xdr:col>
      <xdr:colOff>28575</xdr:colOff>
      <xdr:row>77</xdr:row>
      <xdr:rowOff>171450</xdr:rowOff>
    </xdr:to>
    <xdr:sp macro="" textlink="">
      <xdr:nvSpPr>
        <xdr:cNvPr id="30" name="Line 29">
          <a:extLst>
            <a:ext uri="{FF2B5EF4-FFF2-40B4-BE49-F238E27FC236}">
              <a16:creationId xmlns:a16="http://schemas.microsoft.com/office/drawing/2014/main" id="{B59E8757-E454-4467-9E74-A188089B3BB6}"/>
            </a:ext>
          </a:extLst>
        </xdr:cNvPr>
        <xdr:cNvSpPr>
          <a:spLocks noChangeShapeType="1"/>
        </xdr:cNvSpPr>
      </xdr:nvSpPr>
      <xdr:spPr bwMode="auto">
        <a:xfrm>
          <a:off x="2609850" y="11144250"/>
          <a:ext cx="1819275" cy="0"/>
        </a:xfrm>
        <a:prstGeom prst="line">
          <a:avLst/>
        </a:prstGeom>
        <a:noFill/>
        <a:ln w="24765">
          <a:pattFill prst="pct75">
            <a:fgClr>
              <a:srgbClr val="000000"/>
            </a:fgClr>
            <a:bgClr>
              <a:srgbClr val="FFFFFF"/>
            </a:bgClr>
          </a:pattFill>
          <a:round/>
          <a:headEnd/>
          <a:tailEnd/>
        </a:ln>
        <a:extLst>
          <a:ext uri="{909E8E84-426E-40DD-AFC4-6F175D3DCCD1}">
            <a14:hiddenFill xmlns:a14="http://schemas.microsoft.com/office/drawing/2010/main">
              <a:noFill/>
            </a14:hiddenFill>
          </a:ext>
        </a:extLst>
      </xdr:spPr>
    </xdr:sp>
    <xdr:clientData/>
  </xdr:twoCellAnchor>
  <xdr:twoCellAnchor>
    <xdr:from>
      <xdr:col>22</xdr:col>
      <xdr:colOff>28575</xdr:colOff>
      <xdr:row>89</xdr:row>
      <xdr:rowOff>171450</xdr:rowOff>
    </xdr:from>
    <xdr:to>
      <xdr:col>22</xdr:col>
      <xdr:colOff>28575</xdr:colOff>
      <xdr:row>94</xdr:row>
      <xdr:rowOff>0</xdr:rowOff>
    </xdr:to>
    <xdr:sp macro="" textlink="">
      <xdr:nvSpPr>
        <xdr:cNvPr id="31" name="Line 30">
          <a:extLst>
            <a:ext uri="{FF2B5EF4-FFF2-40B4-BE49-F238E27FC236}">
              <a16:creationId xmlns:a16="http://schemas.microsoft.com/office/drawing/2014/main" id="{8785FE36-3507-4C2F-8B4D-FCDA7B3891DA}"/>
            </a:ext>
          </a:extLst>
        </xdr:cNvPr>
        <xdr:cNvSpPr>
          <a:spLocks noChangeShapeType="1"/>
        </xdr:cNvSpPr>
      </xdr:nvSpPr>
      <xdr:spPr bwMode="auto">
        <a:xfrm>
          <a:off x="4429125" y="12858750"/>
          <a:ext cx="0" cy="57150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9525</xdr:colOff>
      <xdr:row>89</xdr:row>
      <xdr:rowOff>171450</xdr:rowOff>
    </xdr:from>
    <xdr:to>
      <xdr:col>22</xdr:col>
      <xdr:colOff>19050</xdr:colOff>
      <xdr:row>89</xdr:row>
      <xdr:rowOff>171450</xdr:rowOff>
    </xdr:to>
    <xdr:sp macro="" textlink="">
      <xdr:nvSpPr>
        <xdr:cNvPr id="32" name="Line 31">
          <a:extLst>
            <a:ext uri="{FF2B5EF4-FFF2-40B4-BE49-F238E27FC236}">
              <a16:creationId xmlns:a16="http://schemas.microsoft.com/office/drawing/2014/main" id="{86AF6FCB-E9C3-4B33-8101-42DF80F2593D}"/>
            </a:ext>
          </a:extLst>
        </xdr:cNvPr>
        <xdr:cNvSpPr>
          <a:spLocks noChangeShapeType="1"/>
        </xdr:cNvSpPr>
      </xdr:nvSpPr>
      <xdr:spPr bwMode="auto">
        <a:xfrm>
          <a:off x="2209800" y="12858750"/>
          <a:ext cx="2209800" cy="0"/>
        </a:xfrm>
        <a:prstGeom prst="line">
          <a:avLst/>
        </a:prstGeom>
        <a:noFill/>
        <a:ln w="24765">
          <a:pattFill prst="pct75">
            <a:fgClr>
              <a:srgbClr val="000000"/>
            </a:fgClr>
            <a:bgClr>
              <a:srgbClr val="FFFFFF"/>
            </a:bgClr>
          </a:patt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89</xdr:row>
      <xdr:rowOff>9525</xdr:rowOff>
    </xdr:from>
    <xdr:to>
      <xdr:col>26</xdr:col>
      <xdr:colOff>180975</xdr:colOff>
      <xdr:row>89</xdr:row>
      <xdr:rowOff>9525</xdr:rowOff>
    </xdr:to>
    <xdr:sp macro="" textlink="">
      <xdr:nvSpPr>
        <xdr:cNvPr id="33" name="Line 32">
          <a:extLst>
            <a:ext uri="{FF2B5EF4-FFF2-40B4-BE49-F238E27FC236}">
              <a16:creationId xmlns:a16="http://schemas.microsoft.com/office/drawing/2014/main" id="{DEFC48C4-89C1-4966-9880-C67B50DFB313}"/>
            </a:ext>
          </a:extLst>
        </xdr:cNvPr>
        <xdr:cNvSpPr>
          <a:spLocks noChangeShapeType="1"/>
        </xdr:cNvSpPr>
      </xdr:nvSpPr>
      <xdr:spPr bwMode="auto">
        <a:xfrm>
          <a:off x="2209800" y="12725400"/>
          <a:ext cx="3171825" cy="0"/>
        </a:xfrm>
        <a:prstGeom prst="line">
          <a:avLst/>
        </a:prstGeom>
        <a:noFill/>
        <a:ln w="24765">
          <a:pattFill prst="pct75">
            <a:fgClr>
              <a:srgbClr val="000000"/>
            </a:fgClr>
            <a:bgClr>
              <a:srgbClr val="FFFFFF"/>
            </a:bgClr>
          </a:patt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180975</xdr:colOff>
      <xdr:row>89</xdr:row>
      <xdr:rowOff>19050</xdr:rowOff>
    </xdr:from>
    <xdr:to>
      <xdr:col>26</xdr:col>
      <xdr:colOff>180975</xdr:colOff>
      <xdr:row>94</xdr:row>
      <xdr:rowOff>180975</xdr:rowOff>
    </xdr:to>
    <xdr:sp macro="" textlink="">
      <xdr:nvSpPr>
        <xdr:cNvPr id="34" name="Line 33">
          <a:extLst>
            <a:ext uri="{FF2B5EF4-FFF2-40B4-BE49-F238E27FC236}">
              <a16:creationId xmlns:a16="http://schemas.microsoft.com/office/drawing/2014/main" id="{56BA827C-D03A-46F7-B65D-BEC791F25256}"/>
            </a:ext>
          </a:extLst>
        </xdr:cNvPr>
        <xdr:cNvSpPr>
          <a:spLocks noChangeShapeType="1"/>
        </xdr:cNvSpPr>
      </xdr:nvSpPr>
      <xdr:spPr bwMode="auto">
        <a:xfrm>
          <a:off x="5381625" y="12734925"/>
          <a:ext cx="0" cy="83820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oneCellAnchor>
    <xdr:from>
      <xdr:col>5</xdr:col>
      <xdr:colOff>295275</xdr:colOff>
      <xdr:row>62</xdr:row>
      <xdr:rowOff>76200</xdr:rowOff>
    </xdr:from>
    <xdr:ext cx="3297943" cy="1480930"/>
    <xdr:pic>
      <xdr:nvPicPr>
        <xdr:cNvPr id="2" name="図 1">
          <a:extLst>
            <a:ext uri="{FF2B5EF4-FFF2-40B4-BE49-F238E27FC236}">
              <a16:creationId xmlns:a16="http://schemas.microsoft.com/office/drawing/2014/main" id="{E0EBD2B3-A545-4888-B3BA-3D530856AE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4188" y="10172700"/>
          <a:ext cx="3297943" cy="1480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16</xdr:col>
      <xdr:colOff>9525</xdr:colOff>
      <xdr:row>7</xdr:row>
      <xdr:rowOff>0</xdr:rowOff>
    </xdr:from>
    <xdr:to>
      <xdr:col>16</xdr:col>
      <xdr:colOff>9525</xdr:colOff>
      <xdr:row>10</xdr:row>
      <xdr:rowOff>9525</xdr:rowOff>
    </xdr:to>
    <xdr:sp macro="" textlink="">
      <xdr:nvSpPr>
        <xdr:cNvPr id="2" name="Line 1">
          <a:extLst>
            <a:ext uri="{FF2B5EF4-FFF2-40B4-BE49-F238E27FC236}">
              <a16:creationId xmlns:a16="http://schemas.microsoft.com/office/drawing/2014/main" id="{BB1F5B9D-5DB8-471B-B20D-99D6FBC0C39B}"/>
            </a:ext>
          </a:extLst>
        </xdr:cNvPr>
        <xdr:cNvSpPr>
          <a:spLocks noChangeShapeType="1"/>
        </xdr:cNvSpPr>
      </xdr:nvSpPr>
      <xdr:spPr bwMode="auto">
        <a:xfrm>
          <a:off x="3209925" y="1000125"/>
          <a:ext cx="0" cy="43815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9525</xdr:colOff>
      <xdr:row>13</xdr:row>
      <xdr:rowOff>0</xdr:rowOff>
    </xdr:from>
    <xdr:to>
      <xdr:col>19</xdr:col>
      <xdr:colOff>9525</xdr:colOff>
      <xdr:row>16</xdr:row>
      <xdr:rowOff>9525</xdr:rowOff>
    </xdr:to>
    <xdr:sp macro="" textlink="">
      <xdr:nvSpPr>
        <xdr:cNvPr id="3" name="Line 3">
          <a:extLst>
            <a:ext uri="{FF2B5EF4-FFF2-40B4-BE49-F238E27FC236}">
              <a16:creationId xmlns:a16="http://schemas.microsoft.com/office/drawing/2014/main" id="{43449A0D-A670-4A28-973D-ACF0086117AA}"/>
            </a:ext>
          </a:extLst>
        </xdr:cNvPr>
        <xdr:cNvSpPr>
          <a:spLocks noChangeShapeType="1"/>
        </xdr:cNvSpPr>
      </xdr:nvSpPr>
      <xdr:spPr bwMode="auto">
        <a:xfrm flipH="1">
          <a:off x="3810000" y="1857375"/>
          <a:ext cx="0" cy="43815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13</xdr:row>
      <xdr:rowOff>0</xdr:rowOff>
    </xdr:from>
    <xdr:to>
      <xdr:col>26</xdr:col>
      <xdr:colOff>0</xdr:colOff>
      <xdr:row>17</xdr:row>
      <xdr:rowOff>0</xdr:rowOff>
    </xdr:to>
    <xdr:sp macro="" textlink="">
      <xdr:nvSpPr>
        <xdr:cNvPr id="4" name="Line 4">
          <a:extLst>
            <a:ext uri="{FF2B5EF4-FFF2-40B4-BE49-F238E27FC236}">
              <a16:creationId xmlns:a16="http://schemas.microsoft.com/office/drawing/2014/main" id="{F6AC20C2-7A75-4FF7-8646-D4B0373F95FC}"/>
            </a:ext>
          </a:extLst>
        </xdr:cNvPr>
        <xdr:cNvSpPr>
          <a:spLocks noChangeShapeType="1"/>
        </xdr:cNvSpPr>
      </xdr:nvSpPr>
      <xdr:spPr bwMode="auto">
        <a:xfrm>
          <a:off x="5200650" y="1857375"/>
          <a:ext cx="0" cy="57150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0</xdr:colOff>
      <xdr:row>7</xdr:row>
      <xdr:rowOff>9525</xdr:rowOff>
    </xdr:from>
    <xdr:to>
      <xdr:col>9</xdr:col>
      <xdr:colOff>19050</xdr:colOff>
      <xdr:row>22</xdr:row>
      <xdr:rowOff>0</xdr:rowOff>
    </xdr:to>
    <xdr:sp macro="" textlink="">
      <xdr:nvSpPr>
        <xdr:cNvPr id="5" name="Line 5">
          <a:extLst>
            <a:ext uri="{FF2B5EF4-FFF2-40B4-BE49-F238E27FC236}">
              <a16:creationId xmlns:a16="http://schemas.microsoft.com/office/drawing/2014/main" id="{FE072C9A-0066-4A81-9B44-2B4213238CB4}"/>
            </a:ext>
          </a:extLst>
        </xdr:cNvPr>
        <xdr:cNvSpPr>
          <a:spLocks noChangeShapeType="1"/>
        </xdr:cNvSpPr>
      </xdr:nvSpPr>
      <xdr:spPr bwMode="auto">
        <a:xfrm flipH="1">
          <a:off x="1800225" y="1009650"/>
          <a:ext cx="19050" cy="213360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0</xdr:colOff>
      <xdr:row>25</xdr:row>
      <xdr:rowOff>0</xdr:rowOff>
    </xdr:from>
    <xdr:to>
      <xdr:col>9</xdr:col>
      <xdr:colOff>0</xdr:colOff>
      <xdr:row>28</xdr:row>
      <xdr:rowOff>9525</xdr:rowOff>
    </xdr:to>
    <xdr:sp macro="" textlink="">
      <xdr:nvSpPr>
        <xdr:cNvPr id="6" name="Line 6">
          <a:extLst>
            <a:ext uri="{FF2B5EF4-FFF2-40B4-BE49-F238E27FC236}">
              <a16:creationId xmlns:a16="http://schemas.microsoft.com/office/drawing/2014/main" id="{83FA1C4D-15F3-4F3C-BD8A-A1F038D00BA1}"/>
            </a:ext>
          </a:extLst>
        </xdr:cNvPr>
        <xdr:cNvSpPr>
          <a:spLocks noChangeShapeType="1"/>
        </xdr:cNvSpPr>
      </xdr:nvSpPr>
      <xdr:spPr bwMode="auto">
        <a:xfrm>
          <a:off x="1800225" y="3571875"/>
          <a:ext cx="0" cy="43815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31</xdr:row>
      <xdr:rowOff>0</xdr:rowOff>
    </xdr:from>
    <xdr:to>
      <xdr:col>4</xdr:col>
      <xdr:colOff>0</xdr:colOff>
      <xdr:row>34</xdr:row>
      <xdr:rowOff>0</xdr:rowOff>
    </xdr:to>
    <xdr:sp macro="" textlink="">
      <xdr:nvSpPr>
        <xdr:cNvPr id="7" name="Line 7">
          <a:extLst>
            <a:ext uri="{FF2B5EF4-FFF2-40B4-BE49-F238E27FC236}">
              <a16:creationId xmlns:a16="http://schemas.microsoft.com/office/drawing/2014/main" id="{F738F261-6FA3-47B8-9E87-90B2CE9AE205}"/>
            </a:ext>
          </a:extLst>
        </xdr:cNvPr>
        <xdr:cNvSpPr>
          <a:spLocks noChangeShapeType="1"/>
        </xdr:cNvSpPr>
      </xdr:nvSpPr>
      <xdr:spPr bwMode="auto">
        <a:xfrm>
          <a:off x="800100" y="4429125"/>
          <a:ext cx="0" cy="428625"/>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31</xdr:row>
      <xdr:rowOff>0</xdr:rowOff>
    </xdr:from>
    <xdr:to>
      <xdr:col>11</xdr:col>
      <xdr:colOff>0</xdr:colOff>
      <xdr:row>35</xdr:row>
      <xdr:rowOff>9525</xdr:rowOff>
    </xdr:to>
    <xdr:sp macro="" textlink="">
      <xdr:nvSpPr>
        <xdr:cNvPr id="8" name="Line 8">
          <a:extLst>
            <a:ext uri="{FF2B5EF4-FFF2-40B4-BE49-F238E27FC236}">
              <a16:creationId xmlns:a16="http://schemas.microsoft.com/office/drawing/2014/main" id="{7B169D0B-6F20-430A-9323-6E1F1FC3A7C2}"/>
            </a:ext>
          </a:extLst>
        </xdr:cNvPr>
        <xdr:cNvSpPr>
          <a:spLocks noChangeShapeType="1"/>
        </xdr:cNvSpPr>
      </xdr:nvSpPr>
      <xdr:spPr bwMode="auto">
        <a:xfrm>
          <a:off x="2200275" y="4429125"/>
          <a:ext cx="0" cy="581025"/>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0</xdr:colOff>
      <xdr:row>19</xdr:row>
      <xdr:rowOff>0</xdr:rowOff>
    </xdr:from>
    <xdr:to>
      <xdr:col>27</xdr:col>
      <xdr:colOff>0</xdr:colOff>
      <xdr:row>22</xdr:row>
      <xdr:rowOff>0</xdr:rowOff>
    </xdr:to>
    <xdr:sp macro="" textlink="">
      <xdr:nvSpPr>
        <xdr:cNvPr id="9" name="Line 9">
          <a:extLst>
            <a:ext uri="{FF2B5EF4-FFF2-40B4-BE49-F238E27FC236}">
              <a16:creationId xmlns:a16="http://schemas.microsoft.com/office/drawing/2014/main" id="{15535817-6C4A-4164-93D5-43D7359F05DA}"/>
            </a:ext>
          </a:extLst>
        </xdr:cNvPr>
        <xdr:cNvSpPr>
          <a:spLocks noChangeShapeType="1"/>
        </xdr:cNvSpPr>
      </xdr:nvSpPr>
      <xdr:spPr bwMode="auto">
        <a:xfrm>
          <a:off x="5400675" y="2714625"/>
          <a:ext cx="0" cy="428625"/>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0</xdr:colOff>
      <xdr:row>25</xdr:row>
      <xdr:rowOff>0</xdr:rowOff>
    </xdr:from>
    <xdr:to>
      <xdr:col>27</xdr:col>
      <xdr:colOff>0</xdr:colOff>
      <xdr:row>28</xdr:row>
      <xdr:rowOff>0</xdr:rowOff>
    </xdr:to>
    <xdr:sp macro="" textlink="">
      <xdr:nvSpPr>
        <xdr:cNvPr id="10" name="Line 10">
          <a:extLst>
            <a:ext uri="{FF2B5EF4-FFF2-40B4-BE49-F238E27FC236}">
              <a16:creationId xmlns:a16="http://schemas.microsoft.com/office/drawing/2014/main" id="{993EFE5C-6134-4FDE-8EE9-11C8336C40FA}"/>
            </a:ext>
          </a:extLst>
        </xdr:cNvPr>
        <xdr:cNvSpPr>
          <a:spLocks noChangeShapeType="1"/>
        </xdr:cNvSpPr>
      </xdr:nvSpPr>
      <xdr:spPr bwMode="auto">
        <a:xfrm>
          <a:off x="5400675" y="3571875"/>
          <a:ext cx="0" cy="428625"/>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0</xdr:colOff>
      <xdr:row>31</xdr:row>
      <xdr:rowOff>0</xdr:rowOff>
    </xdr:from>
    <xdr:to>
      <xdr:col>27</xdr:col>
      <xdr:colOff>0</xdr:colOff>
      <xdr:row>34</xdr:row>
      <xdr:rowOff>0</xdr:rowOff>
    </xdr:to>
    <xdr:sp macro="" textlink="">
      <xdr:nvSpPr>
        <xdr:cNvPr id="11" name="Line 11">
          <a:extLst>
            <a:ext uri="{FF2B5EF4-FFF2-40B4-BE49-F238E27FC236}">
              <a16:creationId xmlns:a16="http://schemas.microsoft.com/office/drawing/2014/main" id="{4D904161-CC7D-4CA7-9536-4A2F8FA3BE4E}"/>
            </a:ext>
          </a:extLst>
        </xdr:cNvPr>
        <xdr:cNvSpPr>
          <a:spLocks noChangeShapeType="1"/>
        </xdr:cNvSpPr>
      </xdr:nvSpPr>
      <xdr:spPr bwMode="auto">
        <a:xfrm>
          <a:off x="5400675" y="4429125"/>
          <a:ext cx="0" cy="428625"/>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190500</xdr:colOff>
      <xdr:row>24</xdr:row>
      <xdr:rowOff>0</xdr:rowOff>
    </xdr:from>
    <xdr:to>
      <xdr:col>21</xdr:col>
      <xdr:colOff>0</xdr:colOff>
      <xdr:row>24</xdr:row>
      <xdr:rowOff>0</xdr:rowOff>
    </xdr:to>
    <xdr:sp macro="" textlink="">
      <xdr:nvSpPr>
        <xdr:cNvPr id="12" name="Line 12">
          <a:extLst>
            <a:ext uri="{FF2B5EF4-FFF2-40B4-BE49-F238E27FC236}">
              <a16:creationId xmlns:a16="http://schemas.microsoft.com/office/drawing/2014/main" id="{B7568209-FC42-46CF-8FF1-12977C725838}"/>
            </a:ext>
          </a:extLst>
        </xdr:cNvPr>
        <xdr:cNvSpPr>
          <a:spLocks noChangeShapeType="1"/>
        </xdr:cNvSpPr>
      </xdr:nvSpPr>
      <xdr:spPr bwMode="auto">
        <a:xfrm>
          <a:off x="3990975" y="3429000"/>
          <a:ext cx="209550" cy="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0</xdr:colOff>
      <xdr:row>43</xdr:row>
      <xdr:rowOff>0</xdr:rowOff>
    </xdr:from>
    <xdr:to>
      <xdr:col>3</xdr:col>
      <xdr:colOff>0</xdr:colOff>
      <xdr:row>46</xdr:row>
      <xdr:rowOff>9525</xdr:rowOff>
    </xdr:to>
    <xdr:sp macro="" textlink="">
      <xdr:nvSpPr>
        <xdr:cNvPr id="13" name="Line 13">
          <a:extLst>
            <a:ext uri="{FF2B5EF4-FFF2-40B4-BE49-F238E27FC236}">
              <a16:creationId xmlns:a16="http://schemas.microsoft.com/office/drawing/2014/main" id="{C265CF3D-07EC-4C22-95D6-F3FDC75B2054}"/>
            </a:ext>
          </a:extLst>
        </xdr:cNvPr>
        <xdr:cNvSpPr>
          <a:spLocks noChangeShapeType="1"/>
        </xdr:cNvSpPr>
      </xdr:nvSpPr>
      <xdr:spPr bwMode="auto">
        <a:xfrm>
          <a:off x="600075" y="6143625"/>
          <a:ext cx="0" cy="43815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9525</xdr:colOff>
      <xdr:row>43</xdr:row>
      <xdr:rowOff>0</xdr:rowOff>
    </xdr:from>
    <xdr:to>
      <xdr:col>11</xdr:col>
      <xdr:colOff>9525</xdr:colOff>
      <xdr:row>47</xdr:row>
      <xdr:rowOff>0</xdr:rowOff>
    </xdr:to>
    <xdr:sp macro="" textlink="">
      <xdr:nvSpPr>
        <xdr:cNvPr id="14" name="Line 14">
          <a:extLst>
            <a:ext uri="{FF2B5EF4-FFF2-40B4-BE49-F238E27FC236}">
              <a16:creationId xmlns:a16="http://schemas.microsoft.com/office/drawing/2014/main" id="{58B2A025-C98F-4388-9CA4-40B3C32228E7}"/>
            </a:ext>
          </a:extLst>
        </xdr:cNvPr>
        <xdr:cNvSpPr>
          <a:spLocks noChangeShapeType="1"/>
        </xdr:cNvSpPr>
      </xdr:nvSpPr>
      <xdr:spPr bwMode="auto">
        <a:xfrm>
          <a:off x="2209800" y="6143625"/>
          <a:ext cx="0" cy="57150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24</xdr:row>
      <xdr:rowOff>0</xdr:rowOff>
    </xdr:from>
    <xdr:to>
      <xdr:col>20</xdr:col>
      <xdr:colOff>0</xdr:colOff>
      <xdr:row>35</xdr:row>
      <xdr:rowOff>104775</xdr:rowOff>
    </xdr:to>
    <xdr:sp macro="" textlink="">
      <xdr:nvSpPr>
        <xdr:cNvPr id="15" name="Line 15">
          <a:extLst>
            <a:ext uri="{FF2B5EF4-FFF2-40B4-BE49-F238E27FC236}">
              <a16:creationId xmlns:a16="http://schemas.microsoft.com/office/drawing/2014/main" id="{8BA8F486-BADB-4E9C-A709-04ED404D8807}"/>
            </a:ext>
          </a:extLst>
        </xdr:cNvPr>
        <xdr:cNvSpPr>
          <a:spLocks noChangeShapeType="1"/>
        </xdr:cNvSpPr>
      </xdr:nvSpPr>
      <xdr:spPr bwMode="auto">
        <a:xfrm flipH="1">
          <a:off x="4000500" y="3429000"/>
          <a:ext cx="0" cy="1676400"/>
        </a:xfrm>
        <a:prstGeom prst="line">
          <a:avLst/>
        </a:prstGeom>
        <a:noFill/>
        <a:ln w="24765">
          <a:pattFill prst="pct75">
            <a:fgClr>
              <a:srgbClr val="000000"/>
            </a:fgClr>
            <a:bgClr>
              <a:srgbClr val="FFFFFF"/>
            </a:bgClr>
          </a:patt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35</xdr:row>
      <xdr:rowOff>104775</xdr:rowOff>
    </xdr:from>
    <xdr:to>
      <xdr:col>20</xdr:col>
      <xdr:colOff>9525</xdr:colOff>
      <xdr:row>35</xdr:row>
      <xdr:rowOff>104775</xdr:rowOff>
    </xdr:to>
    <xdr:sp macro="" textlink="">
      <xdr:nvSpPr>
        <xdr:cNvPr id="16" name="Line 16">
          <a:extLst>
            <a:ext uri="{FF2B5EF4-FFF2-40B4-BE49-F238E27FC236}">
              <a16:creationId xmlns:a16="http://schemas.microsoft.com/office/drawing/2014/main" id="{FCED45BE-55DC-4E52-8692-5A69D9973579}"/>
            </a:ext>
          </a:extLst>
        </xdr:cNvPr>
        <xdr:cNvSpPr>
          <a:spLocks noChangeShapeType="1"/>
        </xdr:cNvSpPr>
      </xdr:nvSpPr>
      <xdr:spPr bwMode="auto">
        <a:xfrm>
          <a:off x="3400425" y="5105400"/>
          <a:ext cx="609600" cy="0"/>
        </a:xfrm>
        <a:prstGeom prst="line">
          <a:avLst/>
        </a:prstGeom>
        <a:noFill/>
        <a:ln w="24765">
          <a:pattFill prst="pct75">
            <a:fgClr>
              <a:srgbClr val="000000"/>
            </a:fgClr>
            <a:bgClr>
              <a:srgbClr val="FFFFFF"/>
            </a:bgClr>
          </a:pattFill>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41</xdr:row>
      <xdr:rowOff>9525</xdr:rowOff>
    </xdr:from>
    <xdr:to>
      <xdr:col>21</xdr:col>
      <xdr:colOff>190500</xdr:colOff>
      <xdr:row>41</xdr:row>
      <xdr:rowOff>9525</xdr:rowOff>
    </xdr:to>
    <xdr:sp macro="" textlink="">
      <xdr:nvSpPr>
        <xdr:cNvPr id="17" name="Line 17">
          <a:extLst>
            <a:ext uri="{FF2B5EF4-FFF2-40B4-BE49-F238E27FC236}">
              <a16:creationId xmlns:a16="http://schemas.microsoft.com/office/drawing/2014/main" id="{4B491EDD-420D-4827-8055-2C5290269A7A}"/>
            </a:ext>
          </a:extLst>
        </xdr:cNvPr>
        <xdr:cNvSpPr>
          <a:spLocks noChangeShapeType="1"/>
        </xdr:cNvSpPr>
      </xdr:nvSpPr>
      <xdr:spPr bwMode="auto">
        <a:xfrm flipV="1">
          <a:off x="2609850" y="5867400"/>
          <a:ext cx="1781175" cy="0"/>
        </a:xfrm>
        <a:prstGeom prst="line">
          <a:avLst/>
        </a:prstGeom>
        <a:noFill/>
        <a:ln w="24765">
          <a:pattFill prst="pct75">
            <a:fgClr>
              <a:srgbClr val="000000"/>
            </a:fgClr>
            <a:bgClr>
              <a:srgbClr val="FFFFFF"/>
            </a:bgClr>
          </a:patt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27</xdr:col>
      <xdr:colOff>0</xdr:colOff>
      <xdr:row>37</xdr:row>
      <xdr:rowOff>0</xdr:rowOff>
    </xdr:from>
    <xdr:to>
      <xdr:col>27</xdr:col>
      <xdr:colOff>0</xdr:colOff>
      <xdr:row>40</xdr:row>
      <xdr:rowOff>0</xdr:rowOff>
    </xdr:to>
    <xdr:sp macro="" textlink="">
      <xdr:nvSpPr>
        <xdr:cNvPr id="18" name="Line 18">
          <a:extLst>
            <a:ext uri="{FF2B5EF4-FFF2-40B4-BE49-F238E27FC236}">
              <a16:creationId xmlns:a16="http://schemas.microsoft.com/office/drawing/2014/main" id="{8444B6ED-A0B7-42B2-A779-4C0634518814}"/>
            </a:ext>
          </a:extLst>
        </xdr:cNvPr>
        <xdr:cNvSpPr>
          <a:spLocks noChangeShapeType="1"/>
        </xdr:cNvSpPr>
      </xdr:nvSpPr>
      <xdr:spPr bwMode="auto">
        <a:xfrm>
          <a:off x="5400675" y="5286375"/>
          <a:ext cx="0" cy="428625"/>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190500</xdr:colOff>
      <xdr:row>67</xdr:row>
      <xdr:rowOff>66675</xdr:rowOff>
    </xdr:from>
    <xdr:to>
      <xdr:col>8</xdr:col>
      <xdr:colOff>76200</xdr:colOff>
      <xdr:row>75</xdr:row>
      <xdr:rowOff>180975</xdr:rowOff>
    </xdr:to>
    <xdr:sp macro="" textlink="">
      <xdr:nvSpPr>
        <xdr:cNvPr id="19" name="AutoShape 19">
          <a:extLst>
            <a:ext uri="{FF2B5EF4-FFF2-40B4-BE49-F238E27FC236}">
              <a16:creationId xmlns:a16="http://schemas.microsoft.com/office/drawing/2014/main" id="{0F9193CF-5C9A-4AAC-819F-31C709DD965F}"/>
            </a:ext>
          </a:extLst>
        </xdr:cNvPr>
        <xdr:cNvSpPr>
          <a:spLocks noChangeArrowheads="1"/>
        </xdr:cNvSpPr>
      </xdr:nvSpPr>
      <xdr:spPr bwMode="auto">
        <a:xfrm rot="5400000">
          <a:off x="823913" y="10006012"/>
          <a:ext cx="1219200" cy="4857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FFFF"/>
        </a:solidFill>
        <a:ln w="9525">
          <a:solidFill>
            <a:srgbClr val="000000"/>
          </a:solidFill>
          <a:miter lim="800000"/>
          <a:headEnd/>
          <a:tailEnd/>
        </a:ln>
      </xdr:spPr>
    </xdr:sp>
    <xdr:clientData/>
  </xdr:twoCellAnchor>
  <xdr:twoCellAnchor>
    <xdr:from>
      <xdr:col>7</xdr:col>
      <xdr:colOff>66675</xdr:colOff>
      <xdr:row>59</xdr:row>
      <xdr:rowOff>47625</xdr:rowOff>
    </xdr:from>
    <xdr:to>
      <xdr:col>9</xdr:col>
      <xdr:colOff>152400</xdr:colOff>
      <xdr:row>63</xdr:row>
      <xdr:rowOff>152400</xdr:rowOff>
    </xdr:to>
    <xdr:sp macro="" textlink="">
      <xdr:nvSpPr>
        <xdr:cNvPr id="20" name="AutoShape 20">
          <a:extLst>
            <a:ext uri="{FF2B5EF4-FFF2-40B4-BE49-F238E27FC236}">
              <a16:creationId xmlns:a16="http://schemas.microsoft.com/office/drawing/2014/main" id="{A00A2758-ED15-49DA-BE59-D0C0DFAD434A}"/>
            </a:ext>
          </a:extLst>
        </xdr:cNvPr>
        <xdr:cNvSpPr>
          <a:spLocks noChangeArrowheads="1"/>
        </xdr:cNvSpPr>
      </xdr:nvSpPr>
      <xdr:spPr bwMode="auto">
        <a:xfrm rot="5400000">
          <a:off x="1376363" y="8567737"/>
          <a:ext cx="666750" cy="4857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FFFF"/>
        </a:solidFill>
        <a:ln w="9525">
          <a:solidFill>
            <a:srgbClr val="000000"/>
          </a:solidFill>
          <a:miter lim="800000"/>
          <a:headEnd/>
          <a:tailEnd/>
        </a:ln>
      </xdr:spPr>
    </xdr:sp>
    <xdr:clientData/>
  </xdr:twoCellAnchor>
  <xdr:twoCellAnchor>
    <xdr:from>
      <xdr:col>5</xdr:col>
      <xdr:colOff>28575</xdr:colOff>
      <xdr:row>79</xdr:row>
      <xdr:rowOff>28575</xdr:rowOff>
    </xdr:from>
    <xdr:to>
      <xdr:col>7</xdr:col>
      <xdr:colOff>114300</xdr:colOff>
      <xdr:row>87</xdr:row>
      <xdr:rowOff>152400</xdr:rowOff>
    </xdr:to>
    <xdr:sp macro="" textlink="">
      <xdr:nvSpPr>
        <xdr:cNvPr id="21" name="AutoShape 21">
          <a:extLst>
            <a:ext uri="{FF2B5EF4-FFF2-40B4-BE49-F238E27FC236}">
              <a16:creationId xmlns:a16="http://schemas.microsoft.com/office/drawing/2014/main" id="{5D9A8D16-3E2A-4305-ABC8-6655DB64ADE1}"/>
            </a:ext>
          </a:extLst>
        </xdr:cNvPr>
        <xdr:cNvSpPr>
          <a:spLocks noChangeArrowheads="1"/>
        </xdr:cNvSpPr>
      </xdr:nvSpPr>
      <xdr:spPr bwMode="auto">
        <a:xfrm rot="5400000">
          <a:off x="642938" y="11701462"/>
          <a:ext cx="1257300" cy="4857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FFFF"/>
        </a:solidFill>
        <a:ln w="9525">
          <a:solidFill>
            <a:srgbClr val="000000"/>
          </a:solidFill>
          <a:miter lim="800000"/>
          <a:headEnd/>
          <a:tailEnd/>
        </a:ln>
      </xdr:spPr>
    </xdr:sp>
    <xdr:clientData/>
  </xdr:twoCellAnchor>
  <xdr:twoCellAnchor>
    <xdr:from>
      <xdr:col>26</xdr:col>
      <xdr:colOff>190500</xdr:colOff>
      <xdr:row>65</xdr:row>
      <xdr:rowOff>28575</xdr:rowOff>
    </xdr:from>
    <xdr:to>
      <xdr:col>26</xdr:col>
      <xdr:colOff>190500</xdr:colOff>
      <xdr:row>70</xdr:row>
      <xdr:rowOff>190500</xdr:rowOff>
    </xdr:to>
    <xdr:sp macro="" textlink="">
      <xdr:nvSpPr>
        <xdr:cNvPr id="22" name="Line 22">
          <a:extLst>
            <a:ext uri="{FF2B5EF4-FFF2-40B4-BE49-F238E27FC236}">
              <a16:creationId xmlns:a16="http://schemas.microsoft.com/office/drawing/2014/main" id="{281DEFA6-4FD2-4128-83BA-142AE6E1B5F3}"/>
            </a:ext>
          </a:extLst>
        </xdr:cNvPr>
        <xdr:cNvSpPr>
          <a:spLocks noChangeShapeType="1"/>
        </xdr:cNvSpPr>
      </xdr:nvSpPr>
      <xdr:spPr bwMode="auto">
        <a:xfrm>
          <a:off x="5391150" y="9315450"/>
          <a:ext cx="0" cy="828675"/>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xdr:colOff>
      <xdr:row>65</xdr:row>
      <xdr:rowOff>171450</xdr:rowOff>
    </xdr:from>
    <xdr:to>
      <xdr:col>22</xdr:col>
      <xdr:colOff>38100</xdr:colOff>
      <xdr:row>65</xdr:row>
      <xdr:rowOff>171450</xdr:rowOff>
    </xdr:to>
    <xdr:sp macro="" textlink="">
      <xdr:nvSpPr>
        <xdr:cNvPr id="23" name="Line 23">
          <a:extLst>
            <a:ext uri="{FF2B5EF4-FFF2-40B4-BE49-F238E27FC236}">
              <a16:creationId xmlns:a16="http://schemas.microsoft.com/office/drawing/2014/main" id="{A9F29BEA-D987-4A26-8F1E-44605B748D78}"/>
            </a:ext>
          </a:extLst>
        </xdr:cNvPr>
        <xdr:cNvSpPr>
          <a:spLocks noChangeShapeType="1"/>
        </xdr:cNvSpPr>
      </xdr:nvSpPr>
      <xdr:spPr bwMode="auto">
        <a:xfrm>
          <a:off x="3009900" y="9429750"/>
          <a:ext cx="1428750" cy="0"/>
        </a:xfrm>
        <a:prstGeom prst="line">
          <a:avLst/>
        </a:prstGeom>
        <a:noFill/>
        <a:ln w="24765">
          <a:pattFill prst="pct75">
            <a:fgClr>
              <a:srgbClr val="000000"/>
            </a:fgClr>
            <a:bgClr>
              <a:srgbClr val="FFFFFF"/>
            </a:bgClr>
          </a:pattFill>
          <a:round/>
          <a:headEnd/>
          <a:tailEnd/>
        </a:ln>
        <a:extLst>
          <a:ext uri="{909E8E84-426E-40DD-AFC4-6F175D3DCCD1}">
            <a14:hiddenFill xmlns:a14="http://schemas.microsoft.com/office/drawing/2010/main">
              <a:noFill/>
            </a14:hiddenFill>
          </a:ext>
        </a:extLst>
      </xdr:spPr>
    </xdr:sp>
    <xdr:clientData/>
  </xdr:twoCellAnchor>
  <xdr:twoCellAnchor>
    <xdr:from>
      <xdr:col>22</xdr:col>
      <xdr:colOff>38100</xdr:colOff>
      <xdr:row>65</xdr:row>
      <xdr:rowOff>180975</xdr:rowOff>
    </xdr:from>
    <xdr:to>
      <xdr:col>22</xdr:col>
      <xdr:colOff>38100</xdr:colOff>
      <xdr:row>69</xdr:row>
      <xdr:rowOff>180975</xdr:rowOff>
    </xdr:to>
    <xdr:sp macro="" textlink="">
      <xdr:nvSpPr>
        <xdr:cNvPr id="24" name="Line 24">
          <a:extLst>
            <a:ext uri="{FF2B5EF4-FFF2-40B4-BE49-F238E27FC236}">
              <a16:creationId xmlns:a16="http://schemas.microsoft.com/office/drawing/2014/main" id="{0AA2E62F-EB19-46AA-A413-97831815BAFA}"/>
            </a:ext>
          </a:extLst>
        </xdr:cNvPr>
        <xdr:cNvSpPr>
          <a:spLocks noChangeShapeType="1"/>
        </xdr:cNvSpPr>
      </xdr:nvSpPr>
      <xdr:spPr bwMode="auto">
        <a:xfrm>
          <a:off x="4438650" y="9429750"/>
          <a:ext cx="0" cy="57150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xdr:colOff>
      <xdr:row>65</xdr:row>
      <xdr:rowOff>19050</xdr:rowOff>
    </xdr:from>
    <xdr:to>
      <xdr:col>26</xdr:col>
      <xdr:colOff>190500</xdr:colOff>
      <xdr:row>65</xdr:row>
      <xdr:rowOff>19050</xdr:rowOff>
    </xdr:to>
    <xdr:sp macro="" textlink="">
      <xdr:nvSpPr>
        <xdr:cNvPr id="25" name="Line 25">
          <a:extLst>
            <a:ext uri="{FF2B5EF4-FFF2-40B4-BE49-F238E27FC236}">
              <a16:creationId xmlns:a16="http://schemas.microsoft.com/office/drawing/2014/main" id="{663426D4-1306-4631-8245-75981B4646E1}"/>
            </a:ext>
          </a:extLst>
        </xdr:cNvPr>
        <xdr:cNvSpPr>
          <a:spLocks noChangeShapeType="1"/>
        </xdr:cNvSpPr>
      </xdr:nvSpPr>
      <xdr:spPr bwMode="auto">
        <a:xfrm>
          <a:off x="3009900" y="9305925"/>
          <a:ext cx="2381250" cy="0"/>
        </a:xfrm>
        <a:prstGeom prst="line">
          <a:avLst/>
        </a:prstGeom>
        <a:noFill/>
        <a:ln w="24765">
          <a:pattFill prst="pct75">
            <a:fgClr>
              <a:srgbClr val="000000"/>
            </a:fgClr>
            <a:bgClr>
              <a:srgbClr val="FFFFFF"/>
            </a:bgClr>
          </a:pattFill>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77</xdr:row>
      <xdr:rowOff>0</xdr:rowOff>
    </xdr:from>
    <xdr:to>
      <xdr:col>26</xdr:col>
      <xdr:colOff>161925</xdr:colOff>
      <xdr:row>77</xdr:row>
      <xdr:rowOff>0</xdr:rowOff>
    </xdr:to>
    <xdr:sp macro="" textlink="">
      <xdr:nvSpPr>
        <xdr:cNvPr id="26" name="Line 26">
          <a:extLst>
            <a:ext uri="{FF2B5EF4-FFF2-40B4-BE49-F238E27FC236}">
              <a16:creationId xmlns:a16="http://schemas.microsoft.com/office/drawing/2014/main" id="{BE143FD3-7797-4194-B4FE-004A2E70B9E9}"/>
            </a:ext>
          </a:extLst>
        </xdr:cNvPr>
        <xdr:cNvSpPr>
          <a:spLocks noChangeShapeType="1"/>
        </xdr:cNvSpPr>
      </xdr:nvSpPr>
      <xdr:spPr bwMode="auto">
        <a:xfrm>
          <a:off x="2609850" y="11001375"/>
          <a:ext cx="2752725" cy="0"/>
        </a:xfrm>
        <a:prstGeom prst="line">
          <a:avLst/>
        </a:prstGeom>
        <a:noFill/>
        <a:ln w="24765">
          <a:pattFill prst="pct75">
            <a:fgClr>
              <a:srgbClr val="000000"/>
            </a:fgClr>
            <a:bgClr>
              <a:srgbClr val="FFFFFF"/>
            </a:bgClr>
          </a:patt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171450</xdr:colOff>
      <xdr:row>77</xdr:row>
      <xdr:rowOff>0</xdr:rowOff>
    </xdr:from>
    <xdr:to>
      <xdr:col>26</xdr:col>
      <xdr:colOff>171450</xdr:colOff>
      <xdr:row>83</xdr:row>
      <xdr:rowOff>0</xdr:rowOff>
    </xdr:to>
    <xdr:sp macro="" textlink="">
      <xdr:nvSpPr>
        <xdr:cNvPr id="27" name="Line 27">
          <a:extLst>
            <a:ext uri="{FF2B5EF4-FFF2-40B4-BE49-F238E27FC236}">
              <a16:creationId xmlns:a16="http://schemas.microsoft.com/office/drawing/2014/main" id="{070C6BD5-1520-4101-AB4E-92938258A3AB}"/>
            </a:ext>
          </a:extLst>
        </xdr:cNvPr>
        <xdr:cNvSpPr>
          <a:spLocks noChangeShapeType="1"/>
        </xdr:cNvSpPr>
      </xdr:nvSpPr>
      <xdr:spPr bwMode="auto">
        <a:xfrm>
          <a:off x="5372100" y="11001375"/>
          <a:ext cx="0" cy="85725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28575</xdr:colOff>
      <xdr:row>77</xdr:row>
      <xdr:rowOff>180975</xdr:rowOff>
    </xdr:from>
    <xdr:to>
      <xdr:col>22</xdr:col>
      <xdr:colOff>28575</xdr:colOff>
      <xdr:row>82</xdr:row>
      <xdr:rowOff>9525</xdr:rowOff>
    </xdr:to>
    <xdr:sp macro="" textlink="">
      <xdr:nvSpPr>
        <xdr:cNvPr id="28" name="Line 28">
          <a:extLst>
            <a:ext uri="{FF2B5EF4-FFF2-40B4-BE49-F238E27FC236}">
              <a16:creationId xmlns:a16="http://schemas.microsoft.com/office/drawing/2014/main" id="{2962FDD6-7C65-484E-891C-8125B5F68ABA}"/>
            </a:ext>
          </a:extLst>
        </xdr:cNvPr>
        <xdr:cNvSpPr>
          <a:spLocks noChangeShapeType="1"/>
        </xdr:cNvSpPr>
      </xdr:nvSpPr>
      <xdr:spPr bwMode="auto">
        <a:xfrm>
          <a:off x="4429125" y="11144250"/>
          <a:ext cx="0" cy="581025"/>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9525</xdr:colOff>
      <xdr:row>77</xdr:row>
      <xdr:rowOff>171450</xdr:rowOff>
    </xdr:from>
    <xdr:to>
      <xdr:col>22</xdr:col>
      <xdr:colOff>28575</xdr:colOff>
      <xdr:row>77</xdr:row>
      <xdr:rowOff>171450</xdr:rowOff>
    </xdr:to>
    <xdr:sp macro="" textlink="">
      <xdr:nvSpPr>
        <xdr:cNvPr id="29" name="Line 29">
          <a:extLst>
            <a:ext uri="{FF2B5EF4-FFF2-40B4-BE49-F238E27FC236}">
              <a16:creationId xmlns:a16="http://schemas.microsoft.com/office/drawing/2014/main" id="{5E33BB35-28E5-4043-A54C-43510942AE46}"/>
            </a:ext>
          </a:extLst>
        </xdr:cNvPr>
        <xdr:cNvSpPr>
          <a:spLocks noChangeShapeType="1"/>
        </xdr:cNvSpPr>
      </xdr:nvSpPr>
      <xdr:spPr bwMode="auto">
        <a:xfrm>
          <a:off x="2609850" y="11144250"/>
          <a:ext cx="1819275" cy="0"/>
        </a:xfrm>
        <a:prstGeom prst="line">
          <a:avLst/>
        </a:prstGeom>
        <a:noFill/>
        <a:ln w="24765">
          <a:pattFill prst="pct75">
            <a:fgClr>
              <a:srgbClr val="000000"/>
            </a:fgClr>
            <a:bgClr>
              <a:srgbClr val="FFFFFF"/>
            </a:bgClr>
          </a:pattFill>
          <a:round/>
          <a:headEnd/>
          <a:tailEnd/>
        </a:ln>
        <a:extLst>
          <a:ext uri="{909E8E84-426E-40DD-AFC4-6F175D3DCCD1}">
            <a14:hiddenFill xmlns:a14="http://schemas.microsoft.com/office/drawing/2010/main">
              <a:noFill/>
            </a14:hiddenFill>
          </a:ext>
        </a:extLst>
      </xdr:spPr>
    </xdr:sp>
    <xdr:clientData/>
  </xdr:twoCellAnchor>
  <xdr:twoCellAnchor>
    <xdr:from>
      <xdr:col>22</xdr:col>
      <xdr:colOff>28575</xdr:colOff>
      <xdr:row>89</xdr:row>
      <xdr:rowOff>171450</xdr:rowOff>
    </xdr:from>
    <xdr:to>
      <xdr:col>22</xdr:col>
      <xdr:colOff>28575</xdr:colOff>
      <xdr:row>94</xdr:row>
      <xdr:rowOff>0</xdr:rowOff>
    </xdr:to>
    <xdr:sp macro="" textlink="">
      <xdr:nvSpPr>
        <xdr:cNvPr id="30" name="Line 30">
          <a:extLst>
            <a:ext uri="{FF2B5EF4-FFF2-40B4-BE49-F238E27FC236}">
              <a16:creationId xmlns:a16="http://schemas.microsoft.com/office/drawing/2014/main" id="{0FD867E1-A3FE-44F2-934C-962A092C4F7F}"/>
            </a:ext>
          </a:extLst>
        </xdr:cNvPr>
        <xdr:cNvSpPr>
          <a:spLocks noChangeShapeType="1"/>
        </xdr:cNvSpPr>
      </xdr:nvSpPr>
      <xdr:spPr bwMode="auto">
        <a:xfrm>
          <a:off x="4429125" y="12858750"/>
          <a:ext cx="0" cy="57150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9525</xdr:colOff>
      <xdr:row>89</xdr:row>
      <xdr:rowOff>171450</xdr:rowOff>
    </xdr:from>
    <xdr:to>
      <xdr:col>22</xdr:col>
      <xdr:colOff>19050</xdr:colOff>
      <xdr:row>89</xdr:row>
      <xdr:rowOff>171450</xdr:rowOff>
    </xdr:to>
    <xdr:sp macro="" textlink="">
      <xdr:nvSpPr>
        <xdr:cNvPr id="31" name="Line 31">
          <a:extLst>
            <a:ext uri="{FF2B5EF4-FFF2-40B4-BE49-F238E27FC236}">
              <a16:creationId xmlns:a16="http://schemas.microsoft.com/office/drawing/2014/main" id="{BD5DEA8F-7805-4BDD-821E-6E44001BC136}"/>
            </a:ext>
          </a:extLst>
        </xdr:cNvPr>
        <xdr:cNvSpPr>
          <a:spLocks noChangeShapeType="1"/>
        </xdr:cNvSpPr>
      </xdr:nvSpPr>
      <xdr:spPr bwMode="auto">
        <a:xfrm>
          <a:off x="2209800" y="12858750"/>
          <a:ext cx="2209800" cy="0"/>
        </a:xfrm>
        <a:prstGeom prst="line">
          <a:avLst/>
        </a:prstGeom>
        <a:noFill/>
        <a:ln w="24765">
          <a:pattFill prst="pct75">
            <a:fgClr>
              <a:srgbClr val="000000"/>
            </a:fgClr>
            <a:bgClr>
              <a:srgbClr val="FFFFFF"/>
            </a:bgClr>
          </a:patt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89</xdr:row>
      <xdr:rowOff>9525</xdr:rowOff>
    </xdr:from>
    <xdr:to>
      <xdr:col>26</xdr:col>
      <xdr:colOff>180975</xdr:colOff>
      <xdr:row>89</xdr:row>
      <xdr:rowOff>9525</xdr:rowOff>
    </xdr:to>
    <xdr:sp macro="" textlink="">
      <xdr:nvSpPr>
        <xdr:cNvPr id="32" name="Line 32">
          <a:extLst>
            <a:ext uri="{FF2B5EF4-FFF2-40B4-BE49-F238E27FC236}">
              <a16:creationId xmlns:a16="http://schemas.microsoft.com/office/drawing/2014/main" id="{4BC9388A-2CCB-4F87-B160-2ECE9A3C998D}"/>
            </a:ext>
          </a:extLst>
        </xdr:cNvPr>
        <xdr:cNvSpPr>
          <a:spLocks noChangeShapeType="1"/>
        </xdr:cNvSpPr>
      </xdr:nvSpPr>
      <xdr:spPr bwMode="auto">
        <a:xfrm>
          <a:off x="2209800" y="12725400"/>
          <a:ext cx="3171825" cy="0"/>
        </a:xfrm>
        <a:prstGeom prst="line">
          <a:avLst/>
        </a:prstGeom>
        <a:noFill/>
        <a:ln w="24765">
          <a:pattFill prst="pct75">
            <a:fgClr>
              <a:srgbClr val="000000"/>
            </a:fgClr>
            <a:bgClr>
              <a:srgbClr val="FFFFFF"/>
            </a:bgClr>
          </a:patt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180975</xdr:colOff>
      <xdr:row>89</xdr:row>
      <xdr:rowOff>19050</xdr:rowOff>
    </xdr:from>
    <xdr:to>
      <xdr:col>26</xdr:col>
      <xdr:colOff>180975</xdr:colOff>
      <xdr:row>94</xdr:row>
      <xdr:rowOff>180975</xdr:rowOff>
    </xdr:to>
    <xdr:sp macro="" textlink="">
      <xdr:nvSpPr>
        <xdr:cNvPr id="33" name="Line 33">
          <a:extLst>
            <a:ext uri="{FF2B5EF4-FFF2-40B4-BE49-F238E27FC236}">
              <a16:creationId xmlns:a16="http://schemas.microsoft.com/office/drawing/2014/main" id="{7F05442A-535E-4477-ADB6-C57AF12E44F5}"/>
            </a:ext>
          </a:extLst>
        </xdr:cNvPr>
        <xdr:cNvSpPr>
          <a:spLocks noChangeShapeType="1"/>
        </xdr:cNvSpPr>
      </xdr:nvSpPr>
      <xdr:spPr bwMode="auto">
        <a:xfrm>
          <a:off x="5381625" y="12734925"/>
          <a:ext cx="0" cy="838200"/>
        </a:xfrm>
        <a:prstGeom prst="line">
          <a:avLst/>
        </a:prstGeom>
        <a:noFill/>
        <a:ln w="24765">
          <a:pattFill prst="pct75">
            <a:fgClr>
              <a:srgbClr val="000000"/>
            </a:fgClr>
            <a:bgClr>
              <a:srgbClr val="FFFFFF"/>
            </a:bgClr>
          </a:patt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kitasv01\&#35519;&#26619;&#32113;&#35336;&#35506;\003%20&#20225;&#30011;&#12539;&#35299;&#26512;&#29677;\&#65298;&#65294;&#26989;&#21209;&#20027;&#35201;\&#65325;&#65289;&#29987;&#26989;&#36899;&#38306;&#34920;\a&#65289;&#27874;&#21450;&#21177;&#26524;&#20998;&#26512;\&#9319;&#20998;&#26512;&#12484;&#12540;&#12523;&#31561;\&#9733;&#30446;&#30340;&#29305;&#21270;&#22411;&#20998;&#26512;&#12484;&#12540;&#12523;(&#26494;&#23713;)\02%20R3.1&#26356;&#26032;(27&#24180;&#34920;&#29256;)-&#23633;&#12539;&#21103;&#29987;&#29289;&#12510;&#12540;&#12472;&#12531;&#25511;&#38500;\&#9313;&#24314;&#35373;&#25237;&#36039;\&#20182;&#30476;&#21442;&#32771;\H23_&#29066;&#26412;&#30476;_&#24314;&#35373;&#25237;&#36039;_&#24037;&#20107;&#31278;&#39006;&#210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00120XSV2\&#35299;&#26512;\&#29987;&#26989;&#36899;&#38306;&#34920;\&#65320;&#65303;&#24180;&#34920;\&#65320;&#65303;&#29987;&#26989;&#36899;&#38306;&#34920;&#20844;&#34920;&#29992;&#36039;&#26009;\&#35336;&#25968;&#34920;\&#29983;&#29987;&#38989;\&#65320;&#65303;&#29987;&#26989;&#36899;&#38306;&#34920;&#29983;&#29987;&#38989;&#25512;&#35336;&#12381;&#12398;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00120XSV2\&#35299;&#26512;\&#29987;&#26989;&#36899;&#38306;&#34920;&#38306;&#20418;\&#65320;&#65303;&#29987;&#26989;&#36899;&#38306;&#34920;&#20844;&#34920;&#29992;&#36039;&#26009;\&#27010;&#35201;\&#29983;&#29987;&#38989;\&#65320;&#65303;&#29987;&#26989;&#36899;&#38306;&#34920;&#29983;&#29987;&#38989;&#25512;&#35336;&#12381;&#12398;2-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00120XSV2\&#35299;&#26512;\&#30476;&#27665;&#32076;&#28168;&#35336;&#31639;\&#32207;&#36039;&#26412;&#24418;&#251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説明シート"/>
      <sheetName val="入力シート "/>
      <sheetName val="出力シート"/>
      <sheetName val="計算シート1"/>
      <sheetName val="計算シート 2"/>
      <sheetName val="投入係数シート"/>
      <sheetName val="関係係数シート"/>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第２次産業 "/>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第２次産業 "/>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推計作業の流れ"/>
      <sheetName val="資本総括"/>
      <sheetName val="資本09"/>
      <sheetName val="資本08"/>
      <sheetName val="資本07"/>
      <sheetName val="資本06"/>
      <sheetName val="資本05"/>
      <sheetName val="資本04"/>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097A8-E938-4338-AFDE-4F6F800CDFFF}">
  <dimension ref="B2:B4"/>
  <sheetViews>
    <sheetView showGridLines="0" view="pageBreakPreview" zoomScale="60" zoomScaleNormal="70" workbookViewId="0">
      <selection activeCell="I4" sqref="I4"/>
    </sheetView>
  </sheetViews>
  <sheetFormatPr defaultColWidth="8.6640625" defaultRowHeight="18" customHeight="1"/>
  <cols>
    <col min="1" max="1" width="1.6640625" style="1144" customWidth="1"/>
    <col min="2" max="16384" width="8.6640625" style="1144"/>
  </cols>
  <sheetData>
    <row r="2" spans="2:2" ht="18" customHeight="1">
      <c r="B2" s="1145" t="s">
        <v>1217</v>
      </c>
    </row>
    <row r="4" spans="2:2" ht="18" customHeight="1">
      <c r="B4" s="1144" t="s">
        <v>1218</v>
      </c>
    </row>
  </sheetData>
  <sheetProtection algorithmName="SHA-512" hashValue="iwUX+k3YVKFmlXA/xMH9VZo/b57HRtFU4J4o/bX0Nv712V3qtv2uJa99MSMin92d6VFE0eEIE8sMOkTnebfpHQ==" saltValue="jNVxuW3V7sQnDjpYsW+xHw==" spinCount="100000" sheet="1" objects="1" scenarios="1"/>
  <phoneticPr fontId="28"/>
  <pageMargins left="0.7" right="0.7" top="0.75" bottom="0.75" header="0.3" footer="0.3"/>
  <pageSetup paperSize="9" scale="5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1:W183"/>
  <sheetViews>
    <sheetView showGridLines="0" view="pageBreakPreview" zoomScaleNormal="100" workbookViewId="0">
      <selection activeCell="E8" sqref="E8"/>
    </sheetView>
  </sheetViews>
  <sheetFormatPr defaultColWidth="9.33203125" defaultRowHeight="18.75" customHeight="1"/>
  <cols>
    <col min="1" max="1" width="2.1640625" style="271" customWidth="1"/>
    <col min="2" max="2" width="3.5" style="271" bestFit="1" customWidth="1"/>
    <col min="3" max="3" width="33" style="271" bestFit="1" customWidth="1"/>
    <col min="4" max="4" width="10.6640625" style="271" customWidth="1"/>
    <col min="5" max="5" width="12.1640625" style="271" customWidth="1"/>
    <col min="6" max="6" width="11.33203125" style="271" customWidth="1"/>
    <col min="7" max="7" width="11" style="271" customWidth="1"/>
    <col min="8" max="8" width="11.5" style="271" customWidth="1"/>
    <col min="9" max="9" width="11.6640625" style="271" customWidth="1"/>
    <col min="10" max="16384" width="9.33203125" style="271"/>
  </cols>
  <sheetData>
    <row r="1" spans="2:23" ht="15" customHeight="1"/>
    <row r="2" spans="2:23" ht="20.25" customHeight="1">
      <c r="B2" s="1502" t="s">
        <v>712</v>
      </c>
      <c r="C2" s="1503"/>
    </row>
    <row r="3" spans="2:23" s="272" customFormat="1" ht="18.75" customHeight="1">
      <c r="I3" s="273" t="s">
        <v>713</v>
      </c>
      <c r="W3" s="274"/>
    </row>
    <row r="4" spans="2:23" s="274" customFormat="1" ht="18.75" customHeight="1">
      <c r="B4" s="275"/>
      <c r="C4" s="276"/>
      <c r="D4" s="1510" t="s">
        <v>714</v>
      </c>
      <c r="E4" s="1512" t="s">
        <v>637</v>
      </c>
      <c r="F4" s="1512"/>
      <c r="G4" s="1513"/>
      <c r="H4" s="1510" t="s">
        <v>715</v>
      </c>
      <c r="I4" s="1508" t="s">
        <v>716</v>
      </c>
    </row>
    <row r="5" spans="2:23" s="281" customFormat="1" ht="36" customHeight="1">
      <c r="B5" s="277"/>
      <c r="C5" s="278"/>
      <c r="D5" s="1511"/>
      <c r="E5" s="279" t="s">
        <v>717</v>
      </c>
      <c r="F5" s="279" t="s">
        <v>718</v>
      </c>
      <c r="G5" s="280" t="s">
        <v>719</v>
      </c>
      <c r="H5" s="1511"/>
      <c r="I5" s="1509"/>
    </row>
    <row r="6" spans="2:23" s="285" customFormat="1" ht="18.75" customHeight="1">
      <c r="B6" s="1514" t="s">
        <v>628</v>
      </c>
      <c r="C6" s="1515"/>
      <c r="D6" s="282" t="s">
        <v>720</v>
      </c>
      <c r="E6" s="282" t="s">
        <v>721</v>
      </c>
      <c r="F6" s="282" t="s">
        <v>722</v>
      </c>
      <c r="G6" s="283" t="s">
        <v>723</v>
      </c>
      <c r="H6" s="282" t="s">
        <v>724</v>
      </c>
      <c r="I6" s="284" t="s">
        <v>725</v>
      </c>
    </row>
    <row r="7" spans="2:23" s="288" customFormat="1" ht="18.75" customHeight="1">
      <c r="B7" s="1516" t="s">
        <v>630</v>
      </c>
      <c r="C7" s="1517"/>
      <c r="D7" s="286"/>
      <c r="E7" s="286" t="s">
        <v>726</v>
      </c>
      <c r="F7" s="608" t="s">
        <v>1010</v>
      </c>
      <c r="G7" s="608" t="s">
        <v>1010</v>
      </c>
      <c r="H7" s="608" t="s">
        <v>1010</v>
      </c>
      <c r="I7" s="287" t="s">
        <v>727</v>
      </c>
    </row>
    <row r="8" spans="2:23" s="272" customFormat="1" ht="18.75" customHeight="1">
      <c r="B8" s="289" t="s">
        <v>263</v>
      </c>
      <c r="C8" s="290" t="s">
        <v>0</v>
      </c>
      <c r="D8" s="291">
        <f>波及効果計算ｼｰﾄ!D8</f>
        <v>0</v>
      </c>
      <c r="E8" s="291">
        <f>波及効果計算ｼｰﾄ!E8</f>
        <v>0</v>
      </c>
      <c r="F8" s="291">
        <f>波及効果計算ｼｰﾄ!F8</f>
        <v>0</v>
      </c>
      <c r="G8" s="292">
        <f>波及効果計算ｼｰﾄ!G8</f>
        <v>0</v>
      </c>
      <c r="H8" s="291">
        <f>波及効果計算ｼｰﾄ!H8</f>
        <v>0</v>
      </c>
      <c r="I8" s="293">
        <f>波及効果計算ｼｰﾄ!I8</f>
        <v>0</v>
      </c>
    </row>
    <row r="9" spans="2:23" s="272" customFormat="1" ht="18.75" customHeight="1">
      <c r="B9" s="294" t="s">
        <v>265</v>
      </c>
      <c r="C9" s="295" t="s">
        <v>1</v>
      </c>
      <c r="D9" s="296">
        <f>波及効果計算ｼｰﾄ!D9</f>
        <v>0</v>
      </c>
      <c r="E9" s="296">
        <f>波及効果計算ｼｰﾄ!E9</f>
        <v>0</v>
      </c>
      <c r="F9" s="296">
        <f>波及効果計算ｼｰﾄ!F9</f>
        <v>0</v>
      </c>
      <c r="G9" s="297">
        <f>波及効果計算ｼｰﾄ!G9</f>
        <v>0</v>
      </c>
      <c r="H9" s="296">
        <f>波及効果計算ｼｰﾄ!H9</f>
        <v>0</v>
      </c>
      <c r="I9" s="298">
        <f>波及効果計算ｼｰﾄ!I9</f>
        <v>0</v>
      </c>
    </row>
    <row r="10" spans="2:23" s="272" customFormat="1" ht="18.75" customHeight="1">
      <c r="B10" s="294" t="s">
        <v>267</v>
      </c>
      <c r="C10" s="295" t="s">
        <v>2</v>
      </c>
      <c r="D10" s="296">
        <f>波及効果計算ｼｰﾄ!D10</f>
        <v>0</v>
      </c>
      <c r="E10" s="296">
        <f>波及効果計算ｼｰﾄ!E10</f>
        <v>0</v>
      </c>
      <c r="F10" s="296">
        <f>波及効果計算ｼｰﾄ!F10</f>
        <v>0</v>
      </c>
      <c r="G10" s="297">
        <f>波及効果計算ｼｰﾄ!G10</f>
        <v>0</v>
      </c>
      <c r="H10" s="296">
        <f>波及効果計算ｼｰﾄ!H10</f>
        <v>0</v>
      </c>
      <c r="I10" s="298">
        <f>波及効果計算ｼｰﾄ!I10</f>
        <v>0</v>
      </c>
    </row>
    <row r="11" spans="2:23" s="272" customFormat="1" ht="18.75" customHeight="1">
      <c r="B11" s="294" t="s">
        <v>268</v>
      </c>
      <c r="C11" s="295" t="s">
        <v>3</v>
      </c>
      <c r="D11" s="296">
        <f>波及効果計算ｼｰﾄ!D11</f>
        <v>0</v>
      </c>
      <c r="E11" s="296">
        <f>波及効果計算ｼｰﾄ!E11</f>
        <v>0</v>
      </c>
      <c r="F11" s="296">
        <f>波及効果計算ｼｰﾄ!F11</f>
        <v>0</v>
      </c>
      <c r="G11" s="297">
        <f>波及効果計算ｼｰﾄ!G11</f>
        <v>0</v>
      </c>
      <c r="H11" s="296">
        <f>波及効果計算ｼｰﾄ!H11</f>
        <v>0</v>
      </c>
      <c r="I11" s="298">
        <f>波及効果計算ｼｰﾄ!I11</f>
        <v>0</v>
      </c>
    </row>
    <row r="12" spans="2:23" s="272" customFormat="1" ht="18.75" customHeight="1">
      <c r="B12" s="294" t="s">
        <v>269</v>
      </c>
      <c r="C12" s="295" t="s">
        <v>4</v>
      </c>
      <c r="D12" s="296">
        <f>波及効果計算ｼｰﾄ!D12</f>
        <v>0</v>
      </c>
      <c r="E12" s="296">
        <f>波及効果計算ｼｰﾄ!E12</f>
        <v>0</v>
      </c>
      <c r="F12" s="296">
        <f>波及効果計算ｼｰﾄ!F12</f>
        <v>0</v>
      </c>
      <c r="G12" s="297">
        <f>波及効果計算ｼｰﾄ!G12</f>
        <v>0</v>
      </c>
      <c r="H12" s="296">
        <f>波及効果計算ｼｰﾄ!H12</f>
        <v>0</v>
      </c>
      <c r="I12" s="298">
        <f>波及効果計算ｼｰﾄ!I12</f>
        <v>0</v>
      </c>
    </row>
    <row r="13" spans="2:23" s="272" customFormat="1" ht="18.75" customHeight="1">
      <c r="B13" s="294" t="s">
        <v>271</v>
      </c>
      <c r="C13" s="295" t="s">
        <v>5</v>
      </c>
      <c r="D13" s="296">
        <f>波及効果計算ｼｰﾄ!D13</f>
        <v>0</v>
      </c>
      <c r="E13" s="296">
        <f>波及効果計算ｼｰﾄ!E13</f>
        <v>0</v>
      </c>
      <c r="F13" s="296">
        <f>波及効果計算ｼｰﾄ!F13</f>
        <v>0</v>
      </c>
      <c r="G13" s="297">
        <f>波及効果計算ｼｰﾄ!G13</f>
        <v>0</v>
      </c>
      <c r="H13" s="296">
        <f>波及効果計算ｼｰﾄ!H13</f>
        <v>0</v>
      </c>
      <c r="I13" s="298">
        <f>波及効果計算ｼｰﾄ!I13</f>
        <v>0</v>
      </c>
    </row>
    <row r="14" spans="2:23" s="272" customFormat="1" ht="18.75" customHeight="1">
      <c r="B14" s="294" t="s">
        <v>273</v>
      </c>
      <c r="C14" s="299" t="s">
        <v>6</v>
      </c>
      <c r="D14" s="296">
        <f>波及効果計算ｼｰﾄ!D14</f>
        <v>0</v>
      </c>
      <c r="E14" s="296">
        <f>波及効果計算ｼｰﾄ!E14</f>
        <v>0</v>
      </c>
      <c r="F14" s="296">
        <f>波及効果計算ｼｰﾄ!F14</f>
        <v>0</v>
      </c>
      <c r="G14" s="297">
        <f>波及効果計算ｼｰﾄ!G14</f>
        <v>0</v>
      </c>
      <c r="H14" s="296">
        <f>波及効果計算ｼｰﾄ!H14</f>
        <v>0</v>
      </c>
      <c r="I14" s="298">
        <f>波及効果計算ｼｰﾄ!I14</f>
        <v>0</v>
      </c>
    </row>
    <row r="15" spans="2:23" s="272" customFormat="1" ht="18.75" customHeight="1">
      <c r="B15" s="294" t="s">
        <v>274</v>
      </c>
      <c r="C15" s="295" t="s">
        <v>7</v>
      </c>
      <c r="D15" s="296">
        <f>波及効果計算ｼｰﾄ!D15</f>
        <v>0</v>
      </c>
      <c r="E15" s="296">
        <f>波及効果計算ｼｰﾄ!E15</f>
        <v>0</v>
      </c>
      <c r="F15" s="296">
        <f>波及効果計算ｼｰﾄ!F15</f>
        <v>0</v>
      </c>
      <c r="G15" s="297">
        <f>波及効果計算ｼｰﾄ!G15</f>
        <v>0</v>
      </c>
      <c r="H15" s="296">
        <f>波及効果計算ｼｰﾄ!H15</f>
        <v>0</v>
      </c>
      <c r="I15" s="298">
        <f>波及効果計算ｼｰﾄ!I15</f>
        <v>0</v>
      </c>
    </row>
    <row r="16" spans="2:23" s="272" customFormat="1" ht="18.75" customHeight="1">
      <c r="B16" s="294" t="s">
        <v>277</v>
      </c>
      <c r="C16" s="299" t="s">
        <v>8</v>
      </c>
      <c r="D16" s="296">
        <f>波及効果計算ｼｰﾄ!D16</f>
        <v>0</v>
      </c>
      <c r="E16" s="296">
        <f>波及効果計算ｼｰﾄ!E16</f>
        <v>0</v>
      </c>
      <c r="F16" s="296">
        <f>波及効果計算ｼｰﾄ!F16</f>
        <v>0</v>
      </c>
      <c r="G16" s="297">
        <f>波及効果計算ｼｰﾄ!G16</f>
        <v>0</v>
      </c>
      <c r="H16" s="296">
        <f>波及効果計算ｼｰﾄ!H16</f>
        <v>0</v>
      </c>
      <c r="I16" s="298">
        <f>波及効果計算ｼｰﾄ!I16</f>
        <v>0</v>
      </c>
    </row>
    <row r="17" spans="2:9" s="272" customFormat="1" ht="18.75" customHeight="1">
      <c r="B17" s="294" t="s">
        <v>120</v>
      </c>
      <c r="C17" s="299" t="s">
        <v>576</v>
      </c>
      <c r="D17" s="296">
        <f>波及効果計算ｼｰﾄ!D17</f>
        <v>0</v>
      </c>
      <c r="E17" s="296">
        <f>波及効果計算ｼｰﾄ!E17</f>
        <v>0</v>
      </c>
      <c r="F17" s="296">
        <f>波及効果計算ｼｰﾄ!F17</f>
        <v>0</v>
      </c>
      <c r="G17" s="297">
        <f>波及効果計算ｼｰﾄ!G17</f>
        <v>0</v>
      </c>
      <c r="H17" s="296">
        <f>波及効果計算ｼｰﾄ!H17</f>
        <v>0</v>
      </c>
      <c r="I17" s="298">
        <f>波及効果計算ｼｰﾄ!I17</f>
        <v>0</v>
      </c>
    </row>
    <row r="18" spans="2:9" s="272" customFormat="1" ht="18.75" customHeight="1">
      <c r="B18" s="294" t="s">
        <v>121</v>
      </c>
      <c r="C18" s="295" t="s">
        <v>9</v>
      </c>
      <c r="D18" s="296">
        <f>波及効果計算ｼｰﾄ!D18</f>
        <v>0</v>
      </c>
      <c r="E18" s="296">
        <f>波及効果計算ｼｰﾄ!E18</f>
        <v>0</v>
      </c>
      <c r="F18" s="296">
        <f>波及効果計算ｼｰﾄ!F18</f>
        <v>0</v>
      </c>
      <c r="G18" s="297">
        <f>波及効果計算ｼｰﾄ!G18</f>
        <v>0</v>
      </c>
      <c r="H18" s="296">
        <f>波及効果計算ｼｰﾄ!H18</f>
        <v>0</v>
      </c>
      <c r="I18" s="298">
        <f>波及効果計算ｼｰﾄ!I18</f>
        <v>0</v>
      </c>
    </row>
    <row r="19" spans="2:9" s="272" customFormat="1" ht="18.75" customHeight="1">
      <c r="B19" s="294" t="s">
        <v>123</v>
      </c>
      <c r="C19" s="295" t="s">
        <v>10</v>
      </c>
      <c r="D19" s="296">
        <f>波及効果計算ｼｰﾄ!D19</f>
        <v>0</v>
      </c>
      <c r="E19" s="296">
        <f>波及効果計算ｼｰﾄ!E19</f>
        <v>0</v>
      </c>
      <c r="F19" s="296">
        <f>波及効果計算ｼｰﾄ!F19</f>
        <v>0</v>
      </c>
      <c r="G19" s="297">
        <f>波及効果計算ｼｰﾄ!G19</f>
        <v>0</v>
      </c>
      <c r="H19" s="296">
        <f>波及効果計算ｼｰﾄ!H19</f>
        <v>0</v>
      </c>
      <c r="I19" s="298">
        <f>波及効果計算ｼｰﾄ!I19</f>
        <v>0</v>
      </c>
    </row>
    <row r="20" spans="2:9" s="272" customFormat="1" ht="18.75" customHeight="1">
      <c r="B20" s="294" t="s">
        <v>125</v>
      </c>
      <c r="C20" s="295" t="s">
        <v>11</v>
      </c>
      <c r="D20" s="296">
        <f>波及効果計算ｼｰﾄ!D20</f>
        <v>0</v>
      </c>
      <c r="E20" s="296">
        <f>波及効果計算ｼｰﾄ!E20</f>
        <v>0</v>
      </c>
      <c r="F20" s="296">
        <f>波及効果計算ｼｰﾄ!F20</f>
        <v>0</v>
      </c>
      <c r="G20" s="297">
        <f>波及効果計算ｼｰﾄ!G20</f>
        <v>0</v>
      </c>
      <c r="H20" s="296">
        <f>波及効果計算ｼｰﾄ!H20</f>
        <v>0</v>
      </c>
      <c r="I20" s="298">
        <f>波及効果計算ｼｰﾄ!I20</f>
        <v>0</v>
      </c>
    </row>
    <row r="21" spans="2:9" s="272" customFormat="1" ht="18.75" customHeight="1">
      <c r="B21" s="294" t="s">
        <v>127</v>
      </c>
      <c r="C21" s="295" t="s">
        <v>12</v>
      </c>
      <c r="D21" s="296">
        <f>波及効果計算ｼｰﾄ!D21</f>
        <v>0</v>
      </c>
      <c r="E21" s="296">
        <f>波及効果計算ｼｰﾄ!E21</f>
        <v>0</v>
      </c>
      <c r="F21" s="296">
        <f>波及効果計算ｼｰﾄ!F21</f>
        <v>0</v>
      </c>
      <c r="G21" s="297">
        <f>波及効果計算ｼｰﾄ!G21</f>
        <v>0</v>
      </c>
      <c r="H21" s="296">
        <f>波及効果計算ｼｰﾄ!H21</f>
        <v>0</v>
      </c>
      <c r="I21" s="298">
        <f>波及効果計算ｼｰﾄ!I21</f>
        <v>0</v>
      </c>
    </row>
    <row r="22" spans="2:9" s="272" customFormat="1" ht="18.75" customHeight="1">
      <c r="B22" s="294" t="s">
        <v>128</v>
      </c>
      <c r="C22" s="295" t="s">
        <v>418</v>
      </c>
      <c r="D22" s="296">
        <f>波及効果計算ｼｰﾄ!D22</f>
        <v>0</v>
      </c>
      <c r="E22" s="296">
        <f>波及効果計算ｼｰﾄ!E22</f>
        <v>0</v>
      </c>
      <c r="F22" s="296">
        <f>波及効果計算ｼｰﾄ!F22</f>
        <v>0</v>
      </c>
      <c r="G22" s="297">
        <f>波及効果計算ｼｰﾄ!G22</f>
        <v>0</v>
      </c>
      <c r="H22" s="296">
        <f>波及効果計算ｼｰﾄ!H22</f>
        <v>0</v>
      </c>
      <c r="I22" s="298">
        <f>波及効果計算ｼｰﾄ!I22</f>
        <v>0</v>
      </c>
    </row>
    <row r="23" spans="2:9" s="272" customFormat="1" ht="18.75" customHeight="1">
      <c r="B23" s="294" t="s">
        <v>129</v>
      </c>
      <c r="C23" s="295" t="s">
        <v>419</v>
      </c>
      <c r="D23" s="296">
        <f>波及効果計算ｼｰﾄ!D23</f>
        <v>0</v>
      </c>
      <c r="E23" s="296">
        <f>波及効果計算ｼｰﾄ!E23</f>
        <v>0</v>
      </c>
      <c r="F23" s="296">
        <f>波及効果計算ｼｰﾄ!F23</f>
        <v>0</v>
      </c>
      <c r="G23" s="297">
        <f>波及効果計算ｼｰﾄ!G23</f>
        <v>0</v>
      </c>
      <c r="H23" s="296">
        <f>波及効果計算ｼｰﾄ!H23</f>
        <v>0</v>
      </c>
      <c r="I23" s="298">
        <f>波及効果計算ｼｰﾄ!I23</f>
        <v>0</v>
      </c>
    </row>
    <row r="24" spans="2:9" s="272" customFormat="1" ht="18.75" customHeight="1">
      <c r="B24" s="294" t="s">
        <v>131</v>
      </c>
      <c r="C24" s="295" t="s">
        <v>420</v>
      </c>
      <c r="D24" s="296">
        <f>波及効果計算ｼｰﾄ!D24</f>
        <v>0</v>
      </c>
      <c r="E24" s="296">
        <f>波及効果計算ｼｰﾄ!E24</f>
        <v>0</v>
      </c>
      <c r="F24" s="296">
        <f>波及効果計算ｼｰﾄ!F24</f>
        <v>0</v>
      </c>
      <c r="G24" s="297">
        <f>波及効果計算ｼｰﾄ!G24</f>
        <v>0</v>
      </c>
      <c r="H24" s="296">
        <f>波及効果計算ｼｰﾄ!H24</f>
        <v>0</v>
      </c>
      <c r="I24" s="298">
        <f>波及効果計算ｼｰﾄ!I24</f>
        <v>0</v>
      </c>
    </row>
    <row r="25" spans="2:9" s="272" customFormat="1" ht="18.75" customHeight="1">
      <c r="B25" s="294" t="s">
        <v>133</v>
      </c>
      <c r="C25" s="295" t="s">
        <v>14</v>
      </c>
      <c r="D25" s="296">
        <f>波及効果計算ｼｰﾄ!D25</f>
        <v>0</v>
      </c>
      <c r="E25" s="296">
        <f>波及効果計算ｼｰﾄ!E25</f>
        <v>0</v>
      </c>
      <c r="F25" s="296">
        <f>波及効果計算ｼｰﾄ!F25</f>
        <v>0</v>
      </c>
      <c r="G25" s="297">
        <f>波及効果計算ｼｰﾄ!G25</f>
        <v>0</v>
      </c>
      <c r="H25" s="296">
        <f>波及効果計算ｼｰﾄ!H25</f>
        <v>0</v>
      </c>
      <c r="I25" s="298">
        <f>波及効果計算ｼｰﾄ!I25</f>
        <v>0</v>
      </c>
    </row>
    <row r="26" spans="2:9" s="272" customFormat="1" ht="18.75" customHeight="1">
      <c r="B26" s="294" t="s">
        <v>135</v>
      </c>
      <c r="C26" s="295" t="s">
        <v>13</v>
      </c>
      <c r="D26" s="296">
        <f>波及効果計算ｼｰﾄ!D26</f>
        <v>0</v>
      </c>
      <c r="E26" s="296">
        <f>波及効果計算ｼｰﾄ!E26</f>
        <v>0</v>
      </c>
      <c r="F26" s="296">
        <f>波及効果計算ｼｰﾄ!F26</f>
        <v>0</v>
      </c>
      <c r="G26" s="297">
        <f>波及効果計算ｼｰﾄ!G26</f>
        <v>0</v>
      </c>
      <c r="H26" s="296">
        <f>波及効果計算ｼｰﾄ!H26</f>
        <v>0</v>
      </c>
      <c r="I26" s="298">
        <f>波及効果計算ｼｰﾄ!I26</f>
        <v>0</v>
      </c>
    </row>
    <row r="27" spans="2:9" s="272" customFormat="1" ht="18.75" customHeight="1">
      <c r="B27" s="294" t="s">
        <v>136</v>
      </c>
      <c r="C27" s="295" t="s">
        <v>577</v>
      </c>
      <c r="D27" s="296">
        <f>波及効果計算ｼｰﾄ!D27</f>
        <v>0</v>
      </c>
      <c r="E27" s="296">
        <f>波及効果計算ｼｰﾄ!E27</f>
        <v>0</v>
      </c>
      <c r="F27" s="296">
        <f>波及効果計算ｼｰﾄ!F27</f>
        <v>0</v>
      </c>
      <c r="G27" s="297">
        <f>波及効果計算ｼｰﾄ!G27</f>
        <v>0</v>
      </c>
      <c r="H27" s="296">
        <f>波及効果計算ｼｰﾄ!H27</f>
        <v>0</v>
      </c>
      <c r="I27" s="298">
        <f>波及効果計算ｼｰﾄ!I27</f>
        <v>0</v>
      </c>
    </row>
    <row r="28" spans="2:9" s="272" customFormat="1" ht="18.75" customHeight="1">
      <c r="B28" s="294" t="s">
        <v>138</v>
      </c>
      <c r="C28" s="295" t="s">
        <v>15</v>
      </c>
      <c r="D28" s="296">
        <f>波及効果計算ｼｰﾄ!D28</f>
        <v>0</v>
      </c>
      <c r="E28" s="296">
        <f>波及効果計算ｼｰﾄ!E28</f>
        <v>0</v>
      </c>
      <c r="F28" s="296">
        <f>波及効果計算ｼｰﾄ!F28</f>
        <v>0</v>
      </c>
      <c r="G28" s="297">
        <f>波及効果計算ｼｰﾄ!G28</f>
        <v>0</v>
      </c>
      <c r="H28" s="296">
        <f>波及効果計算ｼｰﾄ!H28</f>
        <v>0</v>
      </c>
      <c r="I28" s="298">
        <f>波及効果計算ｼｰﾄ!I28</f>
        <v>0</v>
      </c>
    </row>
    <row r="29" spans="2:9" s="272" customFormat="1" ht="18.75" customHeight="1">
      <c r="B29" s="294" t="s">
        <v>139</v>
      </c>
      <c r="C29" s="295" t="s">
        <v>16</v>
      </c>
      <c r="D29" s="296">
        <f>波及効果計算ｼｰﾄ!D29</f>
        <v>0</v>
      </c>
      <c r="E29" s="296">
        <f>波及効果計算ｼｰﾄ!E29</f>
        <v>0</v>
      </c>
      <c r="F29" s="296">
        <f>波及効果計算ｼｰﾄ!F29</f>
        <v>0</v>
      </c>
      <c r="G29" s="297">
        <f>波及効果計算ｼｰﾄ!G29</f>
        <v>0</v>
      </c>
      <c r="H29" s="296">
        <f>波及効果計算ｼｰﾄ!H29</f>
        <v>0</v>
      </c>
      <c r="I29" s="298">
        <f>波及効果計算ｼｰﾄ!I29</f>
        <v>0</v>
      </c>
    </row>
    <row r="30" spans="2:9" s="272" customFormat="1" ht="18.75" customHeight="1">
      <c r="B30" s="294" t="s">
        <v>140</v>
      </c>
      <c r="C30" s="295" t="s">
        <v>17</v>
      </c>
      <c r="D30" s="296">
        <f>波及効果計算ｼｰﾄ!D30</f>
        <v>0</v>
      </c>
      <c r="E30" s="296">
        <f>波及効果計算ｼｰﾄ!E30</f>
        <v>0</v>
      </c>
      <c r="F30" s="296">
        <f>波及効果計算ｼｰﾄ!F30</f>
        <v>0</v>
      </c>
      <c r="G30" s="297">
        <f>波及効果計算ｼｰﾄ!G30</f>
        <v>0</v>
      </c>
      <c r="H30" s="296">
        <f>波及効果計算ｼｰﾄ!H30</f>
        <v>0</v>
      </c>
      <c r="I30" s="298">
        <f>波及効果計算ｼｰﾄ!I30</f>
        <v>0</v>
      </c>
    </row>
    <row r="31" spans="2:9" s="272" customFormat="1" ht="18.75" customHeight="1">
      <c r="B31" s="294" t="s">
        <v>141</v>
      </c>
      <c r="C31" s="295" t="s">
        <v>18</v>
      </c>
      <c r="D31" s="296">
        <f>波及効果計算ｼｰﾄ!D31</f>
        <v>0</v>
      </c>
      <c r="E31" s="296">
        <f>波及効果計算ｼｰﾄ!E31</f>
        <v>0</v>
      </c>
      <c r="F31" s="296">
        <f>波及効果計算ｼｰﾄ!F31</f>
        <v>0</v>
      </c>
      <c r="G31" s="297">
        <f>波及効果計算ｼｰﾄ!G31</f>
        <v>0</v>
      </c>
      <c r="H31" s="296">
        <f>波及効果計算ｼｰﾄ!H31</f>
        <v>0</v>
      </c>
      <c r="I31" s="298">
        <f>波及効果計算ｼｰﾄ!I31</f>
        <v>0</v>
      </c>
    </row>
    <row r="32" spans="2:9" s="272" customFormat="1" ht="18.75" customHeight="1">
      <c r="B32" s="294" t="s">
        <v>143</v>
      </c>
      <c r="C32" s="295" t="s">
        <v>29</v>
      </c>
      <c r="D32" s="296">
        <f>波及効果計算ｼｰﾄ!D32</f>
        <v>0</v>
      </c>
      <c r="E32" s="296">
        <f>波及効果計算ｼｰﾄ!E32</f>
        <v>0</v>
      </c>
      <c r="F32" s="296">
        <f>波及効果計算ｼｰﾄ!F32</f>
        <v>0</v>
      </c>
      <c r="G32" s="297">
        <f>波及効果計算ｼｰﾄ!G32</f>
        <v>0</v>
      </c>
      <c r="H32" s="296">
        <f>波及効果計算ｼｰﾄ!H32</f>
        <v>0</v>
      </c>
      <c r="I32" s="298">
        <f>波及効果計算ｼｰﾄ!I32</f>
        <v>0</v>
      </c>
    </row>
    <row r="33" spans="2:9" s="272" customFormat="1" ht="18.75" customHeight="1">
      <c r="B33" s="294" t="s">
        <v>145</v>
      </c>
      <c r="C33" s="295" t="s">
        <v>30</v>
      </c>
      <c r="D33" s="296">
        <f>波及効果計算ｼｰﾄ!D33</f>
        <v>0</v>
      </c>
      <c r="E33" s="296">
        <f>波及効果計算ｼｰﾄ!E33</f>
        <v>0</v>
      </c>
      <c r="F33" s="296">
        <f>波及効果計算ｼｰﾄ!F33</f>
        <v>0</v>
      </c>
      <c r="G33" s="297">
        <f>波及効果計算ｼｰﾄ!G33</f>
        <v>0</v>
      </c>
      <c r="H33" s="296">
        <f>波及効果計算ｼｰﾄ!H33</f>
        <v>0</v>
      </c>
      <c r="I33" s="298">
        <f>波及効果計算ｼｰﾄ!I33</f>
        <v>0</v>
      </c>
    </row>
    <row r="34" spans="2:9" s="272" customFormat="1" ht="18.75" customHeight="1">
      <c r="B34" s="294" t="s">
        <v>146</v>
      </c>
      <c r="C34" s="295" t="s">
        <v>19</v>
      </c>
      <c r="D34" s="296">
        <f>波及効果計算ｼｰﾄ!D34</f>
        <v>0</v>
      </c>
      <c r="E34" s="296">
        <f>波及効果計算ｼｰﾄ!E34</f>
        <v>0</v>
      </c>
      <c r="F34" s="296">
        <f>波及効果計算ｼｰﾄ!F34</f>
        <v>0</v>
      </c>
      <c r="G34" s="297">
        <f>波及効果計算ｼｰﾄ!G34</f>
        <v>0</v>
      </c>
      <c r="H34" s="296">
        <f>波及効果計算ｼｰﾄ!H34</f>
        <v>0</v>
      </c>
      <c r="I34" s="298">
        <f>波及効果計算ｼｰﾄ!I34</f>
        <v>0</v>
      </c>
    </row>
    <row r="35" spans="2:9" s="272" customFormat="1" ht="18.75" customHeight="1">
      <c r="B35" s="294" t="s">
        <v>147</v>
      </c>
      <c r="C35" s="295" t="s">
        <v>20</v>
      </c>
      <c r="D35" s="296">
        <f>波及効果計算ｼｰﾄ!D35</f>
        <v>0</v>
      </c>
      <c r="E35" s="296">
        <f>波及効果計算ｼｰﾄ!E35</f>
        <v>0</v>
      </c>
      <c r="F35" s="296">
        <f>波及効果計算ｼｰﾄ!F35</f>
        <v>0</v>
      </c>
      <c r="G35" s="297">
        <f>波及効果計算ｼｰﾄ!G35</f>
        <v>0</v>
      </c>
      <c r="H35" s="296">
        <f>波及効果計算ｼｰﾄ!H35</f>
        <v>0</v>
      </c>
      <c r="I35" s="298">
        <f>波及効果計算ｼｰﾄ!I35</f>
        <v>0</v>
      </c>
    </row>
    <row r="36" spans="2:9" s="272" customFormat="1" ht="18.75" customHeight="1">
      <c r="B36" s="294" t="s">
        <v>149</v>
      </c>
      <c r="C36" s="295" t="s">
        <v>21</v>
      </c>
      <c r="D36" s="296">
        <f>波及効果計算ｼｰﾄ!D36</f>
        <v>0</v>
      </c>
      <c r="E36" s="296">
        <f>波及効果計算ｼｰﾄ!E36</f>
        <v>0</v>
      </c>
      <c r="F36" s="296">
        <f>波及効果計算ｼｰﾄ!F36</f>
        <v>0</v>
      </c>
      <c r="G36" s="297">
        <f>波及効果計算ｼｰﾄ!G36</f>
        <v>0</v>
      </c>
      <c r="H36" s="296">
        <f>波及効果計算ｼｰﾄ!H36</f>
        <v>0</v>
      </c>
      <c r="I36" s="298">
        <f>波及効果計算ｼｰﾄ!I36</f>
        <v>0</v>
      </c>
    </row>
    <row r="37" spans="2:9" s="272" customFormat="1" ht="18.75" customHeight="1">
      <c r="B37" s="294" t="s">
        <v>151</v>
      </c>
      <c r="C37" s="295" t="s">
        <v>32</v>
      </c>
      <c r="D37" s="296">
        <f>波及効果計算ｼｰﾄ!D37</f>
        <v>0</v>
      </c>
      <c r="E37" s="296">
        <f>波及効果計算ｼｰﾄ!E37</f>
        <v>0</v>
      </c>
      <c r="F37" s="296">
        <f>波及効果計算ｼｰﾄ!F37</f>
        <v>0</v>
      </c>
      <c r="G37" s="297">
        <f>波及効果計算ｼｰﾄ!G37</f>
        <v>0</v>
      </c>
      <c r="H37" s="296">
        <f>波及効果計算ｼｰﾄ!H37</f>
        <v>0</v>
      </c>
      <c r="I37" s="298">
        <f>波及効果計算ｼｰﾄ!I37</f>
        <v>0</v>
      </c>
    </row>
    <row r="38" spans="2:9" s="272" customFormat="1" ht="18.75" customHeight="1">
      <c r="B38" s="294" t="s">
        <v>153</v>
      </c>
      <c r="C38" s="295" t="s">
        <v>22</v>
      </c>
      <c r="D38" s="296">
        <f>波及効果計算ｼｰﾄ!D38</f>
        <v>0</v>
      </c>
      <c r="E38" s="296">
        <f>波及効果計算ｼｰﾄ!E38</f>
        <v>0</v>
      </c>
      <c r="F38" s="296">
        <f>波及効果計算ｼｰﾄ!F38</f>
        <v>0</v>
      </c>
      <c r="G38" s="297">
        <f>波及効果計算ｼｰﾄ!G38</f>
        <v>0</v>
      </c>
      <c r="H38" s="296">
        <f>波及効果計算ｼｰﾄ!H38</f>
        <v>0</v>
      </c>
      <c r="I38" s="298">
        <f>波及効果計算ｼｰﾄ!I38</f>
        <v>0</v>
      </c>
    </row>
    <row r="39" spans="2:9" s="272" customFormat="1" ht="18.75" customHeight="1">
      <c r="B39" s="294" t="s">
        <v>155</v>
      </c>
      <c r="C39" s="295" t="s">
        <v>23</v>
      </c>
      <c r="D39" s="296">
        <f>波及効果計算ｼｰﾄ!D39</f>
        <v>0</v>
      </c>
      <c r="E39" s="296">
        <f>波及効果計算ｼｰﾄ!E39</f>
        <v>0</v>
      </c>
      <c r="F39" s="296">
        <f>波及効果計算ｼｰﾄ!F39</f>
        <v>0</v>
      </c>
      <c r="G39" s="297">
        <f>波及効果計算ｼｰﾄ!G39</f>
        <v>0</v>
      </c>
      <c r="H39" s="296">
        <f>波及効果計算ｼｰﾄ!H39</f>
        <v>0</v>
      </c>
      <c r="I39" s="298">
        <f>波及効果計算ｼｰﾄ!I39</f>
        <v>0</v>
      </c>
    </row>
    <row r="40" spans="2:9" s="272" customFormat="1" ht="18.75" customHeight="1">
      <c r="B40" s="294" t="s">
        <v>156</v>
      </c>
      <c r="C40" s="295" t="s">
        <v>24</v>
      </c>
      <c r="D40" s="296">
        <f>波及効果計算ｼｰﾄ!D40</f>
        <v>0</v>
      </c>
      <c r="E40" s="296">
        <f>波及効果計算ｼｰﾄ!E40</f>
        <v>0</v>
      </c>
      <c r="F40" s="296">
        <f>波及効果計算ｼｰﾄ!F40</f>
        <v>0</v>
      </c>
      <c r="G40" s="297">
        <f>波及効果計算ｼｰﾄ!G40</f>
        <v>0</v>
      </c>
      <c r="H40" s="296">
        <f>波及効果計算ｼｰﾄ!H40</f>
        <v>0</v>
      </c>
      <c r="I40" s="298">
        <f>波及効果計算ｼｰﾄ!I40</f>
        <v>0</v>
      </c>
    </row>
    <row r="41" spans="2:9" s="272" customFormat="1" ht="18.75" customHeight="1">
      <c r="B41" s="294" t="s">
        <v>158</v>
      </c>
      <c r="C41" s="295" t="s">
        <v>31</v>
      </c>
      <c r="D41" s="296">
        <f>波及効果計算ｼｰﾄ!D41</f>
        <v>0</v>
      </c>
      <c r="E41" s="296">
        <f>波及効果計算ｼｰﾄ!E41</f>
        <v>0</v>
      </c>
      <c r="F41" s="296">
        <f>波及効果計算ｼｰﾄ!F41</f>
        <v>0</v>
      </c>
      <c r="G41" s="297">
        <f>波及効果計算ｼｰﾄ!G41</f>
        <v>0</v>
      </c>
      <c r="H41" s="296">
        <f>波及効果計算ｼｰﾄ!H41</f>
        <v>0</v>
      </c>
      <c r="I41" s="298">
        <f>波及効果計算ｼｰﾄ!I41</f>
        <v>0</v>
      </c>
    </row>
    <row r="42" spans="2:9" s="272" customFormat="1" ht="18.75" customHeight="1">
      <c r="B42" s="294" t="s">
        <v>160</v>
      </c>
      <c r="C42" s="295" t="s">
        <v>447</v>
      </c>
      <c r="D42" s="296">
        <f>波及効果計算ｼｰﾄ!D42</f>
        <v>0</v>
      </c>
      <c r="E42" s="296">
        <f>波及効果計算ｼｰﾄ!E42</f>
        <v>0</v>
      </c>
      <c r="F42" s="296">
        <f>波及効果計算ｼｰﾄ!F42</f>
        <v>0</v>
      </c>
      <c r="G42" s="297">
        <f>波及効果計算ｼｰﾄ!G42</f>
        <v>0</v>
      </c>
      <c r="H42" s="296">
        <f>波及効果計算ｼｰﾄ!H42</f>
        <v>0</v>
      </c>
      <c r="I42" s="298">
        <f>波及効果計算ｼｰﾄ!I42</f>
        <v>0</v>
      </c>
    </row>
    <row r="43" spans="2:9" s="272" customFormat="1" ht="18.75" customHeight="1">
      <c r="B43" s="294" t="s">
        <v>162</v>
      </c>
      <c r="C43" s="295" t="s">
        <v>25</v>
      </c>
      <c r="D43" s="296">
        <f>波及効果計算ｼｰﾄ!D43</f>
        <v>0</v>
      </c>
      <c r="E43" s="296">
        <f>波及効果計算ｼｰﾄ!E43</f>
        <v>0</v>
      </c>
      <c r="F43" s="296">
        <f>波及効果計算ｼｰﾄ!F43</f>
        <v>0</v>
      </c>
      <c r="G43" s="297">
        <f>波及効果計算ｼｰﾄ!G43</f>
        <v>0</v>
      </c>
      <c r="H43" s="296">
        <f>波及効果計算ｼｰﾄ!H43</f>
        <v>0</v>
      </c>
      <c r="I43" s="298">
        <f>波及効果計算ｼｰﾄ!I43</f>
        <v>0</v>
      </c>
    </row>
    <row r="44" spans="2:9" s="272" customFormat="1" ht="18.75" customHeight="1">
      <c r="B44" s="294" t="s">
        <v>164</v>
      </c>
      <c r="C44" s="295" t="s">
        <v>26</v>
      </c>
      <c r="D44" s="296">
        <f>波及効果計算ｼｰﾄ!D44</f>
        <v>0</v>
      </c>
      <c r="E44" s="296">
        <f>波及効果計算ｼｰﾄ!E44</f>
        <v>0</v>
      </c>
      <c r="F44" s="296">
        <f>波及効果計算ｼｰﾄ!F44</f>
        <v>0</v>
      </c>
      <c r="G44" s="297">
        <f>波及効果計算ｼｰﾄ!G44</f>
        <v>0</v>
      </c>
      <c r="H44" s="296">
        <f>波及効果計算ｼｰﾄ!H44</f>
        <v>0</v>
      </c>
      <c r="I44" s="298">
        <f>波及効果計算ｼｰﾄ!I44</f>
        <v>0</v>
      </c>
    </row>
    <row r="45" spans="2:9" s="272" customFormat="1" ht="18.75" customHeight="1">
      <c r="B45" s="294" t="s">
        <v>166</v>
      </c>
      <c r="C45" s="295" t="s">
        <v>27</v>
      </c>
      <c r="D45" s="296">
        <f>波及効果計算ｼｰﾄ!D45</f>
        <v>0</v>
      </c>
      <c r="E45" s="296">
        <f>波及効果計算ｼｰﾄ!E45</f>
        <v>0</v>
      </c>
      <c r="F45" s="296">
        <f>波及効果計算ｼｰﾄ!F45</f>
        <v>0</v>
      </c>
      <c r="G45" s="297">
        <f>波及効果計算ｼｰﾄ!G45</f>
        <v>0</v>
      </c>
      <c r="H45" s="296">
        <f>波及効果計算ｼｰﾄ!H45</f>
        <v>0</v>
      </c>
      <c r="I45" s="298">
        <f>波及効果計算ｼｰﾄ!I45</f>
        <v>0</v>
      </c>
    </row>
    <row r="46" spans="2:9" s="272" customFormat="1" ht="18.75" customHeight="1">
      <c r="B46" s="294" t="s">
        <v>168</v>
      </c>
      <c r="C46" s="295" t="s">
        <v>28</v>
      </c>
      <c r="D46" s="296">
        <f>波及効果計算ｼｰﾄ!D46</f>
        <v>0</v>
      </c>
      <c r="E46" s="296">
        <f>波及効果計算ｼｰﾄ!E46</f>
        <v>0</v>
      </c>
      <c r="F46" s="296">
        <f>波及効果計算ｼｰﾄ!F46</f>
        <v>0</v>
      </c>
      <c r="G46" s="297">
        <f>波及効果計算ｼｰﾄ!G46</f>
        <v>0</v>
      </c>
      <c r="H46" s="296">
        <f>波及効果計算ｼｰﾄ!H46</f>
        <v>0</v>
      </c>
      <c r="I46" s="298">
        <f>波及効果計算ｼｰﾄ!I46</f>
        <v>0</v>
      </c>
    </row>
    <row r="47" spans="2:9" s="272" customFormat="1" ht="18.75" customHeight="1">
      <c r="B47" s="300"/>
      <c r="C47" s="301" t="s">
        <v>578</v>
      </c>
      <c r="D47" s="302">
        <f>波及効果計算ｼｰﾄ!D47</f>
        <v>0</v>
      </c>
      <c r="E47" s="302">
        <f>波及効果計算ｼｰﾄ!E47</f>
        <v>0</v>
      </c>
      <c r="F47" s="302">
        <f>波及効果計算ｼｰﾄ!F47</f>
        <v>0</v>
      </c>
      <c r="G47" s="303">
        <f>波及効果計算ｼｰﾄ!G47</f>
        <v>0</v>
      </c>
      <c r="H47" s="302">
        <f>波及効果計算ｼｰﾄ!H47</f>
        <v>0</v>
      </c>
      <c r="I47" s="304">
        <f>波及効果計算ｼｰﾄ!I47</f>
        <v>0</v>
      </c>
    </row>
    <row r="49" spans="2:10" ht="18.75" customHeight="1">
      <c r="B49" s="275"/>
      <c r="C49" s="276"/>
      <c r="D49" s="1512" t="s">
        <v>728</v>
      </c>
      <c r="E49" s="1512"/>
      <c r="F49" s="1512"/>
      <c r="G49" s="1518" t="s">
        <v>729</v>
      </c>
      <c r="H49" s="1510" t="s">
        <v>730</v>
      </c>
      <c r="I49" s="1510" t="s">
        <v>731</v>
      </c>
      <c r="J49" s="1508" t="s">
        <v>732</v>
      </c>
    </row>
    <row r="50" spans="2:10" ht="36" customHeight="1">
      <c r="B50" s="277"/>
      <c r="C50" s="278"/>
      <c r="D50" s="279" t="s">
        <v>733</v>
      </c>
      <c r="E50" s="279" t="s">
        <v>734</v>
      </c>
      <c r="F50" s="279" t="s">
        <v>735</v>
      </c>
      <c r="G50" s="1519"/>
      <c r="H50" s="1511"/>
      <c r="I50" s="1511"/>
      <c r="J50" s="1509"/>
    </row>
    <row r="51" spans="2:10" ht="18.75" customHeight="1">
      <c r="B51" s="1514" t="s">
        <v>628</v>
      </c>
      <c r="C51" s="1515"/>
      <c r="D51" s="282" t="s">
        <v>736</v>
      </c>
      <c r="E51" s="282" t="s">
        <v>737</v>
      </c>
      <c r="F51" s="282" t="s">
        <v>738</v>
      </c>
      <c r="G51" s="305" t="s">
        <v>739</v>
      </c>
      <c r="H51" s="282" t="s">
        <v>740</v>
      </c>
      <c r="I51" s="282" t="s">
        <v>741</v>
      </c>
      <c r="J51" s="284" t="s">
        <v>742</v>
      </c>
    </row>
    <row r="52" spans="2:10" ht="18.75" customHeight="1">
      <c r="B52" s="1516" t="s">
        <v>630</v>
      </c>
      <c r="C52" s="1517"/>
      <c r="D52" s="286" t="s">
        <v>743</v>
      </c>
      <c r="E52" s="286" t="s">
        <v>744</v>
      </c>
      <c r="F52" s="286" t="s">
        <v>745</v>
      </c>
      <c r="G52" s="306" t="s">
        <v>746</v>
      </c>
      <c r="H52" s="307" t="s">
        <v>747</v>
      </c>
      <c r="I52" s="307" t="s">
        <v>748</v>
      </c>
      <c r="J52" s="308" t="s">
        <v>749</v>
      </c>
    </row>
    <row r="53" spans="2:10" ht="18.75" customHeight="1">
      <c r="B53" s="289" t="s">
        <v>263</v>
      </c>
      <c r="C53" s="290" t="s">
        <v>0</v>
      </c>
      <c r="D53" s="291">
        <f>波及効果計算ｼｰﾄ!J8</f>
        <v>0</v>
      </c>
      <c r="E53" s="291">
        <f>波及効果計算ｼｰﾄ!K8</f>
        <v>0</v>
      </c>
      <c r="F53" s="291">
        <f>波及効果計算ｼｰﾄ!L8</f>
        <v>0</v>
      </c>
      <c r="G53" s="1522"/>
      <c r="H53" s="1522"/>
      <c r="I53" s="296">
        <f>波及効果計算ｼｰﾄ!O8</f>
        <v>0</v>
      </c>
      <c r="J53" s="298">
        <f>波及効果計算ｼｰﾄ!P8</f>
        <v>0</v>
      </c>
    </row>
    <row r="54" spans="2:10" ht="18.75" customHeight="1">
      <c r="B54" s="294" t="s">
        <v>265</v>
      </c>
      <c r="C54" s="295" t="s">
        <v>1</v>
      </c>
      <c r="D54" s="296">
        <f>波及効果計算ｼｰﾄ!J9</f>
        <v>0</v>
      </c>
      <c r="E54" s="296">
        <f>波及効果計算ｼｰﾄ!K9</f>
        <v>0</v>
      </c>
      <c r="F54" s="296">
        <f>波及効果計算ｼｰﾄ!L9</f>
        <v>0</v>
      </c>
      <c r="G54" s="1523"/>
      <c r="H54" s="1523"/>
      <c r="I54" s="296">
        <f>波及効果計算ｼｰﾄ!O9</f>
        <v>0</v>
      </c>
      <c r="J54" s="298">
        <f>波及効果計算ｼｰﾄ!P9</f>
        <v>0</v>
      </c>
    </row>
    <row r="55" spans="2:10" ht="18.75" customHeight="1">
      <c r="B55" s="294" t="s">
        <v>267</v>
      </c>
      <c r="C55" s="295" t="s">
        <v>2</v>
      </c>
      <c r="D55" s="296">
        <f>波及効果計算ｼｰﾄ!J10</f>
        <v>0</v>
      </c>
      <c r="E55" s="296">
        <f>波及効果計算ｼｰﾄ!K10</f>
        <v>0</v>
      </c>
      <c r="F55" s="296">
        <f>波及効果計算ｼｰﾄ!L10</f>
        <v>0</v>
      </c>
      <c r="G55" s="1523"/>
      <c r="H55" s="1523"/>
      <c r="I55" s="296">
        <f>波及効果計算ｼｰﾄ!O10</f>
        <v>0</v>
      </c>
      <c r="J55" s="298">
        <f>波及効果計算ｼｰﾄ!P10</f>
        <v>0</v>
      </c>
    </row>
    <row r="56" spans="2:10" ht="18.75" customHeight="1">
      <c r="B56" s="294" t="s">
        <v>268</v>
      </c>
      <c r="C56" s="295" t="s">
        <v>3</v>
      </c>
      <c r="D56" s="296">
        <f>波及効果計算ｼｰﾄ!J11</f>
        <v>0</v>
      </c>
      <c r="E56" s="296">
        <f>波及効果計算ｼｰﾄ!K11</f>
        <v>0</v>
      </c>
      <c r="F56" s="296">
        <f>波及効果計算ｼｰﾄ!L11</f>
        <v>0</v>
      </c>
      <c r="G56" s="1523"/>
      <c r="H56" s="1523"/>
      <c r="I56" s="296">
        <f>波及効果計算ｼｰﾄ!O11</f>
        <v>0</v>
      </c>
      <c r="J56" s="298">
        <f>波及効果計算ｼｰﾄ!P11</f>
        <v>0</v>
      </c>
    </row>
    <row r="57" spans="2:10" ht="18.75" customHeight="1">
      <c r="B57" s="294" t="s">
        <v>269</v>
      </c>
      <c r="C57" s="295" t="s">
        <v>4</v>
      </c>
      <c r="D57" s="296">
        <f>波及効果計算ｼｰﾄ!J12</f>
        <v>0</v>
      </c>
      <c r="E57" s="296">
        <f>波及効果計算ｼｰﾄ!K12</f>
        <v>0</v>
      </c>
      <c r="F57" s="296">
        <f>波及効果計算ｼｰﾄ!L12</f>
        <v>0</v>
      </c>
      <c r="G57" s="1523"/>
      <c r="H57" s="1523"/>
      <c r="I57" s="296">
        <f>波及効果計算ｼｰﾄ!O12</f>
        <v>0</v>
      </c>
      <c r="J57" s="298">
        <f>波及効果計算ｼｰﾄ!P12</f>
        <v>0</v>
      </c>
    </row>
    <row r="58" spans="2:10" ht="18.75" customHeight="1">
      <c r="B58" s="294" t="s">
        <v>271</v>
      </c>
      <c r="C58" s="295" t="s">
        <v>5</v>
      </c>
      <c r="D58" s="296">
        <f>波及効果計算ｼｰﾄ!J13</f>
        <v>0</v>
      </c>
      <c r="E58" s="296">
        <f>波及効果計算ｼｰﾄ!K13</f>
        <v>0</v>
      </c>
      <c r="F58" s="296">
        <f>波及効果計算ｼｰﾄ!L13</f>
        <v>0</v>
      </c>
      <c r="G58" s="1523"/>
      <c r="H58" s="1523"/>
      <c r="I58" s="296">
        <f>波及効果計算ｼｰﾄ!O13</f>
        <v>0</v>
      </c>
      <c r="J58" s="298">
        <f>波及効果計算ｼｰﾄ!P13</f>
        <v>0</v>
      </c>
    </row>
    <row r="59" spans="2:10" ht="18.75" customHeight="1">
      <c r="B59" s="294" t="s">
        <v>273</v>
      </c>
      <c r="C59" s="299" t="s">
        <v>6</v>
      </c>
      <c r="D59" s="296">
        <f>波及効果計算ｼｰﾄ!J14</f>
        <v>0</v>
      </c>
      <c r="E59" s="296">
        <f>波及効果計算ｼｰﾄ!K14</f>
        <v>0</v>
      </c>
      <c r="F59" s="296">
        <f>波及効果計算ｼｰﾄ!L14</f>
        <v>0</v>
      </c>
      <c r="G59" s="1523"/>
      <c r="H59" s="1523"/>
      <c r="I59" s="296">
        <f>波及効果計算ｼｰﾄ!O14</f>
        <v>0</v>
      </c>
      <c r="J59" s="298">
        <f>波及効果計算ｼｰﾄ!P14</f>
        <v>0</v>
      </c>
    </row>
    <row r="60" spans="2:10" ht="18.75" customHeight="1">
      <c r="B60" s="294" t="s">
        <v>274</v>
      </c>
      <c r="C60" s="295" t="s">
        <v>7</v>
      </c>
      <c r="D60" s="296">
        <f>波及効果計算ｼｰﾄ!J15</f>
        <v>0</v>
      </c>
      <c r="E60" s="296">
        <f>波及効果計算ｼｰﾄ!K15</f>
        <v>0</v>
      </c>
      <c r="F60" s="296">
        <f>波及効果計算ｼｰﾄ!L15</f>
        <v>0</v>
      </c>
      <c r="G60" s="1523"/>
      <c r="H60" s="1523"/>
      <c r="I60" s="296">
        <f>波及効果計算ｼｰﾄ!O15</f>
        <v>0</v>
      </c>
      <c r="J60" s="298">
        <f>波及効果計算ｼｰﾄ!P15</f>
        <v>0</v>
      </c>
    </row>
    <row r="61" spans="2:10" ht="18.75" customHeight="1">
      <c r="B61" s="294" t="s">
        <v>277</v>
      </c>
      <c r="C61" s="299" t="s">
        <v>8</v>
      </c>
      <c r="D61" s="296">
        <f>波及効果計算ｼｰﾄ!J16</f>
        <v>0</v>
      </c>
      <c r="E61" s="296">
        <f>波及効果計算ｼｰﾄ!K16</f>
        <v>0</v>
      </c>
      <c r="F61" s="296">
        <f>波及効果計算ｼｰﾄ!L16</f>
        <v>0</v>
      </c>
      <c r="G61" s="1523"/>
      <c r="H61" s="1523"/>
      <c r="I61" s="296">
        <f>波及効果計算ｼｰﾄ!O16</f>
        <v>0</v>
      </c>
      <c r="J61" s="298">
        <f>波及効果計算ｼｰﾄ!P16</f>
        <v>0</v>
      </c>
    </row>
    <row r="62" spans="2:10" ht="18.75" customHeight="1">
      <c r="B62" s="294" t="s">
        <v>120</v>
      </c>
      <c r="C62" s="299" t="s">
        <v>576</v>
      </c>
      <c r="D62" s="296">
        <f>波及効果計算ｼｰﾄ!J17</f>
        <v>0</v>
      </c>
      <c r="E62" s="296">
        <f>波及効果計算ｼｰﾄ!K17</f>
        <v>0</v>
      </c>
      <c r="F62" s="296">
        <f>波及効果計算ｼｰﾄ!L17</f>
        <v>0</v>
      </c>
      <c r="G62" s="1523"/>
      <c r="H62" s="1523"/>
      <c r="I62" s="296">
        <f>波及効果計算ｼｰﾄ!O17</f>
        <v>0</v>
      </c>
      <c r="J62" s="298">
        <f>波及効果計算ｼｰﾄ!P17</f>
        <v>0</v>
      </c>
    </row>
    <row r="63" spans="2:10" ht="18.75" customHeight="1">
      <c r="B63" s="294" t="s">
        <v>121</v>
      </c>
      <c r="C63" s="295" t="s">
        <v>9</v>
      </c>
      <c r="D63" s="296">
        <f>波及効果計算ｼｰﾄ!J18</f>
        <v>0</v>
      </c>
      <c r="E63" s="296">
        <f>波及効果計算ｼｰﾄ!K18</f>
        <v>0</v>
      </c>
      <c r="F63" s="296">
        <f>波及効果計算ｼｰﾄ!L18</f>
        <v>0</v>
      </c>
      <c r="G63" s="1523"/>
      <c r="H63" s="1523"/>
      <c r="I63" s="296">
        <f>波及効果計算ｼｰﾄ!O18</f>
        <v>0</v>
      </c>
      <c r="J63" s="298">
        <f>波及効果計算ｼｰﾄ!P18</f>
        <v>0</v>
      </c>
    </row>
    <row r="64" spans="2:10" ht="18.75" customHeight="1">
      <c r="B64" s="294" t="s">
        <v>123</v>
      </c>
      <c r="C64" s="295" t="s">
        <v>10</v>
      </c>
      <c r="D64" s="296">
        <f>波及効果計算ｼｰﾄ!J19</f>
        <v>0</v>
      </c>
      <c r="E64" s="296">
        <f>波及効果計算ｼｰﾄ!K19</f>
        <v>0</v>
      </c>
      <c r="F64" s="296">
        <f>波及効果計算ｼｰﾄ!L19</f>
        <v>0</v>
      </c>
      <c r="G64" s="1523"/>
      <c r="H64" s="1523"/>
      <c r="I64" s="296">
        <f>波及効果計算ｼｰﾄ!O19</f>
        <v>0</v>
      </c>
      <c r="J64" s="298">
        <f>波及効果計算ｼｰﾄ!P19</f>
        <v>0</v>
      </c>
    </row>
    <row r="65" spans="2:10" ht="18.75" customHeight="1">
      <c r="B65" s="294" t="s">
        <v>125</v>
      </c>
      <c r="C65" s="295" t="s">
        <v>11</v>
      </c>
      <c r="D65" s="296">
        <f>波及効果計算ｼｰﾄ!J20</f>
        <v>0</v>
      </c>
      <c r="E65" s="296">
        <f>波及効果計算ｼｰﾄ!K20</f>
        <v>0</v>
      </c>
      <c r="F65" s="296">
        <f>波及効果計算ｼｰﾄ!L20</f>
        <v>0</v>
      </c>
      <c r="G65" s="1523"/>
      <c r="H65" s="1523"/>
      <c r="I65" s="296">
        <f>波及効果計算ｼｰﾄ!O20</f>
        <v>0</v>
      </c>
      <c r="J65" s="298">
        <f>波及効果計算ｼｰﾄ!P20</f>
        <v>0</v>
      </c>
    </row>
    <row r="66" spans="2:10" ht="18.75" customHeight="1">
      <c r="B66" s="294" t="s">
        <v>127</v>
      </c>
      <c r="C66" s="295" t="s">
        <v>12</v>
      </c>
      <c r="D66" s="296">
        <f>波及効果計算ｼｰﾄ!J21</f>
        <v>0</v>
      </c>
      <c r="E66" s="296">
        <f>波及効果計算ｼｰﾄ!K21</f>
        <v>0</v>
      </c>
      <c r="F66" s="296">
        <f>波及効果計算ｼｰﾄ!L21</f>
        <v>0</v>
      </c>
      <c r="G66" s="1523"/>
      <c r="H66" s="1523"/>
      <c r="I66" s="296">
        <f>波及効果計算ｼｰﾄ!O21</f>
        <v>0</v>
      </c>
      <c r="J66" s="298">
        <f>波及効果計算ｼｰﾄ!P21</f>
        <v>0</v>
      </c>
    </row>
    <row r="67" spans="2:10" ht="18.75" customHeight="1">
      <c r="B67" s="294" t="s">
        <v>128</v>
      </c>
      <c r="C67" s="295" t="s">
        <v>418</v>
      </c>
      <c r="D67" s="296">
        <f>波及効果計算ｼｰﾄ!J22</f>
        <v>0</v>
      </c>
      <c r="E67" s="296">
        <f>波及効果計算ｼｰﾄ!K22</f>
        <v>0</v>
      </c>
      <c r="F67" s="296">
        <f>波及効果計算ｼｰﾄ!L22</f>
        <v>0</v>
      </c>
      <c r="G67" s="1523"/>
      <c r="H67" s="1523"/>
      <c r="I67" s="296">
        <f>波及効果計算ｼｰﾄ!O22</f>
        <v>0</v>
      </c>
      <c r="J67" s="298">
        <f>波及効果計算ｼｰﾄ!P22</f>
        <v>0</v>
      </c>
    </row>
    <row r="68" spans="2:10" ht="18.75" customHeight="1">
      <c r="B68" s="294" t="s">
        <v>129</v>
      </c>
      <c r="C68" s="295" t="s">
        <v>419</v>
      </c>
      <c r="D68" s="296">
        <f>波及効果計算ｼｰﾄ!J23</f>
        <v>0</v>
      </c>
      <c r="E68" s="296">
        <f>波及効果計算ｼｰﾄ!K23</f>
        <v>0</v>
      </c>
      <c r="F68" s="296">
        <f>波及効果計算ｼｰﾄ!L23</f>
        <v>0</v>
      </c>
      <c r="G68" s="1523"/>
      <c r="H68" s="1523"/>
      <c r="I68" s="296">
        <f>波及効果計算ｼｰﾄ!O23</f>
        <v>0</v>
      </c>
      <c r="J68" s="298">
        <f>波及効果計算ｼｰﾄ!P23</f>
        <v>0</v>
      </c>
    </row>
    <row r="69" spans="2:10" ht="18.75" customHeight="1">
      <c r="B69" s="294" t="s">
        <v>131</v>
      </c>
      <c r="C69" s="295" t="s">
        <v>420</v>
      </c>
      <c r="D69" s="296">
        <f>波及効果計算ｼｰﾄ!J24</f>
        <v>0</v>
      </c>
      <c r="E69" s="296">
        <f>波及効果計算ｼｰﾄ!K24</f>
        <v>0</v>
      </c>
      <c r="F69" s="296">
        <f>波及効果計算ｼｰﾄ!L24</f>
        <v>0</v>
      </c>
      <c r="G69" s="1523"/>
      <c r="H69" s="1523"/>
      <c r="I69" s="296">
        <f>波及効果計算ｼｰﾄ!O24</f>
        <v>0</v>
      </c>
      <c r="J69" s="298">
        <f>波及効果計算ｼｰﾄ!P24</f>
        <v>0</v>
      </c>
    </row>
    <row r="70" spans="2:10" ht="18.75" customHeight="1">
      <c r="B70" s="294" t="s">
        <v>133</v>
      </c>
      <c r="C70" s="295" t="s">
        <v>14</v>
      </c>
      <c r="D70" s="296">
        <f>波及効果計算ｼｰﾄ!J25</f>
        <v>0</v>
      </c>
      <c r="E70" s="296">
        <f>波及効果計算ｼｰﾄ!K25</f>
        <v>0</v>
      </c>
      <c r="F70" s="296">
        <f>波及効果計算ｼｰﾄ!L25</f>
        <v>0</v>
      </c>
      <c r="G70" s="1523"/>
      <c r="H70" s="1523"/>
      <c r="I70" s="296">
        <f>波及効果計算ｼｰﾄ!O25</f>
        <v>0</v>
      </c>
      <c r="J70" s="298">
        <f>波及効果計算ｼｰﾄ!P25</f>
        <v>0</v>
      </c>
    </row>
    <row r="71" spans="2:10" ht="18.75" customHeight="1">
      <c r="B71" s="294" t="s">
        <v>135</v>
      </c>
      <c r="C71" s="295" t="s">
        <v>13</v>
      </c>
      <c r="D71" s="296">
        <f>波及効果計算ｼｰﾄ!J26</f>
        <v>0</v>
      </c>
      <c r="E71" s="296">
        <f>波及効果計算ｼｰﾄ!K26</f>
        <v>0</v>
      </c>
      <c r="F71" s="296">
        <f>波及効果計算ｼｰﾄ!L26</f>
        <v>0</v>
      </c>
      <c r="G71" s="1523"/>
      <c r="H71" s="1523"/>
      <c r="I71" s="296">
        <f>波及効果計算ｼｰﾄ!O26</f>
        <v>0</v>
      </c>
      <c r="J71" s="298">
        <f>波及効果計算ｼｰﾄ!P26</f>
        <v>0</v>
      </c>
    </row>
    <row r="72" spans="2:10" ht="18.75" customHeight="1">
      <c r="B72" s="294" t="s">
        <v>136</v>
      </c>
      <c r="C72" s="295" t="s">
        <v>577</v>
      </c>
      <c r="D72" s="296">
        <f>波及効果計算ｼｰﾄ!J27</f>
        <v>0</v>
      </c>
      <c r="E72" s="296">
        <f>波及効果計算ｼｰﾄ!K27</f>
        <v>0</v>
      </c>
      <c r="F72" s="296">
        <f>波及効果計算ｼｰﾄ!L27</f>
        <v>0</v>
      </c>
      <c r="G72" s="1523"/>
      <c r="H72" s="1523"/>
      <c r="I72" s="296">
        <f>波及効果計算ｼｰﾄ!O27</f>
        <v>0</v>
      </c>
      <c r="J72" s="298">
        <f>波及効果計算ｼｰﾄ!P27</f>
        <v>0</v>
      </c>
    </row>
    <row r="73" spans="2:10" ht="18.75" customHeight="1">
      <c r="B73" s="294" t="s">
        <v>138</v>
      </c>
      <c r="C73" s="295" t="s">
        <v>15</v>
      </c>
      <c r="D73" s="296">
        <f>波及効果計算ｼｰﾄ!J28</f>
        <v>0</v>
      </c>
      <c r="E73" s="296">
        <f>波及効果計算ｼｰﾄ!K28</f>
        <v>0</v>
      </c>
      <c r="F73" s="296">
        <f>波及効果計算ｼｰﾄ!L28</f>
        <v>0</v>
      </c>
      <c r="G73" s="1523"/>
      <c r="H73" s="1523"/>
      <c r="I73" s="296">
        <f>波及効果計算ｼｰﾄ!O28</f>
        <v>0</v>
      </c>
      <c r="J73" s="298">
        <f>波及効果計算ｼｰﾄ!P28</f>
        <v>0</v>
      </c>
    </row>
    <row r="74" spans="2:10" ht="18.75" customHeight="1">
      <c r="B74" s="294" t="s">
        <v>139</v>
      </c>
      <c r="C74" s="295" t="s">
        <v>16</v>
      </c>
      <c r="D74" s="296">
        <f>波及効果計算ｼｰﾄ!J29</f>
        <v>0</v>
      </c>
      <c r="E74" s="296">
        <f>波及効果計算ｼｰﾄ!K29</f>
        <v>0</v>
      </c>
      <c r="F74" s="296">
        <f>波及効果計算ｼｰﾄ!L29</f>
        <v>0</v>
      </c>
      <c r="G74" s="1523"/>
      <c r="H74" s="1523"/>
      <c r="I74" s="296">
        <f>波及効果計算ｼｰﾄ!O29</f>
        <v>0</v>
      </c>
      <c r="J74" s="298">
        <f>波及効果計算ｼｰﾄ!P29</f>
        <v>0</v>
      </c>
    </row>
    <row r="75" spans="2:10" ht="18.75" customHeight="1">
      <c r="B75" s="294" t="s">
        <v>140</v>
      </c>
      <c r="C75" s="295" t="s">
        <v>17</v>
      </c>
      <c r="D75" s="296">
        <f>波及効果計算ｼｰﾄ!J30</f>
        <v>0</v>
      </c>
      <c r="E75" s="296">
        <f>波及効果計算ｼｰﾄ!K30</f>
        <v>0</v>
      </c>
      <c r="F75" s="296">
        <f>波及効果計算ｼｰﾄ!L30</f>
        <v>0</v>
      </c>
      <c r="G75" s="1523"/>
      <c r="H75" s="1523"/>
      <c r="I75" s="296">
        <f>波及効果計算ｼｰﾄ!O30</f>
        <v>0</v>
      </c>
      <c r="J75" s="298">
        <f>波及効果計算ｼｰﾄ!P30</f>
        <v>0</v>
      </c>
    </row>
    <row r="76" spans="2:10" ht="18.75" customHeight="1">
      <c r="B76" s="294" t="s">
        <v>141</v>
      </c>
      <c r="C76" s="295" t="s">
        <v>18</v>
      </c>
      <c r="D76" s="296">
        <f>波及効果計算ｼｰﾄ!J31</f>
        <v>0</v>
      </c>
      <c r="E76" s="296">
        <f>波及効果計算ｼｰﾄ!K31</f>
        <v>0</v>
      </c>
      <c r="F76" s="296">
        <f>波及効果計算ｼｰﾄ!L31</f>
        <v>0</v>
      </c>
      <c r="G76" s="1523"/>
      <c r="H76" s="1523"/>
      <c r="I76" s="296">
        <f>波及効果計算ｼｰﾄ!O31</f>
        <v>0</v>
      </c>
      <c r="J76" s="298">
        <f>波及効果計算ｼｰﾄ!P31</f>
        <v>0</v>
      </c>
    </row>
    <row r="77" spans="2:10" ht="18.75" customHeight="1">
      <c r="B77" s="294" t="s">
        <v>143</v>
      </c>
      <c r="C77" s="295" t="s">
        <v>29</v>
      </c>
      <c r="D77" s="296">
        <f>波及効果計算ｼｰﾄ!J32</f>
        <v>0</v>
      </c>
      <c r="E77" s="296">
        <f>波及効果計算ｼｰﾄ!K32</f>
        <v>0</v>
      </c>
      <c r="F77" s="296">
        <f>波及効果計算ｼｰﾄ!L32</f>
        <v>0</v>
      </c>
      <c r="G77" s="1523"/>
      <c r="H77" s="1523"/>
      <c r="I77" s="296">
        <f>波及効果計算ｼｰﾄ!O32</f>
        <v>0</v>
      </c>
      <c r="J77" s="298">
        <f>波及効果計算ｼｰﾄ!P32</f>
        <v>0</v>
      </c>
    </row>
    <row r="78" spans="2:10" ht="18.75" customHeight="1">
      <c r="B78" s="294" t="s">
        <v>145</v>
      </c>
      <c r="C78" s="295" t="s">
        <v>30</v>
      </c>
      <c r="D78" s="296">
        <f>波及効果計算ｼｰﾄ!J33</f>
        <v>0</v>
      </c>
      <c r="E78" s="296">
        <f>波及効果計算ｼｰﾄ!K33</f>
        <v>0</v>
      </c>
      <c r="F78" s="296">
        <f>波及効果計算ｼｰﾄ!L33</f>
        <v>0</v>
      </c>
      <c r="G78" s="1523"/>
      <c r="H78" s="1523"/>
      <c r="I78" s="296">
        <f>波及効果計算ｼｰﾄ!O33</f>
        <v>0</v>
      </c>
      <c r="J78" s="298">
        <f>波及効果計算ｼｰﾄ!P33</f>
        <v>0</v>
      </c>
    </row>
    <row r="79" spans="2:10" ht="18.75" customHeight="1">
      <c r="B79" s="294" t="s">
        <v>146</v>
      </c>
      <c r="C79" s="295" t="s">
        <v>19</v>
      </c>
      <c r="D79" s="296">
        <f>波及効果計算ｼｰﾄ!J34</f>
        <v>0</v>
      </c>
      <c r="E79" s="296">
        <f>波及効果計算ｼｰﾄ!K34</f>
        <v>0</v>
      </c>
      <c r="F79" s="296">
        <f>波及効果計算ｼｰﾄ!L34</f>
        <v>0</v>
      </c>
      <c r="G79" s="1523"/>
      <c r="H79" s="1523"/>
      <c r="I79" s="296">
        <f>波及効果計算ｼｰﾄ!O34</f>
        <v>0</v>
      </c>
      <c r="J79" s="298">
        <f>波及効果計算ｼｰﾄ!P34</f>
        <v>0</v>
      </c>
    </row>
    <row r="80" spans="2:10" ht="18.75" customHeight="1">
      <c r="B80" s="294" t="s">
        <v>147</v>
      </c>
      <c r="C80" s="295" t="s">
        <v>20</v>
      </c>
      <c r="D80" s="296">
        <f>波及効果計算ｼｰﾄ!J35</f>
        <v>0</v>
      </c>
      <c r="E80" s="296">
        <f>波及効果計算ｼｰﾄ!K35</f>
        <v>0</v>
      </c>
      <c r="F80" s="296">
        <f>波及効果計算ｼｰﾄ!L35</f>
        <v>0</v>
      </c>
      <c r="G80" s="1523"/>
      <c r="H80" s="1523"/>
      <c r="I80" s="296">
        <f>波及効果計算ｼｰﾄ!O35</f>
        <v>0</v>
      </c>
      <c r="J80" s="298">
        <f>波及効果計算ｼｰﾄ!P35</f>
        <v>0</v>
      </c>
    </row>
    <row r="81" spans="2:10" ht="18.75" customHeight="1">
      <c r="B81" s="294" t="s">
        <v>149</v>
      </c>
      <c r="C81" s="295" t="s">
        <v>21</v>
      </c>
      <c r="D81" s="296">
        <f>波及効果計算ｼｰﾄ!J36</f>
        <v>0</v>
      </c>
      <c r="E81" s="296">
        <f>波及効果計算ｼｰﾄ!K36</f>
        <v>0</v>
      </c>
      <c r="F81" s="296">
        <f>波及効果計算ｼｰﾄ!L36</f>
        <v>0</v>
      </c>
      <c r="G81" s="1523"/>
      <c r="H81" s="1523"/>
      <c r="I81" s="296">
        <f>波及効果計算ｼｰﾄ!O36</f>
        <v>0</v>
      </c>
      <c r="J81" s="298">
        <f>波及効果計算ｼｰﾄ!P36</f>
        <v>0</v>
      </c>
    </row>
    <row r="82" spans="2:10" ht="18.75" customHeight="1">
      <c r="B82" s="294" t="s">
        <v>151</v>
      </c>
      <c r="C82" s="295" t="s">
        <v>32</v>
      </c>
      <c r="D82" s="296">
        <f>波及効果計算ｼｰﾄ!J37</f>
        <v>0</v>
      </c>
      <c r="E82" s="296">
        <f>波及効果計算ｼｰﾄ!K37</f>
        <v>0</v>
      </c>
      <c r="F82" s="296">
        <f>波及効果計算ｼｰﾄ!L37</f>
        <v>0</v>
      </c>
      <c r="G82" s="1523"/>
      <c r="H82" s="1523"/>
      <c r="I82" s="296">
        <f>波及効果計算ｼｰﾄ!O37</f>
        <v>0</v>
      </c>
      <c r="J82" s="298">
        <f>波及効果計算ｼｰﾄ!P37</f>
        <v>0</v>
      </c>
    </row>
    <row r="83" spans="2:10" ht="18.75" customHeight="1">
      <c r="B83" s="294" t="s">
        <v>153</v>
      </c>
      <c r="C83" s="295" t="s">
        <v>22</v>
      </c>
      <c r="D83" s="296">
        <f>波及効果計算ｼｰﾄ!J38</f>
        <v>0</v>
      </c>
      <c r="E83" s="296">
        <f>波及効果計算ｼｰﾄ!K38</f>
        <v>0</v>
      </c>
      <c r="F83" s="296">
        <f>波及効果計算ｼｰﾄ!L38</f>
        <v>0</v>
      </c>
      <c r="G83" s="1523"/>
      <c r="H83" s="1523"/>
      <c r="I83" s="296">
        <f>波及効果計算ｼｰﾄ!O38</f>
        <v>0</v>
      </c>
      <c r="J83" s="298">
        <f>波及効果計算ｼｰﾄ!P38</f>
        <v>0</v>
      </c>
    </row>
    <row r="84" spans="2:10" ht="18.75" customHeight="1">
      <c r="B84" s="294" t="s">
        <v>155</v>
      </c>
      <c r="C84" s="295" t="s">
        <v>23</v>
      </c>
      <c r="D84" s="296">
        <f>波及効果計算ｼｰﾄ!J39</f>
        <v>0</v>
      </c>
      <c r="E84" s="296">
        <f>波及効果計算ｼｰﾄ!K39</f>
        <v>0</v>
      </c>
      <c r="F84" s="296">
        <f>波及効果計算ｼｰﾄ!L39</f>
        <v>0</v>
      </c>
      <c r="G84" s="1523"/>
      <c r="H84" s="1523"/>
      <c r="I84" s="296">
        <f>波及効果計算ｼｰﾄ!O39</f>
        <v>0</v>
      </c>
      <c r="J84" s="298">
        <f>波及効果計算ｼｰﾄ!P39</f>
        <v>0</v>
      </c>
    </row>
    <row r="85" spans="2:10" ht="18.75" customHeight="1">
      <c r="B85" s="294" t="s">
        <v>156</v>
      </c>
      <c r="C85" s="295" t="s">
        <v>24</v>
      </c>
      <c r="D85" s="296">
        <f>波及効果計算ｼｰﾄ!J40</f>
        <v>0</v>
      </c>
      <c r="E85" s="296">
        <f>波及効果計算ｼｰﾄ!K40</f>
        <v>0</v>
      </c>
      <c r="F85" s="296">
        <f>波及効果計算ｼｰﾄ!L40</f>
        <v>0</v>
      </c>
      <c r="G85" s="1523"/>
      <c r="H85" s="1523"/>
      <c r="I85" s="296">
        <f>波及効果計算ｼｰﾄ!O40</f>
        <v>0</v>
      </c>
      <c r="J85" s="298">
        <f>波及効果計算ｼｰﾄ!P40</f>
        <v>0</v>
      </c>
    </row>
    <row r="86" spans="2:10" ht="18.75" customHeight="1">
      <c r="B86" s="294" t="s">
        <v>158</v>
      </c>
      <c r="C86" s="295" t="s">
        <v>31</v>
      </c>
      <c r="D86" s="296">
        <f>波及効果計算ｼｰﾄ!J41</f>
        <v>0</v>
      </c>
      <c r="E86" s="296">
        <f>波及効果計算ｼｰﾄ!K41</f>
        <v>0</v>
      </c>
      <c r="F86" s="296">
        <f>波及効果計算ｼｰﾄ!L41</f>
        <v>0</v>
      </c>
      <c r="G86" s="1523"/>
      <c r="H86" s="1523"/>
      <c r="I86" s="296">
        <f>波及効果計算ｼｰﾄ!O41</f>
        <v>0</v>
      </c>
      <c r="J86" s="298">
        <f>波及効果計算ｼｰﾄ!P41</f>
        <v>0</v>
      </c>
    </row>
    <row r="87" spans="2:10" ht="18.75" customHeight="1">
      <c r="B87" s="294" t="s">
        <v>160</v>
      </c>
      <c r="C87" s="295" t="s">
        <v>447</v>
      </c>
      <c r="D87" s="296">
        <f>波及効果計算ｼｰﾄ!J42</f>
        <v>0</v>
      </c>
      <c r="E87" s="296">
        <f>波及効果計算ｼｰﾄ!K42</f>
        <v>0</v>
      </c>
      <c r="F87" s="296">
        <f>波及効果計算ｼｰﾄ!L42</f>
        <v>0</v>
      </c>
      <c r="G87" s="1523"/>
      <c r="H87" s="1523"/>
      <c r="I87" s="296">
        <f>波及効果計算ｼｰﾄ!O42</f>
        <v>0</v>
      </c>
      <c r="J87" s="298">
        <f>波及効果計算ｼｰﾄ!P42</f>
        <v>0</v>
      </c>
    </row>
    <row r="88" spans="2:10" ht="18.75" customHeight="1">
      <c r="B88" s="294" t="s">
        <v>162</v>
      </c>
      <c r="C88" s="295" t="s">
        <v>25</v>
      </c>
      <c r="D88" s="296">
        <f>波及効果計算ｼｰﾄ!J43</f>
        <v>0</v>
      </c>
      <c r="E88" s="296">
        <f>波及効果計算ｼｰﾄ!K43</f>
        <v>0</v>
      </c>
      <c r="F88" s="296">
        <f>波及効果計算ｼｰﾄ!L43</f>
        <v>0</v>
      </c>
      <c r="G88" s="1523"/>
      <c r="H88" s="1523"/>
      <c r="I88" s="296">
        <f>波及効果計算ｼｰﾄ!O43</f>
        <v>0</v>
      </c>
      <c r="J88" s="298">
        <f>波及効果計算ｼｰﾄ!P43</f>
        <v>0</v>
      </c>
    </row>
    <row r="89" spans="2:10" ht="18.75" customHeight="1">
      <c r="B89" s="294" t="s">
        <v>164</v>
      </c>
      <c r="C89" s="295" t="s">
        <v>26</v>
      </c>
      <c r="D89" s="296">
        <f>波及効果計算ｼｰﾄ!J44</f>
        <v>0</v>
      </c>
      <c r="E89" s="296">
        <f>波及効果計算ｼｰﾄ!K44</f>
        <v>0</v>
      </c>
      <c r="F89" s="296">
        <f>波及効果計算ｼｰﾄ!L44</f>
        <v>0</v>
      </c>
      <c r="G89" s="1523"/>
      <c r="H89" s="1523"/>
      <c r="I89" s="296">
        <f>波及効果計算ｼｰﾄ!O44</f>
        <v>0</v>
      </c>
      <c r="J89" s="298">
        <f>波及効果計算ｼｰﾄ!P44</f>
        <v>0</v>
      </c>
    </row>
    <row r="90" spans="2:10" ht="18.75" customHeight="1">
      <c r="B90" s="294" t="s">
        <v>166</v>
      </c>
      <c r="C90" s="295" t="s">
        <v>27</v>
      </c>
      <c r="D90" s="296">
        <f>波及効果計算ｼｰﾄ!J45</f>
        <v>0</v>
      </c>
      <c r="E90" s="296">
        <f>波及効果計算ｼｰﾄ!K45</f>
        <v>0</v>
      </c>
      <c r="F90" s="296">
        <f>波及効果計算ｼｰﾄ!L45</f>
        <v>0</v>
      </c>
      <c r="G90" s="1523"/>
      <c r="H90" s="1523"/>
      <c r="I90" s="296">
        <f>波及効果計算ｼｰﾄ!O45</f>
        <v>0</v>
      </c>
      <c r="J90" s="298">
        <f>波及効果計算ｼｰﾄ!P45</f>
        <v>0</v>
      </c>
    </row>
    <row r="91" spans="2:10" ht="18.75" customHeight="1">
      <c r="B91" s="294" t="s">
        <v>168</v>
      </c>
      <c r="C91" s="295" t="s">
        <v>28</v>
      </c>
      <c r="D91" s="296">
        <f>波及効果計算ｼｰﾄ!J46</f>
        <v>0</v>
      </c>
      <c r="E91" s="296">
        <f>波及効果計算ｼｰﾄ!K46</f>
        <v>0</v>
      </c>
      <c r="F91" s="296">
        <f>波及効果計算ｼｰﾄ!L46</f>
        <v>0</v>
      </c>
      <c r="G91" s="1524"/>
      <c r="H91" s="1524"/>
      <c r="I91" s="296">
        <f>波及効果計算ｼｰﾄ!O46</f>
        <v>0</v>
      </c>
      <c r="J91" s="298">
        <f>波及効果計算ｼｰﾄ!P46</f>
        <v>0</v>
      </c>
    </row>
    <row r="92" spans="2:10" ht="18.75" customHeight="1">
      <c r="B92" s="300"/>
      <c r="C92" s="301" t="s">
        <v>578</v>
      </c>
      <c r="D92" s="302">
        <f>波及効果計算ｼｰﾄ!J47</f>
        <v>0</v>
      </c>
      <c r="E92" s="302">
        <f>波及効果計算ｼｰﾄ!K47</f>
        <v>0</v>
      </c>
      <c r="F92" s="302">
        <f>波及効果計算ｼｰﾄ!L47</f>
        <v>0</v>
      </c>
      <c r="G92" s="309">
        <f>波及効果計算ｼｰﾄ!M47</f>
        <v>0</v>
      </c>
      <c r="H92" s="302">
        <f>波及効果計算ｼｰﾄ!N47</f>
        <v>0</v>
      </c>
      <c r="I92" s="302">
        <f>波及効果計算ｼｰﾄ!O47</f>
        <v>0</v>
      </c>
      <c r="J92" s="304">
        <f>波及効果計算ｼｰﾄ!P47</f>
        <v>0</v>
      </c>
    </row>
    <row r="94" spans="2:10" ht="18.75" customHeight="1">
      <c r="B94" s="275"/>
      <c r="C94" s="276"/>
      <c r="D94" s="1512" t="s">
        <v>750</v>
      </c>
      <c r="E94" s="1512"/>
      <c r="F94" s="1512"/>
      <c r="G94" s="1512" t="s">
        <v>681</v>
      </c>
      <c r="H94" s="1512"/>
      <c r="I94" s="1525"/>
    </row>
    <row r="95" spans="2:10" ht="36" customHeight="1">
      <c r="B95" s="277"/>
      <c r="C95" s="278"/>
      <c r="D95" s="279" t="s">
        <v>751</v>
      </c>
      <c r="E95" s="279" t="s">
        <v>752</v>
      </c>
      <c r="F95" s="279" t="s">
        <v>753</v>
      </c>
      <c r="G95" s="279" t="s">
        <v>754</v>
      </c>
      <c r="H95" s="279" t="s">
        <v>755</v>
      </c>
      <c r="I95" s="310" t="s">
        <v>756</v>
      </c>
    </row>
    <row r="96" spans="2:10" ht="18.75" customHeight="1">
      <c r="B96" s="1514" t="s">
        <v>628</v>
      </c>
      <c r="C96" s="1515"/>
      <c r="D96" s="282" t="s">
        <v>757</v>
      </c>
      <c r="E96" s="282" t="s">
        <v>758</v>
      </c>
      <c r="F96" s="282" t="s">
        <v>759</v>
      </c>
      <c r="G96" s="282" t="s">
        <v>760</v>
      </c>
      <c r="H96" s="282" t="s">
        <v>682</v>
      </c>
      <c r="I96" s="284" t="s">
        <v>685</v>
      </c>
    </row>
    <row r="97" spans="2:9" ht="18.75" customHeight="1">
      <c r="B97" s="1526" t="s">
        <v>630</v>
      </c>
      <c r="C97" s="1527"/>
      <c r="D97" s="307" t="s">
        <v>761</v>
      </c>
      <c r="E97" s="307" t="s">
        <v>762</v>
      </c>
      <c r="F97" s="307" t="s">
        <v>763</v>
      </c>
      <c r="G97" s="307" t="s">
        <v>680</v>
      </c>
      <c r="H97" s="307" t="s">
        <v>684</v>
      </c>
      <c r="I97" s="308" t="s">
        <v>687</v>
      </c>
    </row>
    <row r="98" spans="2:9" ht="18.75" customHeight="1">
      <c r="B98" s="294" t="s">
        <v>263</v>
      </c>
      <c r="C98" s="295" t="s">
        <v>0</v>
      </c>
      <c r="D98" s="296">
        <f>波及効果計算ｼｰﾄ!Q8</f>
        <v>0</v>
      </c>
      <c r="E98" s="296">
        <f>波及効果計算ｼｰﾄ!R8</f>
        <v>0</v>
      </c>
      <c r="F98" s="296">
        <f>波及効果計算ｼｰﾄ!S8</f>
        <v>0</v>
      </c>
      <c r="G98" s="311">
        <f>波及効果計算ｼｰﾄ!T8</f>
        <v>0</v>
      </c>
      <c r="H98" s="296">
        <f>波及効果計算ｼｰﾄ!U8</f>
        <v>0</v>
      </c>
      <c r="I98" s="298">
        <f>波及効果計算ｼｰﾄ!V8</f>
        <v>0</v>
      </c>
    </row>
    <row r="99" spans="2:9" ht="18.75" customHeight="1">
      <c r="B99" s="294" t="s">
        <v>265</v>
      </c>
      <c r="C99" s="295" t="s">
        <v>1</v>
      </c>
      <c r="D99" s="296">
        <f>波及効果計算ｼｰﾄ!Q9</f>
        <v>0</v>
      </c>
      <c r="E99" s="296">
        <f>波及効果計算ｼｰﾄ!R9</f>
        <v>0</v>
      </c>
      <c r="F99" s="296">
        <f>波及効果計算ｼｰﾄ!S9</f>
        <v>0</v>
      </c>
      <c r="G99" s="311">
        <f>波及効果計算ｼｰﾄ!T9</f>
        <v>0</v>
      </c>
      <c r="H99" s="296">
        <f>波及効果計算ｼｰﾄ!U9</f>
        <v>0</v>
      </c>
      <c r="I99" s="298">
        <f>波及効果計算ｼｰﾄ!V9</f>
        <v>0</v>
      </c>
    </row>
    <row r="100" spans="2:9" ht="18.75" customHeight="1">
      <c r="B100" s="294" t="s">
        <v>267</v>
      </c>
      <c r="C100" s="295" t="s">
        <v>2</v>
      </c>
      <c r="D100" s="296">
        <f>波及効果計算ｼｰﾄ!Q10</f>
        <v>0</v>
      </c>
      <c r="E100" s="296">
        <f>波及効果計算ｼｰﾄ!R10</f>
        <v>0</v>
      </c>
      <c r="F100" s="296">
        <f>波及効果計算ｼｰﾄ!S10</f>
        <v>0</v>
      </c>
      <c r="G100" s="311">
        <f>波及効果計算ｼｰﾄ!T10</f>
        <v>0</v>
      </c>
      <c r="H100" s="296">
        <f>波及効果計算ｼｰﾄ!U10</f>
        <v>0</v>
      </c>
      <c r="I100" s="298">
        <f>波及効果計算ｼｰﾄ!V10</f>
        <v>0</v>
      </c>
    </row>
    <row r="101" spans="2:9" ht="18.75" customHeight="1">
      <c r="B101" s="294" t="s">
        <v>268</v>
      </c>
      <c r="C101" s="295" t="s">
        <v>3</v>
      </c>
      <c r="D101" s="296">
        <f>波及効果計算ｼｰﾄ!Q11</f>
        <v>0</v>
      </c>
      <c r="E101" s="296">
        <f>波及効果計算ｼｰﾄ!R11</f>
        <v>0</v>
      </c>
      <c r="F101" s="296">
        <f>波及効果計算ｼｰﾄ!S11</f>
        <v>0</v>
      </c>
      <c r="G101" s="311">
        <f>波及効果計算ｼｰﾄ!T11</f>
        <v>0</v>
      </c>
      <c r="H101" s="296">
        <f>波及効果計算ｼｰﾄ!U11</f>
        <v>0</v>
      </c>
      <c r="I101" s="298">
        <f>波及効果計算ｼｰﾄ!V11</f>
        <v>0</v>
      </c>
    </row>
    <row r="102" spans="2:9" ht="18.75" customHeight="1">
      <c r="B102" s="294" t="s">
        <v>269</v>
      </c>
      <c r="C102" s="295" t="s">
        <v>4</v>
      </c>
      <c r="D102" s="296">
        <f>波及効果計算ｼｰﾄ!Q12</f>
        <v>0</v>
      </c>
      <c r="E102" s="296">
        <f>波及効果計算ｼｰﾄ!R12</f>
        <v>0</v>
      </c>
      <c r="F102" s="296">
        <f>波及効果計算ｼｰﾄ!S12</f>
        <v>0</v>
      </c>
      <c r="G102" s="311">
        <f>波及効果計算ｼｰﾄ!T12</f>
        <v>0</v>
      </c>
      <c r="H102" s="296">
        <f>波及効果計算ｼｰﾄ!U12</f>
        <v>0</v>
      </c>
      <c r="I102" s="298">
        <f>波及効果計算ｼｰﾄ!V12</f>
        <v>0</v>
      </c>
    </row>
    <row r="103" spans="2:9" ht="18.75" customHeight="1">
      <c r="B103" s="294" t="s">
        <v>271</v>
      </c>
      <c r="C103" s="295" t="s">
        <v>5</v>
      </c>
      <c r="D103" s="296">
        <f>波及効果計算ｼｰﾄ!Q13</f>
        <v>0</v>
      </c>
      <c r="E103" s="296">
        <f>波及効果計算ｼｰﾄ!R13</f>
        <v>0</v>
      </c>
      <c r="F103" s="296">
        <f>波及効果計算ｼｰﾄ!S13</f>
        <v>0</v>
      </c>
      <c r="G103" s="311">
        <f>波及効果計算ｼｰﾄ!T13</f>
        <v>0</v>
      </c>
      <c r="H103" s="296">
        <f>波及効果計算ｼｰﾄ!U13</f>
        <v>0</v>
      </c>
      <c r="I103" s="298">
        <f>波及効果計算ｼｰﾄ!V13</f>
        <v>0</v>
      </c>
    </row>
    <row r="104" spans="2:9" ht="18.75" customHeight="1">
      <c r="B104" s="294" t="s">
        <v>273</v>
      </c>
      <c r="C104" s="299" t="s">
        <v>6</v>
      </c>
      <c r="D104" s="296">
        <f>波及効果計算ｼｰﾄ!Q14</f>
        <v>0</v>
      </c>
      <c r="E104" s="296">
        <f>波及効果計算ｼｰﾄ!R14</f>
        <v>0</v>
      </c>
      <c r="F104" s="296">
        <f>波及効果計算ｼｰﾄ!S14</f>
        <v>0</v>
      </c>
      <c r="G104" s="311">
        <f>波及効果計算ｼｰﾄ!T14</f>
        <v>0</v>
      </c>
      <c r="H104" s="296">
        <f>波及効果計算ｼｰﾄ!U14</f>
        <v>0</v>
      </c>
      <c r="I104" s="298">
        <f>波及効果計算ｼｰﾄ!V14</f>
        <v>0</v>
      </c>
    </row>
    <row r="105" spans="2:9" ht="18.75" customHeight="1">
      <c r="B105" s="294" t="s">
        <v>274</v>
      </c>
      <c r="C105" s="295" t="s">
        <v>7</v>
      </c>
      <c r="D105" s="296">
        <f>波及効果計算ｼｰﾄ!Q15</f>
        <v>0</v>
      </c>
      <c r="E105" s="296">
        <f>波及効果計算ｼｰﾄ!R15</f>
        <v>0</v>
      </c>
      <c r="F105" s="296">
        <f>波及効果計算ｼｰﾄ!S15</f>
        <v>0</v>
      </c>
      <c r="G105" s="311">
        <f>波及効果計算ｼｰﾄ!T15</f>
        <v>0</v>
      </c>
      <c r="H105" s="296">
        <f>波及効果計算ｼｰﾄ!U15</f>
        <v>0</v>
      </c>
      <c r="I105" s="298">
        <f>波及効果計算ｼｰﾄ!V15</f>
        <v>0</v>
      </c>
    </row>
    <row r="106" spans="2:9" ht="18.75" customHeight="1">
      <c r="B106" s="294" t="s">
        <v>277</v>
      </c>
      <c r="C106" s="299" t="s">
        <v>8</v>
      </c>
      <c r="D106" s="296">
        <f>波及効果計算ｼｰﾄ!Q16</f>
        <v>0</v>
      </c>
      <c r="E106" s="296">
        <f>波及効果計算ｼｰﾄ!R16</f>
        <v>0</v>
      </c>
      <c r="F106" s="296">
        <f>波及効果計算ｼｰﾄ!S16</f>
        <v>0</v>
      </c>
      <c r="G106" s="311">
        <f>波及効果計算ｼｰﾄ!T16</f>
        <v>0</v>
      </c>
      <c r="H106" s="296">
        <f>波及効果計算ｼｰﾄ!U16</f>
        <v>0</v>
      </c>
      <c r="I106" s="298">
        <f>波及効果計算ｼｰﾄ!V16</f>
        <v>0</v>
      </c>
    </row>
    <row r="107" spans="2:9" ht="18.75" customHeight="1">
      <c r="B107" s="294" t="s">
        <v>120</v>
      </c>
      <c r="C107" s="299" t="s">
        <v>576</v>
      </c>
      <c r="D107" s="296">
        <f>波及効果計算ｼｰﾄ!Q17</f>
        <v>0</v>
      </c>
      <c r="E107" s="296">
        <f>波及効果計算ｼｰﾄ!R17</f>
        <v>0</v>
      </c>
      <c r="F107" s="296">
        <f>波及効果計算ｼｰﾄ!S17</f>
        <v>0</v>
      </c>
      <c r="G107" s="311">
        <f>波及効果計算ｼｰﾄ!T17</f>
        <v>0</v>
      </c>
      <c r="H107" s="296">
        <f>波及効果計算ｼｰﾄ!U17</f>
        <v>0</v>
      </c>
      <c r="I107" s="298">
        <f>波及効果計算ｼｰﾄ!V17</f>
        <v>0</v>
      </c>
    </row>
    <row r="108" spans="2:9" ht="18.75" customHeight="1">
      <c r="B108" s="294" t="s">
        <v>121</v>
      </c>
      <c r="C108" s="295" t="s">
        <v>9</v>
      </c>
      <c r="D108" s="296">
        <f>波及効果計算ｼｰﾄ!Q18</f>
        <v>0</v>
      </c>
      <c r="E108" s="296">
        <f>波及効果計算ｼｰﾄ!R18</f>
        <v>0</v>
      </c>
      <c r="F108" s="296">
        <f>波及効果計算ｼｰﾄ!S18</f>
        <v>0</v>
      </c>
      <c r="G108" s="311">
        <f>波及効果計算ｼｰﾄ!T18</f>
        <v>0</v>
      </c>
      <c r="H108" s="296">
        <f>波及効果計算ｼｰﾄ!U18</f>
        <v>0</v>
      </c>
      <c r="I108" s="298">
        <f>波及効果計算ｼｰﾄ!V18</f>
        <v>0</v>
      </c>
    </row>
    <row r="109" spans="2:9" ht="18.75" customHeight="1">
      <c r="B109" s="294" t="s">
        <v>123</v>
      </c>
      <c r="C109" s="295" t="s">
        <v>10</v>
      </c>
      <c r="D109" s="296">
        <f>波及効果計算ｼｰﾄ!Q19</f>
        <v>0</v>
      </c>
      <c r="E109" s="296">
        <f>波及効果計算ｼｰﾄ!R19</f>
        <v>0</v>
      </c>
      <c r="F109" s="296">
        <f>波及効果計算ｼｰﾄ!S19</f>
        <v>0</v>
      </c>
      <c r="G109" s="311">
        <f>波及効果計算ｼｰﾄ!T19</f>
        <v>0</v>
      </c>
      <c r="H109" s="296">
        <f>波及効果計算ｼｰﾄ!U19</f>
        <v>0</v>
      </c>
      <c r="I109" s="298">
        <f>波及効果計算ｼｰﾄ!V19</f>
        <v>0</v>
      </c>
    </row>
    <row r="110" spans="2:9" ht="18.75" customHeight="1">
      <c r="B110" s="294" t="s">
        <v>125</v>
      </c>
      <c r="C110" s="295" t="s">
        <v>11</v>
      </c>
      <c r="D110" s="296">
        <f>波及効果計算ｼｰﾄ!Q20</f>
        <v>0</v>
      </c>
      <c r="E110" s="296">
        <f>波及効果計算ｼｰﾄ!R20</f>
        <v>0</v>
      </c>
      <c r="F110" s="296">
        <f>波及効果計算ｼｰﾄ!S20</f>
        <v>0</v>
      </c>
      <c r="G110" s="311">
        <f>波及効果計算ｼｰﾄ!T20</f>
        <v>0</v>
      </c>
      <c r="H110" s="296">
        <f>波及効果計算ｼｰﾄ!U20</f>
        <v>0</v>
      </c>
      <c r="I110" s="298">
        <f>波及効果計算ｼｰﾄ!V20</f>
        <v>0</v>
      </c>
    </row>
    <row r="111" spans="2:9" ht="18.75" customHeight="1">
      <c r="B111" s="294" t="s">
        <v>127</v>
      </c>
      <c r="C111" s="295" t="s">
        <v>12</v>
      </c>
      <c r="D111" s="296">
        <f>波及効果計算ｼｰﾄ!Q21</f>
        <v>0</v>
      </c>
      <c r="E111" s="296">
        <f>波及効果計算ｼｰﾄ!R21</f>
        <v>0</v>
      </c>
      <c r="F111" s="296">
        <f>波及効果計算ｼｰﾄ!S21</f>
        <v>0</v>
      </c>
      <c r="G111" s="311">
        <f>波及効果計算ｼｰﾄ!T21</f>
        <v>0</v>
      </c>
      <c r="H111" s="296">
        <f>波及効果計算ｼｰﾄ!U21</f>
        <v>0</v>
      </c>
      <c r="I111" s="298">
        <f>波及効果計算ｼｰﾄ!V21</f>
        <v>0</v>
      </c>
    </row>
    <row r="112" spans="2:9" ht="18.75" customHeight="1">
      <c r="B112" s="294" t="s">
        <v>128</v>
      </c>
      <c r="C112" s="295" t="s">
        <v>418</v>
      </c>
      <c r="D112" s="296">
        <f>波及効果計算ｼｰﾄ!Q22</f>
        <v>0</v>
      </c>
      <c r="E112" s="296">
        <f>波及効果計算ｼｰﾄ!R22</f>
        <v>0</v>
      </c>
      <c r="F112" s="296">
        <f>波及効果計算ｼｰﾄ!S22</f>
        <v>0</v>
      </c>
      <c r="G112" s="311">
        <f>波及効果計算ｼｰﾄ!T22</f>
        <v>0</v>
      </c>
      <c r="H112" s="296">
        <f>波及効果計算ｼｰﾄ!U22</f>
        <v>0</v>
      </c>
      <c r="I112" s="298">
        <f>波及効果計算ｼｰﾄ!V22</f>
        <v>0</v>
      </c>
    </row>
    <row r="113" spans="2:9" ht="18.75" customHeight="1">
      <c r="B113" s="294" t="s">
        <v>129</v>
      </c>
      <c r="C113" s="295" t="s">
        <v>419</v>
      </c>
      <c r="D113" s="296">
        <f>波及効果計算ｼｰﾄ!Q23</f>
        <v>0</v>
      </c>
      <c r="E113" s="296">
        <f>波及効果計算ｼｰﾄ!R23</f>
        <v>0</v>
      </c>
      <c r="F113" s="296">
        <f>波及効果計算ｼｰﾄ!S23</f>
        <v>0</v>
      </c>
      <c r="G113" s="311">
        <f>波及効果計算ｼｰﾄ!T23</f>
        <v>0</v>
      </c>
      <c r="H113" s="296">
        <f>波及効果計算ｼｰﾄ!U23</f>
        <v>0</v>
      </c>
      <c r="I113" s="298">
        <f>波及効果計算ｼｰﾄ!V23</f>
        <v>0</v>
      </c>
    </row>
    <row r="114" spans="2:9" ht="18.75" customHeight="1">
      <c r="B114" s="294" t="s">
        <v>131</v>
      </c>
      <c r="C114" s="295" t="s">
        <v>420</v>
      </c>
      <c r="D114" s="296">
        <f>波及効果計算ｼｰﾄ!Q24</f>
        <v>0</v>
      </c>
      <c r="E114" s="296">
        <f>波及効果計算ｼｰﾄ!R24</f>
        <v>0</v>
      </c>
      <c r="F114" s="296">
        <f>波及効果計算ｼｰﾄ!S24</f>
        <v>0</v>
      </c>
      <c r="G114" s="311">
        <f>波及効果計算ｼｰﾄ!T24</f>
        <v>0</v>
      </c>
      <c r="H114" s="296">
        <f>波及効果計算ｼｰﾄ!U24</f>
        <v>0</v>
      </c>
      <c r="I114" s="298">
        <f>波及効果計算ｼｰﾄ!V24</f>
        <v>0</v>
      </c>
    </row>
    <row r="115" spans="2:9" ht="18.75" customHeight="1">
      <c r="B115" s="294" t="s">
        <v>133</v>
      </c>
      <c r="C115" s="295" t="s">
        <v>14</v>
      </c>
      <c r="D115" s="296">
        <f>波及効果計算ｼｰﾄ!Q25</f>
        <v>0</v>
      </c>
      <c r="E115" s="296">
        <f>波及効果計算ｼｰﾄ!R25</f>
        <v>0</v>
      </c>
      <c r="F115" s="296">
        <f>波及効果計算ｼｰﾄ!S25</f>
        <v>0</v>
      </c>
      <c r="G115" s="311">
        <f>波及効果計算ｼｰﾄ!T25</f>
        <v>0</v>
      </c>
      <c r="H115" s="296">
        <f>波及効果計算ｼｰﾄ!U25</f>
        <v>0</v>
      </c>
      <c r="I115" s="298">
        <f>波及効果計算ｼｰﾄ!V25</f>
        <v>0</v>
      </c>
    </row>
    <row r="116" spans="2:9" ht="18.75" customHeight="1">
      <c r="B116" s="294" t="s">
        <v>135</v>
      </c>
      <c r="C116" s="295" t="s">
        <v>13</v>
      </c>
      <c r="D116" s="296">
        <f>波及効果計算ｼｰﾄ!Q26</f>
        <v>0</v>
      </c>
      <c r="E116" s="296">
        <f>波及効果計算ｼｰﾄ!R26</f>
        <v>0</v>
      </c>
      <c r="F116" s="296">
        <f>波及効果計算ｼｰﾄ!S26</f>
        <v>0</v>
      </c>
      <c r="G116" s="311">
        <f>波及効果計算ｼｰﾄ!T26</f>
        <v>0</v>
      </c>
      <c r="H116" s="296">
        <f>波及効果計算ｼｰﾄ!U26</f>
        <v>0</v>
      </c>
      <c r="I116" s="298">
        <f>波及効果計算ｼｰﾄ!V26</f>
        <v>0</v>
      </c>
    </row>
    <row r="117" spans="2:9" ht="18.75" customHeight="1">
      <c r="B117" s="294" t="s">
        <v>136</v>
      </c>
      <c r="C117" s="295" t="s">
        <v>577</v>
      </c>
      <c r="D117" s="296">
        <f>波及効果計算ｼｰﾄ!Q27</f>
        <v>0</v>
      </c>
      <c r="E117" s="296">
        <f>波及効果計算ｼｰﾄ!R27</f>
        <v>0</v>
      </c>
      <c r="F117" s="296">
        <f>波及効果計算ｼｰﾄ!S27</f>
        <v>0</v>
      </c>
      <c r="G117" s="311">
        <f>波及効果計算ｼｰﾄ!T27</f>
        <v>0</v>
      </c>
      <c r="H117" s="296">
        <f>波及効果計算ｼｰﾄ!U27</f>
        <v>0</v>
      </c>
      <c r="I117" s="298">
        <f>波及効果計算ｼｰﾄ!V27</f>
        <v>0</v>
      </c>
    </row>
    <row r="118" spans="2:9" ht="18.75" customHeight="1">
      <c r="B118" s="294" t="s">
        <v>138</v>
      </c>
      <c r="C118" s="295" t="s">
        <v>15</v>
      </c>
      <c r="D118" s="296">
        <f>波及効果計算ｼｰﾄ!Q28</f>
        <v>0</v>
      </c>
      <c r="E118" s="296">
        <f>波及効果計算ｼｰﾄ!R28</f>
        <v>0</v>
      </c>
      <c r="F118" s="296">
        <f>波及効果計算ｼｰﾄ!S28</f>
        <v>0</v>
      </c>
      <c r="G118" s="311">
        <f>波及効果計算ｼｰﾄ!T28</f>
        <v>0</v>
      </c>
      <c r="H118" s="296">
        <f>波及効果計算ｼｰﾄ!U28</f>
        <v>0</v>
      </c>
      <c r="I118" s="298">
        <f>波及効果計算ｼｰﾄ!V28</f>
        <v>0</v>
      </c>
    </row>
    <row r="119" spans="2:9" ht="18.75" customHeight="1">
      <c r="B119" s="294" t="s">
        <v>139</v>
      </c>
      <c r="C119" s="295" t="s">
        <v>16</v>
      </c>
      <c r="D119" s="296">
        <f>波及効果計算ｼｰﾄ!Q29</f>
        <v>0</v>
      </c>
      <c r="E119" s="296">
        <f>波及効果計算ｼｰﾄ!R29</f>
        <v>0</v>
      </c>
      <c r="F119" s="296">
        <f>波及効果計算ｼｰﾄ!S29</f>
        <v>0</v>
      </c>
      <c r="G119" s="311">
        <f>波及効果計算ｼｰﾄ!T29</f>
        <v>0</v>
      </c>
      <c r="H119" s="296">
        <f>波及効果計算ｼｰﾄ!U29</f>
        <v>0</v>
      </c>
      <c r="I119" s="298">
        <f>波及効果計算ｼｰﾄ!V29</f>
        <v>0</v>
      </c>
    </row>
    <row r="120" spans="2:9" ht="18.75" customHeight="1">
      <c r="B120" s="294" t="s">
        <v>140</v>
      </c>
      <c r="C120" s="295" t="s">
        <v>17</v>
      </c>
      <c r="D120" s="296">
        <f>波及効果計算ｼｰﾄ!Q30</f>
        <v>0</v>
      </c>
      <c r="E120" s="296">
        <f>波及効果計算ｼｰﾄ!R30</f>
        <v>0</v>
      </c>
      <c r="F120" s="296">
        <f>波及効果計算ｼｰﾄ!S30</f>
        <v>0</v>
      </c>
      <c r="G120" s="311">
        <f>波及効果計算ｼｰﾄ!T30</f>
        <v>0</v>
      </c>
      <c r="H120" s="296">
        <f>波及効果計算ｼｰﾄ!U30</f>
        <v>0</v>
      </c>
      <c r="I120" s="298">
        <f>波及効果計算ｼｰﾄ!V30</f>
        <v>0</v>
      </c>
    </row>
    <row r="121" spans="2:9" ht="18.75" customHeight="1">
      <c r="B121" s="294" t="s">
        <v>141</v>
      </c>
      <c r="C121" s="295" t="s">
        <v>18</v>
      </c>
      <c r="D121" s="296">
        <f>波及効果計算ｼｰﾄ!Q31</f>
        <v>0</v>
      </c>
      <c r="E121" s="296">
        <f>波及効果計算ｼｰﾄ!R31</f>
        <v>0</v>
      </c>
      <c r="F121" s="296">
        <f>波及効果計算ｼｰﾄ!S31</f>
        <v>0</v>
      </c>
      <c r="G121" s="311">
        <f>波及効果計算ｼｰﾄ!T31</f>
        <v>0</v>
      </c>
      <c r="H121" s="296">
        <f>波及効果計算ｼｰﾄ!U31</f>
        <v>0</v>
      </c>
      <c r="I121" s="298">
        <f>波及効果計算ｼｰﾄ!V31</f>
        <v>0</v>
      </c>
    </row>
    <row r="122" spans="2:9" ht="18.75" customHeight="1">
      <c r="B122" s="294" t="s">
        <v>143</v>
      </c>
      <c r="C122" s="295" t="s">
        <v>29</v>
      </c>
      <c r="D122" s="296">
        <f>波及効果計算ｼｰﾄ!Q32</f>
        <v>0</v>
      </c>
      <c r="E122" s="296">
        <f>波及効果計算ｼｰﾄ!R32</f>
        <v>0</v>
      </c>
      <c r="F122" s="296">
        <f>波及効果計算ｼｰﾄ!S32</f>
        <v>0</v>
      </c>
      <c r="G122" s="311">
        <f>波及効果計算ｼｰﾄ!T32</f>
        <v>0</v>
      </c>
      <c r="H122" s="296">
        <f>波及効果計算ｼｰﾄ!U32</f>
        <v>0</v>
      </c>
      <c r="I122" s="298">
        <f>波及効果計算ｼｰﾄ!V32</f>
        <v>0</v>
      </c>
    </row>
    <row r="123" spans="2:9" ht="18.75" customHeight="1">
      <c r="B123" s="294" t="s">
        <v>145</v>
      </c>
      <c r="C123" s="295" t="s">
        <v>30</v>
      </c>
      <c r="D123" s="296">
        <f>波及効果計算ｼｰﾄ!Q33</f>
        <v>0</v>
      </c>
      <c r="E123" s="296">
        <f>波及効果計算ｼｰﾄ!R33</f>
        <v>0</v>
      </c>
      <c r="F123" s="296">
        <f>波及効果計算ｼｰﾄ!S33</f>
        <v>0</v>
      </c>
      <c r="G123" s="311">
        <f>波及効果計算ｼｰﾄ!T33</f>
        <v>0</v>
      </c>
      <c r="H123" s="296">
        <f>波及効果計算ｼｰﾄ!U33</f>
        <v>0</v>
      </c>
      <c r="I123" s="298">
        <f>波及効果計算ｼｰﾄ!V33</f>
        <v>0</v>
      </c>
    </row>
    <row r="124" spans="2:9" ht="18.75" customHeight="1">
      <c r="B124" s="294" t="s">
        <v>146</v>
      </c>
      <c r="C124" s="295" t="s">
        <v>19</v>
      </c>
      <c r="D124" s="296">
        <f>波及効果計算ｼｰﾄ!Q34</f>
        <v>0</v>
      </c>
      <c r="E124" s="296">
        <f>波及効果計算ｼｰﾄ!R34</f>
        <v>0</v>
      </c>
      <c r="F124" s="296">
        <f>波及効果計算ｼｰﾄ!S34</f>
        <v>0</v>
      </c>
      <c r="G124" s="311">
        <f>波及効果計算ｼｰﾄ!T34</f>
        <v>0</v>
      </c>
      <c r="H124" s="296">
        <f>波及効果計算ｼｰﾄ!U34</f>
        <v>0</v>
      </c>
      <c r="I124" s="298">
        <f>波及効果計算ｼｰﾄ!V34</f>
        <v>0</v>
      </c>
    </row>
    <row r="125" spans="2:9" ht="18.75" customHeight="1">
      <c r="B125" s="294" t="s">
        <v>147</v>
      </c>
      <c r="C125" s="295" t="s">
        <v>20</v>
      </c>
      <c r="D125" s="296">
        <f>波及効果計算ｼｰﾄ!Q35</f>
        <v>0</v>
      </c>
      <c r="E125" s="296">
        <f>波及効果計算ｼｰﾄ!R35</f>
        <v>0</v>
      </c>
      <c r="F125" s="296">
        <f>波及効果計算ｼｰﾄ!S35</f>
        <v>0</v>
      </c>
      <c r="G125" s="311">
        <f>波及効果計算ｼｰﾄ!T35</f>
        <v>0</v>
      </c>
      <c r="H125" s="296">
        <f>波及効果計算ｼｰﾄ!U35</f>
        <v>0</v>
      </c>
      <c r="I125" s="298">
        <f>波及効果計算ｼｰﾄ!V35</f>
        <v>0</v>
      </c>
    </row>
    <row r="126" spans="2:9" ht="18.75" customHeight="1">
      <c r="B126" s="294" t="s">
        <v>149</v>
      </c>
      <c r="C126" s="295" t="s">
        <v>21</v>
      </c>
      <c r="D126" s="296">
        <f>波及効果計算ｼｰﾄ!Q36</f>
        <v>0</v>
      </c>
      <c r="E126" s="296">
        <f>波及効果計算ｼｰﾄ!R36</f>
        <v>0</v>
      </c>
      <c r="F126" s="296">
        <f>波及効果計算ｼｰﾄ!S36</f>
        <v>0</v>
      </c>
      <c r="G126" s="311">
        <f>波及効果計算ｼｰﾄ!T36</f>
        <v>0</v>
      </c>
      <c r="H126" s="296">
        <f>波及効果計算ｼｰﾄ!U36</f>
        <v>0</v>
      </c>
      <c r="I126" s="298">
        <f>波及効果計算ｼｰﾄ!V36</f>
        <v>0</v>
      </c>
    </row>
    <row r="127" spans="2:9" ht="18.75" customHeight="1">
      <c r="B127" s="294" t="s">
        <v>151</v>
      </c>
      <c r="C127" s="295" t="s">
        <v>32</v>
      </c>
      <c r="D127" s="296">
        <f>波及効果計算ｼｰﾄ!Q37</f>
        <v>0</v>
      </c>
      <c r="E127" s="296">
        <f>波及効果計算ｼｰﾄ!R37</f>
        <v>0</v>
      </c>
      <c r="F127" s="296">
        <f>波及効果計算ｼｰﾄ!S37</f>
        <v>0</v>
      </c>
      <c r="G127" s="311">
        <f>波及効果計算ｼｰﾄ!T37</f>
        <v>0</v>
      </c>
      <c r="H127" s="296">
        <f>波及効果計算ｼｰﾄ!U37</f>
        <v>0</v>
      </c>
      <c r="I127" s="298">
        <f>波及効果計算ｼｰﾄ!V37</f>
        <v>0</v>
      </c>
    </row>
    <row r="128" spans="2:9" ht="18.75" customHeight="1">
      <c r="B128" s="294" t="s">
        <v>153</v>
      </c>
      <c r="C128" s="295" t="s">
        <v>22</v>
      </c>
      <c r="D128" s="296">
        <f>波及効果計算ｼｰﾄ!Q38</f>
        <v>0</v>
      </c>
      <c r="E128" s="296">
        <f>波及効果計算ｼｰﾄ!R38</f>
        <v>0</v>
      </c>
      <c r="F128" s="296">
        <f>波及効果計算ｼｰﾄ!S38</f>
        <v>0</v>
      </c>
      <c r="G128" s="311">
        <f>波及効果計算ｼｰﾄ!T38</f>
        <v>0</v>
      </c>
      <c r="H128" s="296">
        <f>波及効果計算ｼｰﾄ!U38</f>
        <v>0</v>
      </c>
      <c r="I128" s="298">
        <f>波及効果計算ｼｰﾄ!V38</f>
        <v>0</v>
      </c>
    </row>
    <row r="129" spans="2:11" ht="18.75" customHeight="1">
      <c r="B129" s="294" t="s">
        <v>155</v>
      </c>
      <c r="C129" s="295" t="s">
        <v>23</v>
      </c>
      <c r="D129" s="296">
        <f>波及効果計算ｼｰﾄ!Q39</f>
        <v>0</v>
      </c>
      <c r="E129" s="296">
        <f>波及効果計算ｼｰﾄ!R39</f>
        <v>0</v>
      </c>
      <c r="F129" s="296">
        <f>波及効果計算ｼｰﾄ!S39</f>
        <v>0</v>
      </c>
      <c r="G129" s="311">
        <f>波及効果計算ｼｰﾄ!T39</f>
        <v>0</v>
      </c>
      <c r="H129" s="296">
        <f>波及効果計算ｼｰﾄ!U39</f>
        <v>0</v>
      </c>
      <c r="I129" s="298">
        <f>波及効果計算ｼｰﾄ!V39</f>
        <v>0</v>
      </c>
    </row>
    <row r="130" spans="2:11" ht="18.75" customHeight="1">
      <c r="B130" s="294" t="s">
        <v>156</v>
      </c>
      <c r="C130" s="295" t="s">
        <v>24</v>
      </c>
      <c r="D130" s="296">
        <f>波及効果計算ｼｰﾄ!Q40</f>
        <v>0</v>
      </c>
      <c r="E130" s="296">
        <f>波及効果計算ｼｰﾄ!R40</f>
        <v>0</v>
      </c>
      <c r="F130" s="296">
        <f>波及効果計算ｼｰﾄ!S40</f>
        <v>0</v>
      </c>
      <c r="G130" s="311">
        <f>波及効果計算ｼｰﾄ!T40</f>
        <v>0</v>
      </c>
      <c r="H130" s="296">
        <f>波及効果計算ｼｰﾄ!U40</f>
        <v>0</v>
      </c>
      <c r="I130" s="298">
        <f>波及効果計算ｼｰﾄ!V40</f>
        <v>0</v>
      </c>
    </row>
    <row r="131" spans="2:11" ht="18.75" customHeight="1">
      <c r="B131" s="294" t="s">
        <v>158</v>
      </c>
      <c r="C131" s="295" t="s">
        <v>31</v>
      </c>
      <c r="D131" s="296">
        <f>波及効果計算ｼｰﾄ!Q41</f>
        <v>0</v>
      </c>
      <c r="E131" s="296">
        <f>波及効果計算ｼｰﾄ!R41</f>
        <v>0</v>
      </c>
      <c r="F131" s="296">
        <f>波及効果計算ｼｰﾄ!S41</f>
        <v>0</v>
      </c>
      <c r="G131" s="296">
        <f>波及効果計算ｼｰﾄ!T41</f>
        <v>0</v>
      </c>
      <c r="H131" s="296">
        <f>波及効果計算ｼｰﾄ!U41</f>
        <v>0</v>
      </c>
      <c r="I131" s="298">
        <f>波及効果計算ｼｰﾄ!V41</f>
        <v>0</v>
      </c>
    </row>
    <row r="132" spans="2:11" ht="18.75" customHeight="1">
      <c r="B132" s="294" t="s">
        <v>160</v>
      </c>
      <c r="C132" s="295" t="s">
        <v>447</v>
      </c>
      <c r="D132" s="296">
        <f>波及効果計算ｼｰﾄ!Q42</f>
        <v>0</v>
      </c>
      <c r="E132" s="296">
        <f>波及効果計算ｼｰﾄ!R42</f>
        <v>0</v>
      </c>
      <c r="F132" s="296">
        <f>波及効果計算ｼｰﾄ!S42</f>
        <v>0</v>
      </c>
      <c r="G132" s="296">
        <f>波及効果計算ｼｰﾄ!T42</f>
        <v>0</v>
      </c>
      <c r="H132" s="296">
        <f>波及効果計算ｼｰﾄ!U42</f>
        <v>0</v>
      </c>
      <c r="I132" s="298">
        <f>波及効果計算ｼｰﾄ!V42</f>
        <v>0</v>
      </c>
    </row>
    <row r="133" spans="2:11" ht="18.75" customHeight="1">
      <c r="B133" s="294" t="s">
        <v>162</v>
      </c>
      <c r="C133" s="295" t="s">
        <v>25</v>
      </c>
      <c r="D133" s="296">
        <f>波及効果計算ｼｰﾄ!Q43</f>
        <v>0</v>
      </c>
      <c r="E133" s="296">
        <f>波及効果計算ｼｰﾄ!R43</f>
        <v>0</v>
      </c>
      <c r="F133" s="296">
        <f>波及効果計算ｼｰﾄ!S43</f>
        <v>0</v>
      </c>
      <c r="G133" s="296">
        <f>波及効果計算ｼｰﾄ!T43</f>
        <v>0</v>
      </c>
      <c r="H133" s="296">
        <f>波及効果計算ｼｰﾄ!U43</f>
        <v>0</v>
      </c>
      <c r="I133" s="298">
        <f>波及効果計算ｼｰﾄ!V43</f>
        <v>0</v>
      </c>
    </row>
    <row r="134" spans="2:11" ht="18.75" customHeight="1">
      <c r="B134" s="294" t="s">
        <v>164</v>
      </c>
      <c r="C134" s="295" t="s">
        <v>26</v>
      </c>
      <c r="D134" s="296">
        <f>波及効果計算ｼｰﾄ!Q44</f>
        <v>0</v>
      </c>
      <c r="E134" s="296">
        <f>波及効果計算ｼｰﾄ!R44</f>
        <v>0</v>
      </c>
      <c r="F134" s="296">
        <f>波及効果計算ｼｰﾄ!S44</f>
        <v>0</v>
      </c>
      <c r="G134" s="296">
        <f>波及効果計算ｼｰﾄ!T44</f>
        <v>0</v>
      </c>
      <c r="H134" s="296">
        <f>波及効果計算ｼｰﾄ!U44</f>
        <v>0</v>
      </c>
      <c r="I134" s="298">
        <f>波及効果計算ｼｰﾄ!V44</f>
        <v>0</v>
      </c>
    </row>
    <row r="135" spans="2:11" ht="18.75" customHeight="1">
      <c r="B135" s="294" t="s">
        <v>166</v>
      </c>
      <c r="C135" s="295" t="s">
        <v>27</v>
      </c>
      <c r="D135" s="296">
        <f>波及効果計算ｼｰﾄ!Q45</f>
        <v>0</v>
      </c>
      <c r="E135" s="296">
        <f>波及効果計算ｼｰﾄ!R45</f>
        <v>0</v>
      </c>
      <c r="F135" s="296">
        <f>波及効果計算ｼｰﾄ!S45</f>
        <v>0</v>
      </c>
      <c r="G135" s="296">
        <f>波及効果計算ｼｰﾄ!T45</f>
        <v>0</v>
      </c>
      <c r="H135" s="296">
        <f>波及効果計算ｼｰﾄ!U45</f>
        <v>0</v>
      </c>
      <c r="I135" s="298">
        <f>波及効果計算ｼｰﾄ!V45</f>
        <v>0</v>
      </c>
    </row>
    <row r="136" spans="2:11" ht="18.75" customHeight="1">
      <c r="B136" s="294" t="s">
        <v>168</v>
      </c>
      <c r="C136" s="295" t="s">
        <v>28</v>
      </c>
      <c r="D136" s="296">
        <f>波及効果計算ｼｰﾄ!Q46</f>
        <v>0</v>
      </c>
      <c r="E136" s="296">
        <f>波及効果計算ｼｰﾄ!R46</f>
        <v>0</v>
      </c>
      <c r="F136" s="296">
        <f>波及効果計算ｼｰﾄ!S46</f>
        <v>0</v>
      </c>
      <c r="G136" s="296">
        <f>波及効果計算ｼｰﾄ!T46</f>
        <v>0</v>
      </c>
      <c r="H136" s="296">
        <f>波及効果計算ｼｰﾄ!U46</f>
        <v>0</v>
      </c>
      <c r="I136" s="298">
        <f>波及効果計算ｼｰﾄ!V46</f>
        <v>0</v>
      </c>
    </row>
    <row r="137" spans="2:11" ht="18.75" customHeight="1">
      <c r="B137" s="300"/>
      <c r="C137" s="301" t="s">
        <v>578</v>
      </c>
      <c r="D137" s="302">
        <f>波及効果計算ｼｰﾄ!Q47</f>
        <v>0</v>
      </c>
      <c r="E137" s="302">
        <f>波及効果計算ｼｰﾄ!R47</f>
        <v>0</v>
      </c>
      <c r="F137" s="302">
        <f>波及効果計算ｼｰﾄ!S47</f>
        <v>0</v>
      </c>
      <c r="G137" s="302">
        <f>波及効果計算ｼｰﾄ!T47</f>
        <v>0</v>
      </c>
      <c r="H137" s="302">
        <f>波及効果計算ｼｰﾄ!U47</f>
        <v>0</v>
      </c>
      <c r="I137" s="304">
        <f>波及効果計算ｼｰﾄ!V47</f>
        <v>0</v>
      </c>
    </row>
    <row r="138" spans="2:11" ht="18.75" customHeight="1">
      <c r="B138" s="312"/>
      <c r="C138" s="313"/>
      <c r="D138" s="314"/>
      <c r="E138" s="314"/>
      <c r="F138" s="314"/>
      <c r="G138" s="314"/>
      <c r="H138" s="314"/>
      <c r="I138" s="314"/>
    </row>
    <row r="139" spans="2:11" ht="18.75" customHeight="1">
      <c r="K139" s="273" t="s">
        <v>764</v>
      </c>
    </row>
    <row r="140" spans="2:11" ht="18.75" customHeight="1">
      <c r="B140" s="275"/>
      <c r="C140" s="276"/>
      <c r="D140" s="1513" t="s">
        <v>637</v>
      </c>
      <c r="E140" s="1520"/>
      <c r="F140" s="1513" t="s">
        <v>728</v>
      </c>
      <c r="G140" s="1520"/>
      <c r="H140" s="1513" t="s">
        <v>750</v>
      </c>
      <c r="I140" s="1520"/>
      <c r="J140" s="1513" t="s">
        <v>681</v>
      </c>
      <c r="K140" s="1521"/>
    </row>
    <row r="141" spans="2:11" ht="31.5">
      <c r="B141" s="277"/>
      <c r="C141" s="278"/>
      <c r="D141" s="279" t="s">
        <v>765</v>
      </c>
      <c r="E141" s="279" t="s">
        <v>766</v>
      </c>
      <c r="F141" s="279" t="s">
        <v>767</v>
      </c>
      <c r="G141" s="279" t="s">
        <v>768</v>
      </c>
      <c r="H141" s="279" t="s">
        <v>769</v>
      </c>
      <c r="I141" s="279" t="s">
        <v>770</v>
      </c>
      <c r="J141" s="279" t="s">
        <v>771</v>
      </c>
      <c r="K141" s="310" t="s">
        <v>772</v>
      </c>
    </row>
    <row r="142" spans="2:11" ht="18.75" customHeight="1">
      <c r="B142" s="1514" t="s">
        <v>628</v>
      </c>
      <c r="C142" s="1515"/>
      <c r="D142" s="282" t="s">
        <v>688</v>
      </c>
      <c r="E142" s="282" t="s">
        <v>691</v>
      </c>
      <c r="F142" s="282" t="s">
        <v>694</v>
      </c>
      <c r="G142" s="282" t="s">
        <v>697</v>
      </c>
      <c r="H142" s="282" t="s">
        <v>700</v>
      </c>
      <c r="I142" s="282" t="s">
        <v>703</v>
      </c>
      <c r="J142" s="282" t="s">
        <v>706</v>
      </c>
      <c r="K142" s="284" t="s">
        <v>709</v>
      </c>
    </row>
    <row r="143" spans="2:11" ht="18.75" customHeight="1">
      <c r="B143" s="1526" t="s">
        <v>630</v>
      </c>
      <c r="C143" s="1527"/>
      <c r="D143" s="307" t="s">
        <v>773</v>
      </c>
      <c r="E143" s="307" t="s">
        <v>774</v>
      </c>
      <c r="F143" s="307" t="s">
        <v>775</v>
      </c>
      <c r="G143" s="307" t="s">
        <v>776</v>
      </c>
      <c r="H143" s="307" t="s">
        <v>777</v>
      </c>
      <c r="I143" s="307" t="s">
        <v>778</v>
      </c>
      <c r="J143" s="307" t="s">
        <v>708</v>
      </c>
      <c r="K143" s="308" t="s">
        <v>711</v>
      </c>
    </row>
    <row r="144" spans="2:11" ht="18.75" customHeight="1">
      <c r="B144" s="294" t="s">
        <v>263</v>
      </c>
      <c r="C144" s="295" t="s">
        <v>0</v>
      </c>
      <c r="D144" s="296">
        <f>波及効果計算ｼｰﾄ!D54</f>
        <v>0</v>
      </c>
      <c r="E144" s="296">
        <f>波及効果計算ｼｰﾄ!E54</f>
        <v>0</v>
      </c>
      <c r="F144" s="296">
        <f>波及効果計算ｼｰﾄ!F54</f>
        <v>0</v>
      </c>
      <c r="G144" s="296">
        <f>波及効果計算ｼｰﾄ!G54</f>
        <v>0</v>
      </c>
      <c r="H144" s="296">
        <f>波及効果計算ｼｰﾄ!H54</f>
        <v>0</v>
      </c>
      <c r="I144" s="296">
        <f>波及効果計算ｼｰﾄ!I54</f>
        <v>0</v>
      </c>
      <c r="J144" s="296">
        <f>波及効果計算ｼｰﾄ!J54</f>
        <v>0</v>
      </c>
      <c r="K144" s="298">
        <f>波及効果計算ｼｰﾄ!K54</f>
        <v>0</v>
      </c>
    </row>
    <row r="145" spans="2:11" ht="18.75" customHeight="1">
      <c r="B145" s="294" t="s">
        <v>265</v>
      </c>
      <c r="C145" s="295" t="s">
        <v>1</v>
      </c>
      <c r="D145" s="296">
        <f>波及効果計算ｼｰﾄ!D55</f>
        <v>0</v>
      </c>
      <c r="E145" s="296">
        <f>波及効果計算ｼｰﾄ!E55</f>
        <v>0</v>
      </c>
      <c r="F145" s="296">
        <f>波及効果計算ｼｰﾄ!F55</f>
        <v>0</v>
      </c>
      <c r="G145" s="296">
        <f>波及効果計算ｼｰﾄ!G55</f>
        <v>0</v>
      </c>
      <c r="H145" s="296">
        <f>波及効果計算ｼｰﾄ!H55</f>
        <v>0</v>
      </c>
      <c r="I145" s="296">
        <f>波及効果計算ｼｰﾄ!I55</f>
        <v>0</v>
      </c>
      <c r="J145" s="296">
        <f>波及効果計算ｼｰﾄ!J55</f>
        <v>0</v>
      </c>
      <c r="K145" s="298">
        <f>波及効果計算ｼｰﾄ!K55</f>
        <v>0</v>
      </c>
    </row>
    <row r="146" spans="2:11" ht="18.75" customHeight="1">
      <c r="B146" s="294" t="s">
        <v>267</v>
      </c>
      <c r="C146" s="295" t="s">
        <v>2</v>
      </c>
      <c r="D146" s="296">
        <f>波及効果計算ｼｰﾄ!D56</f>
        <v>0</v>
      </c>
      <c r="E146" s="296">
        <f>波及効果計算ｼｰﾄ!E56</f>
        <v>0</v>
      </c>
      <c r="F146" s="296">
        <f>波及効果計算ｼｰﾄ!F56</f>
        <v>0</v>
      </c>
      <c r="G146" s="296">
        <f>波及効果計算ｼｰﾄ!G56</f>
        <v>0</v>
      </c>
      <c r="H146" s="296">
        <f>波及効果計算ｼｰﾄ!H56</f>
        <v>0</v>
      </c>
      <c r="I146" s="296">
        <f>波及効果計算ｼｰﾄ!I56</f>
        <v>0</v>
      </c>
      <c r="J146" s="296">
        <f>波及効果計算ｼｰﾄ!J56</f>
        <v>0</v>
      </c>
      <c r="K146" s="298">
        <f>波及効果計算ｼｰﾄ!K56</f>
        <v>0</v>
      </c>
    </row>
    <row r="147" spans="2:11" ht="18.75" customHeight="1">
      <c r="B147" s="294" t="s">
        <v>268</v>
      </c>
      <c r="C147" s="295" t="s">
        <v>3</v>
      </c>
      <c r="D147" s="296">
        <f>波及効果計算ｼｰﾄ!D57</f>
        <v>0</v>
      </c>
      <c r="E147" s="296">
        <f>波及効果計算ｼｰﾄ!E57</f>
        <v>0</v>
      </c>
      <c r="F147" s="296">
        <f>波及効果計算ｼｰﾄ!F57</f>
        <v>0</v>
      </c>
      <c r="G147" s="296">
        <f>波及効果計算ｼｰﾄ!G57</f>
        <v>0</v>
      </c>
      <c r="H147" s="296">
        <f>波及効果計算ｼｰﾄ!H57</f>
        <v>0</v>
      </c>
      <c r="I147" s="296">
        <f>波及効果計算ｼｰﾄ!I57</f>
        <v>0</v>
      </c>
      <c r="J147" s="296">
        <f>波及効果計算ｼｰﾄ!J57</f>
        <v>0</v>
      </c>
      <c r="K147" s="298">
        <f>波及効果計算ｼｰﾄ!K57</f>
        <v>0</v>
      </c>
    </row>
    <row r="148" spans="2:11" ht="18.75" customHeight="1">
      <c r="B148" s="294" t="s">
        <v>269</v>
      </c>
      <c r="C148" s="295" t="s">
        <v>4</v>
      </c>
      <c r="D148" s="296">
        <f>波及効果計算ｼｰﾄ!D58</f>
        <v>0</v>
      </c>
      <c r="E148" s="296">
        <f>波及効果計算ｼｰﾄ!E58</f>
        <v>0</v>
      </c>
      <c r="F148" s="296">
        <f>波及効果計算ｼｰﾄ!F58</f>
        <v>0</v>
      </c>
      <c r="G148" s="296">
        <f>波及効果計算ｼｰﾄ!G58</f>
        <v>0</v>
      </c>
      <c r="H148" s="296">
        <f>波及効果計算ｼｰﾄ!H58</f>
        <v>0</v>
      </c>
      <c r="I148" s="296">
        <f>波及効果計算ｼｰﾄ!I58</f>
        <v>0</v>
      </c>
      <c r="J148" s="296">
        <f>波及効果計算ｼｰﾄ!J58</f>
        <v>0</v>
      </c>
      <c r="K148" s="298">
        <f>波及効果計算ｼｰﾄ!K58</f>
        <v>0</v>
      </c>
    </row>
    <row r="149" spans="2:11" ht="18.75" customHeight="1">
      <c r="B149" s="294" t="s">
        <v>271</v>
      </c>
      <c r="C149" s="295" t="s">
        <v>5</v>
      </c>
      <c r="D149" s="296">
        <f>波及効果計算ｼｰﾄ!D59</f>
        <v>0</v>
      </c>
      <c r="E149" s="296">
        <f>波及効果計算ｼｰﾄ!E59</f>
        <v>0</v>
      </c>
      <c r="F149" s="296">
        <f>波及効果計算ｼｰﾄ!F59</f>
        <v>0</v>
      </c>
      <c r="G149" s="296">
        <f>波及効果計算ｼｰﾄ!G59</f>
        <v>0</v>
      </c>
      <c r="H149" s="296">
        <f>波及効果計算ｼｰﾄ!H59</f>
        <v>0</v>
      </c>
      <c r="I149" s="296">
        <f>波及効果計算ｼｰﾄ!I59</f>
        <v>0</v>
      </c>
      <c r="J149" s="296">
        <f>波及効果計算ｼｰﾄ!J59</f>
        <v>0</v>
      </c>
      <c r="K149" s="298">
        <f>波及効果計算ｼｰﾄ!K59</f>
        <v>0</v>
      </c>
    </row>
    <row r="150" spans="2:11" ht="18.75" customHeight="1">
      <c r="B150" s="294" t="s">
        <v>273</v>
      </c>
      <c r="C150" s="299" t="s">
        <v>6</v>
      </c>
      <c r="D150" s="296">
        <f>波及効果計算ｼｰﾄ!D60</f>
        <v>0</v>
      </c>
      <c r="E150" s="296">
        <f>波及効果計算ｼｰﾄ!E60</f>
        <v>0</v>
      </c>
      <c r="F150" s="296">
        <f>波及効果計算ｼｰﾄ!F60</f>
        <v>0</v>
      </c>
      <c r="G150" s="296">
        <f>波及効果計算ｼｰﾄ!G60</f>
        <v>0</v>
      </c>
      <c r="H150" s="296">
        <f>波及効果計算ｼｰﾄ!H60</f>
        <v>0</v>
      </c>
      <c r="I150" s="296">
        <f>波及効果計算ｼｰﾄ!I60</f>
        <v>0</v>
      </c>
      <c r="J150" s="296">
        <f>波及効果計算ｼｰﾄ!J60</f>
        <v>0</v>
      </c>
      <c r="K150" s="298">
        <f>波及効果計算ｼｰﾄ!K60</f>
        <v>0</v>
      </c>
    </row>
    <row r="151" spans="2:11" ht="18.75" customHeight="1">
      <c r="B151" s="294" t="s">
        <v>274</v>
      </c>
      <c r="C151" s="295" t="s">
        <v>7</v>
      </c>
      <c r="D151" s="296">
        <f>波及効果計算ｼｰﾄ!D61</f>
        <v>0</v>
      </c>
      <c r="E151" s="296">
        <f>波及効果計算ｼｰﾄ!E61</f>
        <v>0</v>
      </c>
      <c r="F151" s="296">
        <f>波及効果計算ｼｰﾄ!F61</f>
        <v>0</v>
      </c>
      <c r="G151" s="296">
        <f>波及効果計算ｼｰﾄ!G61</f>
        <v>0</v>
      </c>
      <c r="H151" s="296">
        <f>波及効果計算ｼｰﾄ!H61</f>
        <v>0</v>
      </c>
      <c r="I151" s="296">
        <f>波及効果計算ｼｰﾄ!I61</f>
        <v>0</v>
      </c>
      <c r="J151" s="296">
        <f>波及効果計算ｼｰﾄ!J61</f>
        <v>0</v>
      </c>
      <c r="K151" s="298">
        <f>波及効果計算ｼｰﾄ!K61</f>
        <v>0</v>
      </c>
    </row>
    <row r="152" spans="2:11" ht="18.75" customHeight="1">
      <c r="B152" s="294" t="s">
        <v>277</v>
      </c>
      <c r="C152" s="299" t="s">
        <v>8</v>
      </c>
      <c r="D152" s="296">
        <f>波及効果計算ｼｰﾄ!D62</f>
        <v>0</v>
      </c>
      <c r="E152" s="296">
        <f>波及効果計算ｼｰﾄ!E62</f>
        <v>0</v>
      </c>
      <c r="F152" s="296">
        <f>波及効果計算ｼｰﾄ!F62</f>
        <v>0</v>
      </c>
      <c r="G152" s="296">
        <f>波及効果計算ｼｰﾄ!G62</f>
        <v>0</v>
      </c>
      <c r="H152" s="296">
        <f>波及効果計算ｼｰﾄ!H62</f>
        <v>0</v>
      </c>
      <c r="I152" s="296">
        <f>波及効果計算ｼｰﾄ!I62</f>
        <v>0</v>
      </c>
      <c r="J152" s="296">
        <f>波及効果計算ｼｰﾄ!J62</f>
        <v>0</v>
      </c>
      <c r="K152" s="298">
        <f>波及効果計算ｼｰﾄ!K62</f>
        <v>0</v>
      </c>
    </row>
    <row r="153" spans="2:11" ht="18.75" customHeight="1">
      <c r="B153" s="294" t="s">
        <v>120</v>
      </c>
      <c r="C153" s="299" t="s">
        <v>576</v>
      </c>
      <c r="D153" s="296">
        <f>波及効果計算ｼｰﾄ!D63</f>
        <v>0</v>
      </c>
      <c r="E153" s="296">
        <f>波及効果計算ｼｰﾄ!E63</f>
        <v>0</v>
      </c>
      <c r="F153" s="296">
        <f>波及効果計算ｼｰﾄ!F63</f>
        <v>0</v>
      </c>
      <c r="G153" s="296">
        <f>波及効果計算ｼｰﾄ!G63</f>
        <v>0</v>
      </c>
      <c r="H153" s="296">
        <f>波及効果計算ｼｰﾄ!H63</f>
        <v>0</v>
      </c>
      <c r="I153" s="296">
        <f>波及効果計算ｼｰﾄ!I63</f>
        <v>0</v>
      </c>
      <c r="J153" s="296">
        <f>波及効果計算ｼｰﾄ!J63</f>
        <v>0</v>
      </c>
      <c r="K153" s="298">
        <f>波及効果計算ｼｰﾄ!K63</f>
        <v>0</v>
      </c>
    </row>
    <row r="154" spans="2:11" ht="18.75" customHeight="1">
      <c r="B154" s="294" t="s">
        <v>121</v>
      </c>
      <c r="C154" s="295" t="s">
        <v>9</v>
      </c>
      <c r="D154" s="296">
        <f>波及効果計算ｼｰﾄ!D64</f>
        <v>0</v>
      </c>
      <c r="E154" s="296">
        <f>波及効果計算ｼｰﾄ!E64</f>
        <v>0</v>
      </c>
      <c r="F154" s="296">
        <f>波及効果計算ｼｰﾄ!F64</f>
        <v>0</v>
      </c>
      <c r="G154" s="296">
        <f>波及効果計算ｼｰﾄ!G64</f>
        <v>0</v>
      </c>
      <c r="H154" s="296">
        <f>波及効果計算ｼｰﾄ!H64</f>
        <v>0</v>
      </c>
      <c r="I154" s="296">
        <f>波及効果計算ｼｰﾄ!I64</f>
        <v>0</v>
      </c>
      <c r="J154" s="296">
        <f>波及効果計算ｼｰﾄ!J64</f>
        <v>0</v>
      </c>
      <c r="K154" s="298">
        <f>波及効果計算ｼｰﾄ!K64</f>
        <v>0</v>
      </c>
    </row>
    <row r="155" spans="2:11" ht="18.75" customHeight="1">
      <c r="B155" s="294" t="s">
        <v>123</v>
      </c>
      <c r="C155" s="295" t="s">
        <v>10</v>
      </c>
      <c r="D155" s="296">
        <f>波及効果計算ｼｰﾄ!D65</f>
        <v>0</v>
      </c>
      <c r="E155" s="296">
        <f>波及効果計算ｼｰﾄ!E65</f>
        <v>0</v>
      </c>
      <c r="F155" s="296">
        <f>波及効果計算ｼｰﾄ!F65</f>
        <v>0</v>
      </c>
      <c r="G155" s="296">
        <f>波及効果計算ｼｰﾄ!G65</f>
        <v>0</v>
      </c>
      <c r="H155" s="296">
        <f>波及効果計算ｼｰﾄ!H65</f>
        <v>0</v>
      </c>
      <c r="I155" s="296">
        <f>波及効果計算ｼｰﾄ!I65</f>
        <v>0</v>
      </c>
      <c r="J155" s="296">
        <f>波及効果計算ｼｰﾄ!J65</f>
        <v>0</v>
      </c>
      <c r="K155" s="298">
        <f>波及効果計算ｼｰﾄ!K65</f>
        <v>0</v>
      </c>
    </row>
    <row r="156" spans="2:11" ht="18.75" customHeight="1">
      <c r="B156" s="294" t="s">
        <v>125</v>
      </c>
      <c r="C156" s="295" t="s">
        <v>11</v>
      </c>
      <c r="D156" s="296">
        <f>波及効果計算ｼｰﾄ!D66</f>
        <v>0</v>
      </c>
      <c r="E156" s="296">
        <f>波及効果計算ｼｰﾄ!E66</f>
        <v>0</v>
      </c>
      <c r="F156" s="296">
        <f>波及効果計算ｼｰﾄ!F66</f>
        <v>0</v>
      </c>
      <c r="G156" s="296">
        <f>波及効果計算ｼｰﾄ!G66</f>
        <v>0</v>
      </c>
      <c r="H156" s="296">
        <f>波及効果計算ｼｰﾄ!H66</f>
        <v>0</v>
      </c>
      <c r="I156" s="296">
        <f>波及効果計算ｼｰﾄ!I66</f>
        <v>0</v>
      </c>
      <c r="J156" s="296">
        <f>波及効果計算ｼｰﾄ!J66</f>
        <v>0</v>
      </c>
      <c r="K156" s="298">
        <f>波及効果計算ｼｰﾄ!K66</f>
        <v>0</v>
      </c>
    </row>
    <row r="157" spans="2:11" ht="18.75" customHeight="1">
      <c r="B157" s="294" t="s">
        <v>127</v>
      </c>
      <c r="C157" s="295" t="s">
        <v>12</v>
      </c>
      <c r="D157" s="296">
        <f>波及効果計算ｼｰﾄ!D67</f>
        <v>0</v>
      </c>
      <c r="E157" s="296">
        <f>波及効果計算ｼｰﾄ!E67</f>
        <v>0</v>
      </c>
      <c r="F157" s="296">
        <f>波及効果計算ｼｰﾄ!F67</f>
        <v>0</v>
      </c>
      <c r="G157" s="296">
        <f>波及効果計算ｼｰﾄ!G67</f>
        <v>0</v>
      </c>
      <c r="H157" s="296">
        <f>波及効果計算ｼｰﾄ!H67</f>
        <v>0</v>
      </c>
      <c r="I157" s="296">
        <f>波及効果計算ｼｰﾄ!I67</f>
        <v>0</v>
      </c>
      <c r="J157" s="296">
        <f>波及効果計算ｼｰﾄ!J67</f>
        <v>0</v>
      </c>
      <c r="K157" s="298">
        <f>波及効果計算ｼｰﾄ!K67</f>
        <v>0</v>
      </c>
    </row>
    <row r="158" spans="2:11" ht="18.75" customHeight="1">
      <c r="B158" s="294" t="s">
        <v>128</v>
      </c>
      <c r="C158" s="295" t="s">
        <v>418</v>
      </c>
      <c r="D158" s="296">
        <f>波及効果計算ｼｰﾄ!D68</f>
        <v>0</v>
      </c>
      <c r="E158" s="296">
        <f>波及効果計算ｼｰﾄ!E68</f>
        <v>0</v>
      </c>
      <c r="F158" s="296">
        <f>波及効果計算ｼｰﾄ!F68</f>
        <v>0</v>
      </c>
      <c r="G158" s="296">
        <f>波及効果計算ｼｰﾄ!G68</f>
        <v>0</v>
      </c>
      <c r="H158" s="296">
        <f>波及効果計算ｼｰﾄ!H68</f>
        <v>0</v>
      </c>
      <c r="I158" s="296">
        <f>波及効果計算ｼｰﾄ!I68</f>
        <v>0</v>
      </c>
      <c r="J158" s="296">
        <f>波及効果計算ｼｰﾄ!J68</f>
        <v>0</v>
      </c>
      <c r="K158" s="298">
        <f>波及効果計算ｼｰﾄ!K68</f>
        <v>0</v>
      </c>
    </row>
    <row r="159" spans="2:11" ht="18.75" customHeight="1">
      <c r="B159" s="294" t="s">
        <v>129</v>
      </c>
      <c r="C159" s="295" t="s">
        <v>419</v>
      </c>
      <c r="D159" s="296">
        <f>波及効果計算ｼｰﾄ!D69</f>
        <v>0</v>
      </c>
      <c r="E159" s="296">
        <f>波及効果計算ｼｰﾄ!E69</f>
        <v>0</v>
      </c>
      <c r="F159" s="296">
        <f>波及効果計算ｼｰﾄ!F69</f>
        <v>0</v>
      </c>
      <c r="G159" s="296">
        <f>波及効果計算ｼｰﾄ!G69</f>
        <v>0</v>
      </c>
      <c r="H159" s="296">
        <f>波及効果計算ｼｰﾄ!H69</f>
        <v>0</v>
      </c>
      <c r="I159" s="296">
        <f>波及効果計算ｼｰﾄ!I69</f>
        <v>0</v>
      </c>
      <c r="J159" s="296">
        <f>波及効果計算ｼｰﾄ!J69</f>
        <v>0</v>
      </c>
      <c r="K159" s="298">
        <f>波及効果計算ｼｰﾄ!K69</f>
        <v>0</v>
      </c>
    </row>
    <row r="160" spans="2:11" ht="18.75" customHeight="1">
      <c r="B160" s="294" t="s">
        <v>131</v>
      </c>
      <c r="C160" s="295" t="s">
        <v>420</v>
      </c>
      <c r="D160" s="296">
        <f>波及効果計算ｼｰﾄ!D70</f>
        <v>0</v>
      </c>
      <c r="E160" s="296">
        <f>波及効果計算ｼｰﾄ!E70</f>
        <v>0</v>
      </c>
      <c r="F160" s="296">
        <f>波及効果計算ｼｰﾄ!F70</f>
        <v>0</v>
      </c>
      <c r="G160" s="296">
        <f>波及効果計算ｼｰﾄ!G70</f>
        <v>0</v>
      </c>
      <c r="H160" s="296">
        <f>波及効果計算ｼｰﾄ!H70</f>
        <v>0</v>
      </c>
      <c r="I160" s="296">
        <f>波及効果計算ｼｰﾄ!I70</f>
        <v>0</v>
      </c>
      <c r="J160" s="296">
        <f>波及効果計算ｼｰﾄ!J70</f>
        <v>0</v>
      </c>
      <c r="K160" s="298">
        <f>波及効果計算ｼｰﾄ!K70</f>
        <v>0</v>
      </c>
    </row>
    <row r="161" spans="2:11" ht="18.75" customHeight="1">
      <c r="B161" s="294" t="s">
        <v>133</v>
      </c>
      <c r="C161" s="295" t="s">
        <v>14</v>
      </c>
      <c r="D161" s="296">
        <f>波及効果計算ｼｰﾄ!D71</f>
        <v>0</v>
      </c>
      <c r="E161" s="296">
        <f>波及効果計算ｼｰﾄ!E71</f>
        <v>0</v>
      </c>
      <c r="F161" s="296">
        <f>波及効果計算ｼｰﾄ!F71</f>
        <v>0</v>
      </c>
      <c r="G161" s="296">
        <f>波及効果計算ｼｰﾄ!G71</f>
        <v>0</v>
      </c>
      <c r="H161" s="296">
        <f>波及効果計算ｼｰﾄ!H71</f>
        <v>0</v>
      </c>
      <c r="I161" s="296">
        <f>波及効果計算ｼｰﾄ!I71</f>
        <v>0</v>
      </c>
      <c r="J161" s="296">
        <f>波及効果計算ｼｰﾄ!J71</f>
        <v>0</v>
      </c>
      <c r="K161" s="298">
        <f>波及効果計算ｼｰﾄ!K71</f>
        <v>0</v>
      </c>
    </row>
    <row r="162" spans="2:11" ht="18.75" customHeight="1">
      <c r="B162" s="294" t="s">
        <v>135</v>
      </c>
      <c r="C162" s="295" t="s">
        <v>13</v>
      </c>
      <c r="D162" s="296">
        <f>波及効果計算ｼｰﾄ!D72</f>
        <v>0</v>
      </c>
      <c r="E162" s="296">
        <f>波及効果計算ｼｰﾄ!E72</f>
        <v>0</v>
      </c>
      <c r="F162" s="296">
        <f>波及効果計算ｼｰﾄ!F72</f>
        <v>0</v>
      </c>
      <c r="G162" s="296">
        <f>波及効果計算ｼｰﾄ!G72</f>
        <v>0</v>
      </c>
      <c r="H162" s="296">
        <f>波及効果計算ｼｰﾄ!H72</f>
        <v>0</v>
      </c>
      <c r="I162" s="296">
        <f>波及効果計算ｼｰﾄ!I72</f>
        <v>0</v>
      </c>
      <c r="J162" s="296">
        <f>波及効果計算ｼｰﾄ!J72</f>
        <v>0</v>
      </c>
      <c r="K162" s="298">
        <f>波及効果計算ｼｰﾄ!K72</f>
        <v>0</v>
      </c>
    </row>
    <row r="163" spans="2:11" ht="18.75" customHeight="1">
      <c r="B163" s="294" t="s">
        <v>136</v>
      </c>
      <c r="C163" s="295" t="s">
        <v>577</v>
      </c>
      <c r="D163" s="296">
        <f>波及効果計算ｼｰﾄ!D73</f>
        <v>0</v>
      </c>
      <c r="E163" s="296">
        <f>波及効果計算ｼｰﾄ!E73</f>
        <v>0</v>
      </c>
      <c r="F163" s="296">
        <f>波及効果計算ｼｰﾄ!F73</f>
        <v>0</v>
      </c>
      <c r="G163" s="296">
        <f>波及効果計算ｼｰﾄ!G73</f>
        <v>0</v>
      </c>
      <c r="H163" s="296">
        <f>波及効果計算ｼｰﾄ!H73</f>
        <v>0</v>
      </c>
      <c r="I163" s="296">
        <f>波及効果計算ｼｰﾄ!I73</f>
        <v>0</v>
      </c>
      <c r="J163" s="296">
        <f>波及効果計算ｼｰﾄ!J73</f>
        <v>0</v>
      </c>
      <c r="K163" s="298">
        <f>波及効果計算ｼｰﾄ!K73</f>
        <v>0</v>
      </c>
    </row>
    <row r="164" spans="2:11" ht="18.75" customHeight="1">
      <c r="B164" s="294" t="s">
        <v>138</v>
      </c>
      <c r="C164" s="295" t="s">
        <v>15</v>
      </c>
      <c r="D164" s="296">
        <f>波及効果計算ｼｰﾄ!D74</f>
        <v>0</v>
      </c>
      <c r="E164" s="296">
        <f>波及効果計算ｼｰﾄ!E74</f>
        <v>0</v>
      </c>
      <c r="F164" s="296">
        <f>波及効果計算ｼｰﾄ!F74</f>
        <v>0</v>
      </c>
      <c r="G164" s="296">
        <f>波及効果計算ｼｰﾄ!G74</f>
        <v>0</v>
      </c>
      <c r="H164" s="296">
        <f>波及効果計算ｼｰﾄ!H74</f>
        <v>0</v>
      </c>
      <c r="I164" s="296">
        <f>波及効果計算ｼｰﾄ!I74</f>
        <v>0</v>
      </c>
      <c r="J164" s="296">
        <f>波及効果計算ｼｰﾄ!J74</f>
        <v>0</v>
      </c>
      <c r="K164" s="298">
        <f>波及効果計算ｼｰﾄ!K74</f>
        <v>0</v>
      </c>
    </row>
    <row r="165" spans="2:11" ht="18.75" customHeight="1">
      <c r="B165" s="294" t="s">
        <v>139</v>
      </c>
      <c r="C165" s="295" t="s">
        <v>16</v>
      </c>
      <c r="D165" s="296">
        <f>波及効果計算ｼｰﾄ!D75</f>
        <v>0</v>
      </c>
      <c r="E165" s="296">
        <f>波及効果計算ｼｰﾄ!E75</f>
        <v>0</v>
      </c>
      <c r="F165" s="296">
        <f>波及効果計算ｼｰﾄ!F75</f>
        <v>0</v>
      </c>
      <c r="G165" s="296">
        <f>波及効果計算ｼｰﾄ!G75</f>
        <v>0</v>
      </c>
      <c r="H165" s="296">
        <f>波及効果計算ｼｰﾄ!H75</f>
        <v>0</v>
      </c>
      <c r="I165" s="296">
        <f>波及効果計算ｼｰﾄ!I75</f>
        <v>0</v>
      </c>
      <c r="J165" s="296">
        <f>波及効果計算ｼｰﾄ!J75</f>
        <v>0</v>
      </c>
      <c r="K165" s="298">
        <f>波及効果計算ｼｰﾄ!K75</f>
        <v>0</v>
      </c>
    </row>
    <row r="166" spans="2:11" ht="18.75" customHeight="1">
      <c r="B166" s="294" t="s">
        <v>140</v>
      </c>
      <c r="C166" s="295" t="s">
        <v>17</v>
      </c>
      <c r="D166" s="296">
        <f>波及効果計算ｼｰﾄ!D76</f>
        <v>0</v>
      </c>
      <c r="E166" s="296">
        <f>波及効果計算ｼｰﾄ!E76</f>
        <v>0</v>
      </c>
      <c r="F166" s="296">
        <f>波及効果計算ｼｰﾄ!F76</f>
        <v>0</v>
      </c>
      <c r="G166" s="296">
        <f>波及効果計算ｼｰﾄ!G76</f>
        <v>0</v>
      </c>
      <c r="H166" s="296">
        <f>波及効果計算ｼｰﾄ!H76</f>
        <v>0</v>
      </c>
      <c r="I166" s="296">
        <f>波及効果計算ｼｰﾄ!I76</f>
        <v>0</v>
      </c>
      <c r="J166" s="296">
        <f>波及効果計算ｼｰﾄ!J76</f>
        <v>0</v>
      </c>
      <c r="K166" s="298">
        <f>波及効果計算ｼｰﾄ!K76</f>
        <v>0</v>
      </c>
    </row>
    <row r="167" spans="2:11" ht="18.75" customHeight="1">
      <c r="B167" s="294" t="s">
        <v>141</v>
      </c>
      <c r="C167" s="295" t="s">
        <v>18</v>
      </c>
      <c r="D167" s="296">
        <f>波及効果計算ｼｰﾄ!D77</f>
        <v>0</v>
      </c>
      <c r="E167" s="296">
        <f>波及効果計算ｼｰﾄ!E77</f>
        <v>0</v>
      </c>
      <c r="F167" s="296">
        <f>波及効果計算ｼｰﾄ!F77</f>
        <v>0</v>
      </c>
      <c r="G167" s="296">
        <f>波及効果計算ｼｰﾄ!G77</f>
        <v>0</v>
      </c>
      <c r="H167" s="296">
        <f>波及効果計算ｼｰﾄ!H77</f>
        <v>0</v>
      </c>
      <c r="I167" s="296">
        <f>波及効果計算ｼｰﾄ!I77</f>
        <v>0</v>
      </c>
      <c r="J167" s="296">
        <f>波及効果計算ｼｰﾄ!J77</f>
        <v>0</v>
      </c>
      <c r="K167" s="298">
        <f>波及効果計算ｼｰﾄ!K77</f>
        <v>0</v>
      </c>
    </row>
    <row r="168" spans="2:11" ht="18.75" customHeight="1">
      <c r="B168" s="294" t="s">
        <v>143</v>
      </c>
      <c r="C168" s="295" t="s">
        <v>29</v>
      </c>
      <c r="D168" s="296">
        <f>波及効果計算ｼｰﾄ!D78</f>
        <v>0</v>
      </c>
      <c r="E168" s="296">
        <f>波及効果計算ｼｰﾄ!E78</f>
        <v>0</v>
      </c>
      <c r="F168" s="296">
        <f>波及効果計算ｼｰﾄ!F78</f>
        <v>0</v>
      </c>
      <c r="G168" s="296">
        <f>波及効果計算ｼｰﾄ!G78</f>
        <v>0</v>
      </c>
      <c r="H168" s="296">
        <f>波及効果計算ｼｰﾄ!H78</f>
        <v>0</v>
      </c>
      <c r="I168" s="296">
        <f>波及効果計算ｼｰﾄ!I78</f>
        <v>0</v>
      </c>
      <c r="J168" s="296">
        <f>波及効果計算ｼｰﾄ!J78</f>
        <v>0</v>
      </c>
      <c r="K168" s="298">
        <f>波及効果計算ｼｰﾄ!K78</f>
        <v>0</v>
      </c>
    </row>
    <row r="169" spans="2:11" ht="18.75" customHeight="1">
      <c r="B169" s="294" t="s">
        <v>145</v>
      </c>
      <c r="C169" s="295" t="s">
        <v>30</v>
      </c>
      <c r="D169" s="296">
        <f>波及効果計算ｼｰﾄ!D79</f>
        <v>0</v>
      </c>
      <c r="E169" s="296">
        <f>波及効果計算ｼｰﾄ!E79</f>
        <v>0</v>
      </c>
      <c r="F169" s="296">
        <f>波及効果計算ｼｰﾄ!F79</f>
        <v>0</v>
      </c>
      <c r="G169" s="296">
        <f>波及効果計算ｼｰﾄ!G79</f>
        <v>0</v>
      </c>
      <c r="H169" s="296">
        <f>波及効果計算ｼｰﾄ!H79</f>
        <v>0</v>
      </c>
      <c r="I169" s="296">
        <f>波及効果計算ｼｰﾄ!I79</f>
        <v>0</v>
      </c>
      <c r="J169" s="296">
        <f>波及効果計算ｼｰﾄ!J79</f>
        <v>0</v>
      </c>
      <c r="K169" s="298">
        <f>波及効果計算ｼｰﾄ!K79</f>
        <v>0</v>
      </c>
    </row>
    <row r="170" spans="2:11" ht="18.75" customHeight="1">
      <c r="B170" s="294" t="s">
        <v>146</v>
      </c>
      <c r="C170" s="295" t="s">
        <v>19</v>
      </c>
      <c r="D170" s="296">
        <f>波及効果計算ｼｰﾄ!D80</f>
        <v>0</v>
      </c>
      <c r="E170" s="296">
        <f>波及効果計算ｼｰﾄ!E80</f>
        <v>0</v>
      </c>
      <c r="F170" s="296">
        <f>波及効果計算ｼｰﾄ!F80</f>
        <v>0</v>
      </c>
      <c r="G170" s="296">
        <f>波及効果計算ｼｰﾄ!G80</f>
        <v>0</v>
      </c>
      <c r="H170" s="296">
        <f>波及効果計算ｼｰﾄ!H80</f>
        <v>0</v>
      </c>
      <c r="I170" s="296">
        <f>波及効果計算ｼｰﾄ!I80</f>
        <v>0</v>
      </c>
      <c r="J170" s="296">
        <f>波及効果計算ｼｰﾄ!J80</f>
        <v>0</v>
      </c>
      <c r="K170" s="298">
        <f>波及効果計算ｼｰﾄ!K80</f>
        <v>0</v>
      </c>
    </row>
    <row r="171" spans="2:11" ht="18.75" customHeight="1">
      <c r="B171" s="294" t="s">
        <v>147</v>
      </c>
      <c r="C171" s="295" t="s">
        <v>20</v>
      </c>
      <c r="D171" s="296">
        <f>波及効果計算ｼｰﾄ!D81</f>
        <v>0</v>
      </c>
      <c r="E171" s="296">
        <f>波及効果計算ｼｰﾄ!E81</f>
        <v>0</v>
      </c>
      <c r="F171" s="296">
        <f>波及効果計算ｼｰﾄ!F81</f>
        <v>0</v>
      </c>
      <c r="G171" s="296">
        <f>波及効果計算ｼｰﾄ!G81</f>
        <v>0</v>
      </c>
      <c r="H171" s="296">
        <f>波及効果計算ｼｰﾄ!H81</f>
        <v>0</v>
      </c>
      <c r="I171" s="296">
        <f>波及効果計算ｼｰﾄ!I81</f>
        <v>0</v>
      </c>
      <c r="J171" s="296">
        <f>波及効果計算ｼｰﾄ!J81</f>
        <v>0</v>
      </c>
      <c r="K171" s="298">
        <f>波及効果計算ｼｰﾄ!K81</f>
        <v>0</v>
      </c>
    </row>
    <row r="172" spans="2:11" ht="18.75" customHeight="1">
      <c r="B172" s="294" t="s">
        <v>149</v>
      </c>
      <c r="C172" s="295" t="s">
        <v>21</v>
      </c>
      <c r="D172" s="296">
        <f>波及効果計算ｼｰﾄ!D82</f>
        <v>0</v>
      </c>
      <c r="E172" s="296">
        <f>波及効果計算ｼｰﾄ!E82</f>
        <v>0</v>
      </c>
      <c r="F172" s="296">
        <f>波及効果計算ｼｰﾄ!F82</f>
        <v>0</v>
      </c>
      <c r="G172" s="296">
        <f>波及効果計算ｼｰﾄ!G82</f>
        <v>0</v>
      </c>
      <c r="H172" s="296">
        <f>波及効果計算ｼｰﾄ!H82</f>
        <v>0</v>
      </c>
      <c r="I172" s="296">
        <f>波及効果計算ｼｰﾄ!I82</f>
        <v>0</v>
      </c>
      <c r="J172" s="296">
        <f>波及効果計算ｼｰﾄ!J82</f>
        <v>0</v>
      </c>
      <c r="K172" s="298">
        <f>波及効果計算ｼｰﾄ!K82</f>
        <v>0</v>
      </c>
    </row>
    <row r="173" spans="2:11" ht="18.75" customHeight="1">
      <c r="B173" s="294" t="s">
        <v>151</v>
      </c>
      <c r="C173" s="295" t="s">
        <v>32</v>
      </c>
      <c r="D173" s="296">
        <f>波及効果計算ｼｰﾄ!D83</f>
        <v>0</v>
      </c>
      <c r="E173" s="296">
        <f>波及効果計算ｼｰﾄ!E83</f>
        <v>0</v>
      </c>
      <c r="F173" s="296">
        <f>波及効果計算ｼｰﾄ!F83</f>
        <v>0</v>
      </c>
      <c r="G173" s="296">
        <f>波及効果計算ｼｰﾄ!G83</f>
        <v>0</v>
      </c>
      <c r="H173" s="296">
        <f>波及効果計算ｼｰﾄ!H83</f>
        <v>0</v>
      </c>
      <c r="I173" s="296">
        <f>波及効果計算ｼｰﾄ!I83</f>
        <v>0</v>
      </c>
      <c r="J173" s="296">
        <f>波及効果計算ｼｰﾄ!J83</f>
        <v>0</v>
      </c>
      <c r="K173" s="298">
        <f>波及効果計算ｼｰﾄ!K83</f>
        <v>0</v>
      </c>
    </row>
    <row r="174" spans="2:11" ht="18.75" customHeight="1">
      <c r="B174" s="294" t="s">
        <v>153</v>
      </c>
      <c r="C174" s="295" t="s">
        <v>22</v>
      </c>
      <c r="D174" s="296">
        <f>波及効果計算ｼｰﾄ!D84</f>
        <v>0</v>
      </c>
      <c r="E174" s="296">
        <f>波及効果計算ｼｰﾄ!E84</f>
        <v>0</v>
      </c>
      <c r="F174" s="296">
        <f>波及効果計算ｼｰﾄ!F84</f>
        <v>0</v>
      </c>
      <c r="G174" s="296">
        <f>波及効果計算ｼｰﾄ!G84</f>
        <v>0</v>
      </c>
      <c r="H174" s="296">
        <f>波及効果計算ｼｰﾄ!H84</f>
        <v>0</v>
      </c>
      <c r="I174" s="296">
        <f>波及効果計算ｼｰﾄ!I84</f>
        <v>0</v>
      </c>
      <c r="J174" s="296">
        <f>波及効果計算ｼｰﾄ!J84</f>
        <v>0</v>
      </c>
      <c r="K174" s="298">
        <f>波及効果計算ｼｰﾄ!K84</f>
        <v>0</v>
      </c>
    </row>
    <row r="175" spans="2:11" ht="18.75" customHeight="1">
      <c r="B175" s="294" t="s">
        <v>155</v>
      </c>
      <c r="C175" s="295" t="s">
        <v>23</v>
      </c>
      <c r="D175" s="296">
        <f>波及効果計算ｼｰﾄ!D85</f>
        <v>0</v>
      </c>
      <c r="E175" s="296">
        <f>波及効果計算ｼｰﾄ!E85</f>
        <v>0</v>
      </c>
      <c r="F175" s="296">
        <f>波及効果計算ｼｰﾄ!F85</f>
        <v>0</v>
      </c>
      <c r="G175" s="296">
        <f>波及効果計算ｼｰﾄ!G85</f>
        <v>0</v>
      </c>
      <c r="H175" s="296">
        <f>波及効果計算ｼｰﾄ!H85</f>
        <v>0</v>
      </c>
      <c r="I175" s="296">
        <f>波及効果計算ｼｰﾄ!I85</f>
        <v>0</v>
      </c>
      <c r="J175" s="296">
        <f>波及効果計算ｼｰﾄ!J85</f>
        <v>0</v>
      </c>
      <c r="K175" s="298">
        <f>波及効果計算ｼｰﾄ!K85</f>
        <v>0</v>
      </c>
    </row>
    <row r="176" spans="2:11" ht="18.75" customHeight="1">
      <c r="B176" s="294" t="s">
        <v>156</v>
      </c>
      <c r="C176" s="295" t="s">
        <v>24</v>
      </c>
      <c r="D176" s="296">
        <f>波及効果計算ｼｰﾄ!D86</f>
        <v>0</v>
      </c>
      <c r="E176" s="296">
        <f>波及効果計算ｼｰﾄ!E86</f>
        <v>0</v>
      </c>
      <c r="F176" s="296">
        <f>波及効果計算ｼｰﾄ!F86</f>
        <v>0</v>
      </c>
      <c r="G176" s="296">
        <f>波及効果計算ｼｰﾄ!G86</f>
        <v>0</v>
      </c>
      <c r="H176" s="296">
        <f>波及効果計算ｼｰﾄ!H86</f>
        <v>0</v>
      </c>
      <c r="I176" s="296">
        <f>波及効果計算ｼｰﾄ!I86</f>
        <v>0</v>
      </c>
      <c r="J176" s="296">
        <f>波及効果計算ｼｰﾄ!J86</f>
        <v>0</v>
      </c>
      <c r="K176" s="298">
        <f>波及効果計算ｼｰﾄ!K86</f>
        <v>0</v>
      </c>
    </row>
    <row r="177" spans="2:11" ht="18.75" customHeight="1">
      <c r="B177" s="294" t="s">
        <v>158</v>
      </c>
      <c r="C177" s="295" t="s">
        <v>31</v>
      </c>
      <c r="D177" s="296">
        <f>波及効果計算ｼｰﾄ!D87</f>
        <v>0</v>
      </c>
      <c r="E177" s="296">
        <f>波及効果計算ｼｰﾄ!E87</f>
        <v>0</v>
      </c>
      <c r="F177" s="296">
        <f>波及効果計算ｼｰﾄ!F87</f>
        <v>0</v>
      </c>
      <c r="G177" s="296">
        <f>波及効果計算ｼｰﾄ!G87</f>
        <v>0</v>
      </c>
      <c r="H177" s="296">
        <f>波及効果計算ｼｰﾄ!H87</f>
        <v>0</v>
      </c>
      <c r="I177" s="296">
        <f>波及効果計算ｼｰﾄ!I87</f>
        <v>0</v>
      </c>
      <c r="J177" s="296">
        <f>波及効果計算ｼｰﾄ!J87</f>
        <v>0</v>
      </c>
      <c r="K177" s="298">
        <f>波及効果計算ｼｰﾄ!K87</f>
        <v>0</v>
      </c>
    </row>
    <row r="178" spans="2:11" ht="18.75" customHeight="1">
      <c r="B178" s="294" t="s">
        <v>160</v>
      </c>
      <c r="C178" s="295" t="s">
        <v>447</v>
      </c>
      <c r="D178" s="296">
        <f>波及効果計算ｼｰﾄ!D88</f>
        <v>0</v>
      </c>
      <c r="E178" s="296">
        <f>波及効果計算ｼｰﾄ!E88</f>
        <v>0</v>
      </c>
      <c r="F178" s="296">
        <f>波及効果計算ｼｰﾄ!F88</f>
        <v>0</v>
      </c>
      <c r="G178" s="296">
        <f>波及効果計算ｼｰﾄ!G88</f>
        <v>0</v>
      </c>
      <c r="H178" s="296">
        <f>波及効果計算ｼｰﾄ!H88</f>
        <v>0</v>
      </c>
      <c r="I178" s="296">
        <f>波及効果計算ｼｰﾄ!I88</f>
        <v>0</v>
      </c>
      <c r="J178" s="296">
        <f>波及効果計算ｼｰﾄ!J88</f>
        <v>0</v>
      </c>
      <c r="K178" s="298">
        <f>波及効果計算ｼｰﾄ!K88</f>
        <v>0</v>
      </c>
    </row>
    <row r="179" spans="2:11" ht="18.75" customHeight="1">
      <c r="B179" s="294" t="s">
        <v>162</v>
      </c>
      <c r="C179" s="295" t="s">
        <v>25</v>
      </c>
      <c r="D179" s="296">
        <f>波及効果計算ｼｰﾄ!D89</f>
        <v>0</v>
      </c>
      <c r="E179" s="296">
        <f>波及効果計算ｼｰﾄ!E89</f>
        <v>0</v>
      </c>
      <c r="F179" s="296">
        <f>波及効果計算ｼｰﾄ!F89</f>
        <v>0</v>
      </c>
      <c r="G179" s="296">
        <f>波及効果計算ｼｰﾄ!G89</f>
        <v>0</v>
      </c>
      <c r="H179" s="296">
        <f>波及効果計算ｼｰﾄ!H89</f>
        <v>0</v>
      </c>
      <c r="I179" s="296">
        <f>波及効果計算ｼｰﾄ!I89</f>
        <v>0</v>
      </c>
      <c r="J179" s="296">
        <f>波及効果計算ｼｰﾄ!J89</f>
        <v>0</v>
      </c>
      <c r="K179" s="298">
        <f>波及効果計算ｼｰﾄ!K89</f>
        <v>0</v>
      </c>
    </row>
    <row r="180" spans="2:11" ht="18.75" customHeight="1">
      <c r="B180" s="294" t="s">
        <v>164</v>
      </c>
      <c r="C180" s="295" t="s">
        <v>26</v>
      </c>
      <c r="D180" s="296">
        <f>波及効果計算ｼｰﾄ!D90</f>
        <v>0</v>
      </c>
      <c r="E180" s="296">
        <f>波及効果計算ｼｰﾄ!E90</f>
        <v>0</v>
      </c>
      <c r="F180" s="296">
        <f>波及効果計算ｼｰﾄ!F90</f>
        <v>0</v>
      </c>
      <c r="G180" s="296">
        <f>波及効果計算ｼｰﾄ!G90</f>
        <v>0</v>
      </c>
      <c r="H180" s="296">
        <f>波及効果計算ｼｰﾄ!H90</f>
        <v>0</v>
      </c>
      <c r="I180" s="296">
        <f>波及効果計算ｼｰﾄ!I90</f>
        <v>0</v>
      </c>
      <c r="J180" s="296">
        <f>波及効果計算ｼｰﾄ!J90</f>
        <v>0</v>
      </c>
      <c r="K180" s="298">
        <f>波及効果計算ｼｰﾄ!K90</f>
        <v>0</v>
      </c>
    </row>
    <row r="181" spans="2:11" ht="18.75" customHeight="1">
      <c r="B181" s="294" t="s">
        <v>166</v>
      </c>
      <c r="C181" s="295" t="s">
        <v>27</v>
      </c>
      <c r="D181" s="296">
        <f>波及効果計算ｼｰﾄ!D91</f>
        <v>0</v>
      </c>
      <c r="E181" s="296">
        <f>波及効果計算ｼｰﾄ!E91</f>
        <v>0</v>
      </c>
      <c r="F181" s="296">
        <f>波及効果計算ｼｰﾄ!F91</f>
        <v>0</v>
      </c>
      <c r="G181" s="296">
        <f>波及効果計算ｼｰﾄ!G91</f>
        <v>0</v>
      </c>
      <c r="H181" s="296">
        <f>波及効果計算ｼｰﾄ!H91</f>
        <v>0</v>
      </c>
      <c r="I181" s="296">
        <f>波及効果計算ｼｰﾄ!I91</f>
        <v>0</v>
      </c>
      <c r="J181" s="296">
        <f>波及効果計算ｼｰﾄ!J91</f>
        <v>0</v>
      </c>
      <c r="K181" s="298">
        <f>波及効果計算ｼｰﾄ!K91</f>
        <v>0</v>
      </c>
    </row>
    <row r="182" spans="2:11" ht="18.75" customHeight="1">
      <c r="B182" s="294" t="s">
        <v>168</v>
      </c>
      <c r="C182" s="295" t="s">
        <v>28</v>
      </c>
      <c r="D182" s="296">
        <f>波及効果計算ｼｰﾄ!D92</f>
        <v>0</v>
      </c>
      <c r="E182" s="296">
        <f>波及効果計算ｼｰﾄ!E92</f>
        <v>0</v>
      </c>
      <c r="F182" s="296">
        <f>波及効果計算ｼｰﾄ!F92</f>
        <v>0</v>
      </c>
      <c r="G182" s="296">
        <f>波及効果計算ｼｰﾄ!G92</f>
        <v>0</v>
      </c>
      <c r="H182" s="296">
        <f>波及効果計算ｼｰﾄ!H92</f>
        <v>0</v>
      </c>
      <c r="I182" s="296">
        <f>波及効果計算ｼｰﾄ!I92</f>
        <v>0</v>
      </c>
      <c r="J182" s="296">
        <f>波及効果計算ｼｰﾄ!J92</f>
        <v>0</v>
      </c>
      <c r="K182" s="298">
        <f>波及効果計算ｼｰﾄ!K92</f>
        <v>0</v>
      </c>
    </row>
    <row r="183" spans="2:11" ht="18.75" customHeight="1">
      <c r="B183" s="300"/>
      <c r="C183" s="301" t="s">
        <v>578</v>
      </c>
      <c r="D183" s="302">
        <f>波及効果計算ｼｰﾄ!D93</f>
        <v>0</v>
      </c>
      <c r="E183" s="302">
        <f>波及効果計算ｼｰﾄ!E93</f>
        <v>0</v>
      </c>
      <c r="F183" s="302">
        <f>波及効果計算ｼｰﾄ!F93</f>
        <v>0</v>
      </c>
      <c r="G183" s="302">
        <f>波及効果計算ｼｰﾄ!G93</f>
        <v>0</v>
      </c>
      <c r="H183" s="302">
        <f>波及効果計算ｼｰﾄ!H93</f>
        <v>0</v>
      </c>
      <c r="I183" s="302">
        <f>波及効果計算ｼｰﾄ!I93</f>
        <v>0</v>
      </c>
      <c r="J183" s="302">
        <f>波及効果計算ｼｰﾄ!J93</f>
        <v>0</v>
      </c>
      <c r="K183" s="304">
        <f>波及効果計算ｼｰﾄ!K93</f>
        <v>0</v>
      </c>
    </row>
  </sheetData>
  <sheetProtection algorithmName="SHA-512" hashValue="g1z6yG2xS2/ZTaA19CU/Z2RnWj1sts+gO+iLhaw6JaxXrapqDHDZng1lt7dmciRQqDhmWR7JOvAqgUbgwczEgg==" saltValue="7oSaCKgohBVm5bJ01oaUJw==" spinCount="100000" sheet="1"/>
  <mergeCells count="26">
    <mergeCell ref="B142:C142"/>
    <mergeCell ref="B143:C143"/>
    <mergeCell ref="B96:C96"/>
    <mergeCell ref="B97:C97"/>
    <mergeCell ref="D140:E140"/>
    <mergeCell ref="F140:G140"/>
    <mergeCell ref="H140:I140"/>
    <mergeCell ref="J140:K140"/>
    <mergeCell ref="B51:C51"/>
    <mergeCell ref="B52:C52"/>
    <mergeCell ref="G53:G91"/>
    <mergeCell ref="H53:H91"/>
    <mergeCell ref="D94:F94"/>
    <mergeCell ref="G94:I94"/>
    <mergeCell ref="J49:J50"/>
    <mergeCell ref="B2:C2"/>
    <mergeCell ref="D4:D5"/>
    <mergeCell ref="E4:G4"/>
    <mergeCell ref="H4:H5"/>
    <mergeCell ref="I4:I5"/>
    <mergeCell ref="B6:C6"/>
    <mergeCell ref="B7:C7"/>
    <mergeCell ref="D49:F49"/>
    <mergeCell ref="G49:G50"/>
    <mergeCell ref="H49:H50"/>
    <mergeCell ref="I49:I50"/>
  </mergeCells>
  <phoneticPr fontId="28"/>
  <pageMargins left="0.78740157480314965" right="0.78740157480314965" top="0.78740157480314965" bottom="0.78740157480314965" header="0" footer="0.19685039370078741"/>
  <pageSetup paperSize="9" scale="85" firstPageNumber="8" orientation="portrait" useFirstPageNumber="1" r:id="rId1"/>
  <headerFooter alignWithMargins="0">
    <oddFooter>&amp;P ページ</oddFooter>
  </headerFooter>
  <rowBreaks count="3" manualBreakCount="3">
    <brk id="47" min="1" max="10" man="1"/>
    <brk id="92" min="1" max="10" man="1"/>
    <brk id="137" min="1"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B2:X61"/>
  <sheetViews>
    <sheetView showGridLines="0" view="pageBreakPreview" zoomScaleNormal="100" workbookViewId="0">
      <selection activeCell="F50" sqref="F50"/>
    </sheetView>
  </sheetViews>
  <sheetFormatPr defaultColWidth="13.5" defaultRowHeight="18.75" customHeight="1"/>
  <cols>
    <col min="1" max="1" width="2.1640625" style="262" customWidth="1"/>
    <col min="2" max="2" width="3.5" style="262" customWidth="1"/>
    <col min="3" max="3" width="33" style="262" bestFit="1" customWidth="1"/>
    <col min="4" max="10" width="16.6640625" style="262" customWidth="1"/>
    <col min="11" max="18" width="13.5" style="262" customWidth="1"/>
    <col min="19" max="24" width="13.5" style="262" hidden="1" customWidth="1"/>
    <col min="25" max="16384" width="13.5" style="262"/>
  </cols>
  <sheetData>
    <row r="2" spans="2:10" ht="20.25" customHeight="1">
      <c r="B2" s="1502" t="s">
        <v>779</v>
      </c>
      <c r="C2" s="1503"/>
      <c r="D2" s="315"/>
    </row>
    <row r="3" spans="2:10" s="272" customFormat="1" ht="18.75" customHeight="1"/>
    <row r="4" spans="2:10" s="272" customFormat="1" ht="52.5" customHeight="1">
      <c r="B4" s="316"/>
      <c r="C4" s="317"/>
      <c r="D4" s="318" t="s">
        <v>780</v>
      </c>
      <c r="E4" s="318" t="s">
        <v>781</v>
      </c>
      <c r="F4" s="318" t="s">
        <v>782</v>
      </c>
      <c r="G4" s="318" t="s">
        <v>783</v>
      </c>
      <c r="H4" s="319" t="s">
        <v>784</v>
      </c>
      <c r="I4" s="517" t="s">
        <v>989</v>
      </c>
      <c r="J4" s="518" t="s">
        <v>990</v>
      </c>
    </row>
    <row r="5" spans="2:10" s="326" customFormat="1" ht="18.75" customHeight="1">
      <c r="B5" s="320"/>
      <c r="C5" s="321"/>
      <c r="D5" s="322" t="s">
        <v>787</v>
      </c>
      <c r="E5" s="322" t="s">
        <v>788</v>
      </c>
      <c r="F5" s="322" t="s">
        <v>789</v>
      </c>
      <c r="G5" s="322" t="s">
        <v>790</v>
      </c>
      <c r="H5" s="323" t="s">
        <v>791</v>
      </c>
      <c r="I5" s="324" t="s">
        <v>792</v>
      </c>
      <c r="J5" s="325" t="s">
        <v>793</v>
      </c>
    </row>
    <row r="6" spans="2:10" s="272" customFormat="1" ht="18.75" customHeight="1">
      <c r="B6" s="289" t="s">
        <v>263</v>
      </c>
      <c r="C6" s="290" t="s">
        <v>0</v>
      </c>
      <c r="D6" s="327">
        <f>波及効果計算ｼｰﾄ!D99</f>
        <v>0.49177300000000002</v>
      </c>
      <c r="E6" s="327">
        <f>波及効果計算ｼｰﾄ!E99</f>
        <v>0.49663807220553308</v>
      </c>
      <c r="F6" s="327">
        <f>波及効果計算ｼｰﾄ!F99</f>
        <v>8.9020594518973206E-2</v>
      </c>
      <c r="G6" s="1528"/>
      <c r="H6" s="328">
        <f>波及効果計算ｼｰﾄ!J99</f>
        <v>1.1789000000000001E-2</v>
      </c>
      <c r="I6" s="328">
        <f>波及効果計算ｼｰﾄ!K99</f>
        <v>0.34712999999999999</v>
      </c>
      <c r="J6" s="329">
        <f>波及効果計算ｼｰﾄ!L99</f>
        <v>4.9653999999999997E-2</v>
      </c>
    </row>
    <row r="7" spans="2:10" s="272" customFormat="1" ht="18.75" customHeight="1">
      <c r="B7" s="294" t="s">
        <v>265</v>
      </c>
      <c r="C7" s="295" t="s">
        <v>1</v>
      </c>
      <c r="D7" s="330">
        <f>波及効果計算ｼｰﾄ!D100</f>
        <v>0.80410400000000004</v>
      </c>
      <c r="E7" s="330">
        <f>波及効果計算ｼｰﾄ!E100</f>
        <v>0.68345706764471004</v>
      </c>
      <c r="F7" s="330">
        <f>波及効果計算ｼｰﾄ!F100</f>
        <v>0.26102517081250554</v>
      </c>
      <c r="G7" s="1529"/>
      <c r="H7" s="331">
        <f>波及効果計算ｼｰﾄ!J100</f>
        <v>5.7899999999999998E-4</v>
      </c>
      <c r="I7" s="331">
        <f>波及効果計算ｼｰﾄ!K100</f>
        <v>7.8589000000000006E-2</v>
      </c>
      <c r="J7" s="332">
        <f>波及効果計算ｼｰﾄ!L100</f>
        <v>7.2288000000000005E-2</v>
      </c>
    </row>
    <row r="8" spans="2:10" s="272" customFormat="1" ht="18.75" customHeight="1">
      <c r="B8" s="294" t="s">
        <v>267</v>
      </c>
      <c r="C8" s="295" t="s">
        <v>2</v>
      </c>
      <c r="D8" s="330">
        <f>波及効果計算ｼｰﾄ!D101</f>
        <v>0.27551800000000004</v>
      </c>
      <c r="E8" s="330">
        <f>波及効果計算ｼｰﾄ!E101</f>
        <v>0.62753890793985756</v>
      </c>
      <c r="F8" s="330">
        <f>波及効果計算ｼｰﾄ!F101</f>
        <v>0.19440780796623583</v>
      </c>
      <c r="G8" s="1529"/>
      <c r="H8" s="331">
        <f>波及効果計算ｼｰﾄ!J101</f>
        <v>1.096E-3</v>
      </c>
      <c r="I8" s="331">
        <f>波及効果計算ｼｰﾄ!K101</f>
        <v>0.21445500000000001</v>
      </c>
      <c r="J8" s="332">
        <f>波及効果計算ｼｰﾄ!L101</f>
        <v>7.2539999999999993E-2</v>
      </c>
    </row>
    <row r="9" spans="2:10" s="272" customFormat="1" ht="18.75" customHeight="1">
      <c r="B9" s="294" t="s">
        <v>268</v>
      </c>
      <c r="C9" s="295" t="s">
        <v>3</v>
      </c>
      <c r="D9" s="330">
        <f>波及効果計算ｼｰﾄ!D102</f>
        <v>5.901500000000004E-2</v>
      </c>
      <c r="E9" s="330">
        <f>波及効果計算ｼｰﾄ!E102</f>
        <v>0.55118903667875851</v>
      </c>
      <c r="F9" s="330">
        <f>波及効果計算ｼｰﾄ!F102</f>
        <v>0.17963186887007926</v>
      </c>
      <c r="G9" s="1529"/>
      <c r="H9" s="331">
        <f>波及効果計算ｼｰﾄ!J102</f>
        <v>0</v>
      </c>
      <c r="I9" s="331">
        <f>波及効果計算ｼｰﾄ!K102</f>
        <v>4.7157999999999999E-2</v>
      </c>
      <c r="J9" s="332">
        <f>波及効果計算ｼｰﾄ!L102</f>
        <v>4.6822999999999997E-2</v>
      </c>
    </row>
    <row r="10" spans="2:10" s="272" customFormat="1" ht="18.75" customHeight="1">
      <c r="B10" s="294" t="s">
        <v>269</v>
      </c>
      <c r="C10" s="295" t="s">
        <v>4</v>
      </c>
      <c r="D10" s="330">
        <f>波及効果計算ｼｰﾄ!D103</f>
        <v>0.27283400000000002</v>
      </c>
      <c r="E10" s="330">
        <f>波及効果計算ｼｰﾄ!E103</f>
        <v>0.33337984539391063</v>
      </c>
      <c r="F10" s="330">
        <f>波及効果計算ｼｰﾄ!F103</f>
        <v>0.14989674322551838</v>
      </c>
      <c r="G10" s="1529"/>
      <c r="H10" s="331">
        <f>波及効果計算ｼｰﾄ!J103</f>
        <v>9.9676000000000001E-2</v>
      </c>
      <c r="I10" s="331">
        <f>波及効果計算ｼｰﾄ!K103</f>
        <v>6.6461000000000006E-2</v>
      </c>
      <c r="J10" s="332">
        <f>波及効果計算ｼｰﾄ!L103</f>
        <v>6.5401000000000001E-2</v>
      </c>
    </row>
    <row r="11" spans="2:10" s="272" customFormat="1" ht="18.75" customHeight="1">
      <c r="B11" s="294" t="s">
        <v>271</v>
      </c>
      <c r="C11" s="295" t="s">
        <v>5</v>
      </c>
      <c r="D11" s="330">
        <f>波及効果計算ｼｰﾄ!D104</f>
        <v>4.1777999999999982E-2</v>
      </c>
      <c r="E11" s="330">
        <f>波及効果計算ｼｰﾄ!E104</f>
        <v>0.41947716735782353</v>
      </c>
      <c r="F11" s="330">
        <f>波及効果計算ｼｰﾄ!F104</f>
        <v>0.2699915593232779</v>
      </c>
      <c r="G11" s="1529"/>
      <c r="H11" s="331">
        <f>波及効果計算ｼｰﾄ!J104</f>
        <v>3.1896000000000001E-2</v>
      </c>
      <c r="I11" s="331">
        <f>波及効果計算ｼｰﾄ!K104</f>
        <v>9.2529E-2</v>
      </c>
      <c r="J11" s="332">
        <f>波及効果計算ｼｰﾄ!L104</f>
        <v>9.1881000000000004E-2</v>
      </c>
    </row>
    <row r="12" spans="2:10" s="272" customFormat="1" ht="18.75" customHeight="1">
      <c r="B12" s="294" t="s">
        <v>273</v>
      </c>
      <c r="C12" s="299" t="s">
        <v>6</v>
      </c>
      <c r="D12" s="330">
        <f>波及効果計算ｼｰﾄ!D105</f>
        <v>0.21689999999999998</v>
      </c>
      <c r="E12" s="330">
        <f>波及効果計算ｼｰﾄ!E105</f>
        <v>0.31652645604850471</v>
      </c>
      <c r="F12" s="330">
        <f>波及効果計算ｼｰﾄ!F105</f>
        <v>0.13546159122625814</v>
      </c>
      <c r="G12" s="1529"/>
      <c r="H12" s="331">
        <f>波及効果計算ｼｰﾄ!J105</f>
        <v>1.5989999999999999E-3</v>
      </c>
      <c r="I12" s="331">
        <f>波及効果計算ｼｰﾄ!K105</f>
        <v>3.4896000000000003E-2</v>
      </c>
      <c r="J12" s="332">
        <f>波及効果計算ｼｰﾄ!L105</f>
        <v>3.3870999999999998E-2</v>
      </c>
    </row>
    <row r="13" spans="2:10" s="272" customFormat="1" ht="18.75" customHeight="1">
      <c r="B13" s="294" t="s">
        <v>274</v>
      </c>
      <c r="C13" s="295" t="s">
        <v>7</v>
      </c>
      <c r="D13" s="330">
        <f>波及効果計算ｼｰﾄ!D106</f>
        <v>4.783599999999999E-2</v>
      </c>
      <c r="E13" s="330">
        <f>波及効果計算ｼｰﾄ!E106</f>
        <v>0.49097754264263604</v>
      </c>
      <c r="F13" s="330">
        <f>波及効果計算ｼｰﾄ!F106</f>
        <v>9.3045463526002681E-2</v>
      </c>
      <c r="G13" s="1529"/>
      <c r="H13" s="331">
        <f>波及効果計算ｼｰﾄ!J106</f>
        <v>8.3800000000000003E-3</v>
      </c>
      <c r="I13" s="331">
        <f>波及効果計算ｼｰﾄ!K106</f>
        <v>1.5268E-2</v>
      </c>
      <c r="J13" s="332">
        <f>波及効果計算ｼｰﾄ!L106</f>
        <v>1.5268E-2</v>
      </c>
    </row>
    <row r="14" spans="2:10" s="272" customFormat="1" ht="18.75" customHeight="1">
      <c r="B14" s="294" t="s">
        <v>277</v>
      </c>
      <c r="C14" s="299" t="s">
        <v>8</v>
      </c>
      <c r="D14" s="330">
        <f>波及効果計算ｼｰﾄ!D107</f>
        <v>3.1436000000000019E-2</v>
      </c>
      <c r="E14" s="330">
        <f>波及効果計算ｼｰﾄ!E107</f>
        <v>0.36985357450473727</v>
      </c>
      <c r="F14" s="330">
        <f>波及効果計算ｼｰﾄ!F107</f>
        <v>8.8372093023255813E-2</v>
      </c>
      <c r="G14" s="1529"/>
      <c r="H14" s="331">
        <f>波及効果計算ｼｰﾄ!J107</f>
        <v>1.6721E-2</v>
      </c>
      <c r="I14" s="331">
        <f>波及効果計算ｼｰﾄ!K107</f>
        <v>2.0671999999999999E-2</v>
      </c>
      <c r="J14" s="332">
        <f>波及効果計算ｼｰﾄ!L107</f>
        <v>2.0671999999999999E-2</v>
      </c>
    </row>
    <row r="15" spans="2:10" s="272" customFormat="1" ht="18.75" customHeight="1">
      <c r="B15" s="294" t="s">
        <v>120</v>
      </c>
      <c r="C15" s="299" t="s">
        <v>576</v>
      </c>
      <c r="D15" s="330">
        <f>波及効果計算ｼｰﾄ!D108</f>
        <v>0.15337699999999999</v>
      </c>
      <c r="E15" s="330">
        <f>波及効果計算ｼｰﾄ!E108</f>
        <v>0.39133767727098506</v>
      </c>
      <c r="F15" s="330">
        <f>波及効果計算ｼｰﾄ!F108</f>
        <v>0.2386291043822665</v>
      </c>
      <c r="G15" s="1529"/>
      <c r="H15" s="331">
        <f>波及効果計算ｼｰﾄ!J108</f>
        <v>3.0019999999999999E-3</v>
      </c>
      <c r="I15" s="331">
        <f>波及効果計算ｼｰﾄ!K108</f>
        <v>6.88E-2</v>
      </c>
      <c r="J15" s="332">
        <f>波及効果計算ｼｰﾄ!L108</f>
        <v>6.8640999999999994E-2</v>
      </c>
    </row>
    <row r="16" spans="2:10" s="272" customFormat="1" ht="18.75" customHeight="1">
      <c r="B16" s="294" t="s">
        <v>121</v>
      </c>
      <c r="C16" s="295" t="s">
        <v>9</v>
      </c>
      <c r="D16" s="330">
        <f>波及効果計算ｼｰﾄ!D109</f>
        <v>0.37539199999999995</v>
      </c>
      <c r="E16" s="330">
        <f>波及効果計算ｼｰﾄ!E109</f>
        <v>0.49326006203806533</v>
      </c>
      <c r="F16" s="330">
        <f>波及効果計算ｼｰﾄ!F109</f>
        <v>0.23134071152299621</v>
      </c>
      <c r="G16" s="1529"/>
      <c r="H16" s="331">
        <f>波及効果計算ｼｰﾄ!J109</f>
        <v>4.6200000000000001E-4</v>
      </c>
      <c r="I16" s="331">
        <f>波及効果計算ｼｰﾄ!K109</f>
        <v>3.5307999999999999E-2</v>
      </c>
      <c r="J16" s="332">
        <f>波及効果計算ｼｰﾄ!L109</f>
        <v>3.5173999999999997E-2</v>
      </c>
    </row>
    <row r="17" spans="2:10" s="272" customFormat="1" ht="18.75" customHeight="1">
      <c r="B17" s="294" t="s">
        <v>123</v>
      </c>
      <c r="C17" s="295" t="s">
        <v>10</v>
      </c>
      <c r="D17" s="330">
        <f>波及効果計算ｼｰﾄ!D110</f>
        <v>7.7842999999999996E-2</v>
      </c>
      <c r="E17" s="330">
        <f>波及効果計算ｼｰﾄ!E110</f>
        <v>0.39755922469490307</v>
      </c>
      <c r="F17" s="330">
        <f>波及効果計算ｼｰﾄ!F110</f>
        <v>0.13443407513759273</v>
      </c>
      <c r="G17" s="1529"/>
      <c r="H17" s="331">
        <f>波及効果計算ｼｰﾄ!J110</f>
        <v>-6.7999999999999999E-5</v>
      </c>
      <c r="I17" s="331">
        <f>波及効果計算ｼｰﾄ!K110</f>
        <v>4.4172999999999997E-2</v>
      </c>
      <c r="J17" s="332">
        <f>波及効果計算ｼｰﾄ!L110</f>
        <v>4.3886000000000001E-2</v>
      </c>
    </row>
    <row r="18" spans="2:10" s="272" customFormat="1" ht="18.75" customHeight="1">
      <c r="B18" s="294" t="s">
        <v>125</v>
      </c>
      <c r="C18" s="295" t="s">
        <v>11</v>
      </c>
      <c r="D18" s="330">
        <f>波及効果計算ｼｰﾄ!D111</f>
        <v>0.13757799999999998</v>
      </c>
      <c r="E18" s="330">
        <f>波及効果計算ｼｰﾄ!E111</f>
        <v>0.27015403345331357</v>
      </c>
      <c r="F18" s="330">
        <f>波及効果計算ｼｰﾄ!F111</f>
        <v>8.3328922295151389E-2</v>
      </c>
      <c r="G18" s="1529"/>
      <c r="H18" s="331">
        <f>波及効果計算ｼｰﾄ!J111</f>
        <v>5.62E-4</v>
      </c>
      <c r="I18" s="331">
        <f>波及効果計算ｼｰﾄ!K111</f>
        <v>1.7586999999999998E-2</v>
      </c>
      <c r="J18" s="332">
        <f>波及効果計算ｼｰﾄ!L111</f>
        <v>1.7559999999999999E-2</v>
      </c>
    </row>
    <row r="19" spans="2:10" s="272" customFormat="1" ht="18.75" customHeight="1">
      <c r="B19" s="294" t="s">
        <v>127</v>
      </c>
      <c r="C19" s="295" t="s">
        <v>12</v>
      </c>
      <c r="D19" s="330">
        <f>波及効果計算ｼｰﾄ!D112</f>
        <v>0.18662100000000004</v>
      </c>
      <c r="E19" s="330">
        <f>波及効果計算ｼｰﾄ!E112</f>
        <v>0.43780285259318868</v>
      </c>
      <c r="F19" s="330">
        <f>波及効果計算ｼｰﾄ!F112</f>
        <v>0.2725202472475729</v>
      </c>
      <c r="G19" s="1529"/>
      <c r="H19" s="331">
        <f>波及効果計算ｼｰﾄ!J112</f>
        <v>9.2400000000000002E-4</v>
      </c>
      <c r="I19" s="331">
        <f>波及効果計算ｼｰﾄ!K112</f>
        <v>6.3832E-2</v>
      </c>
      <c r="J19" s="332">
        <f>波及効果計算ｼｰﾄ!L112</f>
        <v>6.3386999999999999E-2</v>
      </c>
    </row>
    <row r="20" spans="2:10" s="272" customFormat="1" ht="18.75" customHeight="1">
      <c r="B20" s="294" t="s">
        <v>128</v>
      </c>
      <c r="C20" s="295" t="s">
        <v>418</v>
      </c>
      <c r="D20" s="330">
        <f>波及効果計算ｼｰﾄ!D113</f>
        <v>0.10160400000000003</v>
      </c>
      <c r="E20" s="330">
        <f>波及効果計算ｼｰﾄ!E113</f>
        <v>0.46877172078244467</v>
      </c>
      <c r="F20" s="330">
        <f>波及効果計算ｼｰﾄ!F113</f>
        <v>0.28547314070102275</v>
      </c>
      <c r="G20" s="1529"/>
      <c r="H20" s="331">
        <f>波及効果計算ｼｰﾄ!J113</f>
        <v>4.3999999999999999E-5</v>
      </c>
      <c r="I20" s="331">
        <f>波及効果計算ｼｰﾄ!K113</f>
        <v>5.8682999999999999E-2</v>
      </c>
      <c r="J20" s="332">
        <f>波及効果計算ｼｰﾄ!L113</f>
        <v>5.8187000000000003E-2</v>
      </c>
    </row>
    <row r="21" spans="2:10" s="272" customFormat="1" ht="18.75" customHeight="1">
      <c r="B21" s="294" t="s">
        <v>129</v>
      </c>
      <c r="C21" s="295" t="s">
        <v>419</v>
      </c>
      <c r="D21" s="330">
        <f>波及効果計算ｼｰﾄ!D114</f>
        <v>0.27219300000000002</v>
      </c>
      <c r="E21" s="330">
        <f>波及効果計算ｼｰﾄ!E114</f>
        <v>0.4727360722736072</v>
      </c>
      <c r="F21" s="330">
        <f>波及効果計算ｼｰﾄ!F114</f>
        <v>0.26000215100021512</v>
      </c>
      <c r="G21" s="1529"/>
      <c r="H21" s="331">
        <f>波及効果計算ｼｰﾄ!J114</f>
        <v>2.5999999999999998E-5</v>
      </c>
      <c r="I21" s="331">
        <f>波及効果計算ｼｰﾄ!K114</f>
        <v>4.8709000000000002E-2</v>
      </c>
      <c r="J21" s="332">
        <f>波及効果計算ｼｰﾄ!L114</f>
        <v>4.8505E-2</v>
      </c>
    </row>
    <row r="22" spans="2:10" s="272" customFormat="1" ht="18.75" customHeight="1">
      <c r="B22" s="294" t="s">
        <v>131</v>
      </c>
      <c r="C22" s="295" t="s">
        <v>420</v>
      </c>
      <c r="D22" s="330">
        <f>波及効果計算ｼｰﾄ!D115</f>
        <v>3.7355999999999945E-2</v>
      </c>
      <c r="E22" s="330">
        <f>波及効果計算ｼｰﾄ!E115</f>
        <v>0.44339815463676713</v>
      </c>
      <c r="F22" s="330">
        <f>波及効果計算ｼｰﾄ!F115</f>
        <v>0.23829128708245736</v>
      </c>
      <c r="G22" s="1529"/>
      <c r="H22" s="331">
        <f>波及効果計算ｼｰﾄ!J115</f>
        <v>3.3599999999999998E-4</v>
      </c>
      <c r="I22" s="331">
        <f>波及効果計算ｼｰﾄ!K115</f>
        <v>5.2032000000000002E-2</v>
      </c>
      <c r="J22" s="332">
        <f>波及効果計算ｼｰﾄ!L115</f>
        <v>5.1987999999999999E-2</v>
      </c>
    </row>
    <row r="23" spans="2:10" s="272" customFormat="1" ht="18.75" customHeight="1">
      <c r="B23" s="294" t="s">
        <v>133</v>
      </c>
      <c r="C23" s="295" t="s">
        <v>14</v>
      </c>
      <c r="D23" s="330">
        <f>波及効果計算ｼｰﾄ!D116</f>
        <v>7.158500000000001E-2</v>
      </c>
      <c r="E23" s="330">
        <f>波及効果計算ｼｰﾄ!E116</f>
        <v>0.36318951862819365</v>
      </c>
      <c r="F23" s="330">
        <f>波及効果計算ｼｰﾄ!F116</f>
        <v>0.23013796111378923</v>
      </c>
      <c r="G23" s="1529"/>
      <c r="H23" s="331">
        <f>波及効果計算ｼｰﾄ!J116</f>
        <v>5.2099999999999998E-4</v>
      </c>
      <c r="I23" s="331">
        <f>波及効果計算ｼｰﾄ!K116</f>
        <v>3.5230999999999998E-2</v>
      </c>
      <c r="J23" s="332">
        <f>波及効果計算ｼｰﾄ!L116</f>
        <v>3.5208000000000003E-2</v>
      </c>
    </row>
    <row r="24" spans="2:10" s="272" customFormat="1" ht="18.75" customHeight="1">
      <c r="B24" s="294" t="s">
        <v>135</v>
      </c>
      <c r="C24" s="295" t="s">
        <v>13</v>
      </c>
      <c r="D24" s="330">
        <f>波及効果計算ｼｰﾄ!D117</f>
        <v>6.5110000000000445E-3</v>
      </c>
      <c r="E24" s="330">
        <f>波及効果計算ｼｰﾄ!E117</f>
        <v>0.38601152479210515</v>
      </c>
      <c r="F24" s="330">
        <f>波及効果計算ｼｰﾄ!F117</f>
        <v>0.20472033401193884</v>
      </c>
      <c r="G24" s="1529"/>
      <c r="H24" s="331">
        <f>波及効果計算ｼｰﾄ!J117</f>
        <v>1.039E-2</v>
      </c>
      <c r="I24" s="331">
        <f>波及効果計算ｼｰﾄ!K117</f>
        <v>6.8528000000000006E-2</v>
      </c>
      <c r="J24" s="332">
        <f>波及効果計算ｼｰﾄ!L117</f>
        <v>6.8354999999999999E-2</v>
      </c>
    </row>
    <row r="25" spans="2:10" s="272" customFormat="1" ht="18.75" customHeight="1">
      <c r="B25" s="294" t="s">
        <v>136</v>
      </c>
      <c r="C25" s="295" t="s">
        <v>577</v>
      </c>
      <c r="D25" s="330">
        <f>波及効果計算ｼｰﾄ!D118</f>
        <v>7.1590000000000265E-3</v>
      </c>
      <c r="E25" s="330">
        <f>波及効果計算ｼｰﾄ!E118</f>
        <v>0.37528089887640448</v>
      </c>
      <c r="F25" s="330">
        <f>波及効果計算ｼｰﾄ!F118</f>
        <v>0.21158167675021608</v>
      </c>
      <c r="G25" s="1529"/>
      <c r="H25" s="331">
        <f>波及効果計算ｼｰﾄ!J118</f>
        <v>1.1502E-2</v>
      </c>
      <c r="I25" s="331">
        <f>波及効果計算ｼｰﾄ!K118</f>
        <v>0.14502999999999999</v>
      </c>
      <c r="J25" s="332">
        <f>波及効果計算ｼｰﾄ!L118</f>
        <v>0.14468500000000001</v>
      </c>
    </row>
    <row r="26" spans="2:10" s="272" customFormat="1" ht="18.75" customHeight="1">
      <c r="B26" s="294" t="s">
        <v>138</v>
      </c>
      <c r="C26" s="295" t="s">
        <v>15</v>
      </c>
      <c r="D26" s="330">
        <f>波及効果計算ｼｰﾄ!D119</f>
        <v>1.4216000000000006E-2</v>
      </c>
      <c r="E26" s="330">
        <f>波及効果計算ｼｰﾄ!E119</f>
        <v>0.26554595194671321</v>
      </c>
      <c r="F26" s="330">
        <f>波及効果計算ｼｰﾄ!F119</f>
        <v>0.16022520022202838</v>
      </c>
      <c r="G26" s="1529"/>
      <c r="H26" s="331">
        <f>波及効果計算ｼｰﾄ!J119</f>
        <v>1.9706999999999999E-2</v>
      </c>
      <c r="I26" s="331">
        <f>波及効果計算ｼｰﾄ!K119</f>
        <v>3.9125E-2</v>
      </c>
      <c r="J26" s="332">
        <f>波及効果計算ｼｰﾄ!L119</f>
        <v>3.9093000000000003E-2</v>
      </c>
    </row>
    <row r="27" spans="2:10" s="272" customFormat="1" ht="18.75" customHeight="1">
      <c r="B27" s="294" t="s">
        <v>139</v>
      </c>
      <c r="C27" s="295" t="s">
        <v>16</v>
      </c>
      <c r="D27" s="330">
        <f>波及効果計算ｼｰﾄ!D120</f>
        <v>0.19950400000000001</v>
      </c>
      <c r="E27" s="330">
        <f>波及効果計算ｼｰﾄ!E120</f>
        <v>0.42779027621547305</v>
      </c>
      <c r="F27" s="330">
        <f>波及効果計算ｼｰﾄ!F120</f>
        <v>0.25934258217722783</v>
      </c>
      <c r="G27" s="1529"/>
      <c r="H27" s="331">
        <f>波及効果計算ｼｰﾄ!J120</f>
        <v>1.0224E-2</v>
      </c>
      <c r="I27" s="331">
        <f>波及効果計算ｼｰﾄ!K120</f>
        <v>0.105768</v>
      </c>
      <c r="J27" s="332">
        <f>波及効果計算ｼｰﾄ!L120</f>
        <v>0.10036200000000001</v>
      </c>
    </row>
    <row r="28" spans="2:10" s="272" customFormat="1" ht="18.75" customHeight="1">
      <c r="B28" s="294" t="s">
        <v>140</v>
      </c>
      <c r="C28" s="295" t="s">
        <v>17</v>
      </c>
      <c r="D28" s="330">
        <f>波及効果計算ｼｰﾄ!D121</f>
        <v>1</v>
      </c>
      <c r="E28" s="330">
        <f>波及効果計算ｼｰﾄ!E121</f>
        <v>0.47825465738353734</v>
      </c>
      <c r="F28" s="330">
        <f>波及効果計算ｼｰﾄ!F121</f>
        <v>0.35319163701902961</v>
      </c>
      <c r="G28" s="1529"/>
      <c r="H28" s="331">
        <f>波及効果計算ｼｰﾄ!J121</f>
        <v>0</v>
      </c>
      <c r="I28" s="331">
        <f>波及効果計算ｼｰﾄ!K121</f>
        <v>9.9030000000000007E-2</v>
      </c>
      <c r="J28" s="332">
        <f>波及効果計算ｼｰﾄ!L121</f>
        <v>8.1623000000000001E-2</v>
      </c>
    </row>
    <row r="29" spans="2:10" s="272" customFormat="1" ht="18.75" customHeight="1">
      <c r="B29" s="294" t="s">
        <v>141</v>
      </c>
      <c r="C29" s="295" t="s">
        <v>18</v>
      </c>
      <c r="D29" s="330">
        <f>波及効果計算ｼｰﾄ!D122</f>
        <v>0.776536</v>
      </c>
      <c r="E29" s="330">
        <f>波及効果計算ｼｰﾄ!E122</f>
        <v>0.36288682822335372</v>
      </c>
      <c r="F29" s="330">
        <f>波及効果計算ｼｰﾄ!F122</f>
        <v>8.0564512895706014E-2</v>
      </c>
      <c r="G29" s="1529"/>
      <c r="H29" s="331">
        <f>波及効果計算ｼｰﾄ!J122</f>
        <v>2.2811999999999999E-2</v>
      </c>
      <c r="I29" s="331">
        <f>波及効果計算ｼｰﾄ!K122</f>
        <v>5.0860000000000002E-3</v>
      </c>
      <c r="J29" s="332">
        <f>波及効果計算ｼｰﾄ!L122</f>
        <v>5.0860000000000002E-3</v>
      </c>
    </row>
    <row r="30" spans="2:10" s="272" customFormat="1" ht="18.75" customHeight="1">
      <c r="B30" s="294" t="s">
        <v>143</v>
      </c>
      <c r="C30" s="295" t="s">
        <v>29</v>
      </c>
      <c r="D30" s="330">
        <f>波及効果計算ｼｰﾄ!D123</f>
        <v>0.99990999999999997</v>
      </c>
      <c r="E30" s="330">
        <f>波及効果計算ｼｰﾄ!E123</f>
        <v>0.49728968883830971</v>
      </c>
      <c r="F30" s="330">
        <f>波及効果計算ｼｰﾄ!F123</f>
        <v>0.14321224281992154</v>
      </c>
      <c r="G30" s="1529"/>
      <c r="H30" s="331">
        <f>波及効果計算ｼｰﾄ!J123</f>
        <v>6.5750000000000001E-3</v>
      </c>
      <c r="I30" s="331">
        <f>波及効果計算ｼｰﾄ!K123</f>
        <v>2.1263000000000001E-2</v>
      </c>
      <c r="J30" s="332">
        <f>波及効果計算ｼｰﾄ!L123</f>
        <v>2.1263000000000001E-2</v>
      </c>
    </row>
    <row r="31" spans="2:10" s="272" customFormat="1" ht="18.75" customHeight="1">
      <c r="B31" s="294" t="s">
        <v>145</v>
      </c>
      <c r="C31" s="295" t="s">
        <v>30</v>
      </c>
      <c r="D31" s="330">
        <f>波及効果計算ｼｰﾄ!D124</f>
        <v>0.93095700000000003</v>
      </c>
      <c r="E31" s="330">
        <f>波及効果計算ｼｰﾄ!E124</f>
        <v>0.66192534194528874</v>
      </c>
      <c r="F31" s="330">
        <f>波及効果計算ｼｰﾄ!F124</f>
        <v>0.48050436930091184</v>
      </c>
      <c r="G31" s="1529"/>
      <c r="H31" s="331">
        <f>波及効果計算ｼｰﾄ!J124</f>
        <v>1.044E-3</v>
      </c>
      <c r="I31" s="331">
        <f>波及効果計算ｼｰﾄ!K124</f>
        <v>6.8934999999999996E-2</v>
      </c>
      <c r="J31" s="332">
        <f>波及効果計算ｼｰﾄ!L124</f>
        <v>6.7604999999999998E-2</v>
      </c>
    </row>
    <row r="32" spans="2:10" s="272" customFormat="1" ht="18.75" customHeight="1">
      <c r="B32" s="294" t="s">
        <v>146</v>
      </c>
      <c r="C32" s="295" t="s">
        <v>19</v>
      </c>
      <c r="D32" s="330">
        <f>波及効果計算ｼｰﾄ!D125</f>
        <v>0.62944500000000003</v>
      </c>
      <c r="E32" s="330">
        <f>波及効果計算ｼｰﾄ!E125</f>
        <v>0.61945494943998547</v>
      </c>
      <c r="F32" s="330">
        <f>波及効果計算ｼｰﾄ!F125</f>
        <v>0.35366798168049701</v>
      </c>
      <c r="G32" s="1529"/>
      <c r="H32" s="331">
        <f>波及効果計算ｼｰﾄ!J125</f>
        <v>0.16015599999999999</v>
      </c>
      <c r="I32" s="331">
        <f>波及効果計算ｼｰﾄ!K125</f>
        <v>0.14697299999999999</v>
      </c>
      <c r="J32" s="332">
        <f>波及効果計算ｼｰﾄ!L125</f>
        <v>0.128694</v>
      </c>
    </row>
    <row r="33" spans="2:10" s="272" customFormat="1" ht="18.75" customHeight="1">
      <c r="B33" s="294" t="s">
        <v>147</v>
      </c>
      <c r="C33" s="295" t="s">
        <v>20</v>
      </c>
      <c r="D33" s="330">
        <f>波及効果計算ｼｰﾄ!D126</f>
        <v>0.78769699999999998</v>
      </c>
      <c r="E33" s="330">
        <f>波及効果計算ｼｰﾄ!E126</f>
        <v>0.679115241176107</v>
      </c>
      <c r="F33" s="330">
        <f>波及効果計算ｼｰﾄ!F126</f>
        <v>0.32178105618857272</v>
      </c>
      <c r="G33" s="1529"/>
      <c r="H33" s="331">
        <f>波及効果計算ｼｰﾄ!J126</f>
        <v>6.4534999999999995E-2</v>
      </c>
      <c r="I33" s="331">
        <f>波及効果計算ｼｰﾄ!K126</f>
        <v>6.7557000000000006E-2</v>
      </c>
      <c r="J33" s="332">
        <f>波及効果計算ｼｰﾄ!L126</f>
        <v>6.5810999999999995E-2</v>
      </c>
    </row>
    <row r="34" spans="2:10" s="272" customFormat="1" ht="18.75" customHeight="1">
      <c r="B34" s="294" t="s">
        <v>149</v>
      </c>
      <c r="C34" s="295" t="s">
        <v>21</v>
      </c>
      <c r="D34" s="330">
        <f>波及効果計算ｼｰﾄ!D127</f>
        <v>0.89658899999999997</v>
      </c>
      <c r="E34" s="330">
        <f>波及効果計算ｼｰﾄ!E127</f>
        <v>0.87527114421600949</v>
      </c>
      <c r="F34" s="330">
        <f>波及効果計算ｼｰﾄ!F127</f>
        <v>2.5878859558619995E-2</v>
      </c>
      <c r="G34" s="1529"/>
      <c r="H34" s="331">
        <f>波及効果計算ｼｰﾄ!J127</f>
        <v>0.17646400000000001</v>
      </c>
      <c r="I34" s="331">
        <f>波及効果計算ｼｰﾄ!K127</f>
        <v>8.3700000000000007E-3</v>
      </c>
      <c r="J34" s="332">
        <f>波及効果計算ｼｰﾄ!L127</f>
        <v>6.0470000000000003E-3</v>
      </c>
    </row>
    <row r="35" spans="2:10" s="272" customFormat="1" ht="18.75" customHeight="1">
      <c r="B35" s="294" t="s">
        <v>151</v>
      </c>
      <c r="C35" s="295" t="s">
        <v>32</v>
      </c>
      <c r="D35" s="330">
        <f>波及効果計算ｼｰﾄ!D128</f>
        <v>0.56455199999999994</v>
      </c>
      <c r="E35" s="330">
        <f>波及効果計算ｼｰﾄ!E128</f>
        <v>0.39083152467243143</v>
      </c>
      <c r="F35" s="330">
        <f>波及効果計算ｼｰﾄ!F128</f>
        <v>0.23698625417714542</v>
      </c>
      <c r="G35" s="1529"/>
      <c r="H35" s="331">
        <f>波及効果計算ｼｰﾄ!J128</f>
        <v>3.6087000000000001E-2</v>
      </c>
      <c r="I35" s="331">
        <f>波及効果計算ｼｰﾄ!K128</f>
        <v>7.6495999999999995E-2</v>
      </c>
      <c r="J35" s="332">
        <f>波及効果計算ｼｰﾄ!L128</f>
        <v>7.5577000000000005E-2</v>
      </c>
    </row>
    <row r="36" spans="2:10" s="272" customFormat="1" ht="18.75" customHeight="1">
      <c r="B36" s="294" t="s">
        <v>153</v>
      </c>
      <c r="C36" s="295" t="s">
        <v>22</v>
      </c>
      <c r="D36" s="330">
        <f>波及効果計算ｼｰﾄ!D129</f>
        <v>0.64604499999999998</v>
      </c>
      <c r="E36" s="330">
        <f>波及効果計算ｼｰﾄ!E129</f>
        <v>0.51317615170321929</v>
      </c>
      <c r="F36" s="330">
        <f>波及効果計算ｼｰﾄ!F129</f>
        <v>0.15028879973325016</v>
      </c>
      <c r="G36" s="1529"/>
      <c r="H36" s="331">
        <f>波及効果計算ｼｰﾄ!J129</f>
        <v>4.5569999999999999E-2</v>
      </c>
      <c r="I36" s="331">
        <f>波及効果計算ｼｰﾄ!K129</f>
        <v>2.3921000000000001E-2</v>
      </c>
      <c r="J36" s="332">
        <f>波及効果計算ｼｰﾄ!L129</f>
        <v>2.2894000000000001E-2</v>
      </c>
    </row>
    <row r="37" spans="2:10" s="272" customFormat="1" ht="18.75" customHeight="1">
      <c r="B37" s="294" t="s">
        <v>155</v>
      </c>
      <c r="C37" s="295" t="s">
        <v>23</v>
      </c>
      <c r="D37" s="330">
        <f>波及効果計算ｼｰﾄ!D130</f>
        <v>1</v>
      </c>
      <c r="E37" s="330">
        <f>波及効果計算ｼｰﾄ!E130</f>
        <v>0.7174306556417458</v>
      </c>
      <c r="F37" s="330">
        <f>波及効果計算ｼｰﾄ!F130</f>
        <v>0.36598424964460863</v>
      </c>
      <c r="G37" s="1529"/>
      <c r="H37" s="331">
        <f>波及効果計算ｼｰﾄ!J130</f>
        <v>3.8839999999999999E-3</v>
      </c>
      <c r="I37" s="331">
        <f>波及効果計算ｼｰﾄ!K130</f>
        <v>5.3893999999999997E-2</v>
      </c>
      <c r="J37" s="332">
        <f>波及効果計算ｼｰﾄ!L130</f>
        <v>5.3893999999999997E-2</v>
      </c>
    </row>
    <row r="38" spans="2:10" s="272" customFormat="1" ht="18.75" customHeight="1">
      <c r="B38" s="294" t="s">
        <v>156</v>
      </c>
      <c r="C38" s="295" t="s">
        <v>24</v>
      </c>
      <c r="D38" s="330">
        <f>波及効果計算ｼｰﾄ!D131</f>
        <v>0.93800499999999998</v>
      </c>
      <c r="E38" s="330">
        <f>波及効果計算ｼｰﾄ!E131</f>
        <v>0.74984624240679865</v>
      </c>
      <c r="F38" s="330">
        <f>波及効果計算ｼｰﾄ!F131</f>
        <v>0.50367048914607726</v>
      </c>
      <c r="G38" s="1529"/>
      <c r="H38" s="331">
        <f>波及効果計算ｼｰﾄ!J131</f>
        <v>1.3818E-2</v>
      </c>
      <c r="I38" s="331">
        <f>波及効果計算ｼｰﾄ!K131</f>
        <v>8.4732000000000002E-2</v>
      </c>
      <c r="J38" s="332">
        <f>波及効果計算ｼｰﾄ!L131</f>
        <v>8.2101999999999994E-2</v>
      </c>
    </row>
    <row r="39" spans="2:10" s="272" customFormat="1" ht="18.75" customHeight="1">
      <c r="B39" s="294" t="s">
        <v>158</v>
      </c>
      <c r="C39" s="295" t="s">
        <v>31</v>
      </c>
      <c r="D39" s="330">
        <f>波及効果計算ｼｰﾄ!D132</f>
        <v>0.99397599999999997</v>
      </c>
      <c r="E39" s="330">
        <f>波及効果計算ｼｰﾄ!E132</f>
        <v>0.6154160700104675</v>
      </c>
      <c r="F39" s="330">
        <f>波及効果計算ｼｰﾄ!F132</f>
        <v>0.50362888010723239</v>
      </c>
      <c r="G39" s="1529"/>
      <c r="H39" s="331">
        <f>波及効果計算ｼｰﾄ!J132</f>
        <v>6.7088999999999996E-2</v>
      </c>
      <c r="I39" s="331">
        <f>波及効果計算ｼｰﾄ!K132</f>
        <v>0.12191399999999999</v>
      </c>
      <c r="J39" s="332">
        <f>波及効果計算ｼｰﾄ!L132</f>
        <v>0.119648</v>
      </c>
    </row>
    <row r="40" spans="2:10" s="272" customFormat="1" ht="18.75" customHeight="1">
      <c r="B40" s="294" t="s">
        <v>160</v>
      </c>
      <c r="C40" s="295" t="s">
        <v>447</v>
      </c>
      <c r="D40" s="330">
        <f>波及効果計算ｼｰﾄ!D133</f>
        <v>0.99280599999999997</v>
      </c>
      <c r="E40" s="330">
        <f>波及効果計算ｼｰﾄ!E133</f>
        <v>0.58429734102929454</v>
      </c>
      <c r="F40" s="330">
        <f>波及効果計算ｼｰﾄ!F133</f>
        <v>0.49175260221701644</v>
      </c>
      <c r="G40" s="1529"/>
      <c r="H40" s="331">
        <f>波及効果計算ｼｰﾄ!J133</f>
        <v>1.6064999999999999E-2</v>
      </c>
      <c r="I40" s="331">
        <f>波及効果計算ｼｰﾄ!K133</f>
        <v>0.128577</v>
      </c>
      <c r="J40" s="332">
        <f>波及効果計算ｼｰﾄ!L133</f>
        <v>0.119811</v>
      </c>
    </row>
    <row r="41" spans="2:10" s="272" customFormat="1" ht="18.75" customHeight="1">
      <c r="B41" s="294" t="s">
        <v>162</v>
      </c>
      <c r="C41" s="295" t="s">
        <v>25</v>
      </c>
      <c r="D41" s="330">
        <f>波及効果計算ｼｰﾄ!D134</f>
        <v>0.52265699999999993</v>
      </c>
      <c r="E41" s="330">
        <f>波及効果計算ｼｰﾄ!E134</f>
        <v>0.62004222748489635</v>
      </c>
      <c r="F41" s="330">
        <f>波及効果計算ｼｰﾄ!F134</f>
        <v>0.35565158442659911</v>
      </c>
      <c r="G41" s="1529"/>
      <c r="H41" s="331">
        <f>波及効果計算ｼｰﾄ!J134</f>
        <v>1.2689000000000001E-2</v>
      </c>
      <c r="I41" s="331">
        <f>波及効果計算ｼｰﾄ!K134</f>
        <v>0.103239</v>
      </c>
      <c r="J41" s="332">
        <f>波及効果計算ｼｰﾄ!L134</f>
        <v>8.9538000000000006E-2</v>
      </c>
    </row>
    <row r="42" spans="2:10" s="272" customFormat="1" ht="18.75" customHeight="1">
      <c r="B42" s="294" t="s">
        <v>164</v>
      </c>
      <c r="C42" s="295" t="s">
        <v>26</v>
      </c>
      <c r="D42" s="330">
        <f>波及効果計算ｼｰﾄ!D135</f>
        <v>0.71028400000000003</v>
      </c>
      <c r="E42" s="330">
        <f>波及効果計算ｼｰﾄ!E135</f>
        <v>0.51958817861752604</v>
      </c>
      <c r="F42" s="330">
        <f>波及効果計算ｼｰﾄ!F135</f>
        <v>0.25761863497815457</v>
      </c>
      <c r="G42" s="1529"/>
      <c r="H42" s="331">
        <f>波及効果計算ｼｰﾄ!J135</f>
        <v>0.143812</v>
      </c>
      <c r="I42" s="331">
        <f>波及効果計算ｼｰﾄ!K135</f>
        <v>0.1741</v>
      </c>
      <c r="J42" s="332">
        <f>波及効果計算ｼｰﾄ!L135</f>
        <v>0.13689899999999999</v>
      </c>
    </row>
    <row r="43" spans="2:10" s="272" customFormat="1" ht="18.75" customHeight="1">
      <c r="B43" s="294" t="s">
        <v>166</v>
      </c>
      <c r="C43" s="295" t="s">
        <v>27</v>
      </c>
      <c r="D43" s="330">
        <f>波及効果計算ｼｰﾄ!D136</f>
        <v>1</v>
      </c>
      <c r="E43" s="330">
        <f>波及効果計算ｼｰﾄ!E136</f>
        <v>0</v>
      </c>
      <c r="F43" s="330">
        <f>波及効果計算ｼｰﾄ!F136</f>
        <v>0</v>
      </c>
      <c r="G43" s="1529"/>
      <c r="H43" s="331">
        <f>波及効果計算ｼｰﾄ!J136</f>
        <v>0</v>
      </c>
      <c r="I43" s="331">
        <f>波及効果計算ｼｰﾄ!K136</f>
        <v>0</v>
      </c>
      <c r="J43" s="332">
        <f>波及効果計算ｼｰﾄ!L136</f>
        <v>0</v>
      </c>
    </row>
    <row r="44" spans="2:10" s="272" customFormat="1" ht="18.75" customHeight="1">
      <c r="B44" s="294" t="s">
        <v>168</v>
      </c>
      <c r="C44" s="295" t="s">
        <v>28</v>
      </c>
      <c r="D44" s="330">
        <f>波及効果計算ｼｰﾄ!D137</f>
        <v>0.90303800000000001</v>
      </c>
      <c r="E44" s="330">
        <f>波及効果計算ｼｰﾄ!E137</f>
        <v>0.41207023657931774</v>
      </c>
      <c r="F44" s="330">
        <f>波及効果計算ｼｰﾄ!F137</f>
        <v>1.2700221164801287E-2</v>
      </c>
      <c r="G44" s="1530"/>
      <c r="H44" s="331">
        <f>波及効果計算ｼｰﾄ!J137</f>
        <v>3.4E-5</v>
      </c>
      <c r="I44" s="331">
        <f>波及効果計算ｼｰﾄ!K137</f>
        <v>0.26211400000000001</v>
      </c>
      <c r="J44" s="332">
        <f>波及効果計算ｼｰﾄ!L137</f>
        <v>0.230682</v>
      </c>
    </row>
    <row r="45" spans="2:10" s="272" customFormat="1" ht="18.75" customHeight="1">
      <c r="B45" s="300"/>
      <c r="C45" s="301" t="s">
        <v>578</v>
      </c>
      <c r="D45" s="333" t="s">
        <v>794</v>
      </c>
      <c r="E45" s="333" t="s">
        <v>794</v>
      </c>
      <c r="F45" s="333" t="s">
        <v>794</v>
      </c>
      <c r="G45" s="334">
        <f>波及効果計算ｼｰﾄ!I138</f>
        <v>0.495722</v>
      </c>
      <c r="H45" s="663">
        <f>波及効果計算ｼｰﾄ!J138</f>
        <v>1.0000020000000001</v>
      </c>
      <c r="I45" s="335">
        <f>波及効果計算ｼｰﾄ!K138</f>
        <v>8.6990999999999999E-2</v>
      </c>
      <c r="J45" s="336">
        <f>波及効果計算ｼｰﾄ!L138</f>
        <v>7.1327000000000002E-2</v>
      </c>
    </row>
    <row r="46" spans="2:10" s="272" customFormat="1" ht="18.75" customHeight="1">
      <c r="B46" s="272" t="s">
        <v>795</v>
      </c>
    </row>
    <row r="47" spans="2:10" s="272" customFormat="1" ht="18.75" customHeight="1"/>
    <row r="48" spans="2:10" s="326" customFormat="1" ht="18.75" customHeight="1">
      <c r="B48" s="337" t="s">
        <v>796</v>
      </c>
      <c r="C48" s="337"/>
      <c r="D48" s="338"/>
    </row>
    <row r="49" spans="2:8" s="326" customFormat="1" ht="18.75" customHeight="1">
      <c r="B49" s="1531" t="s">
        <v>797</v>
      </c>
      <c r="C49" s="1532"/>
      <c r="D49" s="1533" t="s">
        <v>798</v>
      </c>
      <c r="E49" s="1534"/>
      <c r="F49" s="1534"/>
      <c r="G49" s="1534"/>
      <c r="H49" s="1535"/>
    </row>
    <row r="50" spans="2:8" s="326" customFormat="1" ht="18.75" customHeight="1">
      <c r="B50" s="339" t="s">
        <v>787</v>
      </c>
      <c r="C50" s="340" t="s">
        <v>780</v>
      </c>
      <c r="D50" s="341" t="s">
        <v>799</v>
      </c>
      <c r="E50" s="342"/>
      <c r="F50" s="342"/>
      <c r="G50" s="342"/>
      <c r="H50" s="343"/>
    </row>
    <row r="51" spans="2:8" s="326" customFormat="1" ht="18.75" customHeight="1">
      <c r="B51" s="339" t="s">
        <v>788</v>
      </c>
      <c r="C51" s="340" t="s">
        <v>781</v>
      </c>
      <c r="D51" s="341" t="s">
        <v>800</v>
      </c>
      <c r="E51" s="342"/>
      <c r="F51" s="342"/>
      <c r="G51" s="342"/>
      <c r="H51" s="343"/>
    </row>
    <row r="52" spans="2:8" s="326" customFormat="1" ht="18.75" customHeight="1">
      <c r="B52" s="339" t="s">
        <v>789</v>
      </c>
      <c r="C52" s="340" t="s">
        <v>782</v>
      </c>
      <c r="D52" s="341" t="s">
        <v>801</v>
      </c>
      <c r="E52" s="342"/>
      <c r="F52" s="342"/>
      <c r="G52" s="342"/>
      <c r="H52" s="343"/>
    </row>
    <row r="53" spans="2:8" s="326" customFormat="1" ht="18.75" customHeight="1">
      <c r="B53" s="339" t="s">
        <v>802</v>
      </c>
      <c r="C53" s="340" t="s">
        <v>803</v>
      </c>
      <c r="D53" s="341" t="s">
        <v>804</v>
      </c>
      <c r="E53" s="342"/>
      <c r="F53" s="342"/>
      <c r="G53" s="342"/>
      <c r="H53" s="343"/>
    </row>
    <row r="54" spans="2:8" s="326" customFormat="1" ht="18.75" customHeight="1">
      <c r="B54" s="339" t="s">
        <v>805</v>
      </c>
      <c r="C54" s="340" t="s">
        <v>806</v>
      </c>
      <c r="D54" s="341" t="s">
        <v>807</v>
      </c>
      <c r="E54" s="342"/>
      <c r="F54" s="342"/>
      <c r="G54" s="342"/>
      <c r="H54" s="343"/>
    </row>
    <row r="55" spans="2:8" s="326" customFormat="1" ht="18.75" customHeight="1">
      <c r="B55" s="1536" t="s">
        <v>790</v>
      </c>
      <c r="C55" s="1538" t="s">
        <v>783</v>
      </c>
      <c r="D55" s="1540" t="s">
        <v>808</v>
      </c>
      <c r="E55" s="1541"/>
      <c r="F55" s="1541"/>
      <c r="G55" s="1541"/>
      <c r="H55" s="1542"/>
    </row>
    <row r="56" spans="2:8" s="326" customFormat="1" ht="18.75" customHeight="1">
      <c r="B56" s="1537"/>
      <c r="C56" s="1539"/>
      <c r="D56" s="1543"/>
      <c r="E56" s="1544"/>
      <c r="F56" s="1544"/>
      <c r="G56" s="1544"/>
      <c r="H56" s="1545"/>
    </row>
    <row r="57" spans="2:8" s="326" customFormat="1" ht="18.75" customHeight="1">
      <c r="B57" s="344" t="s">
        <v>791</v>
      </c>
      <c r="C57" s="340" t="s">
        <v>784</v>
      </c>
      <c r="D57" s="341" t="s">
        <v>809</v>
      </c>
      <c r="E57" s="345"/>
      <c r="F57" s="345"/>
      <c r="G57" s="345"/>
      <c r="H57" s="346"/>
    </row>
    <row r="58" spans="2:8" s="326" customFormat="1" ht="18.75" customHeight="1">
      <c r="B58" s="339" t="s">
        <v>792</v>
      </c>
      <c r="C58" s="340" t="s">
        <v>785</v>
      </c>
      <c r="D58" s="519" t="s">
        <v>1005</v>
      </c>
      <c r="E58" s="347"/>
      <c r="F58" s="347"/>
      <c r="G58" s="347"/>
      <c r="H58" s="348"/>
    </row>
    <row r="59" spans="2:8" s="326" customFormat="1" ht="18.75" customHeight="1">
      <c r="B59" s="349" t="s">
        <v>810</v>
      </c>
      <c r="C59" s="350" t="s">
        <v>786</v>
      </c>
      <c r="D59" s="520" t="s">
        <v>1006</v>
      </c>
      <c r="E59" s="351"/>
      <c r="F59" s="351"/>
      <c r="G59" s="351"/>
      <c r="H59" s="352"/>
    </row>
    <row r="60" spans="2:8" s="326" customFormat="1" ht="18.75" customHeight="1">
      <c r="B60" s="337" t="s">
        <v>1017</v>
      </c>
      <c r="C60" s="353"/>
      <c r="D60" s="338"/>
    </row>
    <row r="61" spans="2:8" s="326" customFormat="1" ht="18.75" customHeight="1">
      <c r="B61" s="337" t="s">
        <v>811</v>
      </c>
      <c r="C61" s="353"/>
      <c r="D61" s="338"/>
    </row>
  </sheetData>
  <sheetProtection algorithmName="SHA-512" hashValue="oS8Yqwn7BEaknA4GHszHpPoxiBYBtnB16YrA+NLa/8UWCCX+9pESpHaAvqYl6hfgFBqVY/SYWCnZ30ILdVHSpw==" saltValue="F2g3MKbCD7eY/ftbihP4sA==" spinCount="100000" sheet="1"/>
  <mergeCells count="7">
    <mergeCell ref="B2:C2"/>
    <mergeCell ref="G6:G44"/>
    <mergeCell ref="B49:C49"/>
    <mergeCell ref="D49:H49"/>
    <mergeCell ref="B55:B56"/>
    <mergeCell ref="C55:C56"/>
    <mergeCell ref="D55:H56"/>
  </mergeCells>
  <phoneticPr fontId="28"/>
  <pageMargins left="0.78740157480314965" right="0.78740157480314965" top="0.78740157480314965" bottom="0.78740157480314965" header="0" footer="0.19685039370078741"/>
  <pageSetup paperSize="9" scale="68" firstPageNumber="12" orientation="portrait" useFirstPageNumber="1" r:id="rId1"/>
  <headerFooter alignWithMargins="0">
    <oddFooter>&amp;P ページ</oddFooter>
  </headerFooter>
  <rowBreaks count="1" manualBreakCount="1">
    <brk id="46" min="1"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249977111117893"/>
  </sheetPr>
  <dimension ref="A1:BX125"/>
  <sheetViews>
    <sheetView showGridLines="0" view="pageBreakPreview" zoomScale="55" zoomScaleNormal="70" zoomScaleSheetLayoutView="55" workbookViewId="0"/>
  </sheetViews>
  <sheetFormatPr defaultColWidth="9.33203125" defaultRowHeight="13.5"/>
  <cols>
    <col min="1" max="1" width="1.33203125" style="38" customWidth="1"/>
    <col min="2" max="2" width="5" style="39" customWidth="1"/>
    <col min="3" max="4" width="1.5" style="38" customWidth="1"/>
    <col min="5" max="5" width="70.1640625" style="40" customWidth="1"/>
    <col min="6" max="6" width="1.5" style="41" customWidth="1"/>
    <col min="7" max="76" width="23.5" style="42" customWidth="1"/>
    <col min="77" max="16384" width="9.33203125" style="42"/>
  </cols>
  <sheetData>
    <row r="1" spans="1:76" s="37" customFormat="1" ht="42">
      <c r="A1" s="32"/>
      <c r="B1" s="33"/>
      <c r="C1" s="32"/>
      <c r="D1" s="32"/>
      <c r="E1" s="34"/>
      <c r="F1" s="35"/>
      <c r="G1" s="36" t="s">
        <v>43</v>
      </c>
      <c r="Q1" s="36" t="s">
        <v>43</v>
      </c>
      <c r="AA1" s="36" t="s">
        <v>43</v>
      </c>
      <c r="AK1" s="36" t="s">
        <v>43</v>
      </c>
      <c r="AU1" s="36" t="s">
        <v>43</v>
      </c>
      <c r="BE1" s="36" t="s">
        <v>43</v>
      </c>
      <c r="BO1" s="36" t="s">
        <v>43</v>
      </c>
    </row>
    <row r="2" spans="1:76" ht="15" customHeight="1" thickBot="1">
      <c r="P2" s="43" t="s">
        <v>44</v>
      </c>
      <c r="Z2" s="43" t="s">
        <v>44</v>
      </c>
      <c r="AJ2" s="43" t="s">
        <v>44</v>
      </c>
      <c r="AT2" s="43" t="s">
        <v>44</v>
      </c>
      <c r="BD2" s="43" t="s">
        <v>44</v>
      </c>
      <c r="BN2" s="43" t="s">
        <v>44</v>
      </c>
      <c r="BX2" s="43" t="s">
        <v>44</v>
      </c>
    </row>
    <row r="3" spans="1:76" s="51" customFormat="1" ht="18.75" customHeight="1">
      <c r="A3" s="44"/>
      <c r="B3" s="45"/>
      <c r="C3" s="45"/>
      <c r="D3" s="45"/>
      <c r="E3" s="45"/>
      <c r="F3" s="46"/>
      <c r="G3" s="47">
        <v>1</v>
      </c>
      <c r="H3" s="47">
        <v>2</v>
      </c>
      <c r="I3" s="47">
        <v>3</v>
      </c>
      <c r="J3" s="47">
        <v>4</v>
      </c>
      <c r="K3" s="47">
        <v>5</v>
      </c>
      <c r="L3" s="47">
        <v>6</v>
      </c>
      <c r="M3" s="47">
        <v>7</v>
      </c>
      <c r="N3" s="47">
        <v>8</v>
      </c>
      <c r="O3" s="47">
        <v>9</v>
      </c>
      <c r="P3" s="48">
        <v>10</v>
      </c>
      <c r="Q3" s="49">
        <v>11</v>
      </c>
      <c r="R3" s="49">
        <v>12</v>
      </c>
      <c r="S3" s="49">
        <v>13</v>
      </c>
      <c r="T3" s="49">
        <v>14</v>
      </c>
      <c r="U3" s="49">
        <v>15</v>
      </c>
      <c r="V3" s="49">
        <v>16</v>
      </c>
      <c r="W3" s="49">
        <v>17</v>
      </c>
      <c r="X3" s="49">
        <v>18</v>
      </c>
      <c r="Y3" s="49">
        <v>19</v>
      </c>
      <c r="Z3" s="50">
        <v>20</v>
      </c>
      <c r="AA3" s="49">
        <v>21</v>
      </c>
      <c r="AB3" s="49">
        <v>22</v>
      </c>
      <c r="AC3" s="49">
        <v>23</v>
      </c>
      <c r="AD3" s="49">
        <v>24</v>
      </c>
      <c r="AE3" s="49">
        <v>25</v>
      </c>
      <c r="AF3" s="49">
        <v>26</v>
      </c>
      <c r="AG3" s="49">
        <v>27</v>
      </c>
      <c r="AH3" s="49">
        <v>28</v>
      </c>
      <c r="AI3" s="49">
        <v>29</v>
      </c>
      <c r="AJ3" s="50">
        <v>30</v>
      </c>
      <c r="AK3" s="49">
        <v>31</v>
      </c>
      <c r="AL3" s="49">
        <v>32</v>
      </c>
      <c r="AM3" s="49">
        <v>33</v>
      </c>
      <c r="AN3" s="49">
        <v>34</v>
      </c>
      <c r="AO3" s="49">
        <v>35</v>
      </c>
      <c r="AP3" s="49">
        <v>36</v>
      </c>
      <c r="AQ3" s="49">
        <v>37</v>
      </c>
      <c r="AR3" s="49">
        <v>38</v>
      </c>
      <c r="AS3" s="49">
        <v>39</v>
      </c>
      <c r="AT3" s="50">
        <v>40</v>
      </c>
      <c r="AU3" s="49">
        <v>41</v>
      </c>
      <c r="AV3" s="49">
        <v>42</v>
      </c>
      <c r="AW3" s="49">
        <v>43</v>
      </c>
      <c r="AX3" s="49">
        <v>44</v>
      </c>
      <c r="AY3" s="49">
        <v>45</v>
      </c>
      <c r="AZ3" s="49">
        <v>46</v>
      </c>
      <c r="BA3" s="49">
        <v>47</v>
      </c>
      <c r="BB3" s="49">
        <v>48</v>
      </c>
      <c r="BC3" s="49">
        <v>49</v>
      </c>
      <c r="BD3" s="50">
        <v>50</v>
      </c>
      <c r="BE3" s="49">
        <v>51</v>
      </c>
      <c r="BF3" s="49">
        <v>52</v>
      </c>
      <c r="BG3" s="49">
        <v>53</v>
      </c>
      <c r="BH3" s="49">
        <v>54</v>
      </c>
      <c r="BI3" s="49">
        <v>55</v>
      </c>
      <c r="BJ3" s="49">
        <v>56</v>
      </c>
      <c r="BK3" s="49">
        <v>57</v>
      </c>
      <c r="BL3" s="49">
        <v>58</v>
      </c>
      <c r="BM3" s="49">
        <v>59</v>
      </c>
      <c r="BN3" s="50">
        <v>60</v>
      </c>
      <c r="BO3" s="49">
        <v>61</v>
      </c>
      <c r="BP3" s="49">
        <v>62</v>
      </c>
      <c r="BQ3" s="49">
        <v>63</v>
      </c>
      <c r="BR3" s="49">
        <v>64</v>
      </c>
      <c r="BS3" s="49">
        <v>65</v>
      </c>
      <c r="BT3" s="49">
        <v>66</v>
      </c>
      <c r="BU3" s="49">
        <v>67</v>
      </c>
      <c r="BV3" s="49">
        <v>68</v>
      </c>
      <c r="BW3" s="49">
        <v>69</v>
      </c>
      <c r="BX3" s="50">
        <v>70</v>
      </c>
    </row>
    <row r="4" spans="1:76" s="57" customFormat="1" ht="85.5">
      <c r="A4" s="52"/>
      <c r="B4" s="53"/>
      <c r="C4" s="53"/>
      <c r="D4" s="53"/>
      <c r="E4" s="53"/>
      <c r="F4" s="54"/>
      <c r="G4" s="55" t="s">
        <v>45</v>
      </c>
      <c r="H4" s="55" t="s">
        <v>46</v>
      </c>
      <c r="I4" s="55" t="s">
        <v>464</v>
      </c>
      <c r="J4" s="55" t="s">
        <v>465</v>
      </c>
      <c r="K4" s="55" t="s">
        <v>466</v>
      </c>
      <c r="L4" s="55" t="s">
        <v>467</v>
      </c>
      <c r="M4" s="55" t="s">
        <v>468</v>
      </c>
      <c r="N4" s="55" t="s">
        <v>47</v>
      </c>
      <c r="O4" s="55" t="s">
        <v>48</v>
      </c>
      <c r="P4" s="56" t="s">
        <v>49</v>
      </c>
      <c r="Q4" s="55" t="s">
        <v>50</v>
      </c>
      <c r="R4" s="55" t="s">
        <v>51</v>
      </c>
      <c r="S4" s="55" t="s">
        <v>52</v>
      </c>
      <c r="T4" s="55" t="s">
        <v>53</v>
      </c>
      <c r="U4" s="55" t="s">
        <v>54</v>
      </c>
      <c r="V4" s="55" t="s">
        <v>55</v>
      </c>
      <c r="W4" s="55" t="s">
        <v>56</v>
      </c>
      <c r="X4" s="55" t="s">
        <v>57</v>
      </c>
      <c r="Y4" s="55" t="s">
        <v>58</v>
      </c>
      <c r="Z4" s="56" t="s">
        <v>59</v>
      </c>
      <c r="AA4" s="55" t="s">
        <v>60</v>
      </c>
      <c r="AB4" s="55" t="s">
        <v>61</v>
      </c>
      <c r="AC4" s="55" t="s">
        <v>62</v>
      </c>
      <c r="AD4" s="55" t="s">
        <v>63</v>
      </c>
      <c r="AE4" s="55" t="s">
        <v>64</v>
      </c>
      <c r="AF4" s="55" t="s">
        <v>65</v>
      </c>
      <c r="AG4" s="55" t="s">
        <v>66</v>
      </c>
      <c r="AH4" s="55" t="s">
        <v>67</v>
      </c>
      <c r="AI4" s="55" t="s">
        <v>68</v>
      </c>
      <c r="AJ4" s="56" t="s">
        <v>69</v>
      </c>
      <c r="AK4" s="55" t="s">
        <v>70</v>
      </c>
      <c r="AL4" s="55" t="s">
        <v>71</v>
      </c>
      <c r="AM4" s="55" t="s">
        <v>72</v>
      </c>
      <c r="AN4" s="55" t="s">
        <v>73</v>
      </c>
      <c r="AO4" s="55" t="s">
        <v>74</v>
      </c>
      <c r="AP4" s="55" t="s">
        <v>75</v>
      </c>
      <c r="AQ4" s="55" t="s">
        <v>76</v>
      </c>
      <c r="AR4" s="55" t="s">
        <v>77</v>
      </c>
      <c r="AS4" s="55" t="s">
        <v>78</v>
      </c>
      <c r="AT4" s="56" t="s">
        <v>79</v>
      </c>
      <c r="AU4" s="55" t="s">
        <v>80</v>
      </c>
      <c r="AV4" s="55" t="s">
        <v>81</v>
      </c>
      <c r="AW4" s="55" t="s">
        <v>82</v>
      </c>
      <c r="AX4" s="55" t="s">
        <v>83</v>
      </c>
      <c r="AY4" s="55" t="s">
        <v>84</v>
      </c>
      <c r="AZ4" s="55" t="s">
        <v>85</v>
      </c>
      <c r="BA4" s="55" t="s">
        <v>86</v>
      </c>
      <c r="BB4" s="55" t="s">
        <v>82</v>
      </c>
      <c r="BC4" s="55" t="s">
        <v>469</v>
      </c>
      <c r="BD4" s="56" t="s">
        <v>87</v>
      </c>
      <c r="BE4" s="55" t="s">
        <v>88</v>
      </c>
      <c r="BF4" s="55" t="s">
        <v>89</v>
      </c>
      <c r="BG4" s="55" t="s">
        <v>90</v>
      </c>
      <c r="BH4" s="55" t="s">
        <v>470</v>
      </c>
      <c r="BI4" s="55" t="s">
        <v>91</v>
      </c>
      <c r="BJ4" s="55" t="s">
        <v>92</v>
      </c>
      <c r="BK4" s="55" t="s">
        <v>93</v>
      </c>
      <c r="BL4" s="55" t="s">
        <v>94</v>
      </c>
      <c r="BM4" s="55" t="s">
        <v>95</v>
      </c>
      <c r="BN4" s="56" t="s">
        <v>471</v>
      </c>
      <c r="BO4" s="55" t="s">
        <v>96</v>
      </c>
      <c r="BP4" s="55" t="s">
        <v>97</v>
      </c>
      <c r="BQ4" s="55" t="s">
        <v>98</v>
      </c>
      <c r="BR4" s="55" t="s">
        <v>99</v>
      </c>
      <c r="BS4" s="55" t="s">
        <v>100</v>
      </c>
      <c r="BT4" s="55" t="s">
        <v>101</v>
      </c>
      <c r="BU4" s="55" t="s">
        <v>102</v>
      </c>
      <c r="BV4" s="55" t="s">
        <v>103</v>
      </c>
      <c r="BW4" s="55" t="s">
        <v>104</v>
      </c>
      <c r="BX4" s="56" t="s">
        <v>105</v>
      </c>
    </row>
    <row r="5" spans="1:76" ht="24" customHeight="1">
      <c r="A5" s="58"/>
      <c r="B5" s="59" t="s">
        <v>106</v>
      </c>
      <c r="C5" s="60"/>
      <c r="D5" s="61"/>
      <c r="E5" s="62" t="s">
        <v>107</v>
      </c>
      <c r="F5" s="63"/>
      <c r="G5" s="64">
        <v>61038</v>
      </c>
      <c r="H5" s="64">
        <v>20642</v>
      </c>
      <c r="I5" s="64">
        <v>9109</v>
      </c>
      <c r="J5" s="64">
        <v>1901</v>
      </c>
      <c r="K5" s="64">
        <v>1833</v>
      </c>
      <c r="L5" s="64">
        <v>68</v>
      </c>
      <c r="M5" s="64">
        <v>7208</v>
      </c>
      <c r="N5" s="64">
        <v>116</v>
      </c>
      <c r="O5" s="64">
        <v>4669</v>
      </c>
      <c r="P5" s="65">
        <v>4619</v>
      </c>
      <c r="Q5" s="64">
        <v>50</v>
      </c>
      <c r="R5" s="64">
        <v>2396</v>
      </c>
      <c r="S5" s="64">
        <v>952</v>
      </c>
      <c r="T5" s="64">
        <v>1444</v>
      </c>
      <c r="U5" s="64">
        <v>27</v>
      </c>
      <c r="V5" s="64">
        <v>11533</v>
      </c>
      <c r="W5" s="64">
        <v>430</v>
      </c>
      <c r="X5" s="64">
        <v>15</v>
      </c>
      <c r="Y5" s="64">
        <v>415</v>
      </c>
      <c r="Z5" s="65">
        <v>11103</v>
      </c>
      <c r="AA5" s="64">
        <v>102</v>
      </c>
      <c r="AB5" s="64">
        <v>178</v>
      </c>
      <c r="AC5" s="64">
        <v>640</v>
      </c>
      <c r="AD5" s="64">
        <v>1037</v>
      </c>
      <c r="AE5" s="64">
        <v>3142</v>
      </c>
      <c r="AF5" s="64">
        <v>1714</v>
      </c>
      <c r="AG5" s="64">
        <v>4146</v>
      </c>
      <c r="AH5" s="64">
        <v>144</v>
      </c>
      <c r="AI5" s="64">
        <v>40337</v>
      </c>
      <c r="AJ5" s="65">
        <v>28293</v>
      </c>
      <c r="AK5" s="64">
        <v>19086</v>
      </c>
      <c r="AL5" s="64">
        <v>18130</v>
      </c>
      <c r="AM5" s="64">
        <v>17797</v>
      </c>
      <c r="AN5" s="64">
        <v>14396</v>
      </c>
      <c r="AO5" s="64">
        <v>42</v>
      </c>
      <c r="AP5" s="64">
        <v>12</v>
      </c>
      <c r="AQ5" s="64">
        <v>1491</v>
      </c>
      <c r="AR5" s="64">
        <v>1855</v>
      </c>
      <c r="AS5" s="64">
        <v>1</v>
      </c>
      <c r="AT5" s="65">
        <v>0</v>
      </c>
      <c r="AU5" s="64">
        <v>333</v>
      </c>
      <c r="AV5" s="64">
        <v>129</v>
      </c>
      <c r="AW5" s="64">
        <v>30</v>
      </c>
      <c r="AX5" s="64">
        <v>75</v>
      </c>
      <c r="AY5" s="64">
        <v>2</v>
      </c>
      <c r="AZ5" s="64">
        <v>22</v>
      </c>
      <c r="BA5" s="64">
        <v>204</v>
      </c>
      <c r="BB5" s="64">
        <v>165</v>
      </c>
      <c r="BC5" s="64">
        <v>39</v>
      </c>
      <c r="BD5" s="65">
        <v>956</v>
      </c>
      <c r="BE5" s="64">
        <v>8546</v>
      </c>
      <c r="BF5" s="64">
        <v>4623</v>
      </c>
      <c r="BG5" s="64">
        <v>2794</v>
      </c>
      <c r="BH5" s="64">
        <v>560</v>
      </c>
      <c r="BI5" s="64">
        <v>31</v>
      </c>
      <c r="BJ5" s="64">
        <v>1238</v>
      </c>
      <c r="BK5" s="64">
        <v>36</v>
      </c>
      <c r="BL5" s="64">
        <v>76</v>
      </c>
      <c r="BM5" s="64">
        <v>70</v>
      </c>
      <c r="BN5" s="65">
        <v>179</v>
      </c>
      <c r="BO5" s="64">
        <v>2011</v>
      </c>
      <c r="BP5" s="64">
        <v>1551</v>
      </c>
      <c r="BQ5" s="64">
        <v>661</v>
      </c>
      <c r="BR5" s="64">
        <v>12044</v>
      </c>
      <c r="BS5" s="64">
        <v>507</v>
      </c>
      <c r="BT5" s="64">
        <v>227</v>
      </c>
      <c r="BU5" s="64">
        <v>7</v>
      </c>
      <c r="BV5" s="64">
        <v>90</v>
      </c>
      <c r="BW5" s="64">
        <v>2186</v>
      </c>
      <c r="BX5" s="65">
        <v>9027</v>
      </c>
    </row>
    <row r="6" spans="1:76" ht="15" customHeight="1">
      <c r="A6" s="58"/>
      <c r="B6" s="59" t="s">
        <v>108</v>
      </c>
      <c r="C6" s="60"/>
      <c r="D6" s="61"/>
      <c r="E6" s="62" t="s">
        <v>109</v>
      </c>
      <c r="F6" s="63"/>
      <c r="G6" s="64">
        <v>0</v>
      </c>
      <c r="H6" s="64">
        <v>0</v>
      </c>
      <c r="I6" s="64">
        <v>0</v>
      </c>
      <c r="J6" s="64">
        <v>0</v>
      </c>
      <c r="K6" s="64">
        <v>0</v>
      </c>
      <c r="L6" s="64">
        <v>0</v>
      </c>
      <c r="M6" s="64">
        <v>0</v>
      </c>
      <c r="N6" s="64">
        <v>0</v>
      </c>
      <c r="O6" s="64">
        <v>0</v>
      </c>
      <c r="P6" s="65">
        <v>0</v>
      </c>
      <c r="Q6" s="64">
        <v>0</v>
      </c>
      <c r="R6" s="64">
        <v>0</v>
      </c>
      <c r="S6" s="64">
        <v>0</v>
      </c>
      <c r="T6" s="64">
        <v>0</v>
      </c>
      <c r="U6" s="64">
        <v>0</v>
      </c>
      <c r="V6" s="64">
        <v>0</v>
      </c>
      <c r="W6" s="64">
        <v>0</v>
      </c>
      <c r="X6" s="64">
        <v>0</v>
      </c>
      <c r="Y6" s="64">
        <v>0</v>
      </c>
      <c r="Z6" s="65">
        <v>0</v>
      </c>
      <c r="AA6" s="64">
        <v>0</v>
      </c>
      <c r="AB6" s="64">
        <v>0</v>
      </c>
      <c r="AC6" s="64">
        <v>0</v>
      </c>
      <c r="AD6" s="64">
        <v>0</v>
      </c>
      <c r="AE6" s="64">
        <v>0</v>
      </c>
      <c r="AF6" s="64">
        <v>0</v>
      </c>
      <c r="AG6" s="64">
        <v>0</v>
      </c>
      <c r="AH6" s="64">
        <v>0</v>
      </c>
      <c r="AI6" s="64">
        <v>0</v>
      </c>
      <c r="AJ6" s="65">
        <v>0</v>
      </c>
      <c r="AK6" s="64">
        <v>0</v>
      </c>
      <c r="AL6" s="64">
        <v>0</v>
      </c>
      <c r="AM6" s="64">
        <v>0</v>
      </c>
      <c r="AN6" s="64">
        <v>0</v>
      </c>
      <c r="AO6" s="64">
        <v>0</v>
      </c>
      <c r="AP6" s="64">
        <v>0</v>
      </c>
      <c r="AQ6" s="64">
        <v>0</v>
      </c>
      <c r="AR6" s="64">
        <v>0</v>
      </c>
      <c r="AS6" s="64">
        <v>0</v>
      </c>
      <c r="AT6" s="65">
        <v>0</v>
      </c>
      <c r="AU6" s="64">
        <v>0</v>
      </c>
      <c r="AV6" s="64">
        <v>0</v>
      </c>
      <c r="AW6" s="64">
        <v>0</v>
      </c>
      <c r="AX6" s="64">
        <v>0</v>
      </c>
      <c r="AY6" s="64">
        <v>0</v>
      </c>
      <c r="AZ6" s="64">
        <v>0</v>
      </c>
      <c r="BA6" s="64">
        <v>0</v>
      </c>
      <c r="BB6" s="64">
        <v>0</v>
      </c>
      <c r="BC6" s="64">
        <v>0</v>
      </c>
      <c r="BD6" s="65">
        <v>0</v>
      </c>
      <c r="BE6" s="64">
        <v>0</v>
      </c>
      <c r="BF6" s="64">
        <v>0</v>
      </c>
      <c r="BG6" s="64">
        <v>0</v>
      </c>
      <c r="BH6" s="64">
        <v>0</v>
      </c>
      <c r="BI6" s="64">
        <v>0</v>
      </c>
      <c r="BJ6" s="64">
        <v>0</v>
      </c>
      <c r="BK6" s="64">
        <v>0</v>
      </c>
      <c r="BL6" s="64">
        <v>0</v>
      </c>
      <c r="BM6" s="64">
        <v>0</v>
      </c>
      <c r="BN6" s="65">
        <v>0</v>
      </c>
      <c r="BO6" s="64">
        <v>0</v>
      </c>
      <c r="BP6" s="64">
        <v>0</v>
      </c>
      <c r="BQ6" s="64">
        <v>0</v>
      </c>
      <c r="BR6" s="64">
        <v>0</v>
      </c>
      <c r="BS6" s="64">
        <v>0</v>
      </c>
      <c r="BT6" s="64">
        <v>0</v>
      </c>
      <c r="BU6" s="64">
        <v>0</v>
      </c>
      <c r="BV6" s="64">
        <v>0</v>
      </c>
      <c r="BW6" s="64">
        <v>0</v>
      </c>
      <c r="BX6" s="65">
        <v>0</v>
      </c>
    </row>
    <row r="7" spans="1:76" ht="15" customHeight="1">
      <c r="A7" s="58"/>
      <c r="B7" s="59" t="s">
        <v>110</v>
      </c>
      <c r="C7" s="60"/>
      <c r="D7" s="61"/>
      <c r="E7" s="62" t="s">
        <v>111</v>
      </c>
      <c r="F7" s="63"/>
      <c r="G7" s="64">
        <v>0</v>
      </c>
      <c r="H7" s="64">
        <v>0</v>
      </c>
      <c r="I7" s="64">
        <v>0</v>
      </c>
      <c r="J7" s="64">
        <v>0</v>
      </c>
      <c r="K7" s="64">
        <v>0</v>
      </c>
      <c r="L7" s="64">
        <v>0</v>
      </c>
      <c r="M7" s="64">
        <v>0</v>
      </c>
      <c r="N7" s="64">
        <v>0</v>
      </c>
      <c r="O7" s="64">
        <v>0</v>
      </c>
      <c r="P7" s="65">
        <v>0</v>
      </c>
      <c r="Q7" s="64">
        <v>0</v>
      </c>
      <c r="R7" s="64">
        <v>0</v>
      </c>
      <c r="S7" s="64">
        <v>0</v>
      </c>
      <c r="T7" s="64">
        <v>0</v>
      </c>
      <c r="U7" s="64">
        <v>0</v>
      </c>
      <c r="V7" s="64">
        <v>0</v>
      </c>
      <c r="W7" s="64">
        <v>0</v>
      </c>
      <c r="X7" s="64">
        <v>0</v>
      </c>
      <c r="Y7" s="64">
        <v>0</v>
      </c>
      <c r="Z7" s="65">
        <v>0</v>
      </c>
      <c r="AA7" s="64">
        <v>0</v>
      </c>
      <c r="AB7" s="64">
        <v>0</v>
      </c>
      <c r="AC7" s="64">
        <v>0</v>
      </c>
      <c r="AD7" s="64">
        <v>0</v>
      </c>
      <c r="AE7" s="64">
        <v>0</v>
      </c>
      <c r="AF7" s="64">
        <v>0</v>
      </c>
      <c r="AG7" s="64">
        <v>0</v>
      </c>
      <c r="AH7" s="64">
        <v>0</v>
      </c>
      <c r="AI7" s="64">
        <v>0</v>
      </c>
      <c r="AJ7" s="65">
        <v>0</v>
      </c>
      <c r="AK7" s="64">
        <v>0</v>
      </c>
      <c r="AL7" s="64">
        <v>0</v>
      </c>
      <c r="AM7" s="64">
        <v>0</v>
      </c>
      <c r="AN7" s="64">
        <v>0</v>
      </c>
      <c r="AO7" s="64">
        <v>0</v>
      </c>
      <c r="AP7" s="64">
        <v>0</v>
      </c>
      <c r="AQ7" s="64">
        <v>0</v>
      </c>
      <c r="AR7" s="64">
        <v>0</v>
      </c>
      <c r="AS7" s="64">
        <v>0</v>
      </c>
      <c r="AT7" s="65">
        <v>0</v>
      </c>
      <c r="AU7" s="64">
        <v>0</v>
      </c>
      <c r="AV7" s="64">
        <v>0</v>
      </c>
      <c r="AW7" s="64">
        <v>0</v>
      </c>
      <c r="AX7" s="64">
        <v>0</v>
      </c>
      <c r="AY7" s="64">
        <v>0</v>
      </c>
      <c r="AZ7" s="64">
        <v>0</v>
      </c>
      <c r="BA7" s="64">
        <v>0</v>
      </c>
      <c r="BB7" s="64">
        <v>0</v>
      </c>
      <c r="BC7" s="64">
        <v>0</v>
      </c>
      <c r="BD7" s="65">
        <v>0</v>
      </c>
      <c r="BE7" s="64">
        <v>0</v>
      </c>
      <c r="BF7" s="64">
        <v>0</v>
      </c>
      <c r="BG7" s="64">
        <v>0</v>
      </c>
      <c r="BH7" s="64">
        <v>0</v>
      </c>
      <c r="BI7" s="64">
        <v>0</v>
      </c>
      <c r="BJ7" s="64">
        <v>0</v>
      </c>
      <c r="BK7" s="64">
        <v>0</v>
      </c>
      <c r="BL7" s="64">
        <v>0</v>
      </c>
      <c r="BM7" s="64">
        <v>0</v>
      </c>
      <c r="BN7" s="65">
        <v>0</v>
      </c>
      <c r="BO7" s="64">
        <v>0</v>
      </c>
      <c r="BP7" s="64">
        <v>0</v>
      </c>
      <c r="BQ7" s="64">
        <v>0</v>
      </c>
      <c r="BR7" s="64">
        <v>0</v>
      </c>
      <c r="BS7" s="64">
        <v>0</v>
      </c>
      <c r="BT7" s="64">
        <v>0</v>
      </c>
      <c r="BU7" s="64">
        <v>0</v>
      </c>
      <c r="BV7" s="64">
        <v>0</v>
      </c>
      <c r="BW7" s="64">
        <v>0</v>
      </c>
      <c r="BX7" s="65">
        <v>0</v>
      </c>
    </row>
    <row r="8" spans="1:76" ht="15" customHeight="1">
      <c r="A8" s="58"/>
      <c r="B8" s="59" t="s">
        <v>112</v>
      </c>
      <c r="C8" s="60"/>
      <c r="D8" s="61"/>
      <c r="E8" s="62" t="s">
        <v>1</v>
      </c>
      <c r="F8" s="63"/>
      <c r="G8" s="64">
        <v>2234</v>
      </c>
      <c r="H8" s="64">
        <v>345</v>
      </c>
      <c r="I8" s="64">
        <v>195</v>
      </c>
      <c r="J8" s="64">
        <v>163</v>
      </c>
      <c r="K8" s="64">
        <v>158</v>
      </c>
      <c r="L8" s="64">
        <v>5</v>
      </c>
      <c r="M8" s="64">
        <v>32</v>
      </c>
      <c r="N8" s="64">
        <v>1</v>
      </c>
      <c r="O8" s="64">
        <v>16</v>
      </c>
      <c r="P8" s="65">
        <v>15</v>
      </c>
      <c r="Q8" s="64">
        <v>1</v>
      </c>
      <c r="R8" s="64">
        <v>14</v>
      </c>
      <c r="S8" s="64">
        <v>5</v>
      </c>
      <c r="T8" s="64">
        <v>9</v>
      </c>
      <c r="U8" s="64">
        <v>1</v>
      </c>
      <c r="V8" s="64">
        <v>150</v>
      </c>
      <c r="W8" s="64">
        <v>15</v>
      </c>
      <c r="X8" s="64">
        <v>2</v>
      </c>
      <c r="Y8" s="64">
        <v>13</v>
      </c>
      <c r="Z8" s="65">
        <v>135</v>
      </c>
      <c r="AA8" s="64">
        <v>1</v>
      </c>
      <c r="AB8" s="64">
        <v>6</v>
      </c>
      <c r="AC8" s="64">
        <v>3</v>
      </c>
      <c r="AD8" s="64">
        <v>9</v>
      </c>
      <c r="AE8" s="64">
        <v>30</v>
      </c>
      <c r="AF8" s="64">
        <v>24</v>
      </c>
      <c r="AG8" s="64">
        <v>60</v>
      </c>
      <c r="AH8" s="64">
        <v>2</v>
      </c>
      <c r="AI8" s="64">
        <v>1570</v>
      </c>
      <c r="AJ8" s="65">
        <v>1323</v>
      </c>
      <c r="AK8" s="64">
        <v>216</v>
      </c>
      <c r="AL8" s="64">
        <v>216</v>
      </c>
      <c r="AM8" s="64">
        <v>210</v>
      </c>
      <c r="AN8" s="64">
        <v>201</v>
      </c>
      <c r="AO8" s="64">
        <v>0</v>
      </c>
      <c r="AP8" s="64">
        <v>1</v>
      </c>
      <c r="AQ8" s="64">
        <v>5</v>
      </c>
      <c r="AR8" s="64">
        <v>3</v>
      </c>
      <c r="AS8" s="64">
        <v>0</v>
      </c>
      <c r="AT8" s="65">
        <v>0</v>
      </c>
      <c r="AU8" s="64">
        <v>6</v>
      </c>
      <c r="AV8" s="64">
        <v>3</v>
      </c>
      <c r="AW8" s="64">
        <v>3</v>
      </c>
      <c r="AX8" s="64">
        <v>0</v>
      </c>
      <c r="AY8" s="64">
        <v>0</v>
      </c>
      <c r="AZ8" s="64">
        <v>0</v>
      </c>
      <c r="BA8" s="64">
        <v>3</v>
      </c>
      <c r="BB8" s="64">
        <v>2</v>
      </c>
      <c r="BC8" s="64">
        <v>1</v>
      </c>
      <c r="BD8" s="65">
        <v>0</v>
      </c>
      <c r="BE8" s="64">
        <v>106</v>
      </c>
      <c r="BF8" s="64">
        <v>14</v>
      </c>
      <c r="BG8" s="64">
        <v>2</v>
      </c>
      <c r="BH8" s="64">
        <v>0</v>
      </c>
      <c r="BI8" s="64">
        <v>0</v>
      </c>
      <c r="BJ8" s="64">
        <v>12</v>
      </c>
      <c r="BK8" s="64">
        <v>3</v>
      </c>
      <c r="BL8" s="64">
        <v>48</v>
      </c>
      <c r="BM8" s="64">
        <v>0</v>
      </c>
      <c r="BN8" s="65">
        <v>0</v>
      </c>
      <c r="BO8" s="64">
        <v>39</v>
      </c>
      <c r="BP8" s="64">
        <v>2</v>
      </c>
      <c r="BQ8" s="64">
        <v>1001</v>
      </c>
      <c r="BR8" s="64">
        <v>247</v>
      </c>
      <c r="BS8" s="64">
        <v>24</v>
      </c>
      <c r="BT8" s="64">
        <v>7</v>
      </c>
      <c r="BU8" s="64">
        <v>5</v>
      </c>
      <c r="BV8" s="64">
        <v>9</v>
      </c>
      <c r="BW8" s="64">
        <v>74</v>
      </c>
      <c r="BX8" s="65">
        <v>128</v>
      </c>
    </row>
    <row r="9" spans="1:76" ht="15" customHeight="1">
      <c r="A9" s="58"/>
      <c r="B9" s="59" t="s">
        <v>113</v>
      </c>
      <c r="C9" s="60"/>
      <c r="D9" s="61"/>
      <c r="E9" s="62" t="s">
        <v>2</v>
      </c>
      <c r="F9" s="63"/>
      <c r="G9" s="64">
        <v>0</v>
      </c>
      <c r="H9" s="64">
        <v>0</v>
      </c>
      <c r="I9" s="64">
        <v>0</v>
      </c>
      <c r="J9" s="64">
        <v>0</v>
      </c>
      <c r="K9" s="64">
        <v>0</v>
      </c>
      <c r="L9" s="64">
        <v>0</v>
      </c>
      <c r="M9" s="64">
        <v>0</v>
      </c>
      <c r="N9" s="64">
        <v>0</v>
      </c>
      <c r="O9" s="64">
        <v>0</v>
      </c>
      <c r="P9" s="65">
        <v>0</v>
      </c>
      <c r="Q9" s="64">
        <v>0</v>
      </c>
      <c r="R9" s="64">
        <v>0</v>
      </c>
      <c r="S9" s="64">
        <v>0</v>
      </c>
      <c r="T9" s="64">
        <v>0</v>
      </c>
      <c r="U9" s="64">
        <v>0</v>
      </c>
      <c r="V9" s="64">
        <v>0</v>
      </c>
      <c r="W9" s="64">
        <v>0</v>
      </c>
      <c r="X9" s="64">
        <v>0</v>
      </c>
      <c r="Y9" s="64">
        <v>0</v>
      </c>
      <c r="Z9" s="65">
        <v>0</v>
      </c>
      <c r="AA9" s="64">
        <v>0</v>
      </c>
      <c r="AB9" s="64">
        <v>0</v>
      </c>
      <c r="AC9" s="64">
        <v>0</v>
      </c>
      <c r="AD9" s="64">
        <v>0</v>
      </c>
      <c r="AE9" s="64">
        <v>0</v>
      </c>
      <c r="AF9" s="64">
        <v>0</v>
      </c>
      <c r="AG9" s="64">
        <v>0</v>
      </c>
      <c r="AH9" s="64">
        <v>0</v>
      </c>
      <c r="AI9" s="64">
        <v>0</v>
      </c>
      <c r="AJ9" s="65">
        <v>0</v>
      </c>
      <c r="AK9" s="64">
        <v>0</v>
      </c>
      <c r="AL9" s="64">
        <v>0</v>
      </c>
      <c r="AM9" s="64">
        <v>0</v>
      </c>
      <c r="AN9" s="64">
        <v>0</v>
      </c>
      <c r="AO9" s="64">
        <v>0</v>
      </c>
      <c r="AP9" s="64">
        <v>0</v>
      </c>
      <c r="AQ9" s="64">
        <v>0</v>
      </c>
      <c r="AR9" s="64">
        <v>0</v>
      </c>
      <c r="AS9" s="64">
        <v>0</v>
      </c>
      <c r="AT9" s="65">
        <v>0</v>
      </c>
      <c r="AU9" s="64">
        <v>0</v>
      </c>
      <c r="AV9" s="64">
        <v>0</v>
      </c>
      <c r="AW9" s="64">
        <v>0</v>
      </c>
      <c r="AX9" s="64">
        <v>0</v>
      </c>
      <c r="AY9" s="64">
        <v>0</v>
      </c>
      <c r="AZ9" s="64">
        <v>0</v>
      </c>
      <c r="BA9" s="64">
        <v>0</v>
      </c>
      <c r="BB9" s="64">
        <v>0</v>
      </c>
      <c r="BC9" s="64">
        <v>0</v>
      </c>
      <c r="BD9" s="65">
        <v>0</v>
      </c>
      <c r="BE9" s="64">
        <v>0</v>
      </c>
      <c r="BF9" s="64">
        <v>0</v>
      </c>
      <c r="BG9" s="64">
        <v>0</v>
      </c>
      <c r="BH9" s="64">
        <v>0</v>
      </c>
      <c r="BI9" s="64">
        <v>0</v>
      </c>
      <c r="BJ9" s="64">
        <v>0</v>
      </c>
      <c r="BK9" s="64">
        <v>0</v>
      </c>
      <c r="BL9" s="64">
        <v>0</v>
      </c>
      <c r="BM9" s="64">
        <v>0</v>
      </c>
      <c r="BN9" s="65">
        <v>0</v>
      </c>
      <c r="BO9" s="64">
        <v>0</v>
      </c>
      <c r="BP9" s="64">
        <v>0</v>
      </c>
      <c r="BQ9" s="64">
        <v>0</v>
      </c>
      <c r="BR9" s="64">
        <v>0</v>
      </c>
      <c r="BS9" s="64">
        <v>0</v>
      </c>
      <c r="BT9" s="64">
        <v>0</v>
      </c>
      <c r="BU9" s="64">
        <v>0</v>
      </c>
      <c r="BV9" s="64">
        <v>0</v>
      </c>
      <c r="BW9" s="64">
        <v>0</v>
      </c>
      <c r="BX9" s="65">
        <v>0</v>
      </c>
    </row>
    <row r="10" spans="1:76" ht="15" customHeight="1">
      <c r="A10" s="58"/>
      <c r="B10" s="59" t="s">
        <v>114</v>
      </c>
      <c r="C10" s="60"/>
      <c r="D10" s="61"/>
      <c r="E10" s="62" t="s">
        <v>116</v>
      </c>
      <c r="F10" s="63"/>
      <c r="G10" s="64">
        <v>211</v>
      </c>
      <c r="H10" s="64">
        <v>20</v>
      </c>
      <c r="I10" s="64">
        <v>12</v>
      </c>
      <c r="J10" s="64">
        <v>7</v>
      </c>
      <c r="K10" s="64">
        <v>7</v>
      </c>
      <c r="L10" s="64">
        <v>0</v>
      </c>
      <c r="M10" s="64">
        <v>5</v>
      </c>
      <c r="N10" s="64">
        <v>0</v>
      </c>
      <c r="O10" s="64">
        <v>3</v>
      </c>
      <c r="P10" s="65">
        <v>3</v>
      </c>
      <c r="Q10" s="64">
        <v>0</v>
      </c>
      <c r="R10" s="64">
        <v>2</v>
      </c>
      <c r="S10" s="64">
        <v>1</v>
      </c>
      <c r="T10" s="64">
        <v>1</v>
      </c>
      <c r="U10" s="64">
        <v>0</v>
      </c>
      <c r="V10" s="64">
        <v>8</v>
      </c>
      <c r="W10" s="64">
        <v>1</v>
      </c>
      <c r="X10" s="64">
        <v>0</v>
      </c>
      <c r="Y10" s="64">
        <v>1</v>
      </c>
      <c r="Z10" s="65">
        <v>7</v>
      </c>
      <c r="AA10" s="64">
        <v>0</v>
      </c>
      <c r="AB10" s="64">
        <v>0</v>
      </c>
      <c r="AC10" s="64">
        <v>0</v>
      </c>
      <c r="AD10" s="64">
        <v>0</v>
      </c>
      <c r="AE10" s="64">
        <v>2</v>
      </c>
      <c r="AF10" s="64">
        <v>1</v>
      </c>
      <c r="AG10" s="64">
        <v>4</v>
      </c>
      <c r="AH10" s="64">
        <v>0</v>
      </c>
      <c r="AI10" s="64">
        <v>189</v>
      </c>
      <c r="AJ10" s="65">
        <v>133</v>
      </c>
      <c r="AK10" s="64">
        <v>77</v>
      </c>
      <c r="AL10" s="64">
        <v>73</v>
      </c>
      <c r="AM10" s="64">
        <v>57</v>
      </c>
      <c r="AN10" s="64">
        <v>23</v>
      </c>
      <c r="AO10" s="64">
        <v>2</v>
      </c>
      <c r="AP10" s="64">
        <v>7</v>
      </c>
      <c r="AQ10" s="64">
        <v>19</v>
      </c>
      <c r="AR10" s="64">
        <v>6</v>
      </c>
      <c r="AS10" s="64">
        <v>0</v>
      </c>
      <c r="AT10" s="65">
        <v>0</v>
      </c>
      <c r="AU10" s="64">
        <v>16</v>
      </c>
      <c r="AV10" s="64">
        <v>15</v>
      </c>
      <c r="AW10" s="64">
        <v>10</v>
      </c>
      <c r="AX10" s="64">
        <v>3</v>
      </c>
      <c r="AY10" s="64">
        <v>2</v>
      </c>
      <c r="AZ10" s="64">
        <v>0</v>
      </c>
      <c r="BA10" s="64">
        <v>1</v>
      </c>
      <c r="BB10" s="64">
        <v>1</v>
      </c>
      <c r="BC10" s="64">
        <v>0</v>
      </c>
      <c r="BD10" s="65">
        <v>4</v>
      </c>
      <c r="BE10" s="64">
        <v>56</v>
      </c>
      <c r="BF10" s="64">
        <v>21</v>
      </c>
      <c r="BG10" s="64">
        <v>11</v>
      </c>
      <c r="BH10" s="64">
        <v>3</v>
      </c>
      <c r="BI10" s="64">
        <v>1</v>
      </c>
      <c r="BJ10" s="64">
        <v>6</v>
      </c>
      <c r="BK10" s="64">
        <v>10</v>
      </c>
      <c r="BL10" s="64">
        <v>7</v>
      </c>
      <c r="BM10" s="64">
        <v>2</v>
      </c>
      <c r="BN10" s="65">
        <v>2</v>
      </c>
      <c r="BO10" s="64">
        <v>6</v>
      </c>
      <c r="BP10" s="64">
        <v>8</v>
      </c>
      <c r="BQ10" s="64">
        <v>0</v>
      </c>
      <c r="BR10" s="64">
        <v>56</v>
      </c>
      <c r="BS10" s="64">
        <v>0</v>
      </c>
      <c r="BT10" s="64">
        <v>0</v>
      </c>
      <c r="BU10" s="64">
        <v>0</v>
      </c>
      <c r="BV10" s="64">
        <v>14</v>
      </c>
      <c r="BW10" s="64">
        <v>9</v>
      </c>
      <c r="BX10" s="65">
        <v>33</v>
      </c>
    </row>
    <row r="11" spans="1:76" ht="15" customHeight="1">
      <c r="A11" s="58"/>
      <c r="B11" s="59" t="s">
        <v>115</v>
      </c>
      <c r="C11" s="60"/>
      <c r="D11" s="61"/>
      <c r="E11" s="62" t="s">
        <v>404</v>
      </c>
      <c r="F11" s="63"/>
      <c r="G11" s="64">
        <v>378198</v>
      </c>
      <c r="H11" s="64">
        <v>63737</v>
      </c>
      <c r="I11" s="64">
        <v>30730</v>
      </c>
      <c r="J11" s="64">
        <v>17318</v>
      </c>
      <c r="K11" s="64">
        <v>16960</v>
      </c>
      <c r="L11" s="64">
        <v>358</v>
      </c>
      <c r="M11" s="64">
        <v>13412</v>
      </c>
      <c r="N11" s="64">
        <v>139</v>
      </c>
      <c r="O11" s="64">
        <v>7558</v>
      </c>
      <c r="P11" s="65">
        <v>7414</v>
      </c>
      <c r="Q11" s="64">
        <v>144</v>
      </c>
      <c r="R11" s="64">
        <v>5603</v>
      </c>
      <c r="S11" s="64">
        <v>1639</v>
      </c>
      <c r="T11" s="64">
        <v>3964</v>
      </c>
      <c r="U11" s="64">
        <v>112</v>
      </c>
      <c r="V11" s="64">
        <v>33007</v>
      </c>
      <c r="W11" s="64">
        <v>2489</v>
      </c>
      <c r="X11" s="64">
        <v>511</v>
      </c>
      <c r="Y11" s="64">
        <v>1978</v>
      </c>
      <c r="Z11" s="65">
        <v>30518</v>
      </c>
      <c r="AA11" s="64">
        <v>320</v>
      </c>
      <c r="AB11" s="64">
        <v>837</v>
      </c>
      <c r="AC11" s="64">
        <v>1512</v>
      </c>
      <c r="AD11" s="64">
        <v>2006</v>
      </c>
      <c r="AE11" s="64">
        <v>6402</v>
      </c>
      <c r="AF11" s="64">
        <v>7929</v>
      </c>
      <c r="AG11" s="64">
        <v>10909</v>
      </c>
      <c r="AH11" s="64">
        <v>603</v>
      </c>
      <c r="AI11" s="64">
        <v>313509</v>
      </c>
      <c r="AJ11" s="65">
        <v>191776</v>
      </c>
      <c r="AK11" s="64">
        <v>85304</v>
      </c>
      <c r="AL11" s="64">
        <v>81948</v>
      </c>
      <c r="AM11" s="64">
        <v>72978</v>
      </c>
      <c r="AN11" s="64">
        <v>51835</v>
      </c>
      <c r="AO11" s="64">
        <v>4828</v>
      </c>
      <c r="AP11" s="64">
        <v>1535</v>
      </c>
      <c r="AQ11" s="64">
        <v>6402</v>
      </c>
      <c r="AR11" s="64">
        <v>8096</v>
      </c>
      <c r="AS11" s="64">
        <v>182</v>
      </c>
      <c r="AT11" s="65">
        <v>100</v>
      </c>
      <c r="AU11" s="64">
        <v>8970</v>
      </c>
      <c r="AV11" s="64">
        <v>7265</v>
      </c>
      <c r="AW11" s="64">
        <v>6365</v>
      </c>
      <c r="AX11" s="64">
        <v>543</v>
      </c>
      <c r="AY11" s="64">
        <v>311</v>
      </c>
      <c r="AZ11" s="64">
        <v>46</v>
      </c>
      <c r="BA11" s="64">
        <v>1705</v>
      </c>
      <c r="BB11" s="64">
        <v>1386</v>
      </c>
      <c r="BC11" s="64">
        <v>319</v>
      </c>
      <c r="BD11" s="65">
        <v>3356</v>
      </c>
      <c r="BE11" s="64">
        <v>76587</v>
      </c>
      <c r="BF11" s="64">
        <v>18552</v>
      </c>
      <c r="BG11" s="64">
        <v>13410</v>
      </c>
      <c r="BH11" s="64">
        <v>1527</v>
      </c>
      <c r="BI11" s="64">
        <v>2837</v>
      </c>
      <c r="BJ11" s="64">
        <v>778</v>
      </c>
      <c r="BK11" s="64">
        <v>6750</v>
      </c>
      <c r="BL11" s="64">
        <v>17712</v>
      </c>
      <c r="BM11" s="64">
        <v>13648</v>
      </c>
      <c r="BN11" s="65">
        <v>4193</v>
      </c>
      <c r="BO11" s="64">
        <v>3268</v>
      </c>
      <c r="BP11" s="64">
        <v>12464</v>
      </c>
      <c r="BQ11" s="64">
        <v>29885</v>
      </c>
      <c r="BR11" s="64">
        <v>121733</v>
      </c>
      <c r="BS11" s="64">
        <v>16466</v>
      </c>
      <c r="BT11" s="64">
        <v>2951</v>
      </c>
      <c r="BU11" s="64">
        <v>212</v>
      </c>
      <c r="BV11" s="64">
        <v>18597</v>
      </c>
      <c r="BW11" s="64">
        <v>31454</v>
      </c>
      <c r="BX11" s="65">
        <v>52053</v>
      </c>
    </row>
    <row r="12" spans="1:76" ht="15" customHeight="1">
      <c r="A12" s="58"/>
      <c r="B12" s="59" t="s">
        <v>117</v>
      </c>
      <c r="C12" s="60"/>
      <c r="D12" s="61"/>
      <c r="E12" s="62" t="s">
        <v>119</v>
      </c>
      <c r="F12" s="63"/>
      <c r="G12" s="64">
        <v>0</v>
      </c>
      <c r="H12" s="64">
        <v>0</v>
      </c>
      <c r="I12" s="64">
        <v>0</v>
      </c>
      <c r="J12" s="64">
        <v>0</v>
      </c>
      <c r="K12" s="64">
        <v>0</v>
      </c>
      <c r="L12" s="64">
        <v>0</v>
      </c>
      <c r="M12" s="64">
        <v>0</v>
      </c>
      <c r="N12" s="64">
        <v>0</v>
      </c>
      <c r="O12" s="64">
        <v>0</v>
      </c>
      <c r="P12" s="65">
        <v>0</v>
      </c>
      <c r="Q12" s="64">
        <v>0</v>
      </c>
      <c r="R12" s="64">
        <v>0</v>
      </c>
      <c r="S12" s="64">
        <v>0</v>
      </c>
      <c r="T12" s="64">
        <v>0</v>
      </c>
      <c r="U12" s="64">
        <v>0</v>
      </c>
      <c r="V12" s="64">
        <v>0</v>
      </c>
      <c r="W12" s="64">
        <v>0</v>
      </c>
      <c r="X12" s="64">
        <v>0</v>
      </c>
      <c r="Y12" s="64">
        <v>0</v>
      </c>
      <c r="Z12" s="65">
        <v>0</v>
      </c>
      <c r="AA12" s="64">
        <v>0</v>
      </c>
      <c r="AB12" s="64">
        <v>0</v>
      </c>
      <c r="AC12" s="64">
        <v>0</v>
      </c>
      <c r="AD12" s="64">
        <v>0</v>
      </c>
      <c r="AE12" s="64">
        <v>0</v>
      </c>
      <c r="AF12" s="64">
        <v>0</v>
      </c>
      <c r="AG12" s="64">
        <v>0</v>
      </c>
      <c r="AH12" s="64">
        <v>0</v>
      </c>
      <c r="AI12" s="64">
        <v>0</v>
      </c>
      <c r="AJ12" s="65">
        <v>0</v>
      </c>
      <c r="AK12" s="64">
        <v>0</v>
      </c>
      <c r="AL12" s="64">
        <v>0</v>
      </c>
      <c r="AM12" s="64">
        <v>0</v>
      </c>
      <c r="AN12" s="64">
        <v>0</v>
      </c>
      <c r="AO12" s="64">
        <v>0</v>
      </c>
      <c r="AP12" s="64">
        <v>0</v>
      </c>
      <c r="AQ12" s="64">
        <v>0</v>
      </c>
      <c r="AR12" s="64">
        <v>0</v>
      </c>
      <c r="AS12" s="64">
        <v>0</v>
      </c>
      <c r="AT12" s="65">
        <v>0</v>
      </c>
      <c r="AU12" s="64">
        <v>0</v>
      </c>
      <c r="AV12" s="64">
        <v>0</v>
      </c>
      <c r="AW12" s="64">
        <v>0</v>
      </c>
      <c r="AX12" s="64">
        <v>0</v>
      </c>
      <c r="AY12" s="64">
        <v>0</v>
      </c>
      <c r="AZ12" s="64">
        <v>0</v>
      </c>
      <c r="BA12" s="64">
        <v>0</v>
      </c>
      <c r="BB12" s="64">
        <v>0</v>
      </c>
      <c r="BC12" s="64">
        <v>0</v>
      </c>
      <c r="BD12" s="65">
        <v>0</v>
      </c>
      <c r="BE12" s="64">
        <v>0</v>
      </c>
      <c r="BF12" s="64">
        <v>0</v>
      </c>
      <c r="BG12" s="64">
        <v>0</v>
      </c>
      <c r="BH12" s="64">
        <v>0</v>
      </c>
      <c r="BI12" s="64">
        <v>0</v>
      </c>
      <c r="BJ12" s="64">
        <v>0</v>
      </c>
      <c r="BK12" s="64">
        <v>0</v>
      </c>
      <c r="BL12" s="64">
        <v>0</v>
      </c>
      <c r="BM12" s="64">
        <v>0</v>
      </c>
      <c r="BN12" s="65">
        <v>0</v>
      </c>
      <c r="BO12" s="64">
        <v>0</v>
      </c>
      <c r="BP12" s="64">
        <v>0</v>
      </c>
      <c r="BQ12" s="64">
        <v>0</v>
      </c>
      <c r="BR12" s="64">
        <v>0</v>
      </c>
      <c r="BS12" s="64">
        <v>0</v>
      </c>
      <c r="BT12" s="64">
        <v>0</v>
      </c>
      <c r="BU12" s="64">
        <v>0</v>
      </c>
      <c r="BV12" s="64">
        <v>0</v>
      </c>
      <c r="BW12" s="64">
        <v>0</v>
      </c>
      <c r="BX12" s="65">
        <v>0</v>
      </c>
    </row>
    <row r="13" spans="1:76" ht="15" customHeight="1">
      <c r="A13" s="58"/>
      <c r="B13" s="59" t="s">
        <v>118</v>
      </c>
      <c r="C13" s="60"/>
      <c r="D13" s="61"/>
      <c r="E13" s="62" t="s">
        <v>405</v>
      </c>
      <c r="F13" s="63"/>
      <c r="G13" s="64">
        <v>0</v>
      </c>
      <c r="H13" s="64">
        <v>0</v>
      </c>
      <c r="I13" s="64">
        <v>0</v>
      </c>
      <c r="J13" s="64">
        <v>0</v>
      </c>
      <c r="K13" s="64">
        <v>0</v>
      </c>
      <c r="L13" s="64">
        <v>0</v>
      </c>
      <c r="M13" s="64">
        <v>0</v>
      </c>
      <c r="N13" s="64">
        <v>0</v>
      </c>
      <c r="O13" s="64">
        <v>0</v>
      </c>
      <c r="P13" s="65">
        <v>0</v>
      </c>
      <c r="Q13" s="64">
        <v>0</v>
      </c>
      <c r="R13" s="64">
        <v>0</v>
      </c>
      <c r="S13" s="64">
        <v>0</v>
      </c>
      <c r="T13" s="64">
        <v>0</v>
      </c>
      <c r="U13" s="64">
        <v>0</v>
      </c>
      <c r="V13" s="64">
        <v>0</v>
      </c>
      <c r="W13" s="64">
        <v>0</v>
      </c>
      <c r="X13" s="64">
        <v>0</v>
      </c>
      <c r="Y13" s="64">
        <v>0</v>
      </c>
      <c r="Z13" s="65">
        <v>0</v>
      </c>
      <c r="AA13" s="64">
        <v>0</v>
      </c>
      <c r="AB13" s="64">
        <v>0</v>
      </c>
      <c r="AC13" s="64">
        <v>0</v>
      </c>
      <c r="AD13" s="64">
        <v>0</v>
      </c>
      <c r="AE13" s="64">
        <v>0</v>
      </c>
      <c r="AF13" s="64">
        <v>0</v>
      </c>
      <c r="AG13" s="64">
        <v>0</v>
      </c>
      <c r="AH13" s="64">
        <v>0</v>
      </c>
      <c r="AI13" s="64">
        <v>0</v>
      </c>
      <c r="AJ13" s="65">
        <v>0</v>
      </c>
      <c r="AK13" s="64">
        <v>0</v>
      </c>
      <c r="AL13" s="64">
        <v>0</v>
      </c>
      <c r="AM13" s="64">
        <v>0</v>
      </c>
      <c r="AN13" s="64">
        <v>0</v>
      </c>
      <c r="AO13" s="64">
        <v>0</v>
      </c>
      <c r="AP13" s="64">
        <v>0</v>
      </c>
      <c r="AQ13" s="64">
        <v>0</v>
      </c>
      <c r="AR13" s="64">
        <v>0</v>
      </c>
      <c r="AS13" s="64">
        <v>0</v>
      </c>
      <c r="AT13" s="65">
        <v>0</v>
      </c>
      <c r="AU13" s="64">
        <v>0</v>
      </c>
      <c r="AV13" s="64">
        <v>0</v>
      </c>
      <c r="AW13" s="64">
        <v>0</v>
      </c>
      <c r="AX13" s="64">
        <v>0</v>
      </c>
      <c r="AY13" s="64">
        <v>0</v>
      </c>
      <c r="AZ13" s="64">
        <v>0</v>
      </c>
      <c r="BA13" s="64">
        <v>0</v>
      </c>
      <c r="BB13" s="64">
        <v>0</v>
      </c>
      <c r="BC13" s="64">
        <v>0</v>
      </c>
      <c r="BD13" s="65">
        <v>0</v>
      </c>
      <c r="BE13" s="64">
        <v>0</v>
      </c>
      <c r="BF13" s="64">
        <v>0</v>
      </c>
      <c r="BG13" s="64">
        <v>0</v>
      </c>
      <c r="BH13" s="64">
        <v>0</v>
      </c>
      <c r="BI13" s="64">
        <v>0</v>
      </c>
      <c r="BJ13" s="64">
        <v>0</v>
      </c>
      <c r="BK13" s="64">
        <v>0</v>
      </c>
      <c r="BL13" s="64">
        <v>0</v>
      </c>
      <c r="BM13" s="64">
        <v>0</v>
      </c>
      <c r="BN13" s="65">
        <v>0</v>
      </c>
      <c r="BO13" s="64">
        <v>0</v>
      </c>
      <c r="BP13" s="64">
        <v>0</v>
      </c>
      <c r="BQ13" s="64">
        <v>0</v>
      </c>
      <c r="BR13" s="64">
        <v>0</v>
      </c>
      <c r="BS13" s="64">
        <v>0</v>
      </c>
      <c r="BT13" s="64">
        <v>0</v>
      </c>
      <c r="BU13" s="64">
        <v>0</v>
      </c>
      <c r="BV13" s="64">
        <v>0</v>
      </c>
      <c r="BW13" s="64">
        <v>0</v>
      </c>
      <c r="BX13" s="65">
        <v>0</v>
      </c>
    </row>
    <row r="14" spans="1:76" ht="24" customHeight="1">
      <c r="A14" s="58"/>
      <c r="B14" s="59" t="s">
        <v>120</v>
      </c>
      <c r="C14" s="60"/>
      <c r="D14" s="61"/>
      <c r="E14" s="62" t="s">
        <v>122</v>
      </c>
      <c r="F14" s="63"/>
      <c r="G14" s="64">
        <v>1513</v>
      </c>
      <c r="H14" s="64">
        <v>0</v>
      </c>
      <c r="I14" s="64">
        <v>0</v>
      </c>
      <c r="J14" s="64">
        <v>0</v>
      </c>
      <c r="K14" s="64">
        <v>0</v>
      </c>
      <c r="L14" s="64">
        <v>0</v>
      </c>
      <c r="M14" s="64">
        <v>0</v>
      </c>
      <c r="N14" s="64">
        <v>0</v>
      </c>
      <c r="O14" s="64">
        <v>0</v>
      </c>
      <c r="P14" s="65">
        <v>0</v>
      </c>
      <c r="Q14" s="64">
        <v>0</v>
      </c>
      <c r="R14" s="64">
        <v>0</v>
      </c>
      <c r="S14" s="64">
        <v>0</v>
      </c>
      <c r="T14" s="64">
        <v>0</v>
      </c>
      <c r="U14" s="64">
        <v>0</v>
      </c>
      <c r="V14" s="64">
        <v>0</v>
      </c>
      <c r="W14" s="64">
        <v>0</v>
      </c>
      <c r="X14" s="64">
        <v>0</v>
      </c>
      <c r="Y14" s="64">
        <v>0</v>
      </c>
      <c r="Z14" s="65">
        <v>0</v>
      </c>
      <c r="AA14" s="64">
        <v>0</v>
      </c>
      <c r="AB14" s="64">
        <v>0</v>
      </c>
      <c r="AC14" s="64">
        <v>0</v>
      </c>
      <c r="AD14" s="64">
        <v>0</v>
      </c>
      <c r="AE14" s="64">
        <v>0</v>
      </c>
      <c r="AF14" s="64">
        <v>0</v>
      </c>
      <c r="AG14" s="64">
        <v>0</v>
      </c>
      <c r="AH14" s="64">
        <v>0</v>
      </c>
      <c r="AI14" s="64">
        <v>1513</v>
      </c>
      <c r="AJ14" s="65">
        <v>1513</v>
      </c>
      <c r="AK14" s="64">
        <v>0</v>
      </c>
      <c r="AL14" s="64">
        <v>0</v>
      </c>
      <c r="AM14" s="64">
        <v>0</v>
      </c>
      <c r="AN14" s="64">
        <v>0</v>
      </c>
      <c r="AO14" s="64">
        <v>0</v>
      </c>
      <c r="AP14" s="64">
        <v>0</v>
      </c>
      <c r="AQ14" s="64">
        <v>0</v>
      </c>
      <c r="AR14" s="64">
        <v>0</v>
      </c>
      <c r="AS14" s="64">
        <v>0</v>
      </c>
      <c r="AT14" s="65">
        <v>0</v>
      </c>
      <c r="AU14" s="64">
        <v>0</v>
      </c>
      <c r="AV14" s="64">
        <v>0</v>
      </c>
      <c r="AW14" s="64">
        <v>0</v>
      </c>
      <c r="AX14" s="64">
        <v>0</v>
      </c>
      <c r="AY14" s="64">
        <v>0</v>
      </c>
      <c r="AZ14" s="64">
        <v>0</v>
      </c>
      <c r="BA14" s="64">
        <v>0</v>
      </c>
      <c r="BB14" s="64">
        <v>0</v>
      </c>
      <c r="BC14" s="64">
        <v>0</v>
      </c>
      <c r="BD14" s="65">
        <v>0</v>
      </c>
      <c r="BE14" s="64">
        <v>0</v>
      </c>
      <c r="BF14" s="64">
        <v>0</v>
      </c>
      <c r="BG14" s="64">
        <v>0</v>
      </c>
      <c r="BH14" s="64">
        <v>0</v>
      </c>
      <c r="BI14" s="64">
        <v>0</v>
      </c>
      <c r="BJ14" s="64">
        <v>0</v>
      </c>
      <c r="BK14" s="64">
        <v>0</v>
      </c>
      <c r="BL14" s="64">
        <v>0</v>
      </c>
      <c r="BM14" s="64">
        <v>0</v>
      </c>
      <c r="BN14" s="65">
        <v>0</v>
      </c>
      <c r="BO14" s="64">
        <v>0</v>
      </c>
      <c r="BP14" s="64">
        <v>0</v>
      </c>
      <c r="BQ14" s="64">
        <v>1513</v>
      </c>
      <c r="BR14" s="64">
        <v>0</v>
      </c>
      <c r="BS14" s="64">
        <v>0</v>
      </c>
      <c r="BT14" s="64">
        <v>0</v>
      </c>
      <c r="BU14" s="64">
        <v>0</v>
      </c>
      <c r="BV14" s="64">
        <v>0</v>
      </c>
      <c r="BW14" s="64">
        <v>0</v>
      </c>
      <c r="BX14" s="65">
        <v>0</v>
      </c>
    </row>
    <row r="15" spans="1:76" ht="15" customHeight="1">
      <c r="A15" s="58"/>
      <c r="B15" s="59" t="s">
        <v>121</v>
      </c>
      <c r="C15" s="60"/>
      <c r="D15" s="61"/>
      <c r="E15" s="62" t="s">
        <v>124</v>
      </c>
      <c r="F15" s="63"/>
      <c r="G15" s="64">
        <v>0</v>
      </c>
      <c r="H15" s="64">
        <v>0</v>
      </c>
      <c r="I15" s="64">
        <v>0</v>
      </c>
      <c r="J15" s="64">
        <v>0</v>
      </c>
      <c r="K15" s="64">
        <v>0</v>
      </c>
      <c r="L15" s="64">
        <v>0</v>
      </c>
      <c r="M15" s="64">
        <v>0</v>
      </c>
      <c r="N15" s="64">
        <v>0</v>
      </c>
      <c r="O15" s="64">
        <v>0</v>
      </c>
      <c r="P15" s="65">
        <v>0</v>
      </c>
      <c r="Q15" s="64">
        <v>0</v>
      </c>
      <c r="R15" s="64">
        <v>0</v>
      </c>
      <c r="S15" s="64">
        <v>0</v>
      </c>
      <c r="T15" s="64">
        <v>0</v>
      </c>
      <c r="U15" s="64">
        <v>0</v>
      </c>
      <c r="V15" s="64">
        <v>0</v>
      </c>
      <c r="W15" s="64">
        <v>0</v>
      </c>
      <c r="X15" s="64">
        <v>0</v>
      </c>
      <c r="Y15" s="64">
        <v>0</v>
      </c>
      <c r="Z15" s="65">
        <v>0</v>
      </c>
      <c r="AA15" s="64">
        <v>0</v>
      </c>
      <c r="AB15" s="64">
        <v>0</v>
      </c>
      <c r="AC15" s="64">
        <v>0</v>
      </c>
      <c r="AD15" s="64">
        <v>0</v>
      </c>
      <c r="AE15" s="64">
        <v>0</v>
      </c>
      <c r="AF15" s="64">
        <v>0</v>
      </c>
      <c r="AG15" s="64">
        <v>0</v>
      </c>
      <c r="AH15" s="64">
        <v>0</v>
      </c>
      <c r="AI15" s="64">
        <v>0</v>
      </c>
      <c r="AJ15" s="65">
        <v>0</v>
      </c>
      <c r="AK15" s="64">
        <v>0</v>
      </c>
      <c r="AL15" s="64">
        <v>0</v>
      </c>
      <c r="AM15" s="64">
        <v>0</v>
      </c>
      <c r="AN15" s="64">
        <v>0</v>
      </c>
      <c r="AO15" s="64">
        <v>0</v>
      </c>
      <c r="AP15" s="64">
        <v>0</v>
      </c>
      <c r="AQ15" s="64">
        <v>0</v>
      </c>
      <c r="AR15" s="64">
        <v>0</v>
      </c>
      <c r="AS15" s="64">
        <v>0</v>
      </c>
      <c r="AT15" s="65">
        <v>0</v>
      </c>
      <c r="AU15" s="64">
        <v>0</v>
      </c>
      <c r="AV15" s="64">
        <v>0</v>
      </c>
      <c r="AW15" s="64">
        <v>0</v>
      </c>
      <c r="AX15" s="64">
        <v>0</v>
      </c>
      <c r="AY15" s="64">
        <v>0</v>
      </c>
      <c r="AZ15" s="64">
        <v>0</v>
      </c>
      <c r="BA15" s="64">
        <v>0</v>
      </c>
      <c r="BB15" s="64">
        <v>0</v>
      </c>
      <c r="BC15" s="64">
        <v>0</v>
      </c>
      <c r="BD15" s="65">
        <v>0</v>
      </c>
      <c r="BE15" s="64">
        <v>0</v>
      </c>
      <c r="BF15" s="64">
        <v>0</v>
      </c>
      <c r="BG15" s="64">
        <v>0</v>
      </c>
      <c r="BH15" s="64">
        <v>0</v>
      </c>
      <c r="BI15" s="64">
        <v>0</v>
      </c>
      <c r="BJ15" s="64">
        <v>0</v>
      </c>
      <c r="BK15" s="64">
        <v>0</v>
      </c>
      <c r="BL15" s="64">
        <v>0</v>
      </c>
      <c r="BM15" s="64">
        <v>0</v>
      </c>
      <c r="BN15" s="65">
        <v>0</v>
      </c>
      <c r="BO15" s="64">
        <v>0</v>
      </c>
      <c r="BP15" s="64">
        <v>0</v>
      </c>
      <c r="BQ15" s="64">
        <v>0</v>
      </c>
      <c r="BR15" s="64">
        <v>0</v>
      </c>
      <c r="BS15" s="64">
        <v>0</v>
      </c>
      <c r="BT15" s="64">
        <v>0</v>
      </c>
      <c r="BU15" s="64">
        <v>0</v>
      </c>
      <c r="BV15" s="64">
        <v>0</v>
      </c>
      <c r="BW15" s="64">
        <v>0</v>
      </c>
      <c r="BX15" s="65">
        <v>0</v>
      </c>
    </row>
    <row r="16" spans="1:76" ht="15" customHeight="1">
      <c r="A16" s="58"/>
      <c r="B16" s="59" t="s">
        <v>123</v>
      </c>
      <c r="C16" s="60"/>
      <c r="D16" s="61"/>
      <c r="E16" s="62" t="s">
        <v>126</v>
      </c>
      <c r="F16" s="63"/>
      <c r="G16" s="64">
        <v>38972</v>
      </c>
      <c r="H16" s="64">
        <v>12649</v>
      </c>
      <c r="I16" s="64">
        <v>7776</v>
      </c>
      <c r="J16" s="64">
        <v>4678</v>
      </c>
      <c r="K16" s="64">
        <v>4590</v>
      </c>
      <c r="L16" s="64">
        <v>88</v>
      </c>
      <c r="M16" s="64">
        <v>3098</v>
      </c>
      <c r="N16" s="64">
        <v>48</v>
      </c>
      <c r="O16" s="64">
        <v>1539</v>
      </c>
      <c r="P16" s="65">
        <v>1518</v>
      </c>
      <c r="Q16" s="64">
        <v>21</v>
      </c>
      <c r="R16" s="64">
        <v>1472</v>
      </c>
      <c r="S16" s="64">
        <v>478</v>
      </c>
      <c r="T16" s="64">
        <v>994</v>
      </c>
      <c r="U16" s="64">
        <v>39</v>
      </c>
      <c r="V16" s="64">
        <v>4873</v>
      </c>
      <c r="W16" s="64">
        <v>319</v>
      </c>
      <c r="X16" s="64">
        <v>9</v>
      </c>
      <c r="Y16" s="64">
        <v>310</v>
      </c>
      <c r="Z16" s="65">
        <v>4554</v>
      </c>
      <c r="AA16" s="64">
        <v>14</v>
      </c>
      <c r="AB16" s="64">
        <v>218</v>
      </c>
      <c r="AC16" s="64">
        <v>45</v>
      </c>
      <c r="AD16" s="64">
        <v>253</v>
      </c>
      <c r="AE16" s="64">
        <v>1753</v>
      </c>
      <c r="AF16" s="64">
        <v>251</v>
      </c>
      <c r="AG16" s="64">
        <v>1901</v>
      </c>
      <c r="AH16" s="64">
        <v>119</v>
      </c>
      <c r="AI16" s="64">
        <v>1737</v>
      </c>
      <c r="AJ16" s="65">
        <v>1434</v>
      </c>
      <c r="AK16" s="64">
        <v>276</v>
      </c>
      <c r="AL16" s="64">
        <v>272</v>
      </c>
      <c r="AM16" s="64">
        <v>236</v>
      </c>
      <c r="AN16" s="64">
        <v>81</v>
      </c>
      <c r="AO16" s="64">
        <v>5</v>
      </c>
      <c r="AP16" s="64">
        <v>12</v>
      </c>
      <c r="AQ16" s="64">
        <v>108</v>
      </c>
      <c r="AR16" s="64">
        <v>28</v>
      </c>
      <c r="AS16" s="64">
        <v>1</v>
      </c>
      <c r="AT16" s="65">
        <v>1</v>
      </c>
      <c r="AU16" s="64">
        <v>36</v>
      </c>
      <c r="AV16" s="64">
        <v>30</v>
      </c>
      <c r="AW16" s="64">
        <v>21</v>
      </c>
      <c r="AX16" s="64">
        <v>6</v>
      </c>
      <c r="AY16" s="64">
        <v>2</v>
      </c>
      <c r="AZ16" s="64">
        <v>1</v>
      </c>
      <c r="BA16" s="64">
        <v>6</v>
      </c>
      <c r="BB16" s="64">
        <v>5</v>
      </c>
      <c r="BC16" s="64">
        <v>1</v>
      </c>
      <c r="BD16" s="65">
        <v>4</v>
      </c>
      <c r="BE16" s="64">
        <v>1149</v>
      </c>
      <c r="BF16" s="64">
        <v>358</v>
      </c>
      <c r="BG16" s="64">
        <v>210</v>
      </c>
      <c r="BH16" s="64">
        <v>39</v>
      </c>
      <c r="BI16" s="64">
        <v>35</v>
      </c>
      <c r="BJ16" s="64">
        <v>74</v>
      </c>
      <c r="BK16" s="64">
        <v>658</v>
      </c>
      <c r="BL16" s="64">
        <v>43</v>
      </c>
      <c r="BM16" s="64">
        <v>1</v>
      </c>
      <c r="BN16" s="65">
        <v>72</v>
      </c>
      <c r="BO16" s="64">
        <v>8</v>
      </c>
      <c r="BP16" s="64">
        <v>9</v>
      </c>
      <c r="BQ16" s="64">
        <v>9</v>
      </c>
      <c r="BR16" s="64">
        <v>303</v>
      </c>
      <c r="BS16" s="64">
        <v>113</v>
      </c>
      <c r="BT16" s="64">
        <v>33</v>
      </c>
      <c r="BU16" s="64">
        <v>10</v>
      </c>
      <c r="BV16" s="64">
        <v>64</v>
      </c>
      <c r="BW16" s="64">
        <v>33</v>
      </c>
      <c r="BX16" s="65">
        <v>50</v>
      </c>
    </row>
    <row r="17" spans="1:76" ht="15" customHeight="1">
      <c r="A17" s="58"/>
      <c r="B17" s="59" t="s">
        <v>125</v>
      </c>
      <c r="C17" s="60"/>
      <c r="D17" s="61"/>
      <c r="E17" s="62" t="s">
        <v>406</v>
      </c>
      <c r="F17" s="63"/>
      <c r="G17" s="64">
        <v>139305</v>
      </c>
      <c r="H17" s="64">
        <v>98767</v>
      </c>
      <c r="I17" s="64">
        <v>43798</v>
      </c>
      <c r="J17" s="64">
        <v>20701</v>
      </c>
      <c r="K17" s="64">
        <v>20016</v>
      </c>
      <c r="L17" s="64">
        <v>685</v>
      </c>
      <c r="M17" s="64">
        <v>23097</v>
      </c>
      <c r="N17" s="64">
        <v>447</v>
      </c>
      <c r="O17" s="64">
        <v>13124</v>
      </c>
      <c r="P17" s="65">
        <v>12986</v>
      </c>
      <c r="Q17" s="64">
        <v>138</v>
      </c>
      <c r="R17" s="64">
        <v>9186</v>
      </c>
      <c r="S17" s="64">
        <v>4079</v>
      </c>
      <c r="T17" s="64">
        <v>5107</v>
      </c>
      <c r="U17" s="64">
        <v>340</v>
      </c>
      <c r="V17" s="64">
        <v>54969</v>
      </c>
      <c r="W17" s="64">
        <v>2472</v>
      </c>
      <c r="X17" s="64">
        <v>115</v>
      </c>
      <c r="Y17" s="64">
        <v>2357</v>
      </c>
      <c r="Z17" s="65">
        <v>52497</v>
      </c>
      <c r="AA17" s="64">
        <v>314</v>
      </c>
      <c r="AB17" s="64">
        <v>3357</v>
      </c>
      <c r="AC17" s="64">
        <v>545</v>
      </c>
      <c r="AD17" s="64">
        <v>3836</v>
      </c>
      <c r="AE17" s="64">
        <v>15454</v>
      </c>
      <c r="AF17" s="64">
        <v>4099</v>
      </c>
      <c r="AG17" s="64">
        <v>24322</v>
      </c>
      <c r="AH17" s="64">
        <v>570</v>
      </c>
      <c r="AI17" s="64">
        <v>27142</v>
      </c>
      <c r="AJ17" s="65">
        <v>15051</v>
      </c>
      <c r="AK17" s="64">
        <v>7809</v>
      </c>
      <c r="AL17" s="64">
        <v>7480</v>
      </c>
      <c r="AM17" s="64">
        <v>6076</v>
      </c>
      <c r="AN17" s="64">
        <v>2434</v>
      </c>
      <c r="AO17" s="64">
        <v>171</v>
      </c>
      <c r="AP17" s="64">
        <v>485</v>
      </c>
      <c r="AQ17" s="64">
        <v>1857</v>
      </c>
      <c r="AR17" s="64">
        <v>1057</v>
      </c>
      <c r="AS17" s="64">
        <v>25</v>
      </c>
      <c r="AT17" s="65">
        <v>47</v>
      </c>
      <c r="AU17" s="64">
        <v>1404</v>
      </c>
      <c r="AV17" s="64">
        <v>1269</v>
      </c>
      <c r="AW17" s="64">
        <v>945</v>
      </c>
      <c r="AX17" s="64">
        <v>185</v>
      </c>
      <c r="AY17" s="64">
        <v>120</v>
      </c>
      <c r="AZ17" s="64">
        <v>19</v>
      </c>
      <c r="BA17" s="64">
        <v>135</v>
      </c>
      <c r="BB17" s="64">
        <v>108</v>
      </c>
      <c r="BC17" s="64">
        <v>27</v>
      </c>
      <c r="BD17" s="65">
        <v>329</v>
      </c>
      <c r="BE17" s="64">
        <v>6771</v>
      </c>
      <c r="BF17" s="64">
        <v>2197</v>
      </c>
      <c r="BG17" s="64">
        <v>1346</v>
      </c>
      <c r="BH17" s="64">
        <v>248</v>
      </c>
      <c r="BI17" s="64">
        <v>83</v>
      </c>
      <c r="BJ17" s="64">
        <v>520</v>
      </c>
      <c r="BK17" s="64">
        <v>2199</v>
      </c>
      <c r="BL17" s="64">
        <v>685</v>
      </c>
      <c r="BM17" s="64">
        <v>157</v>
      </c>
      <c r="BN17" s="65">
        <v>229</v>
      </c>
      <c r="BO17" s="64">
        <v>434</v>
      </c>
      <c r="BP17" s="64">
        <v>870</v>
      </c>
      <c r="BQ17" s="64">
        <v>471</v>
      </c>
      <c r="BR17" s="64">
        <v>12091</v>
      </c>
      <c r="BS17" s="64">
        <v>1953</v>
      </c>
      <c r="BT17" s="64">
        <v>1239</v>
      </c>
      <c r="BU17" s="64">
        <v>306</v>
      </c>
      <c r="BV17" s="64">
        <v>2103</v>
      </c>
      <c r="BW17" s="64">
        <v>1667</v>
      </c>
      <c r="BX17" s="65">
        <v>4823</v>
      </c>
    </row>
    <row r="18" spans="1:76" ht="15" customHeight="1">
      <c r="A18" s="58"/>
      <c r="B18" s="59" t="s">
        <v>127</v>
      </c>
      <c r="C18" s="60"/>
      <c r="D18" s="61"/>
      <c r="E18" s="62" t="s">
        <v>407</v>
      </c>
      <c r="F18" s="63"/>
      <c r="G18" s="64">
        <v>2068920</v>
      </c>
      <c r="H18" s="64">
        <v>1877110</v>
      </c>
      <c r="I18" s="64">
        <v>1649081</v>
      </c>
      <c r="J18" s="64">
        <v>1257117</v>
      </c>
      <c r="K18" s="64">
        <v>1209908</v>
      </c>
      <c r="L18" s="64">
        <v>47209</v>
      </c>
      <c r="M18" s="64">
        <v>391964</v>
      </c>
      <c r="N18" s="64">
        <v>3596</v>
      </c>
      <c r="O18" s="64">
        <v>158987</v>
      </c>
      <c r="P18" s="65">
        <v>155209</v>
      </c>
      <c r="Q18" s="64">
        <v>3778</v>
      </c>
      <c r="R18" s="64">
        <v>224984</v>
      </c>
      <c r="S18" s="64">
        <v>36613</v>
      </c>
      <c r="T18" s="64">
        <v>188371</v>
      </c>
      <c r="U18" s="64">
        <v>4397</v>
      </c>
      <c r="V18" s="64">
        <v>228029</v>
      </c>
      <c r="W18" s="64">
        <v>53968</v>
      </c>
      <c r="X18" s="64">
        <v>4328</v>
      </c>
      <c r="Y18" s="64">
        <v>49640</v>
      </c>
      <c r="Z18" s="65">
        <v>174061</v>
      </c>
      <c r="AA18" s="64">
        <v>725</v>
      </c>
      <c r="AB18" s="64">
        <v>7780</v>
      </c>
      <c r="AC18" s="64">
        <v>3688</v>
      </c>
      <c r="AD18" s="64">
        <v>31568</v>
      </c>
      <c r="AE18" s="64">
        <v>59929</v>
      </c>
      <c r="AF18" s="64">
        <v>11531</v>
      </c>
      <c r="AG18" s="64">
        <v>57404</v>
      </c>
      <c r="AH18" s="64">
        <v>1436</v>
      </c>
      <c r="AI18" s="64">
        <v>59132</v>
      </c>
      <c r="AJ18" s="65">
        <v>22315</v>
      </c>
      <c r="AK18" s="64">
        <v>13091</v>
      </c>
      <c r="AL18" s="64">
        <v>11779</v>
      </c>
      <c r="AM18" s="64">
        <v>5781</v>
      </c>
      <c r="AN18" s="64">
        <v>2155</v>
      </c>
      <c r="AO18" s="64">
        <v>66</v>
      </c>
      <c r="AP18" s="64">
        <v>333</v>
      </c>
      <c r="AQ18" s="64">
        <v>2078</v>
      </c>
      <c r="AR18" s="64">
        <v>1097</v>
      </c>
      <c r="AS18" s="64">
        <v>16</v>
      </c>
      <c r="AT18" s="65">
        <v>36</v>
      </c>
      <c r="AU18" s="64">
        <v>5998</v>
      </c>
      <c r="AV18" s="64">
        <v>5914</v>
      </c>
      <c r="AW18" s="64">
        <v>5814</v>
      </c>
      <c r="AX18" s="64">
        <v>55</v>
      </c>
      <c r="AY18" s="64">
        <v>37</v>
      </c>
      <c r="AZ18" s="64">
        <v>8</v>
      </c>
      <c r="BA18" s="64">
        <v>84</v>
      </c>
      <c r="BB18" s="64">
        <v>67</v>
      </c>
      <c r="BC18" s="64">
        <v>17</v>
      </c>
      <c r="BD18" s="65">
        <v>1312</v>
      </c>
      <c r="BE18" s="64">
        <v>6321</v>
      </c>
      <c r="BF18" s="64">
        <v>847</v>
      </c>
      <c r="BG18" s="64">
        <v>360</v>
      </c>
      <c r="BH18" s="64">
        <v>52</v>
      </c>
      <c r="BI18" s="64">
        <v>22</v>
      </c>
      <c r="BJ18" s="64">
        <v>413</v>
      </c>
      <c r="BK18" s="64">
        <v>2052</v>
      </c>
      <c r="BL18" s="64">
        <v>576</v>
      </c>
      <c r="BM18" s="64">
        <v>649</v>
      </c>
      <c r="BN18" s="65">
        <v>80</v>
      </c>
      <c r="BO18" s="64">
        <v>2037</v>
      </c>
      <c r="BP18" s="64">
        <v>80</v>
      </c>
      <c r="BQ18" s="64">
        <v>2903</v>
      </c>
      <c r="BR18" s="64">
        <v>36817</v>
      </c>
      <c r="BS18" s="64">
        <v>12088</v>
      </c>
      <c r="BT18" s="64">
        <v>1921</v>
      </c>
      <c r="BU18" s="64">
        <v>325</v>
      </c>
      <c r="BV18" s="64">
        <v>3979</v>
      </c>
      <c r="BW18" s="64">
        <v>6666</v>
      </c>
      <c r="BX18" s="65">
        <v>11838</v>
      </c>
    </row>
    <row r="19" spans="1:76" ht="24" customHeight="1">
      <c r="A19" s="58"/>
      <c r="B19" s="59" t="s">
        <v>128</v>
      </c>
      <c r="C19" s="60"/>
      <c r="D19" s="61"/>
      <c r="E19" s="62" t="s">
        <v>130</v>
      </c>
      <c r="F19" s="63"/>
      <c r="G19" s="64">
        <v>526359</v>
      </c>
      <c r="H19" s="64">
        <v>309156</v>
      </c>
      <c r="I19" s="64">
        <v>248635</v>
      </c>
      <c r="J19" s="64">
        <v>152457</v>
      </c>
      <c r="K19" s="64">
        <v>149350</v>
      </c>
      <c r="L19" s="64">
        <v>3107</v>
      </c>
      <c r="M19" s="64">
        <v>96178</v>
      </c>
      <c r="N19" s="64">
        <v>1120</v>
      </c>
      <c r="O19" s="64">
        <v>47549</v>
      </c>
      <c r="P19" s="65">
        <v>46552</v>
      </c>
      <c r="Q19" s="64">
        <v>997</v>
      </c>
      <c r="R19" s="64">
        <v>46438</v>
      </c>
      <c r="S19" s="64">
        <v>11890</v>
      </c>
      <c r="T19" s="64">
        <v>34548</v>
      </c>
      <c r="U19" s="64">
        <v>1071</v>
      </c>
      <c r="V19" s="64">
        <v>60521</v>
      </c>
      <c r="W19" s="64">
        <v>11724</v>
      </c>
      <c r="X19" s="64">
        <v>149</v>
      </c>
      <c r="Y19" s="64">
        <v>11575</v>
      </c>
      <c r="Z19" s="65">
        <v>48797</v>
      </c>
      <c r="AA19" s="64">
        <v>139</v>
      </c>
      <c r="AB19" s="64">
        <v>2817</v>
      </c>
      <c r="AC19" s="64">
        <v>316</v>
      </c>
      <c r="AD19" s="64">
        <v>4838</v>
      </c>
      <c r="AE19" s="64">
        <v>16726</v>
      </c>
      <c r="AF19" s="64">
        <v>3672</v>
      </c>
      <c r="AG19" s="64">
        <v>19657</v>
      </c>
      <c r="AH19" s="64">
        <v>632</v>
      </c>
      <c r="AI19" s="64">
        <v>1838</v>
      </c>
      <c r="AJ19" s="65">
        <v>825</v>
      </c>
      <c r="AK19" s="64">
        <v>368</v>
      </c>
      <c r="AL19" s="64">
        <v>349</v>
      </c>
      <c r="AM19" s="64">
        <v>272</v>
      </c>
      <c r="AN19" s="64">
        <v>114</v>
      </c>
      <c r="AO19" s="64">
        <v>8</v>
      </c>
      <c r="AP19" s="64">
        <v>28</v>
      </c>
      <c r="AQ19" s="64">
        <v>92</v>
      </c>
      <c r="AR19" s="64">
        <v>26</v>
      </c>
      <c r="AS19" s="64">
        <v>1</v>
      </c>
      <c r="AT19" s="65">
        <v>3</v>
      </c>
      <c r="AU19" s="64">
        <v>77</v>
      </c>
      <c r="AV19" s="64">
        <v>68</v>
      </c>
      <c r="AW19" s="64">
        <v>49</v>
      </c>
      <c r="AX19" s="64">
        <v>10</v>
      </c>
      <c r="AY19" s="64">
        <v>7</v>
      </c>
      <c r="AZ19" s="64">
        <v>2</v>
      </c>
      <c r="BA19" s="64">
        <v>9</v>
      </c>
      <c r="BB19" s="64">
        <v>6</v>
      </c>
      <c r="BC19" s="64">
        <v>3</v>
      </c>
      <c r="BD19" s="65">
        <v>19</v>
      </c>
      <c r="BE19" s="64">
        <v>282</v>
      </c>
      <c r="BF19" s="64">
        <v>100</v>
      </c>
      <c r="BG19" s="64">
        <v>55</v>
      </c>
      <c r="BH19" s="64">
        <v>14</v>
      </c>
      <c r="BI19" s="64">
        <v>5</v>
      </c>
      <c r="BJ19" s="64">
        <v>26</v>
      </c>
      <c r="BK19" s="64">
        <v>68</v>
      </c>
      <c r="BL19" s="64">
        <v>33</v>
      </c>
      <c r="BM19" s="64">
        <v>7</v>
      </c>
      <c r="BN19" s="65">
        <v>11</v>
      </c>
      <c r="BO19" s="64">
        <v>28</v>
      </c>
      <c r="BP19" s="64">
        <v>35</v>
      </c>
      <c r="BQ19" s="64">
        <v>175</v>
      </c>
      <c r="BR19" s="64">
        <v>1013</v>
      </c>
      <c r="BS19" s="64">
        <v>313</v>
      </c>
      <c r="BT19" s="64">
        <v>104</v>
      </c>
      <c r="BU19" s="64">
        <v>44</v>
      </c>
      <c r="BV19" s="64">
        <v>143</v>
      </c>
      <c r="BW19" s="64">
        <v>95</v>
      </c>
      <c r="BX19" s="65">
        <v>314</v>
      </c>
    </row>
    <row r="20" spans="1:76" ht="15" customHeight="1">
      <c r="A20" s="58"/>
      <c r="B20" s="59" t="s">
        <v>129</v>
      </c>
      <c r="C20" s="60"/>
      <c r="D20" s="61"/>
      <c r="E20" s="62" t="s">
        <v>132</v>
      </c>
      <c r="F20" s="63"/>
      <c r="G20" s="64">
        <v>140318</v>
      </c>
      <c r="H20" s="64">
        <v>116308</v>
      </c>
      <c r="I20" s="64">
        <v>101605</v>
      </c>
      <c r="J20" s="64">
        <v>70264</v>
      </c>
      <c r="K20" s="64">
        <v>68897</v>
      </c>
      <c r="L20" s="64">
        <v>1367</v>
      </c>
      <c r="M20" s="64">
        <v>31341</v>
      </c>
      <c r="N20" s="64">
        <v>484</v>
      </c>
      <c r="O20" s="64">
        <v>15735</v>
      </c>
      <c r="P20" s="65">
        <v>15319</v>
      </c>
      <c r="Q20" s="64">
        <v>416</v>
      </c>
      <c r="R20" s="64">
        <v>14786</v>
      </c>
      <c r="S20" s="64">
        <v>4913</v>
      </c>
      <c r="T20" s="64">
        <v>9873</v>
      </c>
      <c r="U20" s="64">
        <v>336</v>
      </c>
      <c r="V20" s="64">
        <v>14703</v>
      </c>
      <c r="W20" s="64">
        <v>2610</v>
      </c>
      <c r="X20" s="64">
        <v>88</v>
      </c>
      <c r="Y20" s="64">
        <v>2522</v>
      </c>
      <c r="Z20" s="65">
        <v>12093</v>
      </c>
      <c r="AA20" s="64">
        <v>33</v>
      </c>
      <c r="AB20" s="64">
        <v>615</v>
      </c>
      <c r="AC20" s="64">
        <v>53</v>
      </c>
      <c r="AD20" s="64">
        <v>730</v>
      </c>
      <c r="AE20" s="64">
        <v>3570</v>
      </c>
      <c r="AF20" s="64">
        <v>926</v>
      </c>
      <c r="AG20" s="64">
        <v>6021</v>
      </c>
      <c r="AH20" s="64">
        <v>145</v>
      </c>
      <c r="AI20" s="64">
        <v>17</v>
      </c>
      <c r="AJ20" s="65">
        <v>11</v>
      </c>
      <c r="AK20" s="64">
        <v>0</v>
      </c>
      <c r="AL20" s="64">
        <v>0</v>
      </c>
      <c r="AM20" s="64">
        <v>0</v>
      </c>
      <c r="AN20" s="64">
        <v>0</v>
      </c>
      <c r="AO20" s="64">
        <v>0</v>
      </c>
      <c r="AP20" s="64">
        <v>0</v>
      </c>
      <c r="AQ20" s="64">
        <v>0</v>
      </c>
      <c r="AR20" s="64">
        <v>0</v>
      </c>
      <c r="AS20" s="64">
        <v>0</v>
      </c>
      <c r="AT20" s="65">
        <v>0</v>
      </c>
      <c r="AU20" s="64">
        <v>0</v>
      </c>
      <c r="AV20" s="64">
        <v>0</v>
      </c>
      <c r="AW20" s="64">
        <v>0</v>
      </c>
      <c r="AX20" s="64">
        <v>0</v>
      </c>
      <c r="AY20" s="64">
        <v>0</v>
      </c>
      <c r="AZ20" s="64">
        <v>0</v>
      </c>
      <c r="BA20" s="64">
        <v>0</v>
      </c>
      <c r="BB20" s="64">
        <v>0</v>
      </c>
      <c r="BC20" s="64">
        <v>0</v>
      </c>
      <c r="BD20" s="65">
        <v>0</v>
      </c>
      <c r="BE20" s="64">
        <v>9</v>
      </c>
      <c r="BF20" s="64">
        <v>4</v>
      </c>
      <c r="BG20" s="64">
        <v>2</v>
      </c>
      <c r="BH20" s="64">
        <v>1</v>
      </c>
      <c r="BI20" s="64">
        <v>0</v>
      </c>
      <c r="BJ20" s="64">
        <v>1</v>
      </c>
      <c r="BK20" s="64">
        <v>1</v>
      </c>
      <c r="BL20" s="64">
        <v>1</v>
      </c>
      <c r="BM20" s="64">
        <v>0</v>
      </c>
      <c r="BN20" s="65">
        <v>0</v>
      </c>
      <c r="BO20" s="64">
        <v>1</v>
      </c>
      <c r="BP20" s="64">
        <v>2</v>
      </c>
      <c r="BQ20" s="64">
        <v>2</v>
      </c>
      <c r="BR20" s="64">
        <v>6</v>
      </c>
      <c r="BS20" s="64">
        <v>3</v>
      </c>
      <c r="BT20" s="64">
        <v>1</v>
      </c>
      <c r="BU20" s="64">
        <v>2</v>
      </c>
      <c r="BV20" s="64">
        <v>0</v>
      </c>
      <c r="BW20" s="64">
        <v>0</v>
      </c>
      <c r="BX20" s="65">
        <v>0</v>
      </c>
    </row>
    <row r="21" spans="1:76" ht="15" customHeight="1">
      <c r="A21" s="58"/>
      <c r="B21" s="59" t="s">
        <v>131</v>
      </c>
      <c r="C21" s="60"/>
      <c r="D21" s="61"/>
      <c r="E21" s="62" t="s">
        <v>134</v>
      </c>
      <c r="F21" s="63"/>
      <c r="G21" s="64">
        <v>20573</v>
      </c>
      <c r="H21" s="64">
        <v>582</v>
      </c>
      <c r="I21" s="64">
        <v>224</v>
      </c>
      <c r="J21" s="64">
        <v>129</v>
      </c>
      <c r="K21" s="64">
        <v>110</v>
      </c>
      <c r="L21" s="64">
        <v>19</v>
      </c>
      <c r="M21" s="64">
        <v>95</v>
      </c>
      <c r="N21" s="64">
        <v>3</v>
      </c>
      <c r="O21" s="64">
        <v>67</v>
      </c>
      <c r="P21" s="65">
        <v>67</v>
      </c>
      <c r="Q21" s="64">
        <v>0</v>
      </c>
      <c r="R21" s="64">
        <v>22</v>
      </c>
      <c r="S21" s="64">
        <v>20</v>
      </c>
      <c r="T21" s="64">
        <v>2</v>
      </c>
      <c r="U21" s="64">
        <v>3</v>
      </c>
      <c r="V21" s="64">
        <v>358</v>
      </c>
      <c r="W21" s="64">
        <v>33</v>
      </c>
      <c r="X21" s="64">
        <v>2</v>
      </c>
      <c r="Y21" s="64">
        <v>31</v>
      </c>
      <c r="Z21" s="65">
        <v>325</v>
      </c>
      <c r="AA21" s="64">
        <v>6</v>
      </c>
      <c r="AB21" s="64">
        <v>13</v>
      </c>
      <c r="AC21" s="64">
        <v>3</v>
      </c>
      <c r="AD21" s="64">
        <v>41</v>
      </c>
      <c r="AE21" s="64">
        <v>80</v>
      </c>
      <c r="AF21" s="64">
        <v>72</v>
      </c>
      <c r="AG21" s="64">
        <v>107</v>
      </c>
      <c r="AH21" s="64">
        <v>3</v>
      </c>
      <c r="AI21" s="64">
        <v>1</v>
      </c>
      <c r="AJ21" s="65">
        <v>1</v>
      </c>
      <c r="AK21" s="64">
        <v>0</v>
      </c>
      <c r="AL21" s="64">
        <v>0</v>
      </c>
      <c r="AM21" s="64">
        <v>0</v>
      </c>
      <c r="AN21" s="64">
        <v>0</v>
      </c>
      <c r="AO21" s="64">
        <v>0</v>
      </c>
      <c r="AP21" s="64">
        <v>0</v>
      </c>
      <c r="AQ21" s="64">
        <v>0</v>
      </c>
      <c r="AR21" s="64">
        <v>0</v>
      </c>
      <c r="AS21" s="64">
        <v>0</v>
      </c>
      <c r="AT21" s="65">
        <v>0</v>
      </c>
      <c r="AU21" s="64">
        <v>0</v>
      </c>
      <c r="AV21" s="64">
        <v>0</v>
      </c>
      <c r="AW21" s="64">
        <v>0</v>
      </c>
      <c r="AX21" s="64">
        <v>0</v>
      </c>
      <c r="AY21" s="64">
        <v>0</v>
      </c>
      <c r="AZ21" s="64">
        <v>0</v>
      </c>
      <c r="BA21" s="64">
        <v>0</v>
      </c>
      <c r="BB21" s="64">
        <v>0</v>
      </c>
      <c r="BC21" s="64">
        <v>0</v>
      </c>
      <c r="BD21" s="65">
        <v>0</v>
      </c>
      <c r="BE21" s="64">
        <v>0</v>
      </c>
      <c r="BF21" s="64">
        <v>0</v>
      </c>
      <c r="BG21" s="64">
        <v>0</v>
      </c>
      <c r="BH21" s="64">
        <v>0</v>
      </c>
      <c r="BI21" s="64">
        <v>0</v>
      </c>
      <c r="BJ21" s="64">
        <v>0</v>
      </c>
      <c r="BK21" s="64">
        <v>0</v>
      </c>
      <c r="BL21" s="64">
        <v>0</v>
      </c>
      <c r="BM21" s="64">
        <v>0</v>
      </c>
      <c r="BN21" s="65">
        <v>0</v>
      </c>
      <c r="BO21" s="64">
        <v>0</v>
      </c>
      <c r="BP21" s="64">
        <v>0</v>
      </c>
      <c r="BQ21" s="64">
        <v>1</v>
      </c>
      <c r="BR21" s="64">
        <v>0</v>
      </c>
      <c r="BS21" s="64">
        <v>0</v>
      </c>
      <c r="BT21" s="64">
        <v>0</v>
      </c>
      <c r="BU21" s="64">
        <v>0</v>
      </c>
      <c r="BV21" s="64">
        <v>0</v>
      </c>
      <c r="BW21" s="64">
        <v>0</v>
      </c>
      <c r="BX21" s="65">
        <v>0</v>
      </c>
    </row>
    <row r="22" spans="1:76" ht="15" customHeight="1">
      <c r="A22" s="58"/>
      <c r="B22" s="59" t="s">
        <v>133</v>
      </c>
      <c r="C22" s="60"/>
      <c r="D22" s="61"/>
      <c r="E22" s="62" t="s">
        <v>408</v>
      </c>
      <c r="F22" s="63"/>
      <c r="G22" s="64">
        <v>34769</v>
      </c>
      <c r="H22" s="64">
        <v>18837</v>
      </c>
      <c r="I22" s="64">
        <v>7517</v>
      </c>
      <c r="J22" s="64">
        <v>2223</v>
      </c>
      <c r="K22" s="64">
        <v>2146</v>
      </c>
      <c r="L22" s="64">
        <v>77</v>
      </c>
      <c r="M22" s="64">
        <v>5294</v>
      </c>
      <c r="N22" s="64">
        <v>68</v>
      </c>
      <c r="O22" s="64">
        <v>2749</v>
      </c>
      <c r="P22" s="65">
        <v>2690</v>
      </c>
      <c r="Q22" s="64">
        <v>59</v>
      </c>
      <c r="R22" s="64">
        <v>2418</v>
      </c>
      <c r="S22" s="64">
        <v>917</v>
      </c>
      <c r="T22" s="64">
        <v>1501</v>
      </c>
      <c r="U22" s="64">
        <v>59</v>
      </c>
      <c r="V22" s="64">
        <v>11320</v>
      </c>
      <c r="W22" s="64">
        <v>178</v>
      </c>
      <c r="X22" s="64">
        <v>14</v>
      </c>
      <c r="Y22" s="64">
        <v>164</v>
      </c>
      <c r="Z22" s="65">
        <v>11142</v>
      </c>
      <c r="AA22" s="64">
        <v>118</v>
      </c>
      <c r="AB22" s="64">
        <v>505</v>
      </c>
      <c r="AC22" s="64">
        <v>287</v>
      </c>
      <c r="AD22" s="64">
        <v>744</v>
      </c>
      <c r="AE22" s="64">
        <v>2420</v>
      </c>
      <c r="AF22" s="64">
        <v>1895</v>
      </c>
      <c r="AG22" s="64">
        <v>5019</v>
      </c>
      <c r="AH22" s="64">
        <v>154</v>
      </c>
      <c r="AI22" s="64">
        <v>8697</v>
      </c>
      <c r="AJ22" s="65">
        <v>5942</v>
      </c>
      <c r="AK22" s="64">
        <v>2912</v>
      </c>
      <c r="AL22" s="64">
        <v>2840</v>
      </c>
      <c r="AM22" s="64">
        <v>2183</v>
      </c>
      <c r="AN22" s="64">
        <v>1078</v>
      </c>
      <c r="AO22" s="64">
        <v>51</v>
      </c>
      <c r="AP22" s="64">
        <v>186</v>
      </c>
      <c r="AQ22" s="64">
        <v>600</v>
      </c>
      <c r="AR22" s="64">
        <v>251</v>
      </c>
      <c r="AS22" s="64">
        <v>5</v>
      </c>
      <c r="AT22" s="65">
        <v>12</v>
      </c>
      <c r="AU22" s="64">
        <v>657</v>
      </c>
      <c r="AV22" s="64">
        <v>576</v>
      </c>
      <c r="AW22" s="64">
        <v>491</v>
      </c>
      <c r="AX22" s="64">
        <v>44</v>
      </c>
      <c r="AY22" s="64">
        <v>6</v>
      </c>
      <c r="AZ22" s="64">
        <v>35</v>
      </c>
      <c r="BA22" s="64">
        <v>81</v>
      </c>
      <c r="BB22" s="64">
        <v>42</v>
      </c>
      <c r="BC22" s="64">
        <v>39</v>
      </c>
      <c r="BD22" s="65">
        <v>72</v>
      </c>
      <c r="BE22" s="64">
        <v>2671</v>
      </c>
      <c r="BF22" s="64">
        <v>1321</v>
      </c>
      <c r="BG22" s="64">
        <v>574</v>
      </c>
      <c r="BH22" s="64">
        <v>141</v>
      </c>
      <c r="BI22" s="64">
        <v>354</v>
      </c>
      <c r="BJ22" s="64">
        <v>252</v>
      </c>
      <c r="BK22" s="64">
        <v>745</v>
      </c>
      <c r="BL22" s="64">
        <v>248</v>
      </c>
      <c r="BM22" s="64">
        <v>4</v>
      </c>
      <c r="BN22" s="65">
        <v>46</v>
      </c>
      <c r="BO22" s="64">
        <v>30</v>
      </c>
      <c r="BP22" s="64">
        <v>277</v>
      </c>
      <c r="BQ22" s="64">
        <v>359</v>
      </c>
      <c r="BR22" s="64">
        <v>2755</v>
      </c>
      <c r="BS22" s="64">
        <v>631</v>
      </c>
      <c r="BT22" s="64">
        <v>248</v>
      </c>
      <c r="BU22" s="64">
        <v>81</v>
      </c>
      <c r="BV22" s="64">
        <v>463</v>
      </c>
      <c r="BW22" s="64">
        <v>308</v>
      </c>
      <c r="BX22" s="65">
        <v>1024</v>
      </c>
    </row>
    <row r="23" spans="1:76" ht="15" customHeight="1">
      <c r="A23" s="58"/>
      <c r="B23" s="59" t="s">
        <v>135</v>
      </c>
      <c r="C23" s="60"/>
      <c r="D23" s="61"/>
      <c r="E23" s="62" t="s">
        <v>137</v>
      </c>
      <c r="F23" s="63"/>
      <c r="G23" s="64">
        <v>6686</v>
      </c>
      <c r="H23" s="64">
        <v>0</v>
      </c>
      <c r="I23" s="64">
        <v>0</v>
      </c>
      <c r="J23" s="64">
        <v>0</v>
      </c>
      <c r="K23" s="64">
        <v>0</v>
      </c>
      <c r="L23" s="64">
        <v>0</v>
      </c>
      <c r="M23" s="64">
        <v>0</v>
      </c>
      <c r="N23" s="64">
        <v>0</v>
      </c>
      <c r="O23" s="64">
        <v>0</v>
      </c>
      <c r="P23" s="65">
        <v>0</v>
      </c>
      <c r="Q23" s="64">
        <v>0</v>
      </c>
      <c r="R23" s="64">
        <v>0</v>
      </c>
      <c r="S23" s="64">
        <v>0</v>
      </c>
      <c r="T23" s="64">
        <v>0</v>
      </c>
      <c r="U23" s="64">
        <v>0</v>
      </c>
      <c r="V23" s="64">
        <v>0</v>
      </c>
      <c r="W23" s="64">
        <v>0</v>
      </c>
      <c r="X23" s="64">
        <v>0</v>
      </c>
      <c r="Y23" s="64">
        <v>0</v>
      </c>
      <c r="Z23" s="65">
        <v>0</v>
      </c>
      <c r="AA23" s="64">
        <v>0</v>
      </c>
      <c r="AB23" s="64">
        <v>0</v>
      </c>
      <c r="AC23" s="64">
        <v>0</v>
      </c>
      <c r="AD23" s="64">
        <v>0</v>
      </c>
      <c r="AE23" s="64">
        <v>0</v>
      </c>
      <c r="AF23" s="64">
        <v>0</v>
      </c>
      <c r="AG23" s="64">
        <v>0</v>
      </c>
      <c r="AH23" s="64">
        <v>0</v>
      </c>
      <c r="AI23" s="64">
        <v>6686</v>
      </c>
      <c r="AJ23" s="65">
        <v>5010</v>
      </c>
      <c r="AK23" s="64">
        <v>1829</v>
      </c>
      <c r="AL23" s="64">
        <v>1805</v>
      </c>
      <c r="AM23" s="64">
        <v>1692</v>
      </c>
      <c r="AN23" s="64">
        <v>839</v>
      </c>
      <c r="AO23" s="64">
        <v>22</v>
      </c>
      <c r="AP23" s="64">
        <v>28</v>
      </c>
      <c r="AQ23" s="64">
        <v>789</v>
      </c>
      <c r="AR23" s="64">
        <v>11</v>
      </c>
      <c r="AS23" s="64">
        <v>2</v>
      </c>
      <c r="AT23" s="65">
        <v>1</v>
      </c>
      <c r="AU23" s="64">
        <v>113</v>
      </c>
      <c r="AV23" s="64">
        <v>81</v>
      </c>
      <c r="AW23" s="64">
        <v>9</v>
      </c>
      <c r="AX23" s="64">
        <v>68</v>
      </c>
      <c r="AY23" s="64">
        <v>4</v>
      </c>
      <c r="AZ23" s="64">
        <v>0</v>
      </c>
      <c r="BA23" s="64">
        <v>32</v>
      </c>
      <c r="BB23" s="64">
        <v>25</v>
      </c>
      <c r="BC23" s="64">
        <v>7</v>
      </c>
      <c r="BD23" s="65">
        <v>24</v>
      </c>
      <c r="BE23" s="64">
        <v>1182</v>
      </c>
      <c r="BF23" s="64">
        <v>674</v>
      </c>
      <c r="BG23" s="64">
        <v>547</v>
      </c>
      <c r="BH23" s="64">
        <v>63</v>
      </c>
      <c r="BI23" s="64">
        <v>19</v>
      </c>
      <c r="BJ23" s="64">
        <v>45</v>
      </c>
      <c r="BK23" s="64">
        <v>225</v>
      </c>
      <c r="BL23" s="64">
        <v>162</v>
      </c>
      <c r="BM23" s="64">
        <v>17</v>
      </c>
      <c r="BN23" s="65">
        <v>0</v>
      </c>
      <c r="BO23" s="64">
        <v>91</v>
      </c>
      <c r="BP23" s="64">
        <v>13</v>
      </c>
      <c r="BQ23" s="64">
        <v>1999</v>
      </c>
      <c r="BR23" s="64">
        <v>1676</v>
      </c>
      <c r="BS23" s="64">
        <v>1155</v>
      </c>
      <c r="BT23" s="64">
        <v>69</v>
      </c>
      <c r="BU23" s="64">
        <v>34</v>
      </c>
      <c r="BV23" s="64">
        <v>124</v>
      </c>
      <c r="BW23" s="64">
        <v>47</v>
      </c>
      <c r="BX23" s="65">
        <v>247</v>
      </c>
    </row>
    <row r="24" spans="1:76" ht="24" customHeight="1">
      <c r="A24" s="58"/>
      <c r="B24" s="59" t="s">
        <v>136</v>
      </c>
      <c r="C24" s="60"/>
      <c r="D24" s="61"/>
      <c r="E24" s="62" t="s">
        <v>409</v>
      </c>
      <c r="F24" s="63"/>
      <c r="G24" s="64">
        <v>20907</v>
      </c>
      <c r="H24" s="64">
        <v>4848</v>
      </c>
      <c r="I24" s="64">
        <v>2281</v>
      </c>
      <c r="J24" s="64">
        <v>847</v>
      </c>
      <c r="K24" s="64">
        <v>822</v>
      </c>
      <c r="L24" s="64">
        <v>25</v>
      </c>
      <c r="M24" s="64">
        <v>1434</v>
      </c>
      <c r="N24" s="64">
        <v>22</v>
      </c>
      <c r="O24" s="64">
        <v>1235</v>
      </c>
      <c r="P24" s="65">
        <v>1233</v>
      </c>
      <c r="Q24" s="64">
        <v>2</v>
      </c>
      <c r="R24" s="64">
        <v>157</v>
      </c>
      <c r="S24" s="64">
        <v>104</v>
      </c>
      <c r="T24" s="64">
        <v>53</v>
      </c>
      <c r="U24" s="64">
        <v>20</v>
      </c>
      <c r="V24" s="64">
        <v>2567</v>
      </c>
      <c r="W24" s="64">
        <v>76</v>
      </c>
      <c r="X24" s="64">
        <v>6</v>
      </c>
      <c r="Y24" s="64">
        <v>70</v>
      </c>
      <c r="Z24" s="65">
        <v>2491</v>
      </c>
      <c r="AA24" s="64">
        <v>31</v>
      </c>
      <c r="AB24" s="64">
        <v>161</v>
      </c>
      <c r="AC24" s="64">
        <v>135</v>
      </c>
      <c r="AD24" s="64">
        <v>202</v>
      </c>
      <c r="AE24" s="64">
        <v>878</v>
      </c>
      <c r="AF24" s="64">
        <v>356</v>
      </c>
      <c r="AG24" s="64">
        <v>702</v>
      </c>
      <c r="AH24" s="64">
        <v>26</v>
      </c>
      <c r="AI24" s="64">
        <v>15149</v>
      </c>
      <c r="AJ24" s="65">
        <v>7935</v>
      </c>
      <c r="AK24" s="64">
        <v>4072</v>
      </c>
      <c r="AL24" s="64">
        <v>3989</v>
      </c>
      <c r="AM24" s="64">
        <v>3624</v>
      </c>
      <c r="AN24" s="64">
        <v>1756</v>
      </c>
      <c r="AO24" s="64">
        <v>62</v>
      </c>
      <c r="AP24" s="64">
        <v>111</v>
      </c>
      <c r="AQ24" s="64">
        <v>1612</v>
      </c>
      <c r="AR24" s="64">
        <v>74</v>
      </c>
      <c r="AS24" s="64">
        <v>5</v>
      </c>
      <c r="AT24" s="65">
        <v>4</v>
      </c>
      <c r="AU24" s="64">
        <v>365</v>
      </c>
      <c r="AV24" s="64">
        <v>290</v>
      </c>
      <c r="AW24" s="64">
        <v>122</v>
      </c>
      <c r="AX24" s="64">
        <v>145</v>
      </c>
      <c r="AY24" s="64">
        <v>21</v>
      </c>
      <c r="AZ24" s="64">
        <v>2</v>
      </c>
      <c r="BA24" s="64">
        <v>75</v>
      </c>
      <c r="BB24" s="64">
        <v>60</v>
      </c>
      <c r="BC24" s="64">
        <v>15</v>
      </c>
      <c r="BD24" s="65">
        <v>83</v>
      </c>
      <c r="BE24" s="64">
        <v>3115</v>
      </c>
      <c r="BF24" s="64">
        <v>1482</v>
      </c>
      <c r="BG24" s="64">
        <v>1089</v>
      </c>
      <c r="BH24" s="64">
        <v>163</v>
      </c>
      <c r="BI24" s="64">
        <v>49</v>
      </c>
      <c r="BJ24" s="64">
        <v>181</v>
      </c>
      <c r="BK24" s="64">
        <v>685</v>
      </c>
      <c r="BL24" s="64">
        <v>394</v>
      </c>
      <c r="BM24" s="64">
        <v>58</v>
      </c>
      <c r="BN24" s="65">
        <v>46</v>
      </c>
      <c r="BO24" s="64">
        <v>265</v>
      </c>
      <c r="BP24" s="64">
        <v>185</v>
      </c>
      <c r="BQ24" s="64">
        <v>748</v>
      </c>
      <c r="BR24" s="64">
        <v>7214</v>
      </c>
      <c r="BS24" s="64">
        <v>3733</v>
      </c>
      <c r="BT24" s="64">
        <v>418</v>
      </c>
      <c r="BU24" s="64">
        <v>174</v>
      </c>
      <c r="BV24" s="64">
        <v>839</v>
      </c>
      <c r="BW24" s="64">
        <v>346</v>
      </c>
      <c r="BX24" s="65">
        <v>1704</v>
      </c>
    </row>
    <row r="25" spans="1:76" ht="15" customHeight="1">
      <c r="A25" s="58"/>
      <c r="B25" s="59" t="s">
        <v>138</v>
      </c>
      <c r="C25" s="60"/>
      <c r="D25" s="61"/>
      <c r="E25" s="62" t="s">
        <v>410</v>
      </c>
      <c r="F25" s="63"/>
      <c r="G25" s="64">
        <v>0</v>
      </c>
      <c r="H25" s="64">
        <v>0</v>
      </c>
      <c r="I25" s="64">
        <v>0</v>
      </c>
      <c r="J25" s="64">
        <v>0</v>
      </c>
      <c r="K25" s="64">
        <v>0</v>
      </c>
      <c r="L25" s="64">
        <v>0</v>
      </c>
      <c r="M25" s="64">
        <v>0</v>
      </c>
      <c r="N25" s="64">
        <v>0</v>
      </c>
      <c r="O25" s="64">
        <v>0</v>
      </c>
      <c r="P25" s="65">
        <v>0</v>
      </c>
      <c r="Q25" s="64">
        <v>0</v>
      </c>
      <c r="R25" s="64">
        <v>0</v>
      </c>
      <c r="S25" s="64">
        <v>0</v>
      </c>
      <c r="T25" s="64">
        <v>0</v>
      </c>
      <c r="U25" s="64">
        <v>0</v>
      </c>
      <c r="V25" s="64">
        <v>0</v>
      </c>
      <c r="W25" s="64">
        <v>0</v>
      </c>
      <c r="X25" s="64">
        <v>0</v>
      </c>
      <c r="Y25" s="64">
        <v>0</v>
      </c>
      <c r="Z25" s="65">
        <v>0</v>
      </c>
      <c r="AA25" s="64">
        <v>0</v>
      </c>
      <c r="AB25" s="64">
        <v>0</v>
      </c>
      <c r="AC25" s="64">
        <v>0</v>
      </c>
      <c r="AD25" s="64">
        <v>0</v>
      </c>
      <c r="AE25" s="64">
        <v>0</v>
      </c>
      <c r="AF25" s="64">
        <v>0</v>
      </c>
      <c r="AG25" s="64">
        <v>0</v>
      </c>
      <c r="AH25" s="64">
        <v>0</v>
      </c>
      <c r="AI25" s="64">
        <v>0</v>
      </c>
      <c r="AJ25" s="65">
        <v>0</v>
      </c>
      <c r="AK25" s="64">
        <v>0</v>
      </c>
      <c r="AL25" s="64">
        <v>0</v>
      </c>
      <c r="AM25" s="64">
        <v>0</v>
      </c>
      <c r="AN25" s="64">
        <v>0</v>
      </c>
      <c r="AO25" s="64">
        <v>0</v>
      </c>
      <c r="AP25" s="64">
        <v>0</v>
      </c>
      <c r="AQ25" s="64">
        <v>0</v>
      </c>
      <c r="AR25" s="64">
        <v>0</v>
      </c>
      <c r="AS25" s="64">
        <v>0</v>
      </c>
      <c r="AT25" s="65">
        <v>0</v>
      </c>
      <c r="AU25" s="64">
        <v>0</v>
      </c>
      <c r="AV25" s="64">
        <v>0</v>
      </c>
      <c r="AW25" s="64">
        <v>0</v>
      </c>
      <c r="AX25" s="64">
        <v>0</v>
      </c>
      <c r="AY25" s="64">
        <v>0</v>
      </c>
      <c r="AZ25" s="64">
        <v>0</v>
      </c>
      <c r="BA25" s="64">
        <v>0</v>
      </c>
      <c r="BB25" s="64">
        <v>0</v>
      </c>
      <c r="BC25" s="64">
        <v>0</v>
      </c>
      <c r="BD25" s="65">
        <v>0</v>
      </c>
      <c r="BE25" s="64">
        <v>0</v>
      </c>
      <c r="BF25" s="64">
        <v>0</v>
      </c>
      <c r="BG25" s="64">
        <v>0</v>
      </c>
      <c r="BH25" s="64">
        <v>0</v>
      </c>
      <c r="BI25" s="64">
        <v>0</v>
      </c>
      <c r="BJ25" s="64">
        <v>0</v>
      </c>
      <c r="BK25" s="64">
        <v>0</v>
      </c>
      <c r="BL25" s="64">
        <v>0</v>
      </c>
      <c r="BM25" s="64">
        <v>0</v>
      </c>
      <c r="BN25" s="65">
        <v>0</v>
      </c>
      <c r="BO25" s="64">
        <v>0</v>
      </c>
      <c r="BP25" s="64">
        <v>0</v>
      </c>
      <c r="BQ25" s="64">
        <v>0</v>
      </c>
      <c r="BR25" s="64">
        <v>0</v>
      </c>
      <c r="BS25" s="64">
        <v>0</v>
      </c>
      <c r="BT25" s="64">
        <v>0</v>
      </c>
      <c r="BU25" s="64">
        <v>0</v>
      </c>
      <c r="BV25" s="64">
        <v>0</v>
      </c>
      <c r="BW25" s="64">
        <v>0</v>
      </c>
      <c r="BX25" s="65">
        <v>0</v>
      </c>
    </row>
    <row r="26" spans="1:76" ht="15" customHeight="1">
      <c r="A26" s="58"/>
      <c r="B26" s="59" t="s">
        <v>139</v>
      </c>
      <c r="C26" s="60"/>
      <c r="D26" s="61"/>
      <c r="E26" s="62" t="s">
        <v>411</v>
      </c>
      <c r="F26" s="63"/>
      <c r="G26" s="64">
        <v>3626</v>
      </c>
      <c r="H26" s="64">
        <v>1682</v>
      </c>
      <c r="I26" s="64">
        <v>1563</v>
      </c>
      <c r="J26" s="64">
        <v>1259</v>
      </c>
      <c r="K26" s="64">
        <v>1228</v>
      </c>
      <c r="L26" s="64">
        <v>31</v>
      </c>
      <c r="M26" s="64">
        <v>304</v>
      </c>
      <c r="N26" s="64">
        <v>0</v>
      </c>
      <c r="O26" s="64">
        <v>1</v>
      </c>
      <c r="P26" s="65">
        <v>1</v>
      </c>
      <c r="Q26" s="64">
        <v>0</v>
      </c>
      <c r="R26" s="64">
        <v>303</v>
      </c>
      <c r="S26" s="64">
        <v>0</v>
      </c>
      <c r="T26" s="64">
        <v>303</v>
      </c>
      <c r="U26" s="64">
        <v>0</v>
      </c>
      <c r="V26" s="64">
        <v>119</v>
      </c>
      <c r="W26" s="64">
        <v>119</v>
      </c>
      <c r="X26" s="64">
        <v>23</v>
      </c>
      <c r="Y26" s="64">
        <v>96</v>
      </c>
      <c r="Z26" s="65">
        <v>0</v>
      </c>
      <c r="AA26" s="64">
        <v>0</v>
      </c>
      <c r="AB26" s="64">
        <v>0</v>
      </c>
      <c r="AC26" s="64">
        <v>0</v>
      </c>
      <c r="AD26" s="64">
        <v>0</v>
      </c>
      <c r="AE26" s="64">
        <v>0</v>
      </c>
      <c r="AF26" s="64">
        <v>0</v>
      </c>
      <c r="AG26" s="64">
        <v>0</v>
      </c>
      <c r="AH26" s="64">
        <v>0</v>
      </c>
      <c r="AI26" s="64">
        <v>3</v>
      </c>
      <c r="AJ26" s="65">
        <v>3</v>
      </c>
      <c r="AK26" s="64">
        <v>0</v>
      </c>
      <c r="AL26" s="64">
        <v>0</v>
      </c>
      <c r="AM26" s="64">
        <v>0</v>
      </c>
      <c r="AN26" s="64">
        <v>0</v>
      </c>
      <c r="AO26" s="64">
        <v>0</v>
      </c>
      <c r="AP26" s="64">
        <v>0</v>
      </c>
      <c r="AQ26" s="64">
        <v>0</v>
      </c>
      <c r="AR26" s="64">
        <v>0</v>
      </c>
      <c r="AS26" s="64">
        <v>0</v>
      </c>
      <c r="AT26" s="65">
        <v>0</v>
      </c>
      <c r="AU26" s="64">
        <v>0</v>
      </c>
      <c r="AV26" s="64">
        <v>0</v>
      </c>
      <c r="AW26" s="64">
        <v>0</v>
      </c>
      <c r="AX26" s="64">
        <v>0</v>
      </c>
      <c r="AY26" s="64">
        <v>0</v>
      </c>
      <c r="AZ26" s="64">
        <v>0</v>
      </c>
      <c r="BA26" s="64">
        <v>0</v>
      </c>
      <c r="BB26" s="64">
        <v>0</v>
      </c>
      <c r="BC26" s="64">
        <v>0</v>
      </c>
      <c r="BD26" s="65">
        <v>0</v>
      </c>
      <c r="BE26" s="64">
        <v>0</v>
      </c>
      <c r="BF26" s="64">
        <v>0</v>
      </c>
      <c r="BG26" s="64">
        <v>0</v>
      </c>
      <c r="BH26" s="64">
        <v>0</v>
      </c>
      <c r="BI26" s="64">
        <v>0</v>
      </c>
      <c r="BJ26" s="64">
        <v>0</v>
      </c>
      <c r="BK26" s="64">
        <v>0</v>
      </c>
      <c r="BL26" s="64">
        <v>0</v>
      </c>
      <c r="BM26" s="64">
        <v>0</v>
      </c>
      <c r="BN26" s="65">
        <v>0</v>
      </c>
      <c r="BO26" s="64">
        <v>0</v>
      </c>
      <c r="BP26" s="64">
        <v>0</v>
      </c>
      <c r="BQ26" s="64">
        <v>3</v>
      </c>
      <c r="BR26" s="64">
        <v>0</v>
      </c>
      <c r="BS26" s="64">
        <v>0</v>
      </c>
      <c r="BT26" s="64">
        <v>0</v>
      </c>
      <c r="BU26" s="64">
        <v>0</v>
      </c>
      <c r="BV26" s="64">
        <v>0</v>
      </c>
      <c r="BW26" s="64">
        <v>0</v>
      </c>
      <c r="BX26" s="65">
        <v>0</v>
      </c>
    </row>
    <row r="27" spans="1:76" ht="15" customHeight="1">
      <c r="A27" s="58"/>
      <c r="B27" s="59" t="s">
        <v>140</v>
      </c>
      <c r="C27" s="60"/>
      <c r="D27" s="61"/>
      <c r="E27" s="62" t="s">
        <v>142</v>
      </c>
      <c r="F27" s="63"/>
      <c r="G27" s="64">
        <v>1</v>
      </c>
      <c r="H27" s="64">
        <v>1</v>
      </c>
      <c r="I27" s="64">
        <v>1</v>
      </c>
      <c r="J27" s="64">
        <v>1</v>
      </c>
      <c r="K27" s="64">
        <v>1</v>
      </c>
      <c r="L27" s="64">
        <v>0</v>
      </c>
      <c r="M27" s="64">
        <v>0</v>
      </c>
      <c r="N27" s="64">
        <v>0</v>
      </c>
      <c r="O27" s="64">
        <v>0</v>
      </c>
      <c r="P27" s="65">
        <v>0</v>
      </c>
      <c r="Q27" s="64">
        <v>0</v>
      </c>
      <c r="R27" s="64">
        <v>0</v>
      </c>
      <c r="S27" s="64">
        <v>0</v>
      </c>
      <c r="T27" s="64">
        <v>0</v>
      </c>
      <c r="U27" s="64">
        <v>0</v>
      </c>
      <c r="V27" s="64">
        <v>0</v>
      </c>
      <c r="W27" s="64">
        <v>0</v>
      </c>
      <c r="X27" s="64">
        <v>0</v>
      </c>
      <c r="Y27" s="64">
        <v>0</v>
      </c>
      <c r="Z27" s="65">
        <v>0</v>
      </c>
      <c r="AA27" s="64">
        <v>0</v>
      </c>
      <c r="AB27" s="64">
        <v>0</v>
      </c>
      <c r="AC27" s="64">
        <v>0</v>
      </c>
      <c r="AD27" s="64">
        <v>0</v>
      </c>
      <c r="AE27" s="64">
        <v>0</v>
      </c>
      <c r="AF27" s="64">
        <v>0</v>
      </c>
      <c r="AG27" s="64">
        <v>0</v>
      </c>
      <c r="AH27" s="64">
        <v>0</v>
      </c>
      <c r="AI27" s="64">
        <v>0</v>
      </c>
      <c r="AJ27" s="65">
        <v>0</v>
      </c>
      <c r="AK27" s="64">
        <v>0</v>
      </c>
      <c r="AL27" s="64">
        <v>0</v>
      </c>
      <c r="AM27" s="64">
        <v>0</v>
      </c>
      <c r="AN27" s="64">
        <v>0</v>
      </c>
      <c r="AO27" s="64">
        <v>0</v>
      </c>
      <c r="AP27" s="64">
        <v>0</v>
      </c>
      <c r="AQ27" s="64">
        <v>0</v>
      </c>
      <c r="AR27" s="64">
        <v>0</v>
      </c>
      <c r="AS27" s="64">
        <v>0</v>
      </c>
      <c r="AT27" s="65">
        <v>0</v>
      </c>
      <c r="AU27" s="64">
        <v>0</v>
      </c>
      <c r="AV27" s="64">
        <v>0</v>
      </c>
      <c r="AW27" s="64">
        <v>0</v>
      </c>
      <c r="AX27" s="64">
        <v>0</v>
      </c>
      <c r="AY27" s="64">
        <v>0</v>
      </c>
      <c r="AZ27" s="64">
        <v>0</v>
      </c>
      <c r="BA27" s="64">
        <v>0</v>
      </c>
      <c r="BB27" s="64">
        <v>0</v>
      </c>
      <c r="BC27" s="64">
        <v>0</v>
      </c>
      <c r="BD27" s="65">
        <v>0</v>
      </c>
      <c r="BE27" s="64">
        <v>0</v>
      </c>
      <c r="BF27" s="64">
        <v>0</v>
      </c>
      <c r="BG27" s="64">
        <v>0</v>
      </c>
      <c r="BH27" s="64">
        <v>0</v>
      </c>
      <c r="BI27" s="64">
        <v>0</v>
      </c>
      <c r="BJ27" s="64">
        <v>0</v>
      </c>
      <c r="BK27" s="64">
        <v>0</v>
      </c>
      <c r="BL27" s="64">
        <v>0</v>
      </c>
      <c r="BM27" s="64">
        <v>0</v>
      </c>
      <c r="BN27" s="65">
        <v>0</v>
      </c>
      <c r="BO27" s="64">
        <v>0</v>
      </c>
      <c r="BP27" s="64">
        <v>0</v>
      </c>
      <c r="BQ27" s="64">
        <v>0</v>
      </c>
      <c r="BR27" s="64">
        <v>0</v>
      </c>
      <c r="BS27" s="64">
        <v>0</v>
      </c>
      <c r="BT27" s="64">
        <v>0</v>
      </c>
      <c r="BU27" s="64">
        <v>0</v>
      </c>
      <c r="BV27" s="64">
        <v>0</v>
      </c>
      <c r="BW27" s="64">
        <v>0</v>
      </c>
      <c r="BX27" s="65">
        <v>0</v>
      </c>
    </row>
    <row r="28" spans="1:76" ht="15" customHeight="1">
      <c r="A28" s="58"/>
      <c r="B28" s="59" t="s">
        <v>141</v>
      </c>
      <c r="C28" s="60"/>
      <c r="D28" s="61"/>
      <c r="E28" s="62" t="s">
        <v>144</v>
      </c>
      <c r="F28" s="63"/>
      <c r="G28" s="64">
        <v>0</v>
      </c>
      <c r="H28" s="64">
        <v>0</v>
      </c>
      <c r="I28" s="64">
        <v>0</v>
      </c>
      <c r="J28" s="64">
        <v>0</v>
      </c>
      <c r="K28" s="64">
        <v>0</v>
      </c>
      <c r="L28" s="64">
        <v>0</v>
      </c>
      <c r="M28" s="64">
        <v>0</v>
      </c>
      <c r="N28" s="64">
        <v>0</v>
      </c>
      <c r="O28" s="64">
        <v>0</v>
      </c>
      <c r="P28" s="65">
        <v>0</v>
      </c>
      <c r="Q28" s="64">
        <v>0</v>
      </c>
      <c r="R28" s="64">
        <v>0</v>
      </c>
      <c r="S28" s="64">
        <v>0</v>
      </c>
      <c r="T28" s="64">
        <v>0</v>
      </c>
      <c r="U28" s="64">
        <v>0</v>
      </c>
      <c r="V28" s="64">
        <v>0</v>
      </c>
      <c r="W28" s="64">
        <v>0</v>
      </c>
      <c r="X28" s="64">
        <v>0</v>
      </c>
      <c r="Y28" s="64">
        <v>0</v>
      </c>
      <c r="Z28" s="65">
        <v>0</v>
      </c>
      <c r="AA28" s="64">
        <v>0</v>
      </c>
      <c r="AB28" s="64">
        <v>0</v>
      </c>
      <c r="AC28" s="64">
        <v>0</v>
      </c>
      <c r="AD28" s="64">
        <v>0</v>
      </c>
      <c r="AE28" s="64">
        <v>0</v>
      </c>
      <c r="AF28" s="64">
        <v>0</v>
      </c>
      <c r="AG28" s="64">
        <v>0</v>
      </c>
      <c r="AH28" s="64">
        <v>0</v>
      </c>
      <c r="AI28" s="64">
        <v>0</v>
      </c>
      <c r="AJ28" s="65">
        <v>0</v>
      </c>
      <c r="AK28" s="64">
        <v>0</v>
      </c>
      <c r="AL28" s="64">
        <v>0</v>
      </c>
      <c r="AM28" s="64">
        <v>0</v>
      </c>
      <c r="AN28" s="64">
        <v>0</v>
      </c>
      <c r="AO28" s="64">
        <v>0</v>
      </c>
      <c r="AP28" s="64">
        <v>0</v>
      </c>
      <c r="AQ28" s="64">
        <v>0</v>
      </c>
      <c r="AR28" s="64">
        <v>0</v>
      </c>
      <c r="AS28" s="64">
        <v>0</v>
      </c>
      <c r="AT28" s="65">
        <v>0</v>
      </c>
      <c r="AU28" s="64">
        <v>0</v>
      </c>
      <c r="AV28" s="64">
        <v>0</v>
      </c>
      <c r="AW28" s="64">
        <v>0</v>
      </c>
      <c r="AX28" s="64">
        <v>0</v>
      </c>
      <c r="AY28" s="64">
        <v>0</v>
      </c>
      <c r="AZ28" s="64">
        <v>0</v>
      </c>
      <c r="BA28" s="64">
        <v>0</v>
      </c>
      <c r="BB28" s="64">
        <v>0</v>
      </c>
      <c r="BC28" s="64">
        <v>0</v>
      </c>
      <c r="BD28" s="65">
        <v>0</v>
      </c>
      <c r="BE28" s="64">
        <v>0</v>
      </c>
      <c r="BF28" s="64">
        <v>0</v>
      </c>
      <c r="BG28" s="64">
        <v>0</v>
      </c>
      <c r="BH28" s="64">
        <v>0</v>
      </c>
      <c r="BI28" s="64">
        <v>0</v>
      </c>
      <c r="BJ28" s="64">
        <v>0</v>
      </c>
      <c r="BK28" s="64">
        <v>0</v>
      </c>
      <c r="BL28" s="64">
        <v>0</v>
      </c>
      <c r="BM28" s="64">
        <v>0</v>
      </c>
      <c r="BN28" s="65">
        <v>0</v>
      </c>
      <c r="BO28" s="64">
        <v>0</v>
      </c>
      <c r="BP28" s="64">
        <v>0</v>
      </c>
      <c r="BQ28" s="64">
        <v>0</v>
      </c>
      <c r="BR28" s="64">
        <v>0</v>
      </c>
      <c r="BS28" s="64">
        <v>0</v>
      </c>
      <c r="BT28" s="64">
        <v>0</v>
      </c>
      <c r="BU28" s="64">
        <v>0</v>
      </c>
      <c r="BV28" s="64">
        <v>0</v>
      </c>
      <c r="BW28" s="64">
        <v>0</v>
      </c>
      <c r="BX28" s="65">
        <v>0</v>
      </c>
    </row>
    <row r="29" spans="1:76" ht="24" customHeight="1">
      <c r="A29" s="58"/>
      <c r="B29" s="59" t="s">
        <v>143</v>
      </c>
      <c r="C29" s="60"/>
      <c r="D29" s="61"/>
      <c r="E29" s="62" t="s">
        <v>412</v>
      </c>
      <c r="F29" s="63"/>
      <c r="G29" s="64">
        <v>0</v>
      </c>
      <c r="H29" s="64">
        <v>0</v>
      </c>
      <c r="I29" s="64">
        <v>0</v>
      </c>
      <c r="J29" s="64">
        <v>0</v>
      </c>
      <c r="K29" s="64">
        <v>0</v>
      </c>
      <c r="L29" s="64">
        <v>0</v>
      </c>
      <c r="M29" s="64">
        <v>0</v>
      </c>
      <c r="N29" s="64">
        <v>0</v>
      </c>
      <c r="O29" s="64">
        <v>0</v>
      </c>
      <c r="P29" s="65">
        <v>0</v>
      </c>
      <c r="Q29" s="64">
        <v>0</v>
      </c>
      <c r="R29" s="64">
        <v>0</v>
      </c>
      <c r="S29" s="64">
        <v>0</v>
      </c>
      <c r="T29" s="64">
        <v>0</v>
      </c>
      <c r="U29" s="64">
        <v>0</v>
      </c>
      <c r="V29" s="64">
        <v>0</v>
      </c>
      <c r="W29" s="64">
        <v>0</v>
      </c>
      <c r="X29" s="64">
        <v>0</v>
      </c>
      <c r="Y29" s="64">
        <v>0</v>
      </c>
      <c r="Z29" s="65">
        <v>0</v>
      </c>
      <c r="AA29" s="64">
        <v>0</v>
      </c>
      <c r="AB29" s="64">
        <v>0</v>
      </c>
      <c r="AC29" s="64">
        <v>0</v>
      </c>
      <c r="AD29" s="64">
        <v>0</v>
      </c>
      <c r="AE29" s="64">
        <v>0</v>
      </c>
      <c r="AF29" s="64">
        <v>0</v>
      </c>
      <c r="AG29" s="64">
        <v>0</v>
      </c>
      <c r="AH29" s="64">
        <v>0</v>
      </c>
      <c r="AI29" s="64">
        <v>0</v>
      </c>
      <c r="AJ29" s="65">
        <v>0</v>
      </c>
      <c r="AK29" s="64">
        <v>0</v>
      </c>
      <c r="AL29" s="64">
        <v>0</v>
      </c>
      <c r="AM29" s="64">
        <v>0</v>
      </c>
      <c r="AN29" s="64">
        <v>0</v>
      </c>
      <c r="AO29" s="64">
        <v>0</v>
      </c>
      <c r="AP29" s="64">
        <v>0</v>
      </c>
      <c r="AQ29" s="64">
        <v>0</v>
      </c>
      <c r="AR29" s="64">
        <v>0</v>
      </c>
      <c r="AS29" s="64">
        <v>0</v>
      </c>
      <c r="AT29" s="65">
        <v>0</v>
      </c>
      <c r="AU29" s="64">
        <v>0</v>
      </c>
      <c r="AV29" s="64">
        <v>0</v>
      </c>
      <c r="AW29" s="64">
        <v>0</v>
      </c>
      <c r="AX29" s="64">
        <v>0</v>
      </c>
      <c r="AY29" s="64">
        <v>0</v>
      </c>
      <c r="AZ29" s="64">
        <v>0</v>
      </c>
      <c r="BA29" s="64">
        <v>0</v>
      </c>
      <c r="BB29" s="64">
        <v>0</v>
      </c>
      <c r="BC29" s="64">
        <v>0</v>
      </c>
      <c r="BD29" s="65">
        <v>0</v>
      </c>
      <c r="BE29" s="64">
        <v>0</v>
      </c>
      <c r="BF29" s="64">
        <v>0</v>
      </c>
      <c r="BG29" s="64">
        <v>0</v>
      </c>
      <c r="BH29" s="64">
        <v>0</v>
      </c>
      <c r="BI29" s="64">
        <v>0</v>
      </c>
      <c r="BJ29" s="64">
        <v>0</v>
      </c>
      <c r="BK29" s="64">
        <v>0</v>
      </c>
      <c r="BL29" s="64">
        <v>0</v>
      </c>
      <c r="BM29" s="64">
        <v>0</v>
      </c>
      <c r="BN29" s="65">
        <v>0</v>
      </c>
      <c r="BO29" s="64">
        <v>0</v>
      </c>
      <c r="BP29" s="64">
        <v>0</v>
      </c>
      <c r="BQ29" s="64">
        <v>0</v>
      </c>
      <c r="BR29" s="64">
        <v>0</v>
      </c>
      <c r="BS29" s="64">
        <v>0</v>
      </c>
      <c r="BT29" s="64">
        <v>0</v>
      </c>
      <c r="BU29" s="64">
        <v>0</v>
      </c>
      <c r="BV29" s="64">
        <v>0</v>
      </c>
      <c r="BW29" s="64">
        <v>0</v>
      </c>
      <c r="BX29" s="65">
        <v>0</v>
      </c>
    </row>
    <row r="30" spans="1:76" ht="15" customHeight="1">
      <c r="A30" s="58"/>
      <c r="B30" s="59" t="s">
        <v>145</v>
      </c>
      <c r="C30" s="60"/>
      <c r="D30" s="61"/>
      <c r="E30" s="62" t="s">
        <v>413</v>
      </c>
      <c r="F30" s="63"/>
      <c r="G30" s="64">
        <v>275869</v>
      </c>
      <c r="H30" s="64">
        <v>173021</v>
      </c>
      <c r="I30" s="64">
        <v>110438</v>
      </c>
      <c r="J30" s="64">
        <v>61490</v>
      </c>
      <c r="K30" s="64">
        <v>58702</v>
      </c>
      <c r="L30" s="64">
        <v>2788</v>
      </c>
      <c r="M30" s="64">
        <v>48948</v>
      </c>
      <c r="N30" s="64">
        <v>786</v>
      </c>
      <c r="O30" s="64">
        <v>29971</v>
      </c>
      <c r="P30" s="65">
        <v>28371</v>
      </c>
      <c r="Q30" s="64">
        <v>1600</v>
      </c>
      <c r="R30" s="64">
        <v>16948</v>
      </c>
      <c r="S30" s="64">
        <v>8952</v>
      </c>
      <c r="T30" s="64">
        <v>7996</v>
      </c>
      <c r="U30" s="64">
        <v>1243</v>
      </c>
      <c r="V30" s="64">
        <v>62583</v>
      </c>
      <c r="W30" s="64">
        <v>3532</v>
      </c>
      <c r="X30" s="64">
        <v>190</v>
      </c>
      <c r="Y30" s="64">
        <v>3342</v>
      </c>
      <c r="Z30" s="65">
        <v>59051</v>
      </c>
      <c r="AA30" s="64">
        <v>847</v>
      </c>
      <c r="AB30" s="64">
        <v>2250</v>
      </c>
      <c r="AC30" s="64">
        <v>1348</v>
      </c>
      <c r="AD30" s="64">
        <v>6538</v>
      </c>
      <c r="AE30" s="64">
        <v>12855</v>
      </c>
      <c r="AF30" s="64">
        <v>13687</v>
      </c>
      <c r="AG30" s="64">
        <v>21006</v>
      </c>
      <c r="AH30" s="64">
        <v>520</v>
      </c>
      <c r="AI30" s="64">
        <v>40327</v>
      </c>
      <c r="AJ30" s="65">
        <v>21605</v>
      </c>
      <c r="AK30" s="64">
        <v>16495</v>
      </c>
      <c r="AL30" s="64">
        <v>16403</v>
      </c>
      <c r="AM30" s="64">
        <v>12762</v>
      </c>
      <c r="AN30" s="64">
        <v>1067</v>
      </c>
      <c r="AO30" s="64">
        <v>169</v>
      </c>
      <c r="AP30" s="64">
        <v>2508</v>
      </c>
      <c r="AQ30" s="64">
        <v>8443</v>
      </c>
      <c r="AR30" s="64">
        <v>466</v>
      </c>
      <c r="AS30" s="64">
        <v>20</v>
      </c>
      <c r="AT30" s="65">
        <v>89</v>
      </c>
      <c r="AU30" s="64">
        <v>3641</v>
      </c>
      <c r="AV30" s="64">
        <v>3308</v>
      </c>
      <c r="AW30" s="64">
        <v>2494</v>
      </c>
      <c r="AX30" s="64">
        <v>72</v>
      </c>
      <c r="AY30" s="64">
        <v>559</v>
      </c>
      <c r="AZ30" s="64">
        <v>183</v>
      </c>
      <c r="BA30" s="64">
        <v>333</v>
      </c>
      <c r="BB30" s="64">
        <v>271</v>
      </c>
      <c r="BC30" s="64">
        <v>62</v>
      </c>
      <c r="BD30" s="65">
        <v>92</v>
      </c>
      <c r="BE30" s="64">
        <v>3401</v>
      </c>
      <c r="BF30" s="64">
        <v>836</v>
      </c>
      <c r="BG30" s="64">
        <v>650</v>
      </c>
      <c r="BH30" s="64">
        <v>120</v>
      </c>
      <c r="BI30" s="64">
        <v>12</v>
      </c>
      <c r="BJ30" s="64">
        <v>54</v>
      </c>
      <c r="BK30" s="64">
        <v>920</v>
      </c>
      <c r="BL30" s="64">
        <v>495</v>
      </c>
      <c r="BM30" s="64">
        <v>315</v>
      </c>
      <c r="BN30" s="65">
        <v>18</v>
      </c>
      <c r="BO30" s="64">
        <v>753</v>
      </c>
      <c r="BP30" s="64">
        <v>64</v>
      </c>
      <c r="BQ30" s="64">
        <v>1709</v>
      </c>
      <c r="BR30" s="64">
        <v>18722</v>
      </c>
      <c r="BS30" s="64">
        <v>2657</v>
      </c>
      <c r="BT30" s="64">
        <v>657</v>
      </c>
      <c r="BU30" s="64">
        <v>120</v>
      </c>
      <c r="BV30" s="64">
        <v>6190</v>
      </c>
      <c r="BW30" s="64">
        <v>3547</v>
      </c>
      <c r="BX30" s="65">
        <v>5551</v>
      </c>
    </row>
    <row r="31" spans="1:76" ht="15" customHeight="1">
      <c r="A31" s="58"/>
      <c r="B31" s="59" t="s">
        <v>146</v>
      </c>
      <c r="C31" s="60"/>
      <c r="D31" s="61"/>
      <c r="E31" s="62" t="s">
        <v>148</v>
      </c>
      <c r="F31" s="63"/>
      <c r="G31" s="64">
        <v>260186</v>
      </c>
      <c r="H31" s="64">
        <v>68573</v>
      </c>
      <c r="I31" s="64">
        <v>27052</v>
      </c>
      <c r="J31" s="64">
        <v>4167</v>
      </c>
      <c r="K31" s="64">
        <v>4042</v>
      </c>
      <c r="L31" s="64">
        <v>125</v>
      </c>
      <c r="M31" s="64">
        <v>22885</v>
      </c>
      <c r="N31" s="64">
        <v>389</v>
      </c>
      <c r="O31" s="64">
        <v>16252</v>
      </c>
      <c r="P31" s="65">
        <v>16164</v>
      </c>
      <c r="Q31" s="64">
        <v>88</v>
      </c>
      <c r="R31" s="64">
        <v>5716</v>
      </c>
      <c r="S31" s="64">
        <v>3705</v>
      </c>
      <c r="T31" s="64">
        <v>2011</v>
      </c>
      <c r="U31" s="64">
        <v>528</v>
      </c>
      <c r="V31" s="64">
        <v>41521</v>
      </c>
      <c r="W31" s="64">
        <v>637</v>
      </c>
      <c r="X31" s="64">
        <v>106</v>
      </c>
      <c r="Y31" s="64">
        <v>531</v>
      </c>
      <c r="Z31" s="65">
        <v>40884</v>
      </c>
      <c r="AA31" s="64">
        <v>500</v>
      </c>
      <c r="AB31" s="64">
        <v>1931</v>
      </c>
      <c r="AC31" s="64">
        <v>1625</v>
      </c>
      <c r="AD31" s="64">
        <v>2762</v>
      </c>
      <c r="AE31" s="64">
        <v>12367</v>
      </c>
      <c r="AF31" s="64">
        <v>6375</v>
      </c>
      <c r="AG31" s="64">
        <v>14895</v>
      </c>
      <c r="AH31" s="64">
        <v>429</v>
      </c>
      <c r="AI31" s="64">
        <v>172133</v>
      </c>
      <c r="AJ31" s="65">
        <v>132948</v>
      </c>
      <c r="AK31" s="64">
        <v>72577</v>
      </c>
      <c r="AL31" s="64">
        <v>71924</v>
      </c>
      <c r="AM31" s="64">
        <v>60586</v>
      </c>
      <c r="AN31" s="64">
        <v>36730</v>
      </c>
      <c r="AO31" s="64">
        <v>627</v>
      </c>
      <c r="AP31" s="64">
        <v>1569</v>
      </c>
      <c r="AQ31" s="64">
        <v>15913</v>
      </c>
      <c r="AR31" s="64">
        <v>5610</v>
      </c>
      <c r="AS31" s="64">
        <v>54</v>
      </c>
      <c r="AT31" s="65">
        <v>83</v>
      </c>
      <c r="AU31" s="64">
        <v>11338</v>
      </c>
      <c r="AV31" s="64">
        <v>9898</v>
      </c>
      <c r="AW31" s="64">
        <v>6782</v>
      </c>
      <c r="AX31" s="64">
        <v>666</v>
      </c>
      <c r="AY31" s="64">
        <v>2388</v>
      </c>
      <c r="AZ31" s="64">
        <v>62</v>
      </c>
      <c r="BA31" s="64">
        <v>1440</v>
      </c>
      <c r="BB31" s="64">
        <v>1161</v>
      </c>
      <c r="BC31" s="64">
        <v>279</v>
      </c>
      <c r="BD31" s="65">
        <v>653</v>
      </c>
      <c r="BE31" s="64">
        <v>40229</v>
      </c>
      <c r="BF31" s="64">
        <v>17835</v>
      </c>
      <c r="BG31" s="64">
        <v>12840</v>
      </c>
      <c r="BH31" s="64">
        <v>2486</v>
      </c>
      <c r="BI31" s="64">
        <v>723</v>
      </c>
      <c r="BJ31" s="64">
        <v>1786</v>
      </c>
      <c r="BK31" s="64">
        <v>7539</v>
      </c>
      <c r="BL31" s="64">
        <v>5615</v>
      </c>
      <c r="BM31" s="64">
        <v>2156</v>
      </c>
      <c r="BN31" s="65">
        <v>1865</v>
      </c>
      <c r="BO31" s="64">
        <v>627</v>
      </c>
      <c r="BP31" s="64">
        <v>4592</v>
      </c>
      <c r="BQ31" s="64">
        <v>20142</v>
      </c>
      <c r="BR31" s="64">
        <v>39185</v>
      </c>
      <c r="BS31" s="64">
        <v>6842</v>
      </c>
      <c r="BT31" s="64">
        <v>2189</v>
      </c>
      <c r="BU31" s="64">
        <v>305</v>
      </c>
      <c r="BV31" s="64">
        <v>5215</v>
      </c>
      <c r="BW31" s="64">
        <v>11160</v>
      </c>
      <c r="BX31" s="65">
        <v>13474</v>
      </c>
    </row>
    <row r="32" spans="1:76" ht="15" customHeight="1">
      <c r="A32" s="58"/>
      <c r="B32" s="59" t="s">
        <v>147</v>
      </c>
      <c r="C32" s="60"/>
      <c r="D32" s="61"/>
      <c r="E32" s="62" t="s">
        <v>150</v>
      </c>
      <c r="F32" s="63"/>
      <c r="G32" s="64">
        <v>464516</v>
      </c>
      <c r="H32" s="64">
        <v>21863</v>
      </c>
      <c r="I32" s="64">
        <v>3327</v>
      </c>
      <c r="J32" s="64">
        <v>3</v>
      </c>
      <c r="K32" s="64">
        <v>0</v>
      </c>
      <c r="L32" s="64">
        <v>3</v>
      </c>
      <c r="M32" s="64">
        <v>3324</v>
      </c>
      <c r="N32" s="64">
        <v>56</v>
      </c>
      <c r="O32" s="64">
        <v>2153</v>
      </c>
      <c r="P32" s="65">
        <v>2129</v>
      </c>
      <c r="Q32" s="64">
        <v>24</v>
      </c>
      <c r="R32" s="64">
        <v>1098</v>
      </c>
      <c r="S32" s="64">
        <v>419</v>
      </c>
      <c r="T32" s="64">
        <v>679</v>
      </c>
      <c r="U32" s="64">
        <v>17</v>
      </c>
      <c r="V32" s="64">
        <v>18536</v>
      </c>
      <c r="W32" s="64">
        <v>248</v>
      </c>
      <c r="X32" s="64">
        <v>75</v>
      </c>
      <c r="Y32" s="64">
        <v>173</v>
      </c>
      <c r="Z32" s="65">
        <v>18288</v>
      </c>
      <c r="AA32" s="64">
        <v>489</v>
      </c>
      <c r="AB32" s="64">
        <v>185</v>
      </c>
      <c r="AC32" s="64">
        <v>2993</v>
      </c>
      <c r="AD32" s="64">
        <v>577</v>
      </c>
      <c r="AE32" s="64">
        <v>2509</v>
      </c>
      <c r="AF32" s="64">
        <v>8050</v>
      </c>
      <c r="AG32" s="64">
        <v>3292</v>
      </c>
      <c r="AH32" s="64">
        <v>193</v>
      </c>
      <c r="AI32" s="64">
        <v>442429</v>
      </c>
      <c r="AJ32" s="65">
        <v>337479</v>
      </c>
      <c r="AK32" s="64">
        <v>274116</v>
      </c>
      <c r="AL32" s="64">
        <v>268182</v>
      </c>
      <c r="AM32" s="64">
        <v>214423</v>
      </c>
      <c r="AN32" s="64">
        <v>45455</v>
      </c>
      <c r="AO32" s="64">
        <v>23012</v>
      </c>
      <c r="AP32" s="64">
        <v>861</v>
      </c>
      <c r="AQ32" s="64">
        <v>131536</v>
      </c>
      <c r="AR32" s="64">
        <v>12492</v>
      </c>
      <c r="AS32" s="64">
        <v>971</v>
      </c>
      <c r="AT32" s="65">
        <v>96</v>
      </c>
      <c r="AU32" s="64">
        <v>53759</v>
      </c>
      <c r="AV32" s="64">
        <v>47451</v>
      </c>
      <c r="AW32" s="64">
        <v>22042</v>
      </c>
      <c r="AX32" s="64">
        <v>2613</v>
      </c>
      <c r="AY32" s="64">
        <v>20559</v>
      </c>
      <c r="AZ32" s="64">
        <v>2237</v>
      </c>
      <c r="BA32" s="64">
        <v>6308</v>
      </c>
      <c r="BB32" s="64">
        <v>5136</v>
      </c>
      <c r="BC32" s="64">
        <v>1172</v>
      </c>
      <c r="BD32" s="65">
        <v>5934</v>
      </c>
      <c r="BE32" s="64">
        <v>56074</v>
      </c>
      <c r="BF32" s="64">
        <v>9001</v>
      </c>
      <c r="BG32" s="64">
        <v>7051</v>
      </c>
      <c r="BH32" s="64">
        <v>1456</v>
      </c>
      <c r="BI32" s="64">
        <v>284</v>
      </c>
      <c r="BJ32" s="64">
        <v>210</v>
      </c>
      <c r="BK32" s="64">
        <v>20611</v>
      </c>
      <c r="BL32" s="64">
        <v>9881</v>
      </c>
      <c r="BM32" s="64">
        <v>6498</v>
      </c>
      <c r="BN32" s="65">
        <v>1407</v>
      </c>
      <c r="BO32" s="64">
        <v>2845</v>
      </c>
      <c r="BP32" s="64">
        <v>5831</v>
      </c>
      <c r="BQ32" s="64">
        <v>7289</v>
      </c>
      <c r="BR32" s="64">
        <v>104950</v>
      </c>
      <c r="BS32" s="64">
        <v>2070</v>
      </c>
      <c r="BT32" s="64">
        <v>4213</v>
      </c>
      <c r="BU32" s="64">
        <v>257</v>
      </c>
      <c r="BV32" s="64">
        <v>22530</v>
      </c>
      <c r="BW32" s="64">
        <v>16112</v>
      </c>
      <c r="BX32" s="65">
        <v>59768</v>
      </c>
    </row>
    <row r="33" spans="1:76" ht="15" customHeight="1">
      <c r="A33" s="58"/>
      <c r="B33" s="59" t="s">
        <v>149</v>
      </c>
      <c r="C33" s="60"/>
      <c r="D33" s="61"/>
      <c r="E33" s="62" t="s">
        <v>152</v>
      </c>
      <c r="F33" s="63"/>
      <c r="G33" s="64">
        <v>660279</v>
      </c>
      <c r="H33" s="64">
        <v>338332</v>
      </c>
      <c r="I33" s="64">
        <v>183268</v>
      </c>
      <c r="J33" s="64">
        <v>96884</v>
      </c>
      <c r="K33" s="64">
        <v>94585</v>
      </c>
      <c r="L33" s="64">
        <v>2299</v>
      </c>
      <c r="M33" s="64">
        <v>86384</v>
      </c>
      <c r="N33" s="64">
        <v>1159</v>
      </c>
      <c r="O33" s="64">
        <v>47930</v>
      </c>
      <c r="P33" s="65">
        <v>46913</v>
      </c>
      <c r="Q33" s="64">
        <v>1017</v>
      </c>
      <c r="R33" s="64">
        <v>36336</v>
      </c>
      <c r="S33" s="64">
        <v>14598</v>
      </c>
      <c r="T33" s="64">
        <v>21738</v>
      </c>
      <c r="U33" s="64">
        <v>959</v>
      </c>
      <c r="V33" s="64">
        <v>155064</v>
      </c>
      <c r="W33" s="64">
        <v>7078</v>
      </c>
      <c r="X33" s="64">
        <v>474</v>
      </c>
      <c r="Y33" s="64">
        <v>6604</v>
      </c>
      <c r="Z33" s="65">
        <v>147986</v>
      </c>
      <c r="AA33" s="64">
        <v>1337</v>
      </c>
      <c r="AB33" s="64">
        <v>6472</v>
      </c>
      <c r="AC33" s="64">
        <v>1748</v>
      </c>
      <c r="AD33" s="64">
        <v>11512</v>
      </c>
      <c r="AE33" s="64">
        <v>40694</v>
      </c>
      <c r="AF33" s="64">
        <v>21739</v>
      </c>
      <c r="AG33" s="64">
        <v>63073</v>
      </c>
      <c r="AH33" s="64">
        <v>1411</v>
      </c>
      <c r="AI33" s="64">
        <v>204337</v>
      </c>
      <c r="AJ33" s="65">
        <v>110857</v>
      </c>
      <c r="AK33" s="64">
        <v>49181</v>
      </c>
      <c r="AL33" s="64">
        <v>46721</v>
      </c>
      <c r="AM33" s="64">
        <v>37562</v>
      </c>
      <c r="AN33" s="64">
        <v>21483</v>
      </c>
      <c r="AO33" s="64">
        <v>318</v>
      </c>
      <c r="AP33" s="64">
        <v>2894</v>
      </c>
      <c r="AQ33" s="64">
        <v>8593</v>
      </c>
      <c r="AR33" s="64">
        <v>3482</v>
      </c>
      <c r="AS33" s="64">
        <v>152</v>
      </c>
      <c r="AT33" s="65">
        <v>640</v>
      </c>
      <c r="AU33" s="64">
        <v>9159</v>
      </c>
      <c r="AV33" s="64">
        <v>8197</v>
      </c>
      <c r="AW33" s="64">
        <v>7027</v>
      </c>
      <c r="AX33" s="64">
        <v>322</v>
      </c>
      <c r="AY33" s="64">
        <v>812</v>
      </c>
      <c r="AZ33" s="64">
        <v>36</v>
      </c>
      <c r="BA33" s="64">
        <v>962</v>
      </c>
      <c r="BB33" s="64">
        <v>783</v>
      </c>
      <c r="BC33" s="64">
        <v>179</v>
      </c>
      <c r="BD33" s="65">
        <v>2460</v>
      </c>
      <c r="BE33" s="64">
        <v>48332</v>
      </c>
      <c r="BF33" s="64">
        <v>5549</v>
      </c>
      <c r="BG33" s="64">
        <v>3438</v>
      </c>
      <c r="BH33" s="64">
        <v>861</v>
      </c>
      <c r="BI33" s="64">
        <v>248</v>
      </c>
      <c r="BJ33" s="64">
        <v>1002</v>
      </c>
      <c r="BK33" s="64">
        <v>30069</v>
      </c>
      <c r="BL33" s="64">
        <v>4338</v>
      </c>
      <c r="BM33" s="64">
        <v>582</v>
      </c>
      <c r="BN33" s="65">
        <v>2345</v>
      </c>
      <c r="BO33" s="64">
        <v>2791</v>
      </c>
      <c r="BP33" s="64">
        <v>2658</v>
      </c>
      <c r="BQ33" s="64">
        <v>13344</v>
      </c>
      <c r="BR33" s="64">
        <v>93480</v>
      </c>
      <c r="BS33" s="64">
        <v>16641</v>
      </c>
      <c r="BT33" s="64">
        <v>5622</v>
      </c>
      <c r="BU33" s="64">
        <v>3507</v>
      </c>
      <c r="BV33" s="64">
        <v>16902</v>
      </c>
      <c r="BW33" s="64">
        <v>18486</v>
      </c>
      <c r="BX33" s="65">
        <v>32322</v>
      </c>
    </row>
    <row r="34" spans="1:76" ht="24" customHeight="1">
      <c r="A34" s="58"/>
      <c r="B34" s="59" t="s">
        <v>151</v>
      </c>
      <c r="C34" s="60"/>
      <c r="D34" s="61"/>
      <c r="E34" s="62" t="s">
        <v>154</v>
      </c>
      <c r="F34" s="63"/>
      <c r="G34" s="64">
        <v>87054</v>
      </c>
      <c r="H34" s="64">
        <v>8737</v>
      </c>
      <c r="I34" s="64">
        <v>4485</v>
      </c>
      <c r="J34" s="64">
        <v>1462</v>
      </c>
      <c r="K34" s="64">
        <v>1390</v>
      </c>
      <c r="L34" s="64">
        <v>72</v>
      </c>
      <c r="M34" s="64">
        <v>3023</v>
      </c>
      <c r="N34" s="64">
        <v>22</v>
      </c>
      <c r="O34" s="64">
        <v>1895</v>
      </c>
      <c r="P34" s="65">
        <v>1882</v>
      </c>
      <c r="Q34" s="64">
        <v>13</v>
      </c>
      <c r="R34" s="64">
        <v>1069</v>
      </c>
      <c r="S34" s="64">
        <v>595</v>
      </c>
      <c r="T34" s="64">
        <v>474</v>
      </c>
      <c r="U34" s="64">
        <v>37</v>
      </c>
      <c r="V34" s="64">
        <v>4252</v>
      </c>
      <c r="W34" s="64">
        <v>92</v>
      </c>
      <c r="X34" s="64">
        <v>6</v>
      </c>
      <c r="Y34" s="64">
        <v>86</v>
      </c>
      <c r="Z34" s="65">
        <v>4160</v>
      </c>
      <c r="AA34" s="64">
        <v>39</v>
      </c>
      <c r="AB34" s="64">
        <v>128</v>
      </c>
      <c r="AC34" s="64">
        <v>48</v>
      </c>
      <c r="AD34" s="64">
        <v>258</v>
      </c>
      <c r="AE34" s="64">
        <v>1324</v>
      </c>
      <c r="AF34" s="64">
        <v>511</v>
      </c>
      <c r="AG34" s="64">
        <v>1813</v>
      </c>
      <c r="AH34" s="64">
        <v>39</v>
      </c>
      <c r="AI34" s="64">
        <v>77595</v>
      </c>
      <c r="AJ34" s="65">
        <v>41516</v>
      </c>
      <c r="AK34" s="64">
        <v>24377</v>
      </c>
      <c r="AL34" s="64">
        <v>24322</v>
      </c>
      <c r="AM34" s="64">
        <v>11882</v>
      </c>
      <c r="AN34" s="64">
        <v>334</v>
      </c>
      <c r="AO34" s="64">
        <v>21</v>
      </c>
      <c r="AP34" s="64">
        <v>5254</v>
      </c>
      <c r="AQ34" s="64">
        <v>5922</v>
      </c>
      <c r="AR34" s="64">
        <v>187</v>
      </c>
      <c r="AS34" s="64">
        <v>4</v>
      </c>
      <c r="AT34" s="65">
        <v>160</v>
      </c>
      <c r="AU34" s="64">
        <v>12440</v>
      </c>
      <c r="AV34" s="64">
        <v>12074</v>
      </c>
      <c r="AW34" s="64">
        <v>10875</v>
      </c>
      <c r="AX34" s="64">
        <v>999</v>
      </c>
      <c r="AY34" s="64">
        <v>7</v>
      </c>
      <c r="AZ34" s="64">
        <v>193</v>
      </c>
      <c r="BA34" s="64">
        <v>366</v>
      </c>
      <c r="BB34" s="64">
        <v>297</v>
      </c>
      <c r="BC34" s="64">
        <v>69</v>
      </c>
      <c r="BD34" s="65">
        <v>55</v>
      </c>
      <c r="BE34" s="64">
        <v>16151</v>
      </c>
      <c r="BF34" s="64">
        <v>5631</v>
      </c>
      <c r="BG34" s="64">
        <v>1970</v>
      </c>
      <c r="BH34" s="64">
        <v>311</v>
      </c>
      <c r="BI34" s="64">
        <v>57</v>
      </c>
      <c r="BJ34" s="64">
        <v>3293</v>
      </c>
      <c r="BK34" s="64">
        <v>5127</v>
      </c>
      <c r="BL34" s="64">
        <v>3318</v>
      </c>
      <c r="BM34" s="64">
        <v>477</v>
      </c>
      <c r="BN34" s="65">
        <v>1156</v>
      </c>
      <c r="BO34" s="64">
        <v>278</v>
      </c>
      <c r="BP34" s="64">
        <v>164</v>
      </c>
      <c r="BQ34" s="64">
        <v>988</v>
      </c>
      <c r="BR34" s="64">
        <v>36079</v>
      </c>
      <c r="BS34" s="64">
        <v>8320</v>
      </c>
      <c r="BT34" s="64">
        <v>609</v>
      </c>
      <c r="BU34" s="64">
        <v>261</v>
      </c>
      <c r="BV34" s="64">
        <v>11849</v>
      </c>
      <c r="BW34" s="64">
        <v>1867</v>
      </c>
      <c r="BX34" s="65">
        <v>13173</v>
      </c>
    </row>
    <row r="35" spans="1:76" ht="15" customHeight="1">
      <c r="A35" s="58"/>
      <c r="B35" s="59" t="s">
        <v>153</v>
      </c>
      <c r="C35" s="60"/>
      <c r="D35" s="61"/>
      <c r="E35" s="62" t="s">
        <v>414</v>
      </c>
      <c r="F35" s="63"/>
      <c r="G35" s="64">
        <v>726</v>
      </c>
      <c r="H35" s="64">
        <v>86</v>
      </c>
      <c r="I35" s="64">
        <v>45</v>
      </c>
      <c r="J35" s="64">
        <v>23</v>
      </c>
      <c r="K35" s="64">
        <v>22</v>
      </c>
      <c r="L35" s="64">
        <v>1</v>
      </c>
      <c r="M35" s="64">
        <v>22</v>
      </c>
      <c r="N35" s="64">
        <v>0</v>
      </c>
      <c r="O35" s="64">
        <v>12</v>
      </c>
      <c r="P35" s="65">
        <v>12</v>
      </c>
      <c r="Q35" s="64">
        <v>0</v>
      </c>
      <c r="R35" s="64">
        <v>10</v>
      </c>
      <c r="S35" s="64">
        <v>4</v>
      </c>
      <c r="T35" s="64">
        <v>6</v>
      </c>
      <c r="U35" s="64">
        <v>0</v>
      </c>
      <c r="V35" s="64">
        <v>41</v>
      </c>
      <c r="W35" s="64">
        <v>6</v>
      </c>
      <c r="X35" s="64">
        <v>0</v>
      </c>
      <c r="Y35" s="64">
        <v>6</v>
      </c>
      <c r="Z35" s="65">
        <v>35</v>
      </c>
      <c r="AA35" s="64">
        <v>0</v>
      </c>
      <c r="AB35" s="64">
        <v>2</v>
      </c>
      <c r="AC35" s="64">
        <v>2</v>
      </c>
      <c r="AD35" s="64">
        <v>3</v>
      </c>
      <c r="AE35" s="64">
        <v>8</v>
      </c>
      <c r="AF35" s="64">
        <v>5</v>
      </c>
      <c r="AG35" s="64">
        <v>15</v>
      </c>
      <c r="AH35" s="64">
        <v>0</v>
      </c>
      <c r="AI35" s="64">
        <v>615</v>
      </c>
      <c r="AJ35" s="65">
        <v>137</v>
      </c>
      <c r="AK35" s="64">
        <v>92</v>
      </c>
      <c r="AL35" s="64">
        <v>88</v>
      </c>
      <c r="AM35" s="64">
        <v>67</v>
      </c>
      <c r="AN35" s="64">
        <v>29</v>
      </c>
      <c r="AO35" s="64">
        <v>4</v>
      </c>
      <c r="AP35" s="64">
        <v>6</v>
      </c>
      <c r="AQ35" s="64">
        <v>22</v>
      </c>
      <c r="AR35" s="64">
        <v>6</v>
      </c>
      <c r="AS35" s="64">
        <v>0</v>
      </c>
      <c r="AT35" s="65">
        <v>0</v>
      </c>
      <c r="AU35" s="64">
        <v>21</v>
      </c>
      <c r="AV35" s="64">
        <v>19</v>
      </c>
      <c r="AW35" s="64">
        <v>13</v>
      </c>
      <c r="AX35" s="64">
        <v>4</v>
      </c>
      <c r="AY35" s="64">
        <v>2</v>
      </c>
      <c r="AZ35" s="64">
        <v>0</v>
      </c>
      <c r="BA35" s="64">
        <v>2</v>
      </c>
      <c r="BB35" s="64">
        <v>2</v>
      </c>
      <c r="BC35" s="64">
        <v>0</v>
      </c>
      <c r="BD35" s="65">
        <v>4</v>
      </c>
      <c r="BE35" s="64">
        <v>43</v>
      </c>
      <c r="BF35" s="64">
        <v>17</v>
      </c>
      <c r="BG35" s="64">
        <v>9</v>
      </c>
      <c r="BH35" s="64">
        <v>3</v>
      </c>
      <c r="BI35" s="64">
        <v>1</v>
      </c>
      <c r="BJ35" s="64">
        <v>4</v>
      </c>
      <c r="BK35" s="64">
        <v>8</v>
      </c>
      <c r="BL35" s="64">
        <v>5</v>
      </c>
      <c r="BM35" s="64">
        <v>1</v>
      </c>
      <c r="BN35" s="65">
        <v>2</v>
      </c>
      <c r="BO35" s="64">
        <v>4</v>
      </c>
      <c r="BP35" s="64">
        <v>6</v>
      </c>
      <c r="BQ35" s="64">
        <v>2</v>
      </c>
      <c r="BR35" s="64">
        <v>478</v>
      </c>
      <c r="BS35" s="64">
        <v>23</v>
      </c>
      <c r="BT35" s="64">
        <v>2</v>
      </c>
      <c r="BU35" s="64">
        <v>2</v>
      </c>
      <c r="BV35" s="64">
        <v>117</v>
      </c>
      <c r="BW35" s="64">
        <v>79</v>
      </c>
      <c r="BX35" s="65">
        <v>255</v>
      </c>
    </row>
    <row r="36" spans="1:76" ht="15" customHeight="1">
      <c r="A36" s="58"/>
      <c r="B36" s="59" t="s">
        <v>155</v>
      </c>
      <c r="C36" s="60"/>
      <c r="D36" s="61"/>
      <c r="E36" s="62" t="s">
        <v>157</v>
      </c>
      <c r="F36" s="63"/>
      <c r="G36" s="64">
        <v>125470</v>
      </c>
      <c r="H36" s="64">
        <v>106810</v>
      </c>
      <c r="I36" s="64">
        <v>57764</v>
      </c>
      <c r="J36" s="64">
        <v>39840</v>
      </c>
      <c r="K36" s="64">
        <v>36761</v>
      </c>
      <c r="L36" s="64">
        <v>3079</v>
      </c>
      <c r="M36" s="64">
        <v>17924</v>
      </c>
      <c r="N36" s="64">
        <v>180</v>
      </c>
      <c r="O36" s="64">
        <v>7028</v>
      </c>
      <c r="P36" s="65">
        <v>6463</v>
      </c>
      <c r="Q36" s="64">
        <v>565</v>
      </c>
      <c r="R36" s="64">
        <v>10372</v>
      </c>
      <c r="S36" s="64">
        <v>1923</v>
      </c>
      <c r="T36" s="64">
        <v>8449</v>
      </c>
      <c r="U36" s="64">
        <v>344</v>
      </c>
      <c r="V36" s="64">
        <v>49046</v>
      </c>
      <c r="W36" s="64">
        <v>2575</v>
      </c>
      <c r="X36" s="64">
        <v>143</v>
      </c>
      <c r="Y36" s="64">
        <v>2432</v>
      </c>
      <c r="Z36" s="65">
        <v>46471</v>
      </c>
      <c r="AA36" s="64">
        <v>344</v>
      </c>
      <c r="AB36" s="64">
        <v>3340</v>
      </c>
      <c r="AC36" s="64">
        <v>290</v>
      </c>
      <c r="AD36" s="64">
        <v>3305</v>
      </c>
      <c r="AE36" s="64">
        <v>9920</v>
      </c>
      <c r="AF36" s="64">
        <v>4220</v>
      </c>
      <c r="AG36" s="64">
        <v>24604</v>
      </c>
      <c r="AH36" s="64">
        <v>448</v>
      </c>
      <c r="AI36" s="64">
        <v>1229</v>
      </c>
      <c r="AJ36" s="65">
        <v>614</v>
      </c>
      <c r="AK36" s="64">
        <v>404</v>
      </c>
      <c r="AL36" s="64">
        <v>401</v>
      </c>
      <c r="AM36" s="64">
        <v>370</v>
      </c>
      <c r="AN36" s="64">
        <v>18</v>
      </c>
      <c r="AO36" s="64">
        <v>9</v>
      </c>
      <c r="AP36" s="64">
        <v>192</v>
      </c>
      <c r="AQ36" s="64">
        <v>139</v>
      </c>
      <c r="AR36" s="64">
        <v>12</v>
      </c>
      <c r="AS36" s="64">
        <v>0</v>
      </c>
      <c r="AT36" s="65">
        <v>0</v>
      </c>
      <c r="AU36" s="64">
        <v>31</v>
      </c>
      <c r="AV36" s="64">
        <v>15</v>
      </c>
      <c r="AW36" s="64">
        <v>5</v>
      </c>
      <c r="AX36" s="64">
        <v>0</v>
      </c>
      <c r="AY36" s="64">
        <v>10</v>
      </c>
      <c r="AZ36" s="64">
        <v>0</v>
      </c>
      <c r="BA36" s="64">
        <v>16</v>
      </c>
      <c r="BB36" s="64">
        <v>13</v>
      </c>
      <c r="BC36" s="64">
        <v>3</v>
      </c>
      <c r="BD36" s="65">
        <v>3</v>
      </c>
      <c r="BE36" s="64">
        <v>197</v>
      </c>
      <c r="BF36" s="64">
        <v>18</v>
      </c>
      <c r="BG36" s="64">
        <v>15</v>
      </c>
      <c r="BH36" s="64">
        <v>2</v>
      </c>
      <c r="BI36" s="64">
        <v>0</v>
      </c>
      <c r="BJ36" s="64">
        <v>1</v>
      </c>
      <c r="BK36" s="64">
        <v>63</v>
      </c>
      <c r="BL36" s="64">
        <v>29</v>
      </c>
      <c r="BM36" s="64">
        <v>2</v>
      </c>
      <c r="BN36" s="65">
        <v>0</v>
      </c>
      <c r="BO36" s="64">
        <v>79</v>
      </c>
      <c r="BP36" s="64">
        <v>6</v>
      </c>
      <c r="BQ36" s="64">
        <v>13</v>
      </c>
      <c r="BR36" s="64">
        <v>615</v>
      </c>
      <c r="BS36" s="64">
        <v>216</v>
      </c>
      <c r="BT36" s="64">
        <v>129</v>
      </c>
      <c r="BU36" s="64">
        <v>2</v>
      </c>
      <c r="BV36" s="64">
        <v>11</v>
      </c>
      <c r="BW36" s="64">
        <v>95</v>
      </c>
      <c r="BX36" s="65">
        <v>162</v>
      </c>
    </row>
    <row r="37" spans="1:76" ht="15" customHeight="1">
      <c r="A37" s="58"/>
      <c r="B37" s="59" t="s">
        <v>156</v>
      </c>
      <c r="C37" s="60"/>
      <c r="D37" s="61"/>
      <c r="E37" s="62" t="s">
        <v>159</v>
      </c>
      <c r="F37" s="63"/>
      <c r="G37" s="64">
        <v>2195298</v>
      </c>
      <c r="H37" s="64">
        <v>902869</v>
      </c>
      <c r="I37" s="64">
        <v>443911</v>
      </c>
      <c r="J37" s="64">
        <v>178644</v>
      </c>
      <c r="K37" s="64">
        <v>173571</v>
      </c>
      <c r="L37" s="64">
        <v>5073</v>
      </c>
      <c r="M37" s="64">
        <v>265267</v>
      </c>
      <c r="N37" s="64">
        <v>3588</v>
      </c>
      <c r="O37" s="64">
        <v>188554</v>
      </c>
      <c r="P37" s="65">
        <v>181076</v>
      </c>
      <c r="Q37" s="64">
        <v>7478</v>
      </c>
      <c r="R37" s="64">
        <v>69858</v>
      </c>
      <c r="S37" s="64">
        <v>26573</v>
      </c>
      <c r="T37" s="64">
        <v>43285</v>
      </c>
      <c r="U37" s="64">
        <v>3267</v>
      </c>
      <c r="V37" s="64">
        <v>458958</v>
      </c>
      <c r="W37" s="64">
        <v>19861</v>
      </c>
      <c r="X37" s="64">
        <v>3055</v>
      </c>
      <c r="Y37" s="64">
        <v>16806</v>
      </c>
      <c r="Z37" s="65">
        <v>439097</v>
      </c>
      <c r="AA37" s="64">
        <v>4634</v>
      </c>
      <c r="AB37" s="64">
        <v>25566</v>
      </c>
      <c r="AC37" s="64">
        <v>23573</v>
      </c>
      <c r="AD37" s="64">
        <v>25649</v>
      </c>
      <c r="AE37" s="64">
        <v>107510</v>
      </c>
      <c r="AF37" s="64">
        <v>91424</v>
      </c>
      <c r="AG37" s="64">
        <v>155340</v>
      </c>
      <c r="AH37" s="64">
        <v>5401</v>
      </c>
      <c r="AI37" s="64">
        <v>1039825</v>
      </c>
      <c r="AJ37" s="65">
        <v>728523</v>
      </c>
      <c r="AK37" s="64">
        <v>354920</v>
      </c>
      <c r="AL37" s="64">
        <v>343169</v>
      </c>
      <c r="AM37" s="64">
        <v>256995</v>
      </c>
      <c r="AN37" s="64">
        <v>176078</v>
      </c>
      <c r="AO37" s="64">
        <v>4167</v>
      </c>
      <c r="AP37" s="64">
        <v>17810</v>
      </c>
      <c r="AQ37" s="64">
        <v>26445</v>
      </c>
      <c r="AR37" s="64">
        <v>30871</v>
      </c>
      <c r="AS37" s="64">
        <v>573</v>
      </c>
      <c r="AT37" s="65">
        <v>1051</v>
      </c>
      <c r="AU37" s="64">
        <v>86174</v>
      </c>
      <c r="AV37" s="64">
        <v>80743</v>
      </c>
      <c r="AW37" s="64">
        <v>72935</v>
      </c>
      <c r="AX37" s="64">
        <v>6446</v>
      </c>
      <c r="AY37" s="64">
        <v>1286</v>
      </c>
      <c r="AZ37" s="64">
        <v>76</v>
      </c>
      <c r="BA37" s="64">
        <v>5431</v>
      </c>
      <c r="BB37" s="64">
        <v>4417</v>
      </c>
      <c r="BC37" s="64">
        <v>1014</v>
      </c>
      <c r="BD37" s="65">
        <v>11751</v>
      </c>
      <c r="BE37" s="64">
        <v>308426</v>
      </c>
      <c r="BF37" s="64">
        <v>104135</v>
      </c>
      <c r="BG37" s="64">
        <v>48689</v>
      </c>
      <c r="BH37" s="64">
        <v>16919</v>
      </c>
      <c r="BI37" s="64">
        <v>4749</v>
      </c>
      <c r="BJ37" s="64">
        <v>33778</v>
      </c>
      <c r="BK37" s="64">
        <v>68997</v>
      </c>
      <c r="BL37" s="64">
        <v>39488</v>
      </c>
      <c r="BM37" s="64">
        <v>4771</v>
      </c>
      <c r="BN37" s="65">
        <v>12751</v>
      </c>
      <c r="BO37" s="64">
        <v>6879</v>
      </c>
      <c r="BP37" s="64">
        <v>71405</v>
      </c>
      <c r="BQ37" s="64">
        <v>65177</v>
      </c>
      <c r="BR37" s="64">
        <v>311302</v>
      </c>
      <c r="BS37" s="64">
        <v>63232</v>
      </c>
      <c r="BT37" s="64">
        <v>12671</v>
      </c>
      <c r="BU37" s="64">
        <v>2513</v>
      </c>
      <c r="BV37" s="64">
        <v>52444</v>
      </c>
      <c r="BW37" s="64">
        <v>55234</v>
      </c>
      <c r="BX37" s="65">
        <v>125208</v>
      </c>
    </row>
    <row r="38" spans="1:76" ht="15" customHeight="1">
      <c r="A38" s="58"/>
      <c r="B38" s="59" t="s">
        <v>158</v>
      </c>
      <c r="C38" s="60"/>
      <c r="D38" s="61"/>
      <c r="E38" s="62" t="s">
        <v>161</v>
      </c>
      <c r="F38" s="63"/>
      <c r="G38" s="64">
        <v>167338</v>
      </c>
      <c r="H38" s="64">
        <v>157854</v>
      </c>
      <c r="I38" s="64">
        <v>93046</v>
      </c>
      <c r="J38" s="64">
        <v>59931</v>
      </c>
      <c r="K38" s="64">
        <v>58725</v>
      </c>
      <c r="L38" s="64">
        <v>1206</v>
      </c>
      <c r="M38" s="64">
        <v>33115</v>
      </c>
      <c r="N38" s="64">
        <v>251</v>
      </c>
      <c r="O38" s="64">
        <v>15871</v>
      </c>
      <c r="P38" s="65">
        <v>15626</v>
      </c>
      <c r="Q38" s="64">
        <v>245</v>
      </c>
      <c r="R38" s="64">
        <v>16862</v>
      </c>
      <c r="S38" s="64">
        <v>2853</v>
      </c>
      <c r="T38" s="64">
        <v>14009</v>
      </c>
      <c r="U38" s="64">
        <v>131</v>
      </c>
      <c r="V38" s="64">
        <v>64808</v>
      </c>
      <c r="W38" s="64">
        <v>3949</v>
      </c>
      <c r="X38" s="64">
        <v>71</v>
      </c>
      <c r="Y38" s="64">
        <v>3878</v>
      </c>
      <c r="Z38" s="65">
        <v>60859</v>
      </c>
      <c r="AA38" s="64">
        <v>347</v>
      </c>
      <c r="AB38" s="64">
        <v>2403</v>
      </c>
      <c r="AC38" s="64">
        <v>304</v>
      </c>
      <c r="AD38" s="64">
        <v>5157</v>
      </c>
      <c r="AE38" s="64">
        <v>22234</v>
      </c>
      <c r="AF38" s="64">
        <v>3181</v>
      </c>
      <c r="AG38" s="64">
        <v>26473</v>
      </c>
      <c r="AH38" s="64">
        <v>760</v>
      </c>
      <c r="AI38" s="64">
        <v>7594</v>
      </c>
      <c r="AJ38" s="65">
        <v>3068</v>
      </c>
      <c r="AK38" s="64">
        <v>1431</v>
      </c>
      <c r="AL38" s="64">
        <v>1431</v>
      </c>
      <c r="AM38" s="64">
        <v>1353</v>
      </c>
      <c r="AN38" s="64">
        <v>0</v>
      </c>
      <c r="AO38" s="64">
        <v>0</v>
      </c>
      <c r="AP38" s="64">
        <v>1350</v>
      </c>
      <c r="AQ38" s="64">
        <v>0</v>
      </c>
      <c r="AR38" s="64">
        <v>3</v>
      </c>
      <c r="AS38" s="64">
        <v>0</v>
      </c>
      <c r="AT38" s="65">
        <v>0</v>
      </c>
      <c r="AU38" s="64">
        <v>78</v>
      </c>
      <c r="AV38" s="64">
        <v>0</v>
      </c>
      <c r="AW38" s="64">
        <v>0</v>
      </c>
      <c r="AX38" s="64">
        <v>0</v>
      </c>
      <c r="AY38" s="64">
        <v>0</v>
      </c>
      <c r="AZ38" s="64">
        <v>0</v>
      </c>
      <c r="BA38" s="64">
        <v>78</v>
      </c>
      <c r="BB38" s="64">
        <v>63</v>
      </c>
      <c r="BC38" s="64">
        <v>15</v>
      </c>
      <c r="BD38" s="65">
        <v>0</v>
      </c>
      <c r="BE38" s="64">
        <v>1273</v>
      </c>
      <c r="BF38" s="64">
        <v>152</v>
      </c>
      <c r="BG38" s="64">
        <v>152</v>
      </c>
      <c r="BH38" s="64">
        <v>0</v>
      </c>
      <c r="BI38" s="64">
        <v>0</v>
      </c>
      <c r="BJ38" s="64">
        <v>0</v>
      </c>
      <c r="BK38" s="64">
        <v>444</v>
      </c>
      <c r="BL38" s="64">
        <v>52</v>
      </c>
      <c r="BM38" s="64">
        <v>0</v>
      </c>
      <c r="BN38" s="65">
        <v>0</v>
      </c>
      <c r="BO38" s="64">
        <v>625</v>
      </c>
      <c r="BP38" s="64">
        <v>0</v>
      </c>
      <c r="BQ38" s="64">
        <v>364</v>
      </c>
      <c r="BR38" s="64">
        <v>4526</v>
      </c>
      <c r="BS38" s="64">
        <v>86</v>
      </c>
      <c r="BT38" s="64">
        <v>3955</v>
      </c>
      <c r="BU38" s="64">
        <v>35</v>
      </c>
      <c r="BV38" s="64">
        <v>238</v>
      </c>
      <c r="BW38" s="64">
        <v>77</v>
      </c>
      <c r="BX38" s="65">
        <v>135</v>
      </c>
    </row>
    <row r="39" spans="1:76" ht="24" customHeight="1">
      <c r="A39" s="58"/>
      <c r="B39" s="59" t="s">
        <v>160</v>
      </c>
      <c r="C39" s="60"/>
      <c r="D39" s="61"/>
      <c r="E39" s="62" t="s">
        <v>163</v>
      </c>
      <c r="F39" s="63"/>
      <c r="G39" s="64">
        <v>493047</v>
      </c>
      <c r="H39" s="64">
        <v>265526</v>
      </c>
      <c r="I39" s="64">
        <v>120093</v>
      </c>
      <c r="J39" s="64">
        <v>66579</v>
      </c>
      <c r="K39" s="64">
        <v>65799</v>
      </c>
      <c r="L39" s="64">
        <v>780</v>
      </c>
      <c r="M39" s="64">
        <v>53514</v>
      </c>
      <c r="N39" s="64">
        <v>906</v>
      </c>
      <c r="O39" s="64">
        <v>30816</v>
      </c>
      <c r="P39" s="65">
        <v>30558</v>
      </c>
      <c r="Q39" s="64">
        <v>258</v>
      </c>
      <c r="R39" s="64">
        <v>21175</v>
      </c>
      <c r="S39" s="64">
        <v>13575</v>
      </c>
      <c r="T39" s="64">
        <v>7600</v>
      </c>
      <c r="U39" s="64">
        <v>617</v>
      </c>
      <c r="V39" s="64">
        <v>145433</v>
      </c>
      <c r="W39" s="64">
        <v>14293</v>
      </c>
      <c r="X39" s="64">
        <v>876</v>
      </c>
      <c r="Y39" s="64">
        <v>13417</v>
      </c>
      <c r="Z39" s="65">
        <v>131140</v>
      </c>
      <c r="AA39" s="64">
        <v>1109</v>
      </c>
      <c r="AB39" s="64">
        <v>8476</v>
      </c>
      <c r="AC39" s="64">
        <v>1270</v>
      </c>
      <c r="AD39" s="64">
        <v>8544</v>
      </c>
      <c r="AE39" s="64">
        <v>24623</v>
      </c>
      <c r="AF39" s="64">
        <v>20997</v>
      </c>
      <c r="AG39" s="64">
        <v>64784</v>
      </c>
      <c r="AH39" s="64">
        <v>1337</v>
      </c>
      <c r="AI39" s="64">
        <v>163277</v>
      </c>
      <c r="AJ39" s="65">
        <v>68718</v>
      </c>
      <c r="AK39" s="64">
        <v>26361</v>
      </c>
      <c r="AL39" s="64">
        <v>25965</v>
      </c>
      <c r="AM39" s="64">
        <v>24676</v>
      </c>
      <c r="AN39" s="64">
        <v>4147</v>
      </c>
      <c r="AO39" s="64">
        <v>463</v>
      </c>
      <c r="AP39" s="64">
        <v>1150</v>
      </c>
      <c r="AQ39" s="64">
        <v>14810</v>
      </c>
      <c r="AR39" s="64">
        <v>4020</v>
      </c>
      <c r="AS39" s="64">
        <v>46</v>
      </c>
      <c r="AT39" s="65">
        <v>40</v>
      </c>
      <c r="AU39" s="64">
        <v>1289</v>
      </c>
      <c r="AV39" s="64">
        <v>876</v>
      </c>
      <c r="AW39" s="64">
        <v>666</v>
      </c>
      <c r="AX39" s="64">
        <v>174</v>
      </c>
      <c r="AY39" s="64">
        <v>32</v>
      </c>
      <c r="AZ39" s="64">
        <v>4</v>
      </c>
      <c r="BA39" s="64">
        <v>413</v>
      </c>
      <c r="BB39" s="64">
        <v>336</v>
      </c>
      <c r="BC39" s="64">
        <v>77</v>
      </c>
      <c r="BD39" s="65">
        <v>396</v>
      </c>
      <c r="BE39" s="64">
        <v>31947</v>
      </c>
      <c r="BF39" s="64">
        <v>6292</v>
      </c>
      <c r="BG39" s="64">
        <v>3314</v>
      </c>
      <c r="BH39" s="64">
        <v>694</v>
      </c>
      <c r="BI39" s="64">
        <v>151</v>
      </c>
      <c r="BJ39" s="64">
        <v>2133</v>
      </c>
      <c r="BK39" s="64">
        <v>4570</v>
      </c>
      <c r="BL39" s="64">
        <v>1226</v>
      </c>
      <c r="BM39" s="64">
        <v>2421</v>
      </c>
      <c r="BN39" s="65">
        <v>400</v>
      </c>
      <c r="BO39" s="64">
        <v>3188</v>
      </c>
      <c r="BP39" s="64">
        <v>13850</v>
      </c>
      <c r="BQ39" s="64">
        <v>10410</v>
      </c>
      <c r="BR39" s="64">
        <v>94559</v>
      </c>
      <c r="BS39" s="64">
        <v>6042</v>
      </c>
      <c r="BT39" s="64">
        <v>637</v>
      </c>
      <c r="BU39" s="64">
        <v>104</v>
      </c>
      <c r="BV39" s="64">
        <v>13361</v>
      </c>
      <c r="BW39" s="64">
        <v>22825</v>
      </c>
      <c r="BX39" s="65">
        <v>51590</v>
      </c>
    </row>
    <row r="40" spans="1:76" ht="15" customHeight="1">
      <c r="A40" s="58"/>
      <c r="B40" s="59" t="s">
        <v>162</v>
      </c>
      <c r="C40" s="60"/>
      <c r="D40" s="61"/>
      <c r="E40" s="62" t="s">
        <v>165</v>
      </c>
      <c r="F40" s="63"/>
      <c r="G40" s="64">
        <v>-1752</v>
      </c>
      <c r="H40" s="64">
        <v>0</v>
      </c>
      <c r="I40" s="64">
        <v>0</v>
      </c>
      <c r="J40" s="64">
        <v>0</v>
      </c>
      <c r="K40" s="64">
        <v>0</v>
      </c>
      <c r="L40" s="64">
        <v>0</v>
      </c>
      <c r="M40" s="64">
        <v>0</v>
      </c>
      <c r="N40" s="64">
        <v>0</v>
      </c>
      <c r="O40" s="64">
        <v>0</v>
      </c>
      <c r="P40" s="65">
        <v>0</v>
      </c>
      <c r="Q40" s="64">
        <v>0</v>
      </c>
      <c r="R40" s="64">
        <v>0</v>
      </c>
      <c r="S40" s="64">
        <v>0</v>
      </c>
      <c r="T40" s="64">
        <v>0</v>
      </c>
      <c r="U40" s="64">
        <v>0</v>
      </c>
      <c r="V40" s="64">
        <v>0</v>
      </c>
      <c r="W40" s="64">
        <v>0</v>
      </c>
      <c r="X40" s="64">
        <v>0</v>
      </c>
      <c r="Y40" s="64">
        <v>0</v>
      </c>
      <c r="Z40" s="65">
        <v>0</v>
      </c>
      <c r="AA40" s="64">
        <v>0</v>
      </c>
      <c r="AB40" s="64">
        <v>0</v>
      </c>
      <c r="AC40" s="64">
        <v>0</v>
      </c>
      <c r="AD40" s="64">
        <v>0</v>
      </c>
      <c r="AE40" s="64">
        <v>0</v>
      </c>
      <c r="AF40" s="64">
        <v>0</v>
      </c>
      <c r="AG40" s="64">
        <v>0</v>
      </c>
      <c r="AH40" s="64">
        <v>0</v>
      </c>
      <c r="AI40" s="64">
        <v>-1752</v>
      </c>
      <c r="AJ40" s="65">
        <v>-1129</v>
      </c>
      <c r="AK40" s="64">
        <v>-659</v>
      </c>
      <c r="AL40" s="64">
        <v>-627</v>
      </c>
      <c r="AM40" s="64">
        <v>-492</v>
      </c>
      <c r="AN40" s="64">
        <v>-218</v>
      </c>
      <c r="AO40" s="64">
        <v>-17</v>
      </c>
      <c r="AP40" s="64">
        <v>-48</v>
      </c>
      <c r="AQ40" s="64">
        <v>-161</v>
      </c>
      <c r="AR40" s="64">
        <v>-45</v>
      </c>
      <c r="AS40" s="64">
        <v>-1</v>
      </c>
      <c r="AT40" s="65">
        <v>-2</v>
      </c>
      <c r="AU40" s="64">
        <v>-135</v>
      </c>
      <c r="AV40" s="64">
        <v>-123</v>
      </c>
      <c r="AW40" s="64">
        <v>-90</v>
      </c>
      <c r="AX40" s="64">
        <v>-19</v>
      </c>
      <c r="AY40" s="64">
        <v>-12</v>
      </c>
      <c r="AZ40" s="64">
        <v>-2</v>
      </c>
      <c r="BA40" s="64">
        <v>-12</v>
      </c>
      <c r="BB40" s="64">
        <v>-10</v>
      </c>
      <c r="BC40" s="64">
        <v>-2</v>
      </c>
      <c r="BD40" s="65">
        <v>-32</v>
      </c>
      <c r="BE40" s="64">
        <v>-469</v>
      </c>
      <c r="BF40" s="64">
        <v>-163</v>
      </c>
      <c r="BG40" s="64">
        <v>-91</v>
      </c>
      <c r="BH40" s="64">
        <v>-23</v>
      </c>
      <c r="BI40" s="64">
        <v>-8</v>
      </c>
      <c r="BJ40" s="64">
        <v>-41</v>
      </c>
      <c r="BK40" s="64">
        <v>-123</v>
      </c>
      <c r="BL40" s="64">
        <v>-52</v>
      </c>
      <c r="BM40" s="64">
        <v>-11</v>
      </c>
      <c r="BN40" s="65">
        <v>-16</v>
      </c>
      <c r="BO40" s="64">
        <v>-45</v>
      </c>
      <c r="BP40" s="64">
        <v>-59</v>
      </c>
      <c r="BQ40" s="64">
        <v>-1</v>
      </c>
      <c r="BR40" s="64">
        <v>-623</v>
      </c>
      <c r="BS40" s="64">
        <v>-342</v>
      </c>
      <c r="BT40" s="64">
        <v>-63</v>
      </c>
      <c r="BU40" s="64">
        <v>-99</v>
      </c>
      <c r="BV40" s="64">
        <v>-31</v>
      </c>
      <c r="BW40" s="64">
        <v>-20</v>
      </c>
      <c r="BX40" s="65">
        <v>-68</v>
      </c>
    </row>
    <row r="41" spans="1:76" ht="15" customHeight="1">
      <c r="A41" s="58"/>
      <c r="B41" s="59" t="s">
        <v>164</v>
      </c>
      <c r="C41" s="60"/>
      <c r="D41" s="61"/>
      <c r="E41" s="62" t="s">
        <v>167</v>
      </c>
      <c r="F41" s="63"/>
      <c r="G41" s="64">
        <v>1242337</v>
      </c>
      <c r="H41" s="64">
        <v>612201</v>
      </c>
      <c r="I41" s="64">
        <v>340751</v>
      </c>
      <c r="J41" s="64">
        <v>66996</v>
      </c>
      <c r="K41" s="64">
        <v>61326</v>
      </c>
      <c r="L41" s="64">
        <v>5670</v>
      </c>
      <c r="M41" s="64">
        <v>273755</v>
      </c>
      <c r="N41" s="64">
        <v>3202</v>
      </c>
      <c r="O41" s="64">
        <v>166430</v>
      </c>
      <c r="P41" s="65">
        <v>165152</v>
      </c>
      <c r="Q41" s="64">
        <v>1278</v>
      </c>
      <c r="R41" s="64">
        <v>101934</v>
      </c>
      <c r="S41" s="64">
        <v>18899</v>
      </c>
      <c r="T41" s="64">
        <v>83035</v>
      </c>
      <c r="U41" s="64">
        <v>2189</v>
      </c>
      <c r="V41" s="64">
        <v>271450</v>
      </c>
      <c r="W41" s="64">
        <v>6665</v>
      </c>
      <c r="X41" s="64">
        <v>926</v>
      </c>
      <c r="Y41" s="64">
        <v>5739</v>
      </c>
      <c r="Z41" s="65">
        <v>264785</v>
      </c>
      <c r="AA41" s="64">
        <v>3233</v>
      </c>
      <c r="AB41" s="64">
        <v>15557</v>
      </c>
      <c r="AC41" s="64">
        <v>11750</v>
      </c>
      <c r="AD41" s="64">
        <v>19162</v>
      </c>
      <c r="AE41" s="64">
        <v>80636</v>
      </c>
      <c r="AF41" s="64">
        <v>40423</v>
      </c>
      <c r="AG41" s="64">
        <v>90856</v>
      </c>
      <c r="AH41" s="64">
        <v>3168</v>
      </c>
      <c r="AI41" s="64">
        <v>532499</v>
      </c>
      <c r="AJ41" s="65">
        <v>253064</v>
      </c>
      <c r="AK41" s="64">
        <v>139341</v>
      </c>
      <c r="AL41" s="64">
        <v>137244</v>
      </c>
      <c r="AM41" s="64">
        <v>56484</v>
      </c>
      <c r="AN41" s="64">
        <v>22526</v>
      </c>
      <c r="AO41" s="64">
        <v>92</v>
      </c>
      <c r="AP41" s="64">
        <v>19084</v>
      </c>
      <c r="AQ41" s="64">
        <v>8652</v>
      </c>
      <c r="AR41" s="64">
        <v>5211</v>
      </c>
      <c r="AS41" s="64">
        <v>25</v>
      </c>
      <c r="AT41" s="65">
        <v>894</v>
      </c>
      <c r="AU41" s="64">
        <v>80760</v>
      </c>
      <c r="AV41" s="64">
        <v>78413</v>
      </c>
      <c r="AW41" s="64">
        <v>71222</v>
      </c>
      <c r="AX41" s="64">
        <v>5178</v>
      </c>
      <c r="AY41" s="64">
        <v>1876</v>
      </c>
      <c r="AZ41" s="64">
        <v>137</v>
      </c>
      <c r="BA41" s="64">
        <v>2347</v>
      </c>
      <c r="BB41" s="64">
        <v>1905</v>
      </c>
      <c r="BC41" s="64">
        <v>442</v>
      </c>
      <c r="BD41" s="65">
        <v>2097</v>
      </c>
      <c r="BE41" s="64">
        <v>90230</v>
      </c>
      <c r="BF41" s="64">
        <v>32246</v>
      </c>
      <c r="BG41" s="64">
        <v>24141</v>
      </c>
      <c r="BH41" s="64">
        <v>3508</v>
      </c>
      <c r="BI41" s="64">
        <v>2784</v>
      </c>
      <c r="BJ41" s="64">
        <v>1813</v>
      </c>
      <c r="BK41" s="64">
        <v>32370</v>
      </c>
      <c r="BL41" s="64">
        <v>12725</v>
      </c>
      <c r="BM41" s="64">
        <v>1395</v>
      </c>
      <c r="BN41" s="65">
        <v>3573</v>
      </c>
      <c r="BO41" s="64">
        <v>223</v>
      </c>
      <c r="BP41" s="64">
        <v>7698</v>
      </c>
      <c r="BQ41" s="64">
        <v>23493</v>
      </c>
      <c r="BR41" s="64">
        <v>279435</v>
      </c>
      <c r="BS41" s="64">
        <v>99243</v>
      </c>
      <c r="BT41" s="64">
        <v>13938</v>
      </c>
      <c r="BU41" s="64">
        <v>1247</v>
      </c>
      <c r="BV41" s="64">
        <v>72345</v>
      </c>
      <c r="BW41" s="64">
        <v>8067</v>
      </c>
      <c r="BX41" s="65">
        <v>84595</v>
      </c>
    </row>
    <row r="42" spans="1:76" ht="15" customHeight="1">
      <c r="A42" s="58"/>
      <c r="B42" s="59" t="s">
        <v>166</v>
      </c>
      <c r="C42" s="60"/>
      <c r="D42" s="61"/>
      <c r="E42" s="62" t="s">
        <v>415</v>
      </c>
      <c r="F42" s="63"/>
      <c r="G42" s="64">
        <v>99438</v>
      </c>
      <c r="H42" s="64">
        <v>8230</v>
      </c>
      <c r="I42" s="64">
        <v>6432</v>
      </c>
      <c r="J42" s="64">
        <v>4468</v>
      </c>
      <c r="K42" s="64">
        <v>4400</v>
      </c>
      <c r="L42" s="64">
        <v>68</v>
      </c>
      <c r="M42" s="64">
        <v>1964</v>
      </c>
      <c r="N42" s="64">
        <v>29</v>
      </c>
      <c r="O42" s="64">
        <v>1203</v>
      </c>
      <c r="P42" s="65">
        <v>1182</v>
      </c>
      <c r="Q42" s="64">
        <v>21</v>
      </c>
      <c r="R42" s="64">
        <v>722</v>
      </c>
      <c r="S42" s="64">
        <v>281</v>
      </c>
      <c r="T42" s="64">
        <v>441</v>
      </c>
      <c r="U42" s="64">
        <v>10</v>
      </c>
      <c r="V42" s="64">
        <v>1798</v>
      </c>
      <c r="W42" s="64">
        <v>298</v>
      </c>
      <c r="X42" s="64">
        <v>16</v>
      </c>
      <c r="Y42" s="64">
        <v>282</v>
      </c>
      <c r="Z42" s="65">
        <v>1500</v>
      </c>
      <c r="AA42" s="64">
        <v>17</v>
      </c>
      <c r="AB42" s="64">
        <v>75</v>
      </c>
      <c r="AC42" s="64">
        <v>15</v>
      </c>
      <c r="AD42" s="64">
        <v>83</v>
      </c>
      <c r="AE42" s="64">
        <v>404</v>
      </c>
      <c r="AF42" s="64">
        <v>203</v>
      </c>
      <c r="AG42" s="64">
        <v>684</v>
      </c>
      <c r="AH42" s="64">
        <v>19</v>
      </c>
      <c r="AI42" s="64">
        <v>90985</v>
      </c>
      <c r="AJ42" s="65">
        <v>14553</v>
      </c>
      <c r="AK42" s="64">
        <v>5442</v>
      </c>
      <c r="AL42" s="64">
        <v>5254</v>
      </c>
      <c r="AM42" s="64">
        <v>4271</v>
      </c>
      <c r="AN42" s="64">
        <v>1691</v>
      </c>
      <c r="AO42" s="64">
        <v>98</v>
      </c>
      <c r="AP42" s="64">
        <v>1255</v>
      </c>
      <c r="AQ42" s="64">
        <v>938</v>
      </c>
      <c r="AR42" s="64">
        <v>263</v>
      </c>
      <c r="AS42" s="64">
        <v>11</v>
      </c>
      <c r="AT42" s="65">
        <v>15</v>
      </c>
      <c r="AU42" s="64">
        <v>983</v>
      </c>
      <c r="AV42" s="64">
        <v>713</v>
      </c>
      <c r="AW42" s="64">
        <v>522</v>
      </c>
      <c r="AX42" s="64">
        <v>109</v>
      </c>
      <c r="AY42" s="64">
        <v>71</v>
      </c>
      <c r="AZ42" s="64">
        <v>11</v>
      </c>
      <c r="BA42" s="64">
        <v>270</v>
      </c>
      <c r="BB42" s="64">
        <v>217</v>
      </c>
      <c r="BC42" s="64">
        <v>53</v>
      </c>
      <c r="BD42" s="65">
        <v>188</v>
      </c>
      <c r="BE42" s="64">
        <v>4537</v>
      </c>
      <c r="BF42" s="64">
        <v>327</v>
      </c>
      <c r="BG42" s="64">
        <v>219</v>
      </c>
      <c r="BH42" s="64">
        <v>35</v>
      </c>
      <c r="BI42" s="64">
        <v>11</v>
      </c>
      <c r="BJ42" s="64">
        <v>62</v>
      </c>
      <c r="BK42" s="64">
        <v>3778</v>
      </c>
      <c r="BL42" s="64">
        <v>173</v>
      </c>
      <c r="BM42" s="64">
        <v>17</v>
      </c>
      <c r="BN42" s="65">
        <v>76</v>
      </c>
      <c r="BO42" s="64">
        <v>76</v>
      </c>
      <c r="BP42" s="64">
        <v>90</v>
      </c>
      <c r="BQ42" s="64">
        <v>4574</v>
      </c>
      <c r="BR42" s="64">
        <v>76432</v>
      </c>
      <c r="BS42" s="64">
        <v>4974</v>
      </c>
      <c r="BT42" s="64">
        <v>301</v>
      </c>
      <c r="BU42" s="64">
        <v>66</v>
      </c>
      <c r="BV42" s="64">
        <v>68875</v>
      </c>
      <c r="BW42" s="64">
        <v>1411</v>
      </c>
      <c r="BX42" s="65">
        <v>805</v>
      </c>
    </row>
    <row r="43" spans="1:76" ht="15" customHeight="1">
      <c r="A43" s="58"/>
      <c r="B43" s="59" t="s">
        <v>168</v>
      </c>
      <c r="C43" s="60"/>
      <c r="D43" s="61"/>
      <c r="E43" s="62" t="s">
        <v>416</v>
      </c>
      <c r="F43" s="63"/>
      <c r="G43" s="64">
        <v>18985</v>
      </c>
      <c r="H43" s="64">
        <v>7676</v>
      </c>
      <c r="I43" s="64">
        <v>4609</v>
      </c>
      <c r="J43" s="64">
        <v>2067</v>
      </c>
      <c r="K43" s="64">
        <v>1995</v>
      </c>
      <c r="L43" s="64">
        <v>72</v>
      </c>
      <c r="M43" s="64">
        <v>2542</v>
      </c>
      <c r="N43" s="64">
        <v>34</v>
      </c>
      <c r="O43" s="64">
        <v>1317</v>
      </c>
      <c r="P43" s="65">
        <v>1288</v>
      </c>
      <c r="Q43" s="64">
        <v>29</v>
      </c>
      <c r="R43" s="64">
        <v>1162</v>
      </c>
      <c r="S43" s="64">
        <v>439</v>
      </c>
      <c r="T43" s="64">
        <v>723</v>
      </c>
      <c r="U43" s="64">
        <v>29</v>
      </c>
      <c r="V43" s="64">
        <v>3067</v>
      </c>
      <c r="W43" s="64">
        <v>240</v>
      </c>
      <c r="X43" s="64">
        <v>20</v>
      </c>
      <c r="Y43" s="64">
        <v>220</v>
      </c>
      <c r="Z43" s="65">
        <v>2827</v>
      </c>
      <c r="AA43" s="64">
        <v>31</v>
      </c>
      <c r="AB43" s="64">
        <v>129</v>
      </c>
      <c r="AC43" s="64">
        <v>74</v>
      </c>
      <c r="AD43" s="64">
        <v>189</v>
      </c>
      <c r="AE43" s="64">
        <v>616</v>
      </c>
      <c r="AF43" s="64">
        <v>479</v>
      </c>
      <c r="AG43" s="64">
        <v>1270</v>
      </c>
      <c r="AH43" s="64">
        <v>39</v>
      </c>
      <c r="AI43" s="64">
        <v>5660</v>
      </c>
      <c r="AJ43" s="65">
        <v>4885</v>
      </c>
      <c r="AK43" s="64">
        <v>3660</v>
      </c>
      <c r="AL43" s="64">
        <v>3482</v>
      </c>
      <c r="AM43" s="64">
        <v>2727</v>
      </c>
      <c r="AN43" s="64">
        <v>1195</v>
      </c>
      <c r="AO43" s="64">
        <v>93</v>
      </c>
      <c r="AP43" s="64">
        <v>269</v>
      </c>
      <c r="AQ43" s="64">
        <v>897</v>
      </c>
      <c r="AR43" s="64">
        <v>249</v>
      </c>
      <c r="AS43" s="64">
        <v>9</v>
      </c>
      <c r="AT43" s="65">
        <v>15</v>
      </c>
      <c r="AU43" s="64">
        <v>755</v>
      </c>
      <c r="AV43" s="64">
        <v>684</v>
      </c>
      <c r="AW43" s="64">
        <v>500</v>
      </c>
      <c r="AX43" s="64">
        <v>106</v>
      </c>
      <c r="AY43" s="64">
        <v>68</v>
      </c>
      <c r="AZ43" s="64">
        <v>10</v>
      </c>
      <c r="BA43" s="64">
        <v>71</v>
      </c>
      <c r="BB43" s="64">
        <v>56</v>
      </c>
      <c r="BC43" s="64">
        <v>15</v>
      </c>
      <c r="BD43" s="65">
        <v>178</v>
      </c>
      <c r="BE43" s="64">
        <v>954</v>
      </c>
      <c r="BF43" s="64">
        <v>332</v>
      </c>
      <c r="BG43" s="64">
        <v>186</v>
      </c>
      <c r="BH43" s="64">
        <v>48</v>
      </c>
      <c r="BI43" s="64">
        <v>15</v>
      </c>
      <c r="BJ43" s="64">
        <v>83</v>
      </c>
      <c r="BK43" s="64">
        <v>243</v>
      </c>
      <c r="BL43" s="64">
        <v>107</v>
      </c>
      <c r="BM43" s="64">
        <v>23</v>
      </c>
      <c r="BN43" s="65">
        <v>34</v>
      </c>
      <c r="BO43" s="64">
        <v>92</v>
      </c>
      <c r="BP43" s="64">
        <v>123</v>
      </c>
      <c r="BQ43" s="64">
        <v>271</v>
      </c>
      <c r="BR43" s="64">
        <v>775</v>
      </c>
      <c r="BS43" s="64">
        <v>258</v>
      </c>
      <c r="BT43" s="64">
        <v>71</v>
      </c>
      <c r="BU43" s="64">
        <v>10</v>
      </c>
      <c r="BV43" s="64">
        <v>113</v>
      </c>
      <c r="BW43" s="64">
        <v>75</v>
      </c>
      <c r="BX43" s="65">
        <v>248</v>
      </c>
    </row>
    <row r="44" spans="1:76" ht="24" customHeight="1">
      <c r="A44" s="58"/>
      <c r="B44" s="59" t="s">
        <v>169</v>
      </c>
      <c r="C44" s="60"/>
      <c r="D44" s="61"/>
      <c r="E44" s="62" t="s">
        <v>171</v>
      </c>
      <c r="F44" s="63"/>
      <c r="G44" s="64">
        <v>2248</v>
      </c>
      <c r="H44" s="64">
        <v>2366</v>
      </c>
      <c r="I44" s="64">
        <v>0</v>
      </c>
      <c r="J44" s="64">
        <v>0</v>
      </c>
      <c r="K44" s="64">
        <v>0</v>
      </c>
      <c r="L44" s="64">
        <v>0</v>
      </c>
      <c r="M44" s="64">
        <v>0</v>
      </c>
      <c r="N44" s="64">
        <v>0</v>
      </c>
      <c r="O44" s="64">
        <v>0</v>
      </c>
      <c r="P44" s="65">
        <v>0</v>
      </c>
      <c r="Q44" s="64">
        <v>0</v>
      </c>
      <c r="R44" s="64">
        <v>0</v>
      </c>
      <c r="S44" s="64">
        <v>0</v>
      </c>
      <c r="T44" s="64">
        <v>0</v>
      </c>
      <c r="U44" s="64">
        <v>0</v>
      </c>
      <c r="V44" s="64">
        <v>2366</v>
      </c>
      <c r="W44" s="64">
        <v>0</v>
      </c>
      <c r="X44" s="64">
        <v>0</v>
      </c>
      <c r="Y44" s="64">
        <v>0</v>
      </c>
      <c r="Z44" s="65">
        <v>2366</v>
      </c>
      <c r="AA44" s="64">
        <v>25</v>
      </c>
      <c r="AB44" s="64">
        <v>107</v>
      </c>
      <c r="AC44" s="64">
        <v>61</v>
      </c>
      <c r="AD44" s="64">
        <v>159</v>
      </c>
      <c r="AE44" s="64">
        <v>515</v>
      </c>
      <c r="AF44" s="64">
        <v>401</v>
      </c>
      <c r="AG44" s="64">
        <v>1065</v>
      </c>
      <c r="AH44" s="64">
        <v>33</v>
      </c>
      <c r="AI44" s="64">
        <v>-118</v>
      </c>
      <c r="AJ44" s="65">
        <v>-44</v>
      </c>
      <c r="AK44" s="64">
        <v>0</v>
      </c>
      <c r="AL44" s="64">
        <v>0</v>
      </c>
      <c r="AM44" s="64">
        <v>0</v>
      </c>
      <c r="AN44" s="64">
        <v>0</v>
      </c>
      <c r="AO44" s="64">
        <v>0</v>
      </c>
      <c r="AP44" s="64">
        <v>0</v>
      </c>
      <c r="AQ44" s="64">
        <v>0</v>
      </c>
      <c r="AR44" s="64">
        <v>0</v>
      </c>
      <c r="AS44" s="64">
        <v>0</v>
      </c>
      <c r="AT44" s="65">
        <v>0</v>
      </c>
      <c r="AU44" s="64">
        <v>0</v>
      </c>
      <c r="AV44" s="64">
        <v>0</v>
      </c>
      <c r="AW44" s="64">
        <v>0</v>
      </c>
      <c r="AX44" s="64">
        <v>0</v>
      </c>
      <c r="AY44" s="64">
        <v>0</v>
      </c>
      <c r="AZ44" s="64">
        <v>0</v>
      </c>
      <c r="BA44" s="64">
        <v>0</v>
      </c>
      <c r="BB44" s="64">
        <v>0</v>
      </c>
      <c r="BC44" s="64">
        <v>0</v>
      </c>
      <c r="BD44" s="65">
        <v>0</v>
      </c>
      <c r="BE44" s="64">
        <v>-44</v>
      </c>
      <c r="BF44" s="64">
        <v>-16</v>
      </c>
      <c r="BG44" s="64">
        <v>-9</v>
      </c>
      <c r="BH44" s="64">
        <v>-2</v>
      </c>
      <c r="BI44" s="64">
        <v>-1</v>
      </c>
      <c r="BJ44" s="64">
        <v>-4</v>
      </c>
      <c r="BK44" s="64">
        <v>-10</v>
      </c>
      <c r="BL44" s="64">
        <v>-5</v>
      </c>
      <c r="BM44" s="64">
        <v>-1</v>
      </c>
      <c r="BN44" s="65">
        <v>-2</v>
      </c>
      <c r="BO44" s="64">
        <v>-4</v>
      </c>
      <c r="BP44" s="64">
        <v>-6</v>
      </c>
      <c r="BQ44" s="64">
        <v>0</v>
      </c>
      <c r="BR44" s="64">
        <v>-74</v>
      </c>
      <c r="BS44" s="64">
        <v>-29</v>
      </c>
      <c r="BT44" s="64">
        <v>-1</v>
      </c>
      <c r="BU44" s="64">
        <v>0</v>
      </c>
      <c r="BV44" s="64">
        <v>-11</v>
      </c>
      <c r="BW44" s="64">
        <v>-8</v>
      </c>
      <c r="BX44" s="65">
        <v>-25</v>
      </c>
    </row>
    <row r="45" spans="1:76" ht="15" customHeight="1">
      <c r="A45" s="58"/>
      <c r="B45" s="59" t="s">
        <v>170</v>
      </c>
      <c r="C45" s="60"/>
      <c r="D45" s="61"/>
      <c r="E45" s="62" t="s">
        <v>173</v>
      </c>
      <c r="F45" s="63"/>
      <c r="G45" s="64">
        <v>492684</v>
      </c>
      <c r="H45" s="64">
        <v>205882</v>
      </c>
      <c r="I45" s="64">
        <v>99388</v>
      </c>
      <c r="J45" s="64">
        <v>38998</v>
      </c>
      <c r="K45" s="64">
        <v>38376</v>
      </c>
      <c r="L45" s="64">
        <v>622</v>
      </c>
      <c r="M45" s="64">
        <v>60390</v>
      </c>
      <c r="N45" s="64">
        <v>1250</v>
      </c>
      <c r="O45" s="64">
        <v>33853</v>
      </c>
      <c r="P45" s="65">
        <v>33472</v>
      </c>
      <c r="Q45" s="64">
        <v>381</v>
      </c>
      <c r="R45" s="64">
        <v>24778</v>
      </c>
      <c r="S45" s="64">
        <v>14389</v>
      </c>
      <c r="T45" s="64">
        <v>10389</v>
      </c>
      <c r="U45" s="64">
        <v>509</v>
      </c>
      <c r="V45" s="64">
        <v>106494</v>
      </c>
      <c r="W45" s="64">
        <v>4613</v>
      </c>
      <c r="X45" s="64">
        <v>290</v>
      </c>
      <c r="Y45" s="64">
        <v>4323</v>
      </c>
      <c r="Z45" s="65">
        <v>101881</v>
      </c>
      <c r="AA45" s="64">
        <v>1205</v>
      </c>
      <c r="AB45" s="64">
        <v>4081</v>
      </c>
      <c r="AC45" s="64">
        <v>1754</v>
      </c>
      <c r="AD45" s="64">
        <v>5657</v>
      </c>
      <c r="AE45" s="64">
        <v>25570</v>
      </c>
      <c r="AF45" s="64">
        <v>17157</v>
      </c>
      <c r="AG45" s="64">
        <v>44576</v>
      </c>
      <c r="AH45" s="64">
        <v>1881</v>
      </c>
      <c r="AI45" s="64">
        <v>236246</v>
      </c>
      <c r="AJ45" s="65">
        <v>48186</v>
      </c>
      <c r="AK45" s="64">
        <v>25246</v>
      </c>
      <c r="AL45" s="64">
        <v>10979</v>
      </c>
      <c r="AM45" s="64">
        <v>5740</v>
      </c>
      <c r="AN45" s="64">
        <v>2571</v>
      </c>
      <c r="AO45" s="64">
        <v>56</v>
      </c>
      <c r="AP45" s="64">
        <v>800</v>
      </c>
      <c r="AQ45" s="64">
        <v>1148</v>
      </c>
      <c r="AR45" s="64">
        <v>764</v>
      </c>
      <c r="AS45" s="64">
        <v>316</v>
      </c>
      <c r="AT45" s="65">
        <v>85</v>
      </c>
      <c r="AU45" s="64">
        <v>5239</v>
      </c>
      <c r="AV45" s="64">
        <v>4608</v>
      </c>
      <c r="AW45" s="64">
        <v>778</v>
      </c>
      <c r="AX45" s="64">
        <v>641</v>
      </c>
      <c r="AY45" s="64">
        <v>3185</v>
      </c>
      <c r="AZ45" s="64">
        <v>4</v>
      </c>
      <c r="BA45" s="64">
        <v>631</v>
      </c>
      <c r="BB45" s="64">
        <v>512</v>
      </c>
      <c r="BC45" s="64">
        <v>119</v>
      </c>
      <c r="BD45" s="65">
        <v>14267</v>
      </c>
      <c r="BE45" s="64">
        <v>22056</v>
      </c>
      <c r="BF45" s="64">
        <v>2763</v>
      </c>
      <c r="BG45" s="64">
        <v>1550</v>
      </c>
      <c r="BH45" s="64">
        <v>747</v>
      </c>
      <c r="BI45" s="64">
        <v>419</v>
      </c>
      <c r="BJ45" s="64">
        <v>47</v>
      </c>
      <c r="BK45" s="64">
        <v>14247</v>
      </c>
      <c r="BL45" s="64">
        <v>1590</v>
      </c>
      <c r="BM45" s="64">
        <v>137</v>
      </c>
      <c r="BN45" s="65">
        <v>1004</v>
      </c>
      <c r="BO45" s="64">
        <v>2243</v>
      </c>
      <c r="BP45" s="64">
        <v>72</v>
      </c>
      <c r="BQ45" s="64">
        <v>884</v>
      </c>
      <c r="BR45" s="64">
        <v>188060</v>
      </c>
      <c r="BS45" s="64">
        <v>96856</v>
      </c>
      <c r="BT45" s="64">
        <v>51778</v>
      </c>
      <c r="BU45" s="64">
        <v>10929</v>
      </c>
      <c r="BV45" s="64">
        <v>1376</v>
      </c>
      <c r="BW45" s="64">
        <v>1289</v>
      </c>
      <c r="BX45" s="65">
        <v>25832</v>
      </c>
    </row>
    <row r="46" spans="1:76" ht="15" customHeight="1">
      <c r="A46" s="58"/>
      <c r="B46" s="59" t="s">
        <v>172</v>
      </c>
      <c r="C46" s="60"/>
      <c r="D46" s="61"/>
      <c r="E46" s="62" t="s">
        <v>417</v>
      </c>
      <c r="F46" s="63"/>
      <c r="G46" s="64">
        <v>3971415</v>
      </c>
      <c r="H46" s="64">
        <v>2338495</v>
      </c>
      <c r="I46" s="64">
        <v>860479</v>
      </c>
      <c r="J46" s="64">
        <v>290123</v>
      </c>
      <c r="K46" s="64">
        <v>277227</v>
      </c>
      <c r="L46" s="64">
        <v>12896</v>
      </c>
      <c r="M46" s="64">
        <v>570356</v>
      </c>
      <c r="N46" s="64">
        <v>6720</v>
      </c>
      <c r="O46" s="64">
        <v>166800</v>
      </c>
      <c r="P46" s="65">
        <v>164051</v>
      </c>
      <c r="Q46" s="64">
        <v>2749</v>
      </c>
      <c r="R46" s="64">
        <v>392916</v>
      </c>
      <c r="S46" s="64">
        <v>142472</v>
      </c>
      <c r="T46" s="64">
        <v>250444</v>
      </c>
      <c r="U46" s="64">
        <v>3920</v>
      </c>
      <c r="V46" s="64">
        <v>1478016</v>
      </c>
      <c r="W46" s="64">
        <v>42316</v>
      </c>
      <c r="X46" s="64">
        <v>3698</v>
      </c>
      <c r="Y46" s="64">
        <v>38618</v>
      </c>
      <c r="Z46" s="65">
        <v>1435700</v>
      </c>
      <c r="AA46" s="64">
        <v>14182</v>
      </c>
      <c r="AB46" s="64">
        <v>86996</v>
      </c>
      <c r="AC46" s="64">
        <v>26792</v>
      </c>
      <c r="AD46" s="64">
        <v>62402</v>
      </c>
      <c r="AE46" s="64">
        <v>186947</v>
      </c>
      <c r="AF46" s="64">
        <v>375882</v>
      </c>
      <c r="AG46" s="64">
        <v>668573</v>
      </c>
      <c r="AH46" s="64">
        <v>13926</v>
      </c>
      <c r="AI46" s="64">
        <v>858232</v>
      </c>
      <c r="AJ46" s="65">
        <v>368255</v>
      </c>
      <c r="AK46" s="64">
        <v>235565</v>
      </c>
      <c r="AL46" s="64">
        <v>232539</v>
      </c>
      <c r="AM46" s="64">
        <v>161703</v>
      </c>
      <c r="AN46" s="64">
        <v>37083</v>
      </c>
      <c r="AO46" s="64">
        <v>5102</v>
      </c>
      <c r="AP46" s="64">
        <v>47485</v>
      </c>
      <c r="AQ46" s="64">
        <v>63446</v>
      </c>
      <c r="AR46" s="64">
        <v>6578</v>
      </c>
      <c r="AS46" s="64">
        <v>635</v>
      </c>
      <c r="AT46" s="65">
        <v>1374</v>
      </c>
      <c r="AU46" s="64">
        <v>70836</v>
      </c>
      <c r="AV46" s="64">
        <v>65566</v>
      </c>
      <c r="AW46" s="64">
        <v>47723</v>
      </c>
      <c r="AX46" s="64">
        <v>16181</v>
      </c>
      <c r="AY46" s="64">
        <v>997</v>
      </c>
      <c r="AZ46" s="64">
        <v>665</v>
      </c>
      <c r="BA46" s="64">
        <v>5270</v>
      </c>
      <c r="BB46" s="64">
        <v>4286</v>
      </c>
      <c r="BC46" s="64">
        <v>984</v>
      </c>
      <c r="BD46" s="65">
        <v>3026</v>
      </c>
      <c r="BE46" s="64">
        <v>103218</v>
      </c>
      <c r="BF46" s="64">
        <v>34091</v>
      </c>
      <c r="BG46" s="64">
        <v>15412</v>
      </c>
      <c r="BH46" s="64">
        <v>4333</v>
      </c>
      <c r="BI46" s="64">
        <v>905</v>
      </c>
      <c r="BJ46" s="64">
        <v>13441</v>
      </c>
      <c r="BK46" s="64">
        <v>27857</v>
      </c>
      <c r="BL46" s="64">
        <v>23471</v>
      </c>
      <c r="BM46" s="64">
        <v>1898</v>
      </c>
      <c r="BN46" s="65">
        <v>1492</v>
      </c>
      <c r="BO46" s="64">
        <v>9026</v>
      </c>
      <c r="BP46" s="64">
        <v>5383</v>
      </c>
      <c r="BQ46" s="64">
        <v>29472</v>
      </c>
      <c r="BR46" s="64">
        <v>489977</v>
      </c>
      <c r="BS46" s="64">
        <v>56957</v>
      </c>
      <c r="BT46" s="64">
        <v>56884</v>
      </c>
      <c r="BU46" s="64">
        <v>4339</v>
      </c>
      <c r="BV46" s="64">
        <v>153016</v>
      </c>
      <c r="BW46" s="64">
        <v>18907</v>
      </c>
      <c r="BX46" s="65">
        <v>199874</v>
      </c>
    </row>
    <row r="47" spans="1:76" ht="15" customHeight="1">
      <c r="A47" s="58"/>
      <c r="B47" s="59" t="s">
        <v>174</v>
      </c>
      <c r="C47" s="60"/>
      <c r="D47" s="61"/>
      <c r="E47" s="62" t="s">
        <v>176</v>
      </c>
      <c r="F47" s="63"/>
      <c r="G47" s="64">
        <v>1317345</v>
      </c>
      <c r="H47" s="64">
        <v>561687</v>
      </c>
      <c r="I47" s="64">
        <v>288340</v>
      </c>
      <c r="J47" s="64">
        <v>165578</v>
      </c>
      <c r="K47" s="64">
        <v>161103</v>
      </c>
      <c r="L47" s="64">
        <v>4475</v>
      </c>
      <c r="M47" s="64">
        <v>122762</v>
      </c>
      <c r="N47" s="64">
        <v>1852</v>
      </c>
      <c r="O47" s="64">
        <v>64440</v>
      </c>
      <c r="P47" s="65">
        <v>61653</v>
      </c>
      <c r="Q47" s="64">
        <v>2787</v>
      </c>
      <c r="R47" s="64">
        <v>55537</v>
      </c>
      <c r="S47" s="64">
        <v>19157</v>
      </c>
      <c r="T47" s="64">
        <v>36380</v>
      </c>
      <c r="U47" s="64">
        <v>933</v>
      </c>
      <c r="V47" s="64">
        <v>273347</v>
      </c>
      <c r="W47" s="64">
        <v>16299</v>
      </c>
      <c r="X47" s="64">
        <v>1052</v>
      </c>
      <c r="Y47" s="64">
        <v>15247</v>
      </c>
      <c r="Z47" s="65">
        <v>257048</v>
      </c>
      <c r="AA47" s="64">
        <v>2315</v>
      </c>
      <c r="AB47" s="64">
        <v>11081</v>
      </c>
      <c r="AC47" s="64">
        <v>4742</v>
      </c>
      <c r="AD47" s="64">
        <v>14556</v>
      </c>
      <c r="AE47" s="64">
        <v>75695</v>
      </c>
      <c r="AF47" s="64">
        <v>27735</v>
      </c>
      <c r="AG47" s="64">
        <v>116831</v>
      </c>
      <c r="AH47" s="64">
        <v>4093</v>
      </c>
      <c r="AI47" s="64">
        <v>142813</v>
      </c>
      <c r="AJ47" s="65">
        <v>92453</v>
      </c>
      <c r="AK47" s="64">
        <v>52593</v>
      </c>
      <c r="AL47" s="64">
        <v>51486</v>
      </c>
      <c r="AM47" s="64">
        <v>47295</v>
      </c>
      <c r="AN47" s="64">
        <v>31796</v>
      </c>
      <c r="AO47" s="64">
        <v>186</v>
      </c>
      <c r="AP47" s="64">
        <v>5226</v>
      </c>
      <c r="AQ47" s="64">
        <v>8056</v>
      </c>
      <c r="AR47" s="64">
        <v>1619</v>
      </c>
      <c r="AS47" s="64">
        <v>15</v>
      </c>
      <c r="AT47" s="65">
        <v>397</v>
      </c>
      <c r="AU47" s="64">
        <v>4191</v>
      </c>
      <c r="AV47" s="64">
        <v>3186</v>
      </c>
      <c r="AW47" s="64">
        <v>842</v>
      </c>
      <c r="AX47" s="64">
        <v>1295</v>
      </c>
      <c r="AY47" s="64">
        <v>525</v>
      </c>
      <c r="AZ47" s="64">
        <v>524</v>
      </c>
      <c r="BA47" s="64">
        <v>1005</v>
      </c>
      <c r="BB47" s="64">
        <v>817</v>
      </c>
      <c r="BC47" s="64">
        <v>188</v>
      </c>
      <c r="BD47" s="65">
        <v>1107</v>
      </c>
      <c r="BE47" s="64">
        <v>32813</v>
      </c>
      <c r="BF47" s="64">
        <v>7315</v>
      </c>
      <c r="BG47" s="64">
        <v>2571</v>
      </c>
      <c r="BH47" s="64">
        <v>1945</v>
      </c>
      <c r="BI47" s="64">
        <v>233</v>
      </c>
      <c r="BJ47" s="64">
        <v>2566</v>
      </c>
      <c r="BK47" s="64">
        <v>13218</v>
      </c>
      <c r="BL47" s="64">
        <v>1597</v>
      </c>
      <c r="BM47" s="64">
        <v>178</v>
      </c>
      <c r="BN47" s="65">
        <v>683</v>
      </c>
      <c r="BO47" s="64">
        <v>8322</v>
      </c>
      <c r="BP47" s="64">
        <v>1500</v>
      </c>
      <c r="BQ47" s="64">
        <v>7047</v>
      </c>
      <c r="BR47" s="64">
        <v>50360</v>
      </c>
      <c r="BS47" s="64">
        <v>15546</v>
      </c>
      <c r="BT47" s="64">
        <v>3188</v>
      </c>
      <c r="BU47" s="64">
        <v>2045</v>
      </c>
      <c r="BV47" s="64">
        <v>6496</v>
      </c>
      <c r="BW47" s="64">
        <v>3454</v>
      </c>
      <c r="BX47" s="65">
        <v>19631</v>
      </c>
    </row>
    <row r="48" spans="1:76" ht="15" customHeight="1">
      <c r="A48" s="58"/>
      <c r="B48" s="59" t="s">
        <v>175</v>
      </c>
      <c r="C48" s="60"/>
      <c r="D48" s="61"/>
      <c r="E48" s="62" t="s">
        <v>418</v>
      </c>
      <c r="F48" s="63"/>
      <c r="G48" s="64">
        <v>389561</v>
      </c>
      <c r="H48" s="64">
        <v>271544</v>
      </c>
      <c r="I48" s="64">
        <v>66065</v>
      </c>
      <c r="J48" s="64">
        <v>24619</v>
      </c>
      <c r="K48" s="64">
        <v>24443</v>
      </c>
      <c r="L48" s="64">
        <v>176</v>
      </c>
      <c r="M48" s="64">
        <v>41446</v>
      </c>
      <c r="N48" s="64">
        <v>1525</v>
      </c>
      <c r="O48" s="64">
        <v>27458</v>
      </c>
      <c r="P48" s="65">
        <v>26817</v>
      </c>
      <c r="Q48" s="64">
        <v>641</v>
      </c>
      <c r="R48" s="64">
        <v>12271</v>
      </c>
      <c r="S48" s="64">
        <v>9326</v>
      </c>
      <c r="T48" s="64">
        <v>2945</v>
      </c>
      <c r="U48" s="64">
        <v>192</v>
      </c>
      <c r="V48" s="64">
        <v>205479</v>
      </c>
      <c r="W48" s="64">
        <v>8900</v>
      </c>
      <c r="X48" s="64">
        <v>105</v>
      </c>
      <c r="Y48" s="64">
        <v>8795</v>
      </c>
      <c r="Z48" s="65">
        <v>196579</v>
      </c>
      <c r="AA48" s="64">
        <v>3824</v>
      </c>
      <c r="AB48" s="64">
        <v>8471</v>
      </c>
      <c r="AC48" s="64">
        <v>3063</v>
      </c>
      <c r="AD48" s="64">
        <v>10716</v>
      </c>
      <c r="AE48" s="64">
        <v>43611</v>
      </c>
      <c r="AF48" s="64">
        <v>33013</v>
      </c>
      <c r="AG48" s="64">
        <v>91374</v>
      </c>
      <c r="AH48" s="64">
        <v>2507</v>
      </c>
      <c r="AI48" s="64">
        <v>111473</v>
      </c>
      <c r="AJ48" s="65">
        <v>55452</v>
      </c>
      <c r="AK48" s="64">
        <v>3180</v>
      </c>
      <c r="AL48" s="64">
        <v>3128</v>
      </c>
      <c r="AM48" s="64">
        <v>2579</v>
      </c>
      <c r="AN48" s="64">
        <v>1143</v>
      </c>
      <c r="AO48" s="64">
        <v>66</v>
      </c>
      <c r="AP48" s="64">
        <v>221</v>
      </c>
      <c r="AQ48" s="64">
        <v>926</v>
      </c>
      <c r="AR48" s="64">
        <v>202</v>
      </c>
      <c r="AS48" s="64">
        <v>6</v>
      </c>
      <c r="AT48" s="65">
        <v>15</v>
      </c>
      <c r="AU48" s="64">
        <v>549</v>
      </c>
      <c r="AV48" s="64">
        <v>248</v>
      </c>
      <c r="AW48" s="64">
        <v>198</v>
      </c>
      <c r="AX48" s="64">
        <v>29</v>
      </c>
      <c r="AY48" s="64">
        <v>18</v>
      </c>
      <c r="AZ48" s="64">
        <v>3</v>
      </c>
      <c r="BA48" s="64">
        <v>301</v>
      </c>
      <c r="BB48" s="64">
        <v>244</v>
      </c>
      <c r="BC48" s="64">
        <v>57</v>
      </c>
      <c r="BD48" s="65">
        <v>52</v>
      </c>
      <c r="BE48" s="64">
        <v>51674</v>
      </c>
      <c r="BF48" s="64">
        <v>9087</v>
      </c>
      <c r="BG48" s="64">
        <v>6863</v>
      </c>
      <c r="BH48" s="64">
        <v>2071</v>
      </c>
      <c r="BI48" s="64">
        <v>112</v>
      </c>
      <c r="BJ48" s="64">
        <v>41</v>
      </c>
      <c r="BK48" s="64">
        <v>37065</v>
      </c>
      <c r="BL48" s="64">
        <v>1101</v>
      </c>
      <c r="BM48" s="64">
        <v>9</v>
      </c>
      <c r="BN48" s="65">
        <v>1208</v>
      </c>
      <c r="BO48" s="64">
        <v>3123</v>
      </c>
      <c r="BP48" s="64">
        <v>81</v>
      </c>
      <c r="BQ48" s="64">
        <v>598</v>
      </c>
      <c r="BR48" s="64">
        <v>56021</v>
      </c>
      <c r="BS48" s="64">
        <v>7488</v>
      </c>
      <c r="BT48" s="64">
        <v>2950</v>
      </c>
      <c r="BU48" s="64">
        <v>357</v>
      </c>
      <c r="BV48" s="64">
        <v>314</v>
      </c>
      <c r="BW48" s="64">
        <v>5729</v>
      </c>
      <c r="BX48" s="65">
        <v>39183</v>
      </c>
    </row>
    <row r="49" spans="1:76" ht="24" customHeight="1">
      <c r="A49" s="58"/>
      <c r="B49" s="59" t="s">
        <v>177</v>
      </c>
      <c r="C49" s="60"/>
      <c r="D49" s="61"/>
      <c r="E49" s="62" t="s">
        <v>419</v>
      </c>
      <c r="F49" s="63"/>
      <c r="G49" s="64">
        <v>3890</v>
      </c>
      <c r="H49" s="64">
        <v>762</v>
      </c>
      <c r="I49" s="64">
        <v>304</v>
      </c>
      <c r="J49" s="64">
        <v>140</v>
      </c>
      <c r="K49" s="64">
        <v>135</v>
      </c>
      <c r="L49" s="64">
        <v>5</v>
      </c>
      <c r="M49" s="64">
        <v>164</v>
      </c>
      <c r="N49" s="64">
        <v>2</v>
      </c>
      <c r="O49" s="64">
        <v>85</v>
      </c>
      <c r="P49" s="65">
        <v>83</v>
      </c>
      <c r="Q49" s="64">
        <v>2</v>
      </c>
      <c r="R49" s="64">
        <v>75</v>
      </c>
      <c r="S49" s="64">
        <v>29</v>
      </c>
      <c r="T49" s="64">
        <v>46</v>
      </c>
      <c r="U49" s="64">
        <v>2</v>
      </c>
      <c r="V49" s="64">
        <v>458</v>
      </c>
      <c r="W49" s="64">
        <v>20</v>
      </c>
      <c r="X49" s="64">
        <v>2</v>
      </c>
      <c r="Y49" s="64">
        <v>18</v>
      </c>
      <c r="Z49" s="65">
        <v>438</v>
      </c>
      <c r="AA49" s="64">
        <v>4</v>
      </c>
      <c r="AB49" s="64">
        <v>20</v>
      </c>
      <c r="AC49" s="64">
        <v>11</v>
      </c>
      <c r="AD49" s="64">
        <v>30</v>
      </c>
      <c r="AE49" s="64">
        <v>96</v>
      </c>
      <c r="AF49" s="64">
        <v>74</v>
      </c>
      <c r="AG49" s="64">
        <v>197</v>
      </c>
      <c r="AH49" s="64">
        <v>6</v>
      </c>
      <c r="AI49" s="64">
        <v>2174</v>
      </c>
      <c r="AJ49" s="65">
        <v>2070</v>
      </c>
      <c r="AK49" s="64">
        <v>1777</v>
      </c>
      <c r="AL49" s="64">
        <v>1690</v>
      </c>
      <c r="AM49" s="64">
        <v>1326</v>
      </c>
      <c r="AN49" s="64">
        <v>581</v>
      </c>
      <c r="AO49" s="64">
        <v>46</v>
      </c>
      <c r="AP49" s="64">
        <v>131</v>
      </c>
      <c r="AQ49" s="64">
        <v>436</v>
      </c>
      <c r="AR49" s="64">
        <v>122</v>
      </c>
      <c r="AS49" s="64">
        <v>4</v>
      </c>
      <c r="AT49" s="65">
        <v>6</v>
      </c>
      <c r="AU49" s="64">
        <v>364</v>
      </c>
      <c r="AV49" s="64">
        <v>331</v>
      </c>
      <c r="AW49" s="64">
        <v>244</v>
      </c>
      <c r="AX49" s="64">
        <v>51</v>
      </c>
      <c r="AY49" s="64">
        <v>32</v>
      </c>
      <c r="AZ49" s="64">
        <v>4</v>
      </c>
      <c r="BA49" s="64">
        <v>33</v>
      </c>
      <c r="BB49" s="64">
        <v>27</v>
      </c>
      <c r="BC49" s="64">
        <v>6</v>
      </c>
      <c r="BD49" s="65">
        <v>87</v>
      </c>
      <c r="BE49" s="64">
        <v>79</v>
      </c>
      <c r="BF49" s="64">
        <v>28</v>
      </c>
      <c r="BG49" s="64">
        <v>16</v>
      </c>
      <c r="BH49" s="64">
        <v>4</v>
      </c>
      <c r="BI49" s="64">
        <v>1</v>
      </c>
      <c r="BJ49" s="64">
        <v>7</v>
      </c>
      <c r="BK49" s="64">
        <v>18</v>
      </c>
      <c r="BL49" s="64">
        <v>9</v>
      </c>
      <c r="BM49" s="64">
        <v>2</v>
      </c>
      <c r="BN49" s="65">
        <v>3</v>
      </c>
      <c r="BO49" s="64">
        <v>8</v>
      </c>
      <c r="BP49" s="64">
        <v>11</v>
      </c>
      <c r="BQ49" s="64">
        <v>214</v>
      </c>
      <c r="BR49" s="64">
        <v>104</v>
      </c>
      <c r="BS49" s="64">
        <v>11</v>
      </c>
      <c r="BT49" s="64">
        <v>7</v>
      </c>
      <c r="BU49" s="64">
        <v>4</v>
      </c>
      <c r="BV49" s="64">
        <v>22</v>
      </c>
      <c r="BW49" s="64">
        <v>14</v>
      </c>
      <c r="BX49" s="65">
        <v>46</v>
      </c>
    </row>
    <row r="50" spans="1:76" ht="15" customHeight="1">
      <c r="A50" s="58"/>
      <c r="B50" s="59" t="s">
        <v>178</v>
      </c>
      <c r="C50" s="60"/>
      <c r="D50" s="61"/>
      <c r="E50" s="62" t="s">
        <v>420</v>
      </c>
      <c r="F50" s="63"/>
      <c r="G50" s="64">
        <v>11956</v>
      </c>
      <c r="H50" s="64">
        <v>11352</v>
      </c>
      <c r="I50" s="64">
        <v>2267</v>
      </c>
      <c r="J50" s="64">
        <v>1186</v>
      </c>
      <c r="K50" s="64">
        <v>1165</v>
      </c>
      <c r="L50" s="64">
        <v>21</v>
      </c>
      <c r="M50" s="64">
        <v>1081</v>
      </c>
      <c r="N50" s="64">
        <v>55</v>
      </c>
      <c r="O50" s="64">
        <v>466</v>
      </c>
      <c r="P50" s="65">
        <v>458</v>
      </c>
      <c r="Q50" s="64">
        <v>8</v>
      </c>
      <c r="R50" s="64">
        <v>556</v>
      </c>
      <c r="S50" s="64">
        <v>422</v>
      </c>
      <c r="T50" s="64">
        <v>134</v>
      </c>
      <c r="U50" s="64">
        <v>4</v>
      </c>
      <c r="V50" s="64">
        <v>9085</v>
      </c>
      <c r="W50" s="64">
        <v>116</v>
      </c>
      <c r="X50" s="64">
        <v>2</v>
      </c>
      <c r="Y50" s="64">
        <v>114</v>
      </c>
      <c r="Z50" s="65">
        <v>8969</v>
      </c>
      <c r="AA50" s="64">
        <v>238</v>
      </c>
      <c r="AB50" s="64">
        <v>319</v>
      </c>
      <c r="AC50" s="64">
        <v>13</v>
      </c>
      <c r="AD50" s="64">
        <v>393</v>
      </c>
      <c r="AE50" s="64">
        <v>1832</v>
      </c>
      <c r="AF50" s="64">
        <v>1268</v>
      </c>
      <c r="AG50" s="64">
        <v>4857</v>
      </c>
      <c r="AH50" s="64">
        <v>49</v>
      </c>
      <c r="AI50" s="64">
        <v>604</v>
      </c>
      <c r="AJ50" s="65">
        <v>604</v>
      </c>
      <c r="AK50" s="64">
        <v>285</v>
      </c>
      <c r="AL50" s="64">
        <v>285</v>
      </c>
      <c r="AM50" s="64">
        <v>258</v>
      </c>
      <c r="AN50" s="64">
        <v>130</v>
      </c>
      <c r="AO50" s="64">
        <v>6</v>
      </c>
      <c r="AP50" s="64">
        <v>21</v>
      </c>
      <c r="AQ50" s="64">
        <v>101</v>
      </c>
      <c r="AR50" s="64">
        <v>0</v>
      </c>
      <c r="AS50" s="64">
        <v>0</v>
      </c>
      <c r="AT50" s="65">
        <v>0</v>
      </c>
      <c r="AU50" s="64">
        <v>27</v>
      </c>
      <c r="AV50" s="64">
        <v>24</v>
      </c>
      <c r="AW50" s="64">
        <v>20</v>
      </c>
      <c r="AX50" s="64">
        <v>2</v>
      </c>
      <c r="AY50" s="64">
        <v>1</v>
      </c>
      <c r="AZ50" s="64">
        <v>1</v>
      </c>
      <c r="BA50" s="64">
        <v>3</v>
      </c>
      <c r="BB50" s="64">
        <v>2</v>
      </c>
      <c r="BC50" s="64">
        <v>1</v>
      </c>
      <c r="BD50" s="65">
        <v>0</v>
      </c>
      <c r="BE50" s="64">
        <v>201</v>
      </c>
      <c r="BF50" s="64">
        <v>201</v>
      </c>
      <c r="BG50" s="64">
        <v>201</v>
      </c>
      <c r="BH50" s="64">
        <v>0</v>
      </c>
      <c r="BI50" s="64">
        <v>0</v>
      </c>
      <c r="BJ50" s="64">
        <v>0</v>
      </c>
      <c r="BK50" s="64">
        <v>0</v>
      </c>
      <c r="BL50" s="64">
        <v>0</v>
      </c>
      <c r="BM50" s="64">
        <v>0</v>
      </c>
      <c r="BN50" s="65">
        <v>0</v>
      </c>
      <c r="BO50" s="64">
        <v>0</v>
      </c>
      <c r="BP50" s="64">
        <v>0</v>
      </c>
      <c r="BQ50" s="64">
        <v>118</v>
      </c>
      <c r="BR50" s="64">
        <v>0</v>
      </c>
      <c r="BS50" s="64">
        <v>0</v>
      </c>
      <c r="BT50" s="64">
        <v>0</v>
      </c>
      <c r="BU50" s="64">
        <v>0</v>
      </c>
      <c r="BV50" s="64">
        <v>0</v>
      </c>
      <c r="BW50" s="64">
        <v>0</v>
      </c>
      <c r="BX50" s="65">
        <v>0</v>
      </c>
    </row>
    <row r="51" spans="1:76" ht="15" customHeight="1">
      <c r="A51" s="58"/>
      <c r="B51" s="59" t="s">
        <v>179</v>
      </c>
      <c r="C51" s="60"/>
      <c r="D51" s="61"/>
      <c r="E51" s="62" t="s">
        <v>421</v>
      </c>
      <c r="F51" s="63"/>
      <c r="G51" s="64">
        <v>0</v>
      </c>
      <c r="H51" s="64">
        <v>0</v>
      </c>
      <c r="I51" s="64">
        <v>0</v>
      </c>
      <c r="J51" s="64">
        <v>0</v>
      </c>
      <c r="K51" s="64">
        <v>0</v>
      </c>
      <c r="L51" s="64">
        <v>0</v>
      </c>
      <c r="M51" s="64">
        <v>0</v>
      </c>
      <c r="N51" s="64">
        <v>0</v>
      </c>
      <c r="O51" s="64">
        <v>0</v>
      </c>
      <c r="P51" s="65">
        <v>0</v>
      </c>
      <c r="Q51" s="64">
        <v>0</v>
      </c>
      <c r="R51" s="64">
        <v>0</v>
      </c>
      <c r="S51" s="64">
        <v>0</v>
      </c>
      <c r="T51" s="64">
        <v>0</v>
      </c>
      <c r="U51" s="64">
        <v>0</v>
      </c>
      <c r="V51" s="64">
        <v>0</v>
      </c>
      <c r="W51" s="64">
        <v>0</v>
      </c>
      <c r="X51" s="64">
        <v>0</v>
      </c>
      <c r="Y51" s="64">
        <v>0</v>
      </c>
      <c r="Z51" s="65">
        <v>0</v>
      </c>
      <c r="AA51" s="64">
        <v>0</v>
      </c>
      <c r="AB51" s="64">
        <v>0</v>
      </c>
      <c r="AC51" s="64">
        <v>0</v>
      </c>
      <c r="AD51" s="64">
        <v>0</v>
      </c>
      <c r="AE51" s="64">
        <v>0</v>
      </c>
      <c r="AF51" s="64">
        <v>0</v>
      </c>
      <c r="AG51" s="64">
        <v>0</v>
      </c>
      <c r="AH51" s="64">
        <v>0</v>
      </c>
      <c r="AI51" s="64">
        <v>0</v>
      </c>
      <c r="AJ51" s="65">
        <v>0</v>
      </c>
      <c r="AK51" s="64">
        <v>0</v>
      </c>
      <c r="AL51" s="64">
        <v>0</v>
      </c>
      <c r="AM51" s="64">
        <v>0</v>
      </c>
      <c r="AN51" s="64">
        <v>0</v>
      </c>
      <c r="AO51" s="64">
        <v>0</v>
      </c>
      <c r="AP51" s="64">
        <v>0</v>
      </c>
      <c r="AQ51" s="64">
        <v>0</v>
      </c>
      <c r="AR51" s="64">
        <v>0</v>
      </c>
      <c r="AS51" s="64">
        <v>0</v>
      </c>
      <c r="AT51" s="65">
        <v>0</v>
      </c>
      <c r="AU51" s="64">
        <v>0</v>
      </c>
      <c r="AV51" s="64">
        <v>0</v>
      </c>
      <c r="AW51" s="64">
        <v>0</v>
      </c>
      <c r="AX51" s="64">
        <v>0</v>
      </c>
      <c r="AY51" s="64">
        <v>0</v>
      </c>
      <c r="AZ51" s="64">
        <v>0</v>
      </c>
      <c r="BA51" s="64">
        <v>0</v>
      </c>
      <c r="BB51" s="64">
        <v>0</v>
      </c>
      <c r="BC51" s="64">
        <v>0</v>
      </c>
      <c r="BD51" s="65">
        <v>0</v>
      </c>
      <c r="BE51" s="64">
        <v>0</v>
      </c>
      <c r="BF51" s="64">
        <v>0</v>
      </c>
      <c r="BG51" s="64">
        <v>0</v>
      </c>
      <c r="BH51" s="64">
        <v>0</v>
      </c>
      <c r="BI51" s="64">
        <v>0</v>
      </c>
      <c r="BJ51" s="64">
        <v>0</v>
      </c>
      <c r="BK51" s="64">
        <v>0</v>
      </c>
      <c r="BL51" s="64">
        <v>0</v>
      </c>
      <c r="BM51" s="64">
        <v>0</v>
      </c>
      <c r="BN51" s="65">
        <v>0</v>
      </c>
      <c r="BO51" s="64">
        <v>0</v>
      </c>
      <c r="BP51" s="64">
        <v>0</v>
      </c>
      <c r="BQ51" s="64">
        <v>0</v>
      </c>
      <c r="BR51" s="64">
        <v>0</v>
      </c>
      <c r="BS51" s="64">
        <v>0</v>
      </c>
      <c r="BT51" s="64">
        <v>0</v>
      </c>
      <c r="BU51" s="64">
        <v>0</v>
      </c>
      <c r="BV51" s="64">
        <v>0</v>
      </c>
      <c r="BW51" s="64">
        <v>0</v>
      </c>
      <c r="BX51" s="65">
        <v>0</v>
      </c>
    </row>
    <row r="52" spans="1:76" ht="15" customHeight="1">
      <c r="A52" s="58"/>
      <c r="B52" s="59" t="s">
        <v>180</v>
      </c>
      <c r="C52" s="60"/>
      <c r="D52" s="61"/>
      <c r="E52" s="62" t="s">
        <v>422</v>
      </c>
      <c r="F52" s="63"/>
      <c r="G52" s="64">
        <v>18515</v>
      </c>
      <c r="H52" s="64">
        <v>16272</v>
      </c>
      <c r="I52" s="64">
        <v>10923</v>
      </c>
      <c r="J52" s="64">
        <v>3984</v>
      </c>
      <c r="K52" s="64">
        <v>3910</v>
      </c>
      <c r="L52" s="64">
        <v>74</v>
      </c>
      <c r="M52" s="64">
        <v>6939</v>
      </c>
      <c r="N52" s="64">
        <v>91</v>
      </c>
      <c r="O52" s="64">
        <v>4719</v>
      </c>
      <c r="P52" s="65">
        <v>4668</v>
      </c>
      <c r="Q52" s="64">
        <v>51</v>
      </c>
      <c r="R52" s="64">
        <v>2046</v>
      </c>
      <c r="S52" s="64">
        <v>588</v>
      </c>
      <c r="T52" s="64">
        <v>1458</v>
      </c>
      <c r="U52" s="64">
        <v>83</v>
      </c>
      <c r="V52" s="64">
        <v>5349</v>
      </c>
      <c r="W52" s="64">
        <v>313</v>
      </c>
      <c r="X52" s="64">
        <v>24</v>
      </c>
      <c r="Y52" s="64">
        <v>289</v>
      </c>
      <c r="Z52" s="65">
        <v>5036</v>
      </c>
      <c r="AA52" s="64">
        <v>19</v>
      </c>
      <c r="AB52" s="64">
        <v>131</v>
      </c>
      <c r="AC52" s="64">
        <v>35</v>
      </c>
      <c r="AD52" s="64">
        <v>428</v>
      </c>
      <c r="AE52" s="64">
        <v>1728</v>
      </c>
      <c r="AF52" s="64">
        <v>395</v>
      </c>
      <c r="AG52" s="64">
        <v>2191</v>
      </c>
      <c r="AH52" s="64">
        <v>109</v>
      </c>
      <c r="AI52" s="64">
        <v>704</v>
      </c>
      <c r="AJ52" s="65">
        <v>625</v>
      </c>
      <c r="AK52" s="64">
        <v>245</v>
      </c>
      <c r="AL52" s="64">
        <v>233</v>
      </c>
      <c r="AM52" s="64">
        <v>181</v>
      </c>
      <c r="AN52" s="64">
        <v>77</v>
      </c>
      <c r="AO52" s="64">
        <v>6</v>
      </c>
      <c r="AP52" s="64">
        <v>18</v>
      </c>
      <c r="AQ52" s="64">
        <v>61</v>
      </c>
      <c r="AR52" s="64">
        <v>17</v>
      </c>
      <c r="AS52" s="64">
        <v>1</v>
      </c>
      <c r="AT52" s="65">
        <v>1</v>
      </c>
      <c r="AU52" s="64">
        <v>52</v>
      </c>
      <c r="AV52" s="64">
        <v>47</v>
      </c>
      <c r="AW52" s="64">
        <v>34</v>
      </c>
      <c r="AX52" s="64">
        <v>7</v>
      </c>
      <c r="AY52" s="64">
        <v>5</v>
      </c>
      <c r="AZ52" s="64">
        <v>1</v>
      </c>
      <c r="BA52" s="64">
        <v>5</v>
      </c>
      <c r="BB52" s="64">
        <v>4</v>
      </c>
      <c r="BC52" s="64">
        <v>1</v>
      </c>
      <c r="BD52" s="65">
        <v>12</v>
      </c>
      <c r="BE52" s="64">
        <v>271</v>
      </c>
      <c r="BF52" s="64">
        <v>93</v>
      </c>
      <c r="BG52" s="64">
        <v>52</v>
      </c>
      <c r="BH52" s="64">
        <v>13</v>
      </c>
      <c r="BI52" s="64">
        <v>4</v>
      </c>
      <c r="BJ52" s="64">
        <v>24</v>
      </c>
      <c r="BK52" s="64">
        <v>71</v>
      </c>
      <c r="BL52" s="64">
        <v>30</v>
      </c>
      <c r="BM52" s="64">
        <v>7</v>
      </c>
      <c r="BN52" s="65">
        <v>9</v>
      </c>
      <c r="BO52" s="64">
        <v>26</v>
      </c>
      <c r="BP52" s="64">
        <v>35</v>
      </c>
      <c r="BQ52" s="64">
        <v>109</v>
      </c>
      <c r="BR52" s="64">
        <v>79</v>
      </c>
      <c r="BS52" s="64">
        <v>39</v>
      </c>
      <c r="BT52" s="64">
        <v>29</v>
      </c>
      <c r="BU52" s="64">
        <v>5</v>
      </c>
      <c r="BV52" s="64">
        <v>1</v>
      </c>
      <c r="BW52" s="64">
        <v>1</v>
      </c>
      <c r="BX52" s="65">
        <v>4</v>
      </c>
    </row>
    <row r="53" spans="1:76" ht="15" customHeight="1">
      <c r="A53" s="58"/>
      <c r="B53" s="59" t="s">
        <v>181</v>
      </c>
      <c r="C53" s="60"/>
      <c r="D53" s="61"/>
      <c r="E53" s="62" t="s">
        <v>423</v>
      </c>
      <c r="F53" s="63"/>
      <c r="G53" s="64">
        <v>144656</v>
      </c>
      <c r="H53" s="64">
        <v>64206</v>
      </c>
      <c r="I53" s="64">
        <v>18694</v>
      </c>
      <c r="J53" s="64">
        <v>8588</v>
      </c>
      <c r="K53" s="64">
        <v>8473</v>
      </c>
      <c r="L53" s="64">
        <v>115</v>
      </c>
      <c r="M53" s="64">
        <v>10106</v>
      </c>
      <c r="N53" s="64">
        <v>196</v>
      </c>
      <c r="O53" s="64">
        <v>5937</v>
      </c>
      <c r="P53" s="65">
        <v>5865</v>
      </c>
      <c r="Q53" s="64">
        <v>72</v>
      </c>
      <c r="R53" s="64">
        <v>3869</v>
      </c>
      <c r="S53" s="64">
        <v>2326</v>
      </c>
      <c r="T53" s="64">
        <v>1543</v>
      </c>
      <c r="U53" s="64">
        <v>104</v>
      </c>
      <c r="V53" s="64">
        <v>45512</v>
      </c>
      <c r="W53" s="64">
        <v>2722</v>
      </c>
      <c r="X53" s="64">
        <v>288</v>
      </c>
      <c r="Y53" s="64">
        <v>2434</v>
      </c>
      <c r="Z53" s="65">
        <v>42790</v>
      </c>
      <c r="AA53" s="64">
        <v>465</v>
      </c>
      <c r="AB53" s="64">
        <v>1362</v>
      </c>
      <c r="AC53" s="64">
        <v>682</v>
      </c>
      <c r="AD53" s="64">
        <v>1808</v>
      </c>
      <c r="AE53" s="64">
        <v>10522</v>
      </c>
      <c r="AF53" s="64">
        <v>8300</v>
      </c>
      <c r="AG53" s="64">
        <v>18294</v>
      </c>
      <c r="AH53" s="64">
        <v>1357</v>
      </c>
      <c r="AI53" s="64">
        <v>54215</v>
      </c>
      <c r="AJ53" s="65">
        <v>18644</v>
      </c>
      <c r="AK53" s="64">
        <v>834</v>
      </c>
      <c r="AL53" s="64">
        <v>795</v>
      </c>
      <c r="AM53" s="64">
        <v>561</v>
      </c>
      <c r="AN53" s="64">
        <v>125</v>
      </c>
      <c r="AO53" s="64">
        <v>7</v>
      </c>
      <c r="AP53" s="64">
        <v>121</v>
      </c>
      <c r="AQ53" s="64">
        <v>216</v>
      </c>
      <c r="AR53" s="64">
        <v>3</v>
      </c>
      <c r="AS53" s="64">
        <v>8</v>
      </c>
      <c r="AT53" s="65">
        <v>81</v>
      </c>
      <c r="AU53" s="64">
        <v>234</v>
      </c>
      <c r="AV53" s="64">
        <v>2</v>
      </c>
      <c r="AW53" s="64">
        <v>0</v>
      </c>
      <c r="AX53" s="64">
        <v>0</v>
      </c>
      <c r="AY53" s="64">
        <v>2</v>
      </c>
      <c r="AZ53" s="64">
        <v>0</v>
      </c>
      <c r="BA53" s="64">
        <v>232</v>
      </c>
      <c r="BB53" s="64">
        <v>181</v>
      </c>
      <c r="BC53" s="64">
        <v>51</v>
      </c>
      <c r="BD53" s="65">
        <v>39</v>
      </c>
      <c r="BE53" s="64">
        <v>17448</v>
      </c>
      <c r="BF53" s="64">
        <v>3567</v>
      </c>
      <c r="BG53" s="64">
        <v>1464</v>
      </c>
      <c r="BH53" s="64">
        <v>1894</v>
      </c>
      <c r="BI53" s="64">
        <v>134</v>
      </c>
      <c r="BJ53" s="64">
        <v>75</v>
      </c>
      <c r="BK53" s="64">
        <v>11382</v>
      </c>
      <c r="BL53" s="64">
        <v>1261</v>
      </c>
      <c r="BM53" s="64">
        <v>1</v>
      </c>
      <c r="BN53" s="65">
        <v>143</v>
      </c>
      <c r="BO53" s="64">
        <v>1092</v>
      </c>
      <c r="BP53" s="64">
        <v>2</v>
      </c>
      <c r="BQ53" s="64">
        <v>362</v>
      </c>
      <c r="BR53" s="64">
        <v>35571</v>
      </c>
      <c r="BS53" s="64">
        <v>3273</v>
      </c>
      <c r="BT53" s="64">
        <v>4759</v>
      </c>
      <c r="BU53" s="64">
        <v>270</v>
      </c>
      <c r="BV53" s="64">
        <v>237</v>
      </c>
      <c r="BW53" s="64">
        <v>587</v>
      </c>
      <c r="BX53" s="65">
        <v>26445</v>
      </c>
    </row>
    <row r="54" spans="1:76" ht="24" customHeight="1">
      <c r="A54" s="58"/>
      <c r="B54" s="59" t="s">
        <v>182</v>
      </c>
      <c r="C54" s="60"/>
      <c r="D54" s="61"/>
      <c r="E54" s="62" t="s">
        <v>424</v>
      </c>
      <c r="F54" s="63"/>
      <c r="G54" s="64">
        <v>105937</v>
      </c>
      <c r="H54" s="64">
        <v>105937</v>
      </c>
      <c r="I54" s="64">
        <v>73894</v>
      </c>
      <c r="J54" s="64">
        <v>40002</v>
      </c>
      <c r="K54" s="64">
        <v>39393</v>
      </c>
      <c r="L54" s="64">
        <v>609</v>
      </c>
      <c r="M54" s="64">
        <v>33892</v>
      </c>
      <c r="N54" s="64">
        <v>854</v>
      </c>
      <c r="O54" s="64">
        <v>11931</v>
      </c>
      <c r="P54" s="65">
        <v>11014</v>
      </c>
      <c r="Q54" s="64">
        <v>917</v>
      </c>
      <c r="R54" s="64">
        <v>20988</v>
      </c>
      <c r="S54" s="64">
        <v>13336</v>
      </c>
      <c r="T54" s="64">
        <v>7652</v>
      </c>
      <c r="U54" s="64">
        <v>119</v>
      </c>
      <c r="V54" s="64">
        <v>32043</v>
      </c>
      <c r="W54" s="64">
        <v>6092</v>
      </c>
      <c r="X54" s="64">
        <v>184</v>
      </c>
      <c r="Y54" s="64">
        <v>5908</v>
      </c>
      <c r="Z54" s="65">
        <v>25951</v>
      </c>
      <c r="AA54" s="64">
        <v>119</v>
      </c>
      <c r="AB54" s="64">
        <v>1181</v>
      </c>
      <c r="AC54" s="64">
        <v>116</v>
      </c>
      <c r="AD54" s="64">
        <v>1805</v>
      </c>
      <c r="AE54" s="64">
        <v>8101</v>
      </c>
      <c r="AF54" s="64">
        <v>1319</v>
      </c>
      <c r="AG54" s="64">
        <v>12893</v>
      </c>
      <c r="AH54" s="64">
        <v>417</v>
      </c>
      <c r="AI54" s="64">
        <v>0</v>
      </c>
      <c r="AJ54" s="65">
        <v>0</v>
      </c>
      <c r="AK54" s="64">
        <v>0</v>
      </c>
      <c r="AL54" s="64">
        <v>0</v>
      </c>
      <c r="AM54" s="64">
        <v>0</v>
      </c>
      <c r="AN54" s="64">
        <v>0</v>
      </c>
      <c r="AO54" s="64">
        <v>0</v>
      </c>
      <c r="AP54" s="64">
        <v>0</v>
      </c>
      <c r="AQ54" s="64">
        <v>0</v>
      </c>
      <c r="AR54" s="64">
        <v>0</v>
      </c>
      <c r="AS54" s="64">
        <v>0</v>
      </c>
      <c r="AT54" s="65">
        <v>0</v>
      </c>
      <c r="AU54" s="64">
        <v>0</v>
      </c>
      <c r="AV54" s="64">
        <v>0</v>
      </c>
      <c r="AW54" s="64">
        <v>0</v>
      </c>
      <c r="AX54" s="64">
        <v>0</v>
      </c>
      <c r="AY54" s="64">
        <v>0</v>
      </c>
      <c r="AZ54" s="64">
        <v>0</v>
      </c>
      <c r="BA54" s="64">
        <v>0</v>
      </c>
      <c r="BB54" s="64">
        <v>0</v>
      </c>
      <c r="BC54" s="64">
        <v>0</v>
      </c>
      <c r="BD54" s="65">
        <v>0</v>
      </c>
      <c r="BE54" s="64">
        <v>0</v>
      </c>
      <c r="BF54" s="64">
        <v>0</v>
      </c>
      <c r="BG54" s="64">
        <v>0</v>
      </c>
      <c r="BH54" s="64">
        <v>0</v>
      </c>
      <c r="BI54" s="64">
        <v>0</v>
      </c>
      <c r="BJ54" s="64">
        <v>0</v>
      </c>
      <c r="BK54" s="64">
        <v>0</v>
      </c>
      <c r="BL54" s="64">
        <v>0</v>
      </c>
      <c r="BM54" s="64">
        <v>0</v>
      </c>
      <c r="BN54" s="65">
        <v>0</v>
      </c>
      <c r="BO54" s="64">
        <v>0</v>
      </c>
      <c r="BP54" s="64">
        <v>0</v>
      </c>
      <c r="BQ54" s="64">
        <v>0</v>
      </c>
      <c r="BR54" s="64">
        <v>0</v>
      </c>
      <c r="BS54" s="64">
        <v>0</v>
      </c>
      <c r="BT54" s="64">
        <v>0</v>
      </c>
      <c r="BU54" s="64">
        <v>0</v>
      </c>
      <c r="BV54" s="64">
        <v>0</v>
      </c>
      <c r="BW54" s="64">
        <v>0</v>
      </c>
      <c r="BX54" s="65">
        <v>0</v>
      </c>
    </row>
    <row r="55" spans="1:76" ht="15" customHeight="1">
      <c r="A55" s="58"/>
      <c r="B55" s="59" t="s">
        <v>183</v>
      </c>
      <c r="C55" s="60"/>
      <c r="D55" s="61"/>
      <c r="E55" s="62" t="s">
        <v>425</v>
      </c>
      <c r="F55" s="63"/>
      <c r="G55" s="64">
        <v>14238</v>
      </c>
      <c r="H55" s="64">
        <v>4108</v>
      </c>
      <c r="I55" s="64">
        <v>1340</v>
      </c>
      <c r="J55" s="64">
        <v>135</v>
      </c>
      <c r="K55" s="64">
        <v>133</v>
      </c>
      <c r="L55" s="64">
        <v>2</v>
      </c>
      <c r="M55" s="64">
        <v>1205</v>
      </c>
      <c r="N55" s="64">
        <v>30</v>
      </c>
      <c r="O55" s="64">
        <v>740</v>
      </c>
      <c r="P55" s="65">
        <v>738</v>
      </c>
      <c r="Q55" s="64">
        <v>2</v>
      </c>
      <c r="R55" s="64">
        <v>425</v>
      </c>
      <c r="S55" s="64">
        <v>365</v>
      </c>
      <c r="T55" s="64">
        <v>60</v>
      </c>
      <c r="U55" s="64">
        <v>10</v>
      </c>
      <c r="V55" s="64">
        <v>2768</v>
      </c>
      <c r="W55" s="64">
        <v>63</v>
      </c>
      <c r="X55" s="64">
        <v>5</v>
      </c>
      <c r="Y55" s="64">
        <v>58</v>
      </c>
      <c r="Z55" s="65">
        <v>2705</v>
      </c>
      <c r="AA55" s="64">
        <v>20</v>
      </c>
      <c r="AB55" s="64">
        <v>98</v>
      </c>
      <c r="AC55" s="64">
        <v>25</v>
      </c>
      <c r="AD55" s="64">
        <v>128</v>
      </c>
      <c r="AE55" s="64">
        <v>702</v>
      </c>
      <c r="AF55" s="64">
        <v>319</v>
      </c>
      <c r="AG55" s="64">
        <v>1339</v>
      </c>
      <c r="AH55" s="64">
        <v>74</v>
      </c>
      <c r="AI55" s="64">
        <v>9944</v>
      </c>
      <c r="AJ55" s="65">
        <v>4650</v>
      </c>
      <c r="AK55" s="64">
        <v>116</v>
      </c>
      <c r="AL55" s="64">
        <v>116</v>
      </c>
      <c r="AM55" s="64">
        <v>106</v>
      </c>
      <c r="AN55" s="64">
        <v>0</v>
      </c>
      <c r="AO55" s="64">
        <v>0</v>
      </c>
      <c r="AP55" s="64">
        <v>106</v>
      </c>
      <c r="AQ55" s="64">
        <v>0</v>
      </c>
      <c r="AR55" s="64">
        <v>0</v>
      </c>
      <c r="AS55" s="64">
        <v>0</v>
      </c>
      <c r="AT55" s="65">
        <v>0</v>
      </c>
      <c r="AU55" s="64">
        <v>10</v>
      </c>
      <c r="AV55" s="64">
        <v>0</v>
      </c>
      <c r="AW55" s="64">
        <v>0</v>
      </c>
      <c r="AX55" s="64">
        <v>0</v>
      </c>
      <c r="AY55" s="64">
        <v>0</v>
      </c>
      <c r="AZ55" s="64">
        <v>0</v>
      </c>
      <c r="BA55" s="64">
        <v>10</v>
      </c>
      <c r="BB55" s="64">
        <v>8</v>
      </c>
      <c r="BC55" s="64">
        <v>2</v>
      </c>
      <c r="BD55" s="65">
        <v>0</v>
      </c>
      <c r="BE55" s="64">
        <v>4520</v>
      </c>
      <c r="BF55" s="64">
        <v>580</v>
      </c>
      <c r="BG55" s="64">
        <v>551</v>
      </c>
      <c r="BH55" s="64">
        <v>29</v>
      </c>
      <c r="BI55" s="64">
        <v>0</v>
      </c>
      <c r="BJ55" s="64">
        <v>0</v>
      </c>
      <c r="BK55" s="64">
        <v>3778</v>
      </c>
      <c r="BL55" s="64">
        <v>29</v>
      </c>
      <c r="BM55" s="64">
        <v>0</v>
      </c>
      <c r="BN55" s="65">
        <v>133</v>
      </c>
      <c r="BO55" s="64">
        <v>0</v>
      </c>
      <c r="BP55" s="64">
        <v>0</v>
      </c>
      <c r="BQ55" s="64">
        <v>14</v>
      </c>
      <c r="BR55" s="64">
        <v>5294</v>
      </c>
      <c r="BS55" s="64">
        <v>222</v>
      </c>
      <c r="BT55" s="64">
        <v>525</v>
      </c>
      <c r="BU55" s="64">
        <v>471</v>
      </c>
      <c r="BV55" s="64">
        <v>294</v>
      </c>
      <c r="BW55" s="64">
        <v>449</v>
      </c>
      <c r="BX55" s="65">
        <v>3333</v>
      </c>
    </row>
    <row r="56" spans="1:76" ht="15" customHeight="1">
      <c r="A56" s="58"/>
      <c r="B56" s="59" t="s">
        <v>184</v>
      </c>
      <c r="C56" s="60"/>
      <c r="D56" s="61"/>
      <c r="E56" s="62" t="s">
        <v>426</v>
      </c>
      <c r="F56" s="63"/>
      <c r="G56" s="64">
        <v>195430</v>
      </c>
      <c r="H56" s="64">
        <v>135629</v>
      </c>
      <c r="I56" s="64">
        <v>60928</v>
      </c>
      <c r="J56" s="64">
        <v>31900</v>
      </c>
      <c r="K56" s="64">
        <v>31436</v>
      </c>
      <c r="L56" s="64">
        <v>464</v>
      </c>
      <c r="M56" s="64">
        <v>29028</v>
      </c>
      <c r="N56" s="64">
        <v>558</v>
      </c>
      <c r="O56" s="64">
        <v>13961</v>
      </c>
      <c r="P56" s="65">
        <v>13706</v>
      </c>
      <c r="Q56" s="64">
        <v>255</v>
      </c>
      <c r="R56" s="64">
        <v>14278</v>
      </c>
      <c r="S56" s="64">
        <v>5232</v>
      </c>
      <c r="T56" s="64">
        <v>9046</v>
      </c>
      <c r="U56" s="64">
        <v>231</v>
      </c>
      <c r="V56" s="64">
        <v>74701</v>
      </c>
      <c r="W56" s="64">
        <v>4985</v>
      </c>
      <c r="X56" s="64">
        <v>250</v>
      </c>
      <c r="Y56" s="64">
        <v>4735</v>
      </c>
      <c r="Z56" s="65">
        <v>69716</v>
      </c>
      <c r="AA56" s="64">
        <v>537</v>
      </c>
      <c r="AB56" s="64">
        <v>1957</v>
      </c>
      <c r="AC56" s="64">
        <v>1178</v>
      </c>
      <c r="AD56" s="64">
        <v>3604</v>
      </c>
      <c r="AE56" s="64">
        <v>16897</v>
      </c>
      <c r="AF56" s="64">
        <v>11206</v>
      </c>
      <c r="AG56" s="64">
        <v>32971</v>
      </c>
      <c r="AH56" s="64">
        <v>1366</v>
      </c>
      <c r="AI56" s="64">
        <v>29425</v>
      </c>
      <c r="AJ56" s="65">
        <v>14711</v>
      </c>
      <c r="AK56" s="64">
        <v>7759</v>
      </c>
      <c r="AL56" s="64">
        <v>7578</v>
      </c>
      <c r="AM56" s="64">
        <v>7010</v>
      </c>
      <c r="AN56" s="64">
        <v>1346</v>
      </c>
      <c r="AO56" s="64">
        <v>72</v>
      </c>
      <c r="AP56" s="64">
        <v>251</v>
      </c>
      <c r="AQ56" s="64">
        <v>3012</v>
      </c>
      <c r="AR56" s="64">
        <v>2286</v>
      </c>
      <c r="AS56" s="64">
        <v>24</v>
      </c>
      <c r="AT56" s="65">
        <v>19</v>
      </c>
      <c r="AU56" s="64">
        <v>568</v>
      </c>
      <c r="AV56" s="64">
        <v>462</v>
      </c>
      <c r="AW56" s="64">
        <v>266</v>
      </c>
      <c r="AX56" s="64">
        <v>65</v>
      </c>
      <c r="AY56" s="64">
        <v>123</v>
      </c>
      <c r="AZ56" s="64">
        <v>8</v>
      </c>
      <c r="BA56" s="64">
        <v>106</v>
      </c>
      <c r="BB56" s="64">
        <v>86</v>
      </c>
      <c r="BC56" s="64">
        <v>20</v>
      </c>
      <c r="BD56" s="65">
        <v>181</v>
      </c>
      <c r="BE56" s="64">
        <v>6378</v>
      </c>
      <c r="BF56" s="64">
        <v>928</v>
      </c>
      <c r="BG56" s="64">
        <v>418</v>
      </c>
      <c r="BH56" s="64">
        <v>346</v>
      </c>
      <c r="BI56" s="64">
        <v>19</v>
      </c>
      <c r="BJ56" s="64">
        <v>145</v>
      </c>
      <c r="BK56" s="64">
        <v>2336</v>
      </c>
      <c r="BL56" s="64">
        <v>997</v>
      </c>
      <c r="BM56" s="64">
        <v>87</v>
      </c>
      <c r="BN56" s="65">
        <v>252</v>
      </c>
      <c r="BO56" s="64">
        <v>1487</v>
      </c>
      <c r="BP56" s="64">
        <v>291</v>
      </c>
      <c r="BQ56" s="64">
        <v>574</v>
      </c>
      <c r="BR56" s="64">
        <v>14714</v>
      </c>
      <c r="BS56" s="64">
        <v>2394</v>
      </c>
      <c r="BT56" s="64">
        <v>2156</v>
      </c>
      <c r="BU56" s="64">
        <v>212</v>
      </c>
      <c r="BV56" s="64">
        <v>1941</v>
      </c>
      <c r="BW56" s="64">
        <v>1792</v>
      </c>
      <c r="BX56" s="65">
        <v>6219</v>
      </c>
    </row>
    <row r="57" spans="1:76" ht="15" customHeight="1">
      <c r="A57" s="58"/>
      <c r="B57" s="59" t="s">
        <v>185</v>
      </c>
      <c r="C57" s="60"/>
      <c r="D57" s="61"/>
      <c r="E57" s="62" t="s">
        <v>427</v>
      </c>
      <c r="F57" s="63"/>
      <c r="G57" s="64">
        <v>99815</v>
      </c>
      <c r="H57" s="64">
        <v>41550</v>
      </c>
      <c r="I57" s="64">
        <v>15501</v>
      </c>
      <c r="J57" s="64">
        <v>4500</v>
      </c>
      <c r="K57" s="64">
        <v>4415</v>
      </c>
      <c r="L57" s="64">
        <v>85</v>
      </c>
      <c r="M57" s="64">
        <v>11001</v>
      </c>
      <c r="N57" s="64">
        <v>207</v>
      </c>
      <c r="O57" s="64">
        <v>7760</v>
      </c>
      <c r="P57" s="65">
        <v>7727</v>
      </c>
      <c r="Q57" s="64">
        <v>33</v>
      </c>
      <c r="R57" s="64">
        <v>2986</v>
      </c>
      <c r="S57" s="64">
        <v>1972</v>
      </c>
      <c r="T57" s="64">
        <v>1014</v>
      </c>
      <c r="U57" s="64">
        <v>48</v>
      </c>
      <c r="V57" s="64">
        <v>26049</v>
      </c>
      <c r="W57" s="64">
        <v>653</v>
      </c>
      <c r="X57" s="64">
        <v>15</v>
      </c>
      <c r="Y57" s="64">
        <v>638</v>
      </c>
      <c r="Z57" s="65">
        <v>25396</v>
      </c>
      <c r="AA57" s="64">
        <v>263</v>
      </c>
      <c r="AB57" s="64">
        <v>873</v>
      </c>
      <c r="AC57" s="64">
        <v>654</v>
      </c>
      <c r="AD57" s="64">
        <v>1257</v>
      </c>
      <c r="AE57" s="64">
        <v>6721</v>
      </c>
      <c r="AF57" s="64">
        <v>4169</v>
      </c>
      <c r="AG57" s="64">
        <v>11071</v>
      </c>
      <c r="AH57" s="64">
        <v>388</v>
      </c>
      <c r="AI57" s="64">
        <v>55505</v>
      </c>
      <c r="AJ57" s="65">
        <v>32066</v>
      </c>
      <c r="AK57" s="64">
        <v>4905</v>
      </c>
      <c r="AL57" s="64">
        <v>4686</v>
      </c>
      <c r="AM57" s="64">
        <v>3715</v>
      </c>
      <c r="AN57" s="64">
        <v>1871</v>
      </c>
      <c r="AO57" s="64">
        <v>95</v>
      </c>
      <c r="AP57" s="64">
        <v>288</v>
      </c>
      <c r="AQ57" s="64">
        <v>924</v>
      </c>
      <c r="AR57" s="64">
        <v>335</v>
      </c>
      <c r="AS57" s="64">
        <v>188</v>
      </c>
      <c r="AT57" s="65">
        <v>14</v>
      </c>
      <c r="AU57" s="64">
        <v>971</v>
      </c>
      <c r="AV57" s="64">
        <v>702</v>
      </c>
      <c r="AW57" s="64">
        <v>516</v>
      </c>
      <c r="AX57" s="64">
        <v>107</v>
      </c>
      <c r="AY57" s="64">
        <v>68</v>
      </c>
      <c r="AZ57" s="64">
        <v>11</v>
      </c>
      <c r="BA57" s="64">
        <v>269</v>
      </c>
      <c r="BB57" s="64">
        <v>217</v>
      </c>
      <c r="BC57" s="64">
        <v>52</v>
      </c>
      <c r="BD57" s="65">
        <v>219</v>
      </c>
      <c r="BE57" s="64">
        <v>27113</v>
      </c>
      <c r="BF57" s="64">
        <v>8759</v>
      </c>
      <c r="BG57" s="64">
        <v>1430</v>
      </c>
      <c r="BH57" s="64">
        <v>7044</v>
      </c>
      <c r="BI57" s="64">
        <v>42</v>
      </c>
      <c r="BJ57" s="64">
        <v>243</v>
      </c>
      <c r="BK57" s="64">
        <v>15830</v>
      </c>
      <c r="BL57" s="64">
        <v>540</v>
      </c>
      <c r="BM57" s="64">
        <v>162</v>
      </c>
      <c r="BN57" s="65">
        <v>736</v>
      </c>
      <c r="BO57" s="64">
        <v>723</v>
      </c>
      <c r="BP57" s="64">
        <v>363</v>
      </c>
      <c r="BQ57" s="64">
        <v>48</v>
      </c>
      <c r="BR57" s="64">
        <v>23439</v>
      </c>
      <c r="BS57" s="64">
        <v>5783</v>
      </c>
      <c r="BT57" s="64">
        <v>2054</v>
      </c>
      <c r="BU57" s="64">
        <v>3105</v>
      </c>
      <c r="BV57" s="64">
        <v>399</v>
      </c>
      <c r="BW57" s="64">
        <v>511</v>
      </c>
      <c r="BX57" s="65">
        <v>11587</v>
      </c>
    </row>
    <row r="58" spans="1:76" ht="15" customHeight="1">
      <c r="A58" s="58"/>
      <c r="B58" s="59" t="s">
        <v>186</v>
      </c>
      <c r="C58" s="60"/>
      <c r="D58" s="61"/>
      <c r="E58" s="62" t="s">
        <v>428</v>
      </c>
      <c r="F58" s="63"/>
      <c r="G58" s="64">
        <v>0</v>
      </c>
      <c r="H58" s="64">
        <v>0</v>
      </c>
      <c r="I58" s="64">
        <v>0</v>
      </c>
      <c r="J58" s="64">
        <v>0</v>
      </c>
      <c r="K58" s="64">
        <v>0</v>
      </c>
      <c r="L58" s="64">
        <v>0</v>
      </c>
      <c r="M58" s="64">
        <v>0</v>
      </c>
      <c r="N58" s="64">
        <v>0</v>
      </c>
      <c r="O58" s="64">
        <v>0</v>
      </c>
      <c r="P58" s="65">
        <v>0</v>
      </c>
      <c r="Q58" s="64">
        <v>0</v>
      </c>
      <c r="R58" s="64">
        <v>0</v>
      </c>
      <c r="S58" s="64">
        <v>0</v>
      </c>
      <c r="T58" s="64">
        <v>0</v>
      </c>
      <c r="U58" s="64">
        <v>0</v>
      </c>
      <c r="V58" s="64">
        <v>0</v>
      </c>
      <c r="W58" s="64">
        <v>0</v>
      </c>
      <c r="X58" s="64">
        <v>0</v>
      </c>
      <c r="Y58" s="64">
        <v>0</v>
      </c>
      <c r="Z58" s="65">
        <v>0</v>
      </c>
      <c r="AA58" s="64">
        <v>0</v>
      </c>
      <c r="AB58" s="64">
        <v>0</v>
      </c>
      <c r="AC58" s="64">
        <v>0</v>
      </c>
      <c r="AD58" s="64">
        <v>0</v>
      </c>
      <c r="AE58" s="64">
        <v>0</v>
      </c>
      <c r="AF58" s="64">
        <v>0</v>
      </c>
      <c r="AG58" s="64">
        <v>0</v>
      </c>
      <c r="AH58" s="64">
        <v>0</v>
      </c>
      <c r="AI58" s="64">
        <v>0</v>
      </c>
      <c r="AJ58" s="65">
        <v>0</v>
      </c>
      <c r="AK58" s="64">
        <v>0</v>
      </c>
      <c r="AL58" s="64">
        <v>0</v>
      </c>
      <c r="AM58" s="64">
        <v>0</v>
      </c>
      <c r="AN58" s="64">
        <v>0</v>
      </c>
      <c r="AO58" s="64">
        <v>0</v>
      </c>
      <c r="AP58" s="64">
        <v>0</v>
      </c>
      <c r="AQ58" s="64">
        <v>0</v>
      </c>
      <c r="AR58" s="64">
        <v>0</v>
      </c>
      <c r="AS58" s="64">
        <v>0</v>
      </c>
      <c r="AT58" s="65">
        <v>0</v>
      </c>
      <c r="AU58" s="64">
        <v>0</v>
      </c>
      <c r="AV58" s="64">
        <v>0</v>
      </c>
      <c r="AW58" s="64">
        <v>0</v>
      </c>
      <c r="AX58" s="64">
        <v>0</v>
      </c>
      <c r="AY58" s="64">
        <v>0</v>
      </c>
      <c r="AZ58" s="64">
        <v>0</v>
      </c>
      <c r="BA58" s="64">
        <v>0</v>
      </c>
      <c r="BB58" s="64">
        <v>0</v>
      </c>
      <c r="BC58" s="64">
        <v>0</v>
      </c>
      <c r="BD58" s="65">
        <v>0</v>
      </c>
      <c r="BE58" s="64">
        <v>0</v>
      </c>
      <c r="BF58" s="64">
        <v>0</v>
      </c>
      <c r="BG58" s="64">
        <v>0</v>
      </c>
      <c r="BH58" s="64">
        <v>0</v>
      </c>
      <c r="BI58" s="64">
        <v>0</v>
      </c>
      <c r="BJ58" s="64">
        <v>0</v>
      </c>
      <c r="BK58" s="64">
        <v>0</v>
      </c>
      <c r="BL58" s="64">
        <v>0</v>
      </c>
      <c r="BM58" s="64">
        <v>0</v>
      </c>
      <c r="BN58" s="65">
        <v>0</v>
      </c>
      <c r="BO58" s="64">
        <v>0</v>
      </c>
      <c r="BP58" s="64">
        <v>0</v>
      </c>
      <c r="BQ58" s="64">
        <v>0</v>
      </c>
      <c r="BR58" s="64">
        <v>0</v>
      </c>
      <c r="BS58" s="64">
        <v>0</v>
      </c>
      <c r="BT58" s="64">
        <v>0</v>
      </c>
      <c r="BU58" s="64">
        <v>0</v>
      </c>
      <c r="BV58" s="64">
        <v>0</v>
      </c>
      <c r="BW58" s="64">
        <v>0</v>
      </c>
      <c r="BX58" s="65">
        <v>0</v>
      </c>
    </row>
    <row r="59" spans="1:76" ht="24" customHeight="1">
      <c r="A59" s="58"/>
      <c r="B59" s="59" t="s">
        <v>187</v>
      </c>
      <c r="C59" s="60"/>
      <c r="D59" s="61"/>
      <c r="E59" s="62" t="s">
        <v>429</v>
      </c>
      <c r="F59" s="63"/>
      <c r="G59" s="64">
        <v>0</v>
      </c>
      <c r="H59" s="64">
        <v>0</v>
      </c>
      <c r="I59" s="64">
        <v>0</v>
      </c>
      <c r="J59" s="64">
        <v>0</v>
      </c>
      <c r="K59" s="64">
        <v>0</v>
      </c>
      <c r="L59" s="64">
        <v>0</v>
      </c>
      <c r="M59" s="64">
        <v>0</v>
      </c>
      <c r="N59" s="64">
        <v>0</v>
      </c>
      <c r="O59" s="64">
        <v>0</v>
      </c>
      <c r="P59" s="65">
        <v>0</v>
      </c>
      <c r="Q59" s="64">
        <v>0</v>
      </c>
      <c r="R59" s="64">
        <v>0</v>
      </c>
      <c r="S59" s="64">
        <v>0</v>
      </c>
      <c r="T59" s="64">
        <v>0</v>
      </c>
      <c r="U59" s="64">
        <v>0</v>
      </c>
      <c r="V59" s="64">
        <v>0</v>
      </c>
      <c r="W59" s="64">
        <v>0</v>
      </c>
      <c r="X59" s="64">
        <v>0</v>
      </c>
      <c r="Y59" s="64">
        <v>0</v>
      </c>
      <c r="Z59" s="65">
        <v>0</v>
      </c>
      <c r="AA59" s="64">
        <v>0</v>
      </c>
      <c r="AB59" s="64">
        <v>0</v>
      </c>
      <c r="AC59" s="64">
        <v>0</v>
      </c>
      <c r="AD59" s="64">
        <v>0</v>
      </c>
      <c r="AE59" s="64">
        <v>0</v>
      </c>
      <c r="AF59" s="64">
        <v>0</v>
      </c>
      <c r="AG59" s="64">
        <v>0</v>
      </c>
      <c r="AH59" s="64">
        <v>0</v>
      </c>
      <c r="AI59" s="64">
        <v>0</v>
      </c>
      <c r="AJ59" s="65">
        <v>0</v>
      </c>
      <c r="AK59" s="64">
        <v>0</v>
      </c>
      <c r="AL59" s="64">
        <v>0</v>
      </c>
      <c r="AM59" s="64">
        <v>0</v>
      </c>
      <c r="AN59" s="64">
        <v>0</v>
      </c>
      <c r="AO59" s="64">
        <v>0</v>
      </c>
      <c r="AP59" s="64">
        <v>0</v>
      </c>
      <c r="AQ59" s="64">
        <v>0</v>
      </c>
      <c r="AR59" s="64">
        <v>0</v>
      </c>
      <c r="AS59" s="64">
        <v>0</v>
      </c>
      <c r="AT59" s="65">
        <v>0</v>
      </c>
      <c r="AU59" s="64">
        <v>0</v>
      </c>
      <c r="AV59" s="64">
        <v>0</v>
      </c>
      <c r="AW59" s="64">
        <v>0</v>
      </c>
      <c r="AX59" s="64">
        <v>0</v>
      </c>
      <c r="AY59" s="64">
        <v>0</v>
      </c>
      <c r="AZ59" s="64">
        <v>0</v>
      </c>
      <c r="BA59" s="64">
        <v>0</v>
      </c>
      <c r="BB59" s="64">
        <v>0</v>
      </c>
      <c r="BC59" s="64">
        <v>0</v>
      </c>
      <c r="BD59" s="65">
        <v>0</v>
      </c>
      <c r="BE59" s="64">
        <v>0</v>
      </c>
      <c r="BF59" s="64">
        <v>0</v>
      </c>
      <c r="BG59" s="64">
        <v>0</v>
      </c>
      <c r="BH59" s="64">
        <v>0</v>
      </c>
      <c r="BI59" s="64">
        <v>0</v>
      </c>
      <c r="BJ59" s="64">
        <v>0</v>
      </c>
      <c r="BK59" s="64">
        <v>0</v>
      </c>
      <c r="BL59" s="64">
        <v>0</v>
      </c>
      <c r="BM59" s="64">
        <v>0</v>
      </c>
      <c r="BN59" s="65">
        <v>0</v>
      </c>
      <c r="BO59" s="64">
        <v>0</v>
      </c>
      <c r="BP59" s="64">
        <v>0</v>
      </c>
      <c r="BQ59" s="64">
        <v>0</v>
      </c>
      <c r="BR59" s="64">
        <v>0</v>
      </c>
      <c r="BS59" s="64">
        <v>0</v>
      </c>
      <c r="BT59" s="64">
        <v>0</v>
      </c>
      <c r="BU59" s="64">
        <v>0</v>
      </c>
      <c r="BV59" s="64">
        <v>0</v>
      </c>
      <c r="BW59" s="64">
        <v>0</v>
      </c>
      <c r="BX59" s="65">
        <v>0</v>
      </c>
    </row>
    <row r="60" spans="1:76" ht="15" customHeight="1">
      <c r="A60" s="58"/>
      <c r="B60" s="59" t="s">
        <v>188</v>
      </c>
      <c r="C60" s="60"/>
      <c r="D60" s="61"/>
      <c r="E60" s="62" t="s">
        <v>430</v>
      </c>
      <c r="F60" s="63"/>
      <c r="G60" s="64">
        <v>0</v>
      </c>
      <c r="H60" s="64">
        <v>0</v>
      </c>
      <c r="I60" s="64">
        <v>0</v>
      </c>
      <c r="J60" s="64">
        <v>0</v>
      </c>
      <c r="K60" s="64">
        <v>0</v>
      </c>
      <c r="L60" s="64">
        <v>0</v>
      </c>
      <c r="M60" s="64">
        <v>0</v>
      </c>
      <c r="N60" s="64">
        <v>0</v>
      </c>
      <c r="O60" s="64">
        <v>0</v>
      </c>
      <c r="P60" s="65">
        <v>0</v>
      </c>
      <c r="Q60" s="64">
        <v>0</v>
      </c>
      <c r="R60" s="64">
        <v>0</v>
      </c>
      <c r="S60" s="64">
        <v>0</v>
      </c>
      <c r="T60" s="64">
        <v>0</v>
      </c>
      <c r="U60" s="64">
        <v>0</v>
      </c>
      <c r="V60" s="64">
        <v>0</v>
      </c>
      <c r="W60" s="64">
        <v>0</v>
      </c>
      <c r="X60" s="64">
        <v>0</v>
      </c>
      <c r="Y60" s="64">
        <v>0</v>
      </c>
      <c r="Z60" s="65">
        <v>0</v>
      </c>
      <c r="AA60" s="64">
        <v>0</v>
      </c>
      <c r="AB60" s="64">
        <v>0</v>
      </c>
      <c r="AC60" s="64">
        <v>0</v>
      </c>
      <c r="AD60" s="64">
        <v>0</v>
      </c>
      <c r="AE60" s="64">
        <v>0</v>
      </c>
      <c r="AF60" s="64">
        <v>0</v>
      </c>
      <c r="AG60" s="64">
        <v>0</v>
      </c>
      <c r="AH60" s="64">
        <v>0</v>
      </c>
      <c r="AI60" s="64">
        <v>0</v>
      </c>
      <c r="AJ60" s="65">
        <v>0</v>
      </c>
      <c r="AK60" s="64">
        <v>0</v>
      </c>
      <c r="AL60" s="64">
        <v>0</v>
      </c>
      <c r="AM60" s="64">
        <v>0</v>
      </c>
      <c r="AN60" s="64">
        <v>0</v>
      </c>
      <c r="AO60" s="64">
        <v>0</v>
      </c>
      <c r="AP60" s="64">
        <v>0</v>
      </c>
      <c r="AQ60" s="64">
        <v>0</v>
      </c>
      <c r="AR60" s="64">
        <v>0</v>
      </c>
      <c r="AS60" s="64">
        <v>0</v>
      </c>
      <c r="AT60" s="65">
        <v>0</v>
      </c>
      <c r="AU60" s="64">
        <v>0</v>
      </c>
      <c r="AV60" s="64">
        <v>0</v>
      </c>
      <c r="AW60" s="64">
        <v>0</v>
      </c>
      <c r="AX60" s="64">
        <v>0</v>
      </c>
      <c r="AY60" s="64">
        <v>0</v>
      </c>
      <c r="AZ60" s="64">
        <v>0</v>
      </c>
      <c r="BA60" s="64">
        <v>0</v>
      </c>
      <c r="BB60" s="64">
        <v>0</v>
      </c>
      <c r="BC60" s="64">
        <v>0</v>
      </c>
      <c r="BD60" s="65">
        <v>0</v>
      </c>
      <c r="BE60" s="64">
        <v>0</v>
      </c>
      <c r="BF60" s="64">
        <v>0</v>
      </c>
      <c r="BG60" s="64">
        <v>0</v>
      </c>
      <c r="BH60" s="64">
        <v>0</v>
      </c>
      <c r="BI60" s="64">
        <v>0</v>
      </c>
      <c r="BJ60" s="64">
        <v>0</v>
      </c>
      <c r="BK60" s="64">
        <v>0</v>
      </c>
      <c r="BL60" s="64">
        <v>0</v>
      </c>
      <c r="BM60" s="64">
        <v>0</v>
      </c>
      <c r="BN60" s="65">
        <v>0</v>
      </c>
      <c r="BO60" s="64">
        <v>0</v>
      </c>
      <c r="BP60" s="64">
        <v>0</v>
      </c>
      <c r="BQ60" s="64">
        <v>0</v>
      </c>
      <c r="BR60" s="64">
        <v>0</v>
      </c>
      <c r="BS60" s="64">
        <v>0</v>
      </c>
      <c r="BT60" s="64">
        <v>0</v>
      </c>
      <c r="BU60" s="64">
        <v>0</v>
      </c>
      <c r="BV60" s="64">
        <v>0</v>
      </c>
      <c r="BW60" s="64">
        <v>0</v>
      </c>
      <c r="BX60" s="65">
        <v>0</v>
      </c>
    </row>
    <row r="61" spans="1:76" ht="15" customHeight="1">
      <c r="A61" s="58"/>
      <c r="B61" s="59" t="s">
        <v>189</v>
      </c>
      <c r="C61" s="60"/>
      <c r="D61" s="61"/>
      <c r="E61" s="62" t="s">
        <v>191</v>
      </c>
      <c r="F61" s="63"/>
      <c r="G61" s="64">
        <v>0</v>
      </c>
      <c r="H61" s="64">
        <v>0</v>
      </c>
      <c r="I61" s="64">
        <v>0</v>
      </c>
      <c r="J61" s="64">
        <v>0</v>
      </c>
      <c r="K61" s="64">
        <v>0</v>
      </c>
      <c r="L61" s="64">
        <v>0</v>
      </c>
      <c r="M61" s="64">
        <v>0</v>
      </c>
      <c r="N61" s="64">
        <v>0</v>
      </c>
      <c r="O61" s="64">
        <v>0</v>
      </c>
      <c r="P61" s="65">
        <v>0</v>
      </c>
      <c r="Q61" s="64">
        <v>0</v>
      </c>
      <c r="R61" s="64">
        <v>0</v>
      </c>
      <c r="S61" s="64">
        <v>0</v>
      </c>
      <c r="T61" s="64">
        <v>0</v>
      </c>
      <c r="U61" s="64">
        <v>0</v>
      </c>
      <c r="V61" s="64">
        <v>0</v>
      </c>
      <c r="W61" s="64">
        <v>0</v>
      </c>
      <c r="X61" s="64">
        <v>0</v>
      </c>
      <c r="Y61" s="64">
        <v>0</v>
      </c>
      <c r="Z61" s="65">
        <v>0</v>
      </c>
      <c r="AA61" s="64">
        <v>0</v>
      </c>
      <c r="AB61" s="64">
        <v>0</v>
      </c>
      <c r="AC61" s="64">
        <v>0</v>
      </c>
      <c r="AD61" s="64">
        <v>0</v>
      </c>
      <c r="AE61" s="64">
        <v>0</v>
      </c>
      <c r="AF61" s="64">
        <v>0</v>
      </c>
      <c r="AG61" s="64">
        <v>0</v>
      </c>
      <c r="AH61" s="64">
        <v>0</v>
      </c>
      <c r="AI61" s="64">
        <v>0</v>
      </c>
      <c r="AJ61" s="65">
        <v>0</v>
      </c>
      <c r="AK61" s="64">
        <v>0</v>
      </c>
      <c r="AL61" s="64">
        <v>0</v>
      </c>
      <c r="AM61" s="64">
        <v>0</v>
      </c>
      <c r="AN61" s="64">
        <v>0</v>
      </c>
      <c r="AO61" s="64">
        <v>0</v>
      </c>
      <c r="AP61" s="64">
        <v>0</v>
      </c>
      <c r="AQ61" s="64">
        <v>0</v>
      </c>
      <c r="AR61" s="64">
        <v>0</v>
      </c>
      <c r="AS61" s="64">
        <v>0</v>
      </c>
      <c r="AT61" s="65">
        <v>0</v>
      </c>
      <c r="AU61" s="64">
        <v>0</v>
      </c>
      <c r="AV61" s="64">
        <v>0</v>
      </c>
      <c r="AW61" s="64">
        <v>0</v>
      </c>
      <c r="AX61" s="64">
        <v>0</v>
      </c>
      <c r="AY61" s="64">
        <v>0</v>
      </c>
      <c r="AZ61" s="64">
        <v>0</v>
      </c>
      <c r="BA61" s="64">
        <v>0</v>
      </c>
      <c r="BB61" s="64">
        <v>0</v>
      </c>
      <c r="BC61" s="64">
        <v>0</v>
      </c>
      <c r="BD61" s="65">
        <v>0</v>
      </c>
      <c r="BE61" s="64">
        <v>0</v>
      </c>
      <c r="BF61" s="64">
        <v>0</v>
      </c>
      <c r="BG61" s="64">
        <v>0</v>
      </c>
      <c r="BH61" s="64">
        <v>0</v>
      </c>
      <c r="BI61" s="64">
        <v>0</v>
      </c>
      <c r="BJ61" s="64">
        <v>0</v>
      </c>
      <c r="BK61" s="64">
        <v>0</v>
      </c>
      <c r="BL61" s="64">
        <v>0</v>
      </c>
      <c r="BM61" s="64">
        <v>0</v>
      </c>
      <c r="BN61" s="65">
        <v>0</v>
      </c>
      <c r="BO61" s="64">
        <v>0</v>
      </c>
      <c r="BP61" s="64">
        <v>0</v>
      </c>
      <c r="BQ61" s="64">
        <v>0</v>
      </c>
      <c r="BR61" s="64">
        <v>0</v>
      </c>
      <c r="BS61" s="64">
        <v>0</v>
      </c>
      <c r="BT61" s="64">
        <v>0</v>
      </c>
      <c r="BU61" s="64">
        <v>0</v>
      </c>
      <c r="BV61" s="64">
        <v>0</v>
      </c>
      <c r="BW61" s="64">
        <v>0</v>
      </c>
      <c r="BX61" s="65">
        <v>0</v>
      </c>
    </row>
    <row r="62" spans="1:76" ht="15" customHeight="1">
      <c r="A62" s="58"/>
      <c r="B62" s="59" t="s">
        <v>190</v>
      </c>
      <c r="C62" s="60"/>
      <c r="D62" s="61"/>
      <c r="E62" s="62" t="s">
        <v>193</v>
      </c>
      <c r="F62" s="63"/>
      <c r="G62" s="64">
        <v>0</v>
      </c>
      <c r="H62" s="64">
        <v>0</v>
      </c>
      <c r="I62" s="64">
        <v>0</v>
      </c>
      <c r="J62" s="64">
        <v>0</v>
      </c>
      <c r="K62" s="64">
        <v>0</v>
      </c>
      <c r="L62" s="64">
        <v>0</v>
      </c>
      <c r="M62" s="64">
        <v>0</v>
      </c>
      <c r="N62" s="64">
        <v>0</v>
      </c>
      <c r="O62" s="64">
        <v>0</v>
      </c>
      <c r="P62" s="65">
        <v>0</v>
      </c>
      <c r="Q62" s="64">
        <v>0</v>
      </c>
      <c r="R62" s="64">
        <v>0</v>
      </c>
      <c r="S62" s="64">
        <v>0</v>
      </c>
      <c r="T62" s="64">
        <v>0</v>
      </c>
      <c r="U62" s="64">
        <v>0</v>
      </c>
      <c r="V62" s="64">
        <v>0</v>
      </c>
      <c r="W62" s="64">
        <v>0</v>
      </c>
      <c r="X62" s="64">
        <v>0</v>
      </c>
      <c r="Y62" s="64">
        <v>0</v>
      </c>
      <c r="Z62" s="65">
        <v>0</v>
      </c>
      <c r="AA62" s="64">
        <v>0</v>
      </c>
      <c r="AB62" s="64">
        <v>0</v>
      </c>
      <c r="AC62" s="64">
        <v>0</v>
      </c>
      <c r="AD62" s="64">
        <v>0</v>
      </c>
      <c r="AE62" s="64">
        <v>0</v>
      </c>
      <c r="AF62" s="64">
        <v>0</v>
      </c>
      <c r="AG62" s="64">
        <v>0</v>
      </c>
      <c r="AH62" s="64">
        <v>0</v>
      </c>
      <c r="AI62" s="64">
        <v>0</v>
      </c>
      <c r="AJ62" s="65">
        <v>0</v>
      </c>
      <c r="AK62" s="64">
        <v>0</v>
      </c>
      <c r="AL62" s="64">
        <v>0</v>
      </c>
      <c r="AM62" s="64">
        <v>0</v>
      </c>
      <c r="AN62" s="64">
        <v>0</v>
      </c>
      <c r="AO62" s="64">
        <v>0</v>
      </c>
      <c r="AP62" s="64">
        <v>0</v>
      </c>
      <c r="AQ62" s="64">
        <v>0</v>
      </c>
      <c r="AR62" s="64">
        <v>0</v>
      </c>
      <c r="AS62" s="64">
        <v>0</v>
      </c>
      <c r="AT62" s="65">
        <v>0</v>
      </c>
      <c r="AU62" s="64">
        <v>0</v>
      </c>
      <c r="AV62" s="64">
        <v>0</v>
      </c>
      <c r="AW62" s="64">
        <v>0</v>
      </c>
      <c r="AX62" s="64">
        <v>0</v>
      </c>
      <c r="AY62" s="64">
        <v>0</v>
      </c>
      <c r="AZ62" s="64">
        <v>0</v>
      </c>
      <c r="BA62" s="64">
        <v>0</v>
      </c>
      <c r="BB62" s="64">
        <v>0</v>
      </c>
      <c r="BC62" s="64">
        <v>0</v>
      </c>
      <c r="BD62" s="65">
        <v>0</v>
      </c>
      <c r="BE62" s="64">
        <v>0</v>
      </c>
      <c r="BF62" s="64">
        <v>0</v>
      </c>
      <c r="BG62" s="64">
        <v>0</v>
      </c>
      <c r="BH62" s="64">
        <v>0</v>
      </c>
      <c r="BI62" s="64">
        <v>0</v>
      </c>
      <c r="BJ62" s="64">
        <v>0</v>
      </c>
      <c r="BK62" s="64">
        <v>0</v>
      </c>
      <c r="BL62" s="64">
        <v>0</v>
      </c>
      <c r="BM62" s="64">
        <v>0</v>
      </c>
      <c r="BN62" s="65">
        <v>0</v>
      </c>
      <c r="BO62" s="64">
        <v>0</v>
      </c>
      <c r="BP62" s="64">
        <v>0</v>
      </c>
      <c r="BQ62" s="64">
        <v>0</v>
      </c>
      <c r="BR62" s="64">
        <v>0</v>
      </c>
      <c r="BS62" s="64">
        <v>0</v>
      </c>
      <c r="BT62" s="64">
        <v>0</v>
      </c>
      <c r="BU62" s="64">
        <v>0</v>
      </c>
      <c r="BV62" s="64">
        <v>0</v>
      </c>
      <c r="BW62" s="64">
        <v>0</v>
      </c>
      <c r="BX62" s="65">
        <v>0</v>
      </c>
    </row>
    <row r="63" spans="1:76" ht="15" customHeight="1">
      <c r="A63" s="58"/>
      <c r="B63" s="59" t="s">
        <v>192</v>
      </c>
      <c r="C63" s="60"/>
      <c r="D63" s="61"/>
      <c r="E63" s="62" t="s">
        <v>195</v>
      </c>
      <c r="F63" s="63"/>
      <c r="G63" s="64">
        <v>0</v>
      </c>
      <c r="H63" s="64">
        <v>0</v>
      </c>
      <c r="I63" s="64">
        <v>0</v>
      </c>
      <c r="J63" s="64">
        <v>0</v>
      </c>
      <c r="K63" s="64">
        <v>0</v>
      </c>
      <c r="L63" s="64">
        <v>0</v>
      </c>
      <c r="M63" s="64">
        <v>0</v>
      </c>
      <c r="N63" s="64">
        <v>0</v>
      </c>
      <c r="O63" s="64">
        <v>0</v>
      </c>
      <c r="P63" s="65">
        <v>0</v>
      </c>
      <c r="Q63" s="64">
        <v>0</v>
      </c>
      <c r="R63" s="64">
        <v>0</v>
      </c>
      <c r="S63" s="64">
        <v>0</v>
      </c>
      <c r="T63" s="64">
        <v>0</v>
      </c>
      <c r="U63" s="64">
        <v>0</v>
      </c>
      <c r="V63" s="64">
        <v>0</v>
      </c>
      <c r="W63" s="64">
        <v>0</v>
      </c>
      <c r="X63" s="64">
        <v>0</v>
      </c>
      <c r="Y63" s="64">
        <v>0</v>
      </c>
      <c r="Z63" s="65">
        <v>0</v>
      </c>
      <c r="AA63" s="64">
        <v>0</v>
      </c>
      <c r="AB63" s="64">
        <v>0</v>
      </c>
      <c r="AC63" s="64">
        <v>0</v>
      </c>
      <c r="AD63" s="64">
        <v>0</v>
      </c>
      <c r="AE63" s="64">
        <v>0</v>
      </c>
      <c r="AF63" s="64">
        <v>0</v>
      </c>
      <c r="AG63" s="64">
        <v>0</v>
      </c>
      <c r="AH63" s="64">
        <v>0</v>
      </c>
      <c r="AI63" s="64">
        <v>0</v>
      </c>
      <c r="AJ63" s="65">
        <v>0</v>
      </c>
      <c r="AK63" s="64">
        <v>0</v>
      </c>
      <c r="AL63" s="64">
        <v>0</v>
      </c>
      <c r="AM63" s="64">
        <v>0</v>
      </c>
      <c r="AN63" s="64">
        <v>0</v>
      </c>
      <c r="AO63" s="64">
        <v>0</v>
      </c>
      <c r="AP63" s="64">
        <v>0</v>
      </c>
      <c r="AQ63" s="64">
        <v>0</v>
      </c>
      <c r="AR63" s="64">
        <v>0</v>
      </c>
      <c r="AS63" s="64">
        <v>0</v>
      </c>
      <c r="AT63" s="65">
        <v>0</v>
      </c>
      <c r="AU63" s="64">
        <v>0</v>
      </c>
      <c r="AV63" s="64">
        <v>0</v>
      </c>
      <c r="AW63" s="64">
        <v>0</v>
      </c>
      <c r="AX63" s="64">
        <v>0</v>
      </c>
      <c r="AY63" s="64">
        <v>0</v>
      </c>
      <c r="AZ63" s="64">
        <v>0</v>
      </c>
      <c r="BA63" s="64">
        <v>0</v>
      </c>
      <c r="BB63" s="64">
        <v>0</v>
      </c>
      <c r="BC63" s="64">
        <v>0</v>
      </c>
      <c r="BD63" s="65">
        <v>0</v>
      </c>
      <c r="BE63" s="64">
        <v>0</v>
      </c>
      <c r="BF63" s="64">
        <v>0</v>
      </c>
      <c r="BG63" s="64">
        <v>0</v>
      </c>
      <c r="BH63" s="64">
        <v>0</v>
      </c>
      <c r="BI63" s="64">
        <v>0</v>
      </c>
      <c r="BJ63" s="64">
        <v>0</v>
      </c>
      <c r="BK63" s="64">
        <v>0</v>
      </c>
      <c r="BL63" s="64">
        <v>0</v>
      </c>
      <c r="BM63" s="64">
        <v>0</v>
      </c>
      <c r="BN63" s="65">
        <v>0</v>
      </c>
      <c r="BO63" s="64">
        <v>0</v>
      </c>
      <c r="BP63" s="64">
        <v>0</v>
      </c>
      <c r="BQ63" s="64">
        <v>0</v>
      </c>
      <c r="BR63" s="64">
        <v>0</v>
      </c>
      <c r="BS63" s="64">
        <v>0</v>
      </c>
      <c r="BT63" s="64">
        <v>0</v>
      </c>
      <c r="BU63" s="64">
        <v>0</v>
      </c>
      <c r="BV63" s="64">
        <v>0</v>
      </c>
      <c r="BW63" s="64">
        <v>0</v>
      </c>
      <c r="BX63" s="65">
        <v>0</v>
      </c>
    </row>
    <row r="64" spans="1:76" ht="24" customHeight="1">
      <c r="A64" s="58"/>
      <c r="B64" s="59" t="s">
        <v>194</v>
      </c>
      <c r="C64" s="60"/>
      <c r="D64" s="61"/>
      <c r="E64" s="62" t="s">
        <v>16</v>
      </c>
      <c r="F64" s="63"/>
      <c r="G64" s="64">
        <v>149710</v>
      </c>
      <c r="H64" s="64">
        <v>40710</v>
      </c>
      <c r="I64" s="64">
        <v>32080</v>
      </c>
      <c r="J64" s="64">
        <v>20587</v>
      </c>
      <c r="K64" s="64">
        <v>20084</v>
      </c>
      <c r="L64" s="64">
        <v>503</v>
      </c>
      <c r="M64" s="64">
        <v>11493</v>
      </c>
      <c r="N64" s="64">
        <v>150</v>
      </c>
      <c r="O64" s="64">
        <v>5880</v>
      </c>
      <c r="P64" s="65">
        <v>5764</v>
      </c>
      <c r="Q64" s="64">
        <v>116</v>
      </c>
      <c r="R64" s="64">
        <v>5333</v>
      </c>
      <c r="S64" s="64">
        <v>1944</v>
      </c>
      <c r="T64" s="64">
        <v>3389</v>
      </c>
      <c r="U64" s="64">
        <v>130</v>
      </c>
      <c r="V64" s="64">
        <v>8630</v>
      </c>
      <c r="W64" s="64">
        <v>662</v>
      </c>
      <c r="X64" s="64">
        <v>26</v>
      </c>
      <c r="Y64" s="64">
        <v>636</v>
      </c>
      <c r="Z64" s="65">
        <v>7968</v>
      </c>
      <c r="AA64" s="64">
        <v>76</v>
      </c>
      <c r="AB64" s="64">
        <v>363</v>
      </c>
      <c r="AC64" s="64">
        <v>186</v>
      </c>
      <c r="AD64" s="64">
        <v>516</v>
      </c>
      <c r="AE64" s="64">
        <v>1919</v>
      </c>
      <c r="AF64" s="64">
        <v>1223</v>
      </c>
      <c r="AG64" s="64">
        <v>3561</v>
      </c>
      <c r="AH64" s="64">
        <v>124</v>
      </c>
      <c r="AI64" s="64">
        <v>67947</v>
      </c>
      <c r="AJ64" s="65">
        <v>38694</v>
      </c>
      <c r="AK64" s="64">
        <v>28411</v>
      </c>
      <c r="AL64" s="64">
        <v>28049</v>
      </c>
      <c r="AM64" s="64">
        <v>22189</v>
      </c>
      <c r="AN64" s="64">
        <v>6501</v>
      </c>
      <c r="AO64" s="64">
        <v>167</v>
      </c>
      <c r="AP64" s="64">
        <v>696</v>
      </c>
      <c r="AQ64" s="64">
        <v>13739</v>
      </c>
      <c r="AR64" s="64">
        <v>970</v>
      </c>
      <c r="AS64" s="64">
        <v>75</v>
      </c>
      <c r="AT64" s="65">
        <v>41</v>
      </c>
      <c r="AU64" s="64">
        <v>5860</v>
      </c>
      <c r="AV64" s="64">
        <v>5460</v>
      </c>
      <c r="AW64" s="64">
        <v>4128</v>
      </c>
      <c r="AX64" s="64">
        <v>657</v>
      </c>
      <c r="AY64" s="64">
        <v>339</v>
      </c>
      <c r="AZ64" s="64">
        <v>336</v>
      </c>
      <c r="BA64" s="64">
        <v>400</v>
      </c>
      <c r="BB64" s="64">
        <v>325</v>
      </c>
      <c r="BC64" s="64">
        <v>75</v>
      </c>
      <c r="BD64" s="65">
        <v>362</v>
      </c>
      <c r="BE64" s="64">
        <v>9230</v>
      </c>
      <c r="BF64" s="64">
        <v>956</v>
      </c>
      <c r="BG64" s="64">
        <v>357</v>
      </c>
      <c r="BH64" s="64">
        <v>340</v>
      </c>
      <c r="BI64" s="64">
        <v>60</v>
      </c>
      <c r="BJ64" s="64">
        <v>199</v>
      </c>
      <c r="BK64" s="64">
        <v>6205</v>
      </c>
      <c r="BL64" s="64">
        <v>1048</v>
      </c>
      <c r="BM64" s="64">
        <v>40</v>
      </c>
      <c r="BN64" s="65">
        <v>504</v>
      </c>
      <c r="BO64" s="64">
        <v>352</v>
      </c>
      <c r="BP64" s="64">
        <v>125</v>
      </c>
      <c r="BQ64" s="64">
        <v>1053</v>
      </c>
      <c r="BR64" s="64">
        <v>29253</v>
      </c>
      <c r="BS64" s="64">
        <v>5491</v>
      </c>
      <c r="BT64" s="64">
        <v>2032</v>
      </c>
      <c r="BU64" s="64">
        <v>408</v>
      </c>
      <c r="BV64" s="64">
        <v>2987</v>
      </c>
      <c r="BW64" s="64">
        <v>7345</v>
      </c>
      <c r="BX64" s="65">
        <v>10990</v>
      </c>
    </row>
    <row r="65" spans="1:76" ht="15" customHeight="1">
      <c r="A65" s="58"/>
      <c r="B65" s="59" t="s">
        <v>196</v>
      </c>
      <c r="C65" s="60"/>
      <c r="D65" s="61"/>
      <c r="E65" s="62" t="s">
        <v>431</v>
      </c>
      <c r="F65" s="63"/>
      <c r="G65" s="64">
        <v>3581</v>
      </c>
      <c r="H65" s="64">
        <v>0</v>
      </c>
      <c r="I65" s="64">
        <v>0</v>
      </c>
      <c r="J65" s="64">
        <v>0</v>
      </c>
      <c r="K65" s="64">
        <v>0</v>
      </c>
      <c r="L65" s="64">
        <v>0</v>
      </c>
      <c r="M65" s="64">
        <v>0</v>
      </c>
      <c r="N65" s="64">
        <v>0</v>
      </c>
      <c r="O65" s="64">
        <v>0</v>
      </c>
      <c r="P65" s="65">
        <v>0</v>
      </c>
      <c r="Q65" s="64">
        <v>0</v>
      </c>
      <c r="R65" s="64">
        <v>0</v>
      </c>
      <c r="S65" s="64">
        <v>0</v>
      </c>
      <c r="T65" s="64">
        <v>0</v>
      </c>
      <c r="U65" s="64">
        <v>0</v>
      </c>
      <c r="V65" s="64">
        <v>0</v>
      </c>
      <c r="W65" s="64">
        <v>0</v>
      </c>
      <c r="X65" s="64">
        <v>0</v>
      </c>
      <c r="Y65" s="64">
        <v>0</v>
      </c>
      <c r="Z65" s="65">
        <v>0</v>
      </c>
      <c r="AA65" s="64">
        <v>0</v>
      </c>
      <c r="AB65" s="64">
        <v>0</v>
      </c>
      <c r="AC65" s="64">
        <v>0</v>
      </c>
      <c r="AD65" s="64">
        <v>0</v>
      </c>
      <c r="AE65" s="64">
        <v>0</v>
      </c>
      <c r="AF65" s="64">
        <v>0</v>
      </c>
      <c r="AG65" s="64">
        <v>0</v>
      </c>
      <c r="AH65" s="64">
        <v>0</v>
      </c>
      <c r="AI65" s="64">
        <v>3581</v>
      </c>
      <c r="AJ65" s="65">
        <v>3441</v>
      </c>
      <c r="AK65" s="64">
        <v>3192</v>
      </c>
      <c r="AL65" s="64">
        <v>3036</v>
      </c>
      <c r="AM65" s="64">
        <v>2384</v>
      </c>
      <c r="AN65" s="64">
        <v>1056</v>
      </c>
      <c r="AO65" s="64">
        <v>80</v>
      </c>
      <c r="AP65" s="64">
        <v>233</v>
      </c>
      <c r="AQ65" s="64">
        <v>780</v>
      </c>
      <c r="AR65" s="64">
        <v>217</v>
      </c>
      <c r="AS65" s="64">
        <v>7</v>
      </c>
      <c r="AT65" s="65">
        <v>11</v>
      </c>
      <c r="AU65" s="64">
        <v>652</v>
      </c>
      <c r="AV65" s="64">
        <v>592</v>
      </c>
      <c r="AW65" s="64">
        <v>435</v>
      </c>
      <c r="AX65" s="64">
        <v>91</v>
      </c>
      <c r="AY65" s="64">
        <v>58</v>
      </c>
      <c r="AZ65" s="64">
        <v>8</v>
      </c>
      <c r="BA65" s="64">
        <v>60</v>
      </c>
      <c r="BB65" s="64">
        <v>48</v>
      </c>
      <c r="BC65" s="64">
        <v>12</v>
      </c>
      <c r="BD65" s="65">
        <v>156</v>
      </c>
      <c r="BE65" s="64">
        <v>153</v>
      </c>
      <c r="BF65" s="64">
        <v>53</v>
      </c>
      <c r="BG65" s="64">
        <v>30</v>
      </c>
      <c r="BH65" s="64">
        <v>8</v>
      </c>
      <c r="BI65" s="64">
        <v>2</v>
      </c>
      <c r="BJ65" s="64">
        <v>13</v>
      </c>
      <c r="BK65" s="64">
        <v>40</v>
      </c>
      <c r="BL65" s="64">
        <v>17</v>
      </c>
      <c r="BM65" s="64">
        <v>4</v>
      </c>
      <c r="BN65" s="65">
        <v>5</v>
      </c>
      <c r="BO65" s="64">
        <v>15</v>
      </c>
      <c r="BP65" s="64">
        <v>19</v>
      </c>
      <c r="BQ65" s="64">
        <v>96</v>
      </c>
      <c r="BR65" s="64">
        <v>140</v>
      </c>
      <c r="BS65" s="64">
        <v>0</v>
      </c>
      <c r="BT65" s="64">
        <v>0</v>
      </c>
      <c r="BU65" s="64">
        <v>0</v>
      </c>
      <c r="BV65" s="64">
        <v>36</v>
      </c>
      <c r="BW65" s="64">
        <v>24</v>
      </c>
      <c r="BX65" s="65">
        <v>80</v>
      </c>
    </row>
    <row r="66" spans="1:76" ht="15" customHeight="1">
      <c r="A66" s="58"/>
      <c r="B66" s="59" t="s">
        <v>197</v>
      </c>
      <c r="C66" s="60"/>
      <c r="D66" s="61"/>
      <c r="E66" s="62" t="s">
        <v>199</v>
      </c>
      <c r="F66" s="63"/>
      <c r="G66" s="64">
        <v>0</v>
      </c>
      <c r="H66" s="64">
        <v>0</v>
      </c>
      <c r="I66" s="64">
        <v>0</v>
      </c>
      <c r="J66" s="64">
        <v>0</v>
      </c>
      <c r="K66" s="64">
        <v>0</v>
      </c>
      <c r="L66" s="64">
        <v>0</v>
      </c>
      <c r="M66" s="64">
        <v>0</v>
      </c>
      <c r="N66" s="64">
        <v>0</v>
      </c>
      <c r="O66" s="64">
        <v>0</v>
      </c>
      <c r="P66" s="65">
        <v>0</v>
      </c>
      <c r="Q66" s="64">
        <v>0</v>
      </c>
      <c r="R66" s="64">
        <v>0</v>
      </c>
      <c r="S66" s="64">
        <v>0</v>
      </c>
      <c r="T66" s="64">
        <v>0</v>
      </c>
      <c r="U66" s="64">
        <v>0</v>
      </c>
      <c r="V66" s="64">
        <v>0</v>
      </c>
      <c r="W66" s="64">
        <v>0</v>
      </c>
      <c r="X66" s="64">
        <v>0</v>
      </c>
      <c r="Y66" s="64">
        <v>0</v>
      </c>
      <c r="Z66" s="65">
        <v>0</v>
      </c>
      <c r="AA66" s="64">
        <v>0</v>
      </c>
      <c r="AB66" s="64">
        <v>0</v>
      </c>
      <c r="AC66" s="64">
        <v>0</v>
      </c>
      <c r="AD66" s="64">
        <v>0</v>
      </c>
      <c r="AE66" s="64">
        <v>0</v>
      </c>
      <c r="AF66" s="64">
        <v>0</v>
      </c>
      <c r="AG66" s="64">
        <v>0</v>
      </c>
      <c r="AH66" s="64">
        <v>0</v>
      </c>
      <c r="AI66" s="64">
        <v>0</v>
      </c>
      <c r="AJ66" s="65">
        <v>0</v>
      </c>
      <c r="AK66" s="64">
        <v>0</v>
      </c>
      <c r="AL66" s="64">
        <v>0</v>
      </c>
      <c r="AM66" s="64">
        <v>0</v>
      </c>
      <c r="AN66" s="64">
        <v>0</v>
      </c>
      <c r="AO66" s="64">
        <v>0</v>
      </c>
      <c r="AP66" s="64">
        <v>0</v>
      </c>
      <c r="AQ66" s="64">
        <v>0</v>
      </c>
      <c r="AR66" s="64">
        <v>0</v>
      </c>
      <c r="AS66" s="64">
        <v>0</v>
      </c>
      <c r="AT66" s="65">
        <v>0</v>
      </c>
      <c r="AU66" s="64">
        <v>0</v>
      </c>
      <c r="AV66" s="64">
        <v>0</v>
      </c>
      <c r="AW66" s="64">
        <v>0</v>
      </c>
      <c r="AX66" s="64">
        <v>0</v>
      </c>
      <c r="AY66" s="64">
        <v>0</v>
      </c>
      <c r="AZ66" s="64">
        <v>0</v>
      </c>
      <c r="BA66" s="64">
        <v>0</v>
      </c>
      <c r="BB66" s="64">
        <v>0</v>
      </c>
      <c r="BC66" s="64">
        <v>0</v>
      </c>
      <c r="BD66" s="65">
        <v>0</v>
      </c>
      <c r="BE66" s="64">
        <v>0</v>
      </c>
      <c r="BF66" s="64">
        <v>0</v>
      </c>
      <c r="BG66" s="64">
        <v>0</v>
      </c>
      <c r="BH66" s="64">
        <v>0</v>
      </c>
      <c r="BI66" s="64">
        <v>0</v>
      </c>
      <c r="BJ66" s="64">
        <v>0</v>
      </c>
      <c r="BK66" s="64">
        <v>0</v>
      </c>
      <c r="BL66" s="64">
        <v>0</v>
      </c>
      <c r="BM66" s="64">
        <v>0</v>
      </c>
      <c r="BN66" s="65">
        <v>0</v>
      </c>
      <c r="BO66" s="64">
        <v>0</v>
      </c>
      <c r="BP66" s="64">
        <v>0</v>
      </c>
      <c r="BQ66" s="64">
        <v>0</v>
      </c>
      <c r="BR66" s="64">
        <v>0</v>
      </c>
      <c r="BS66" s="64">
        <v>0</v>
      </c>
      <c r="BT66" s="64">
        <v>0</v>
      </c>
      <c r="BU66" s="64">
        <v>0</v>
      </c>
      <c r="BV66" s="64">
        <v>0</v>
      </c>
      <c r="BW66" s="64">
        <v>0</v>
      </c>
      <c r="BX66" s="65">
        <v>0</v>
      </c>
    </row>
    <row r="67" spans="1:76" ht="15" customHeight="1">
      <c r="A67" s="58"/>
      <c r="B67" s="59" t="s">
        <v>198</v>
      </c>
      <c r="C67" s="60"/>
      <c r="D67" s="61"/>
      <c r="E67" s="62" t="s">
        <v>201</v>
      </c>
      <c r="F67" s="63"/>
      <c r="G67" s="64">
        <v>34593</v>
      </c>
      <c r="H67" s="64">
        <v>18643</v>
      </c>
      <c r="I67" s="64">
        <v>9376</v>
      </c>
      <c r="J67" s="64">
        <v>5580</v>
      </c>
      <c r="K67" s="64">
        <v>5479</v>
      </c>
      <c r="L67" s="64">
        <v>101</v>
      </c>
      <c r="M67" s="64">
        <v>3796</v>
      </c>
      <c r="N67" s="64">
        <v>67</v>
      </c>
      <c r="O67" s="64">
        <v>2425</v>
      </c>
      <c r="P67" s="65">
        <v>2398</v>
      </c>
      <c r="Q67" s="64">
        <v>27</v>
      </c>
      <c r="R67" s="64">
        <v>1277</v>
      </c>
      <c r="S67" s="64">
        <v>716</v>
      </c>
      <c r="T67" s="64">
        <v>561</v>
      </c>
      <c r="U67" s="64">
        <v>27</v>
      </c>
      <c r="V67" s="64">
        <v>9267</v>
      </c>
      <c r="W67" s="64">
        <v>470</v>
      </c>
      <c r="X67" s="64">
        <v>30</v>
      </c>
      <c r="Y67" s="64">
        <v>440</v>
      </c>
      <c r="Z67" s="65">
        <v>8797</v>
      </c>
      <c r="AA67" s="64">
        <v>129</v>
      </c>
      <c r="AB67" s="64">
        <v>414</v>
      </c>
      <c r="AC67" s="64">
        <v>195</v>
      </c>
      <c r="AD67" s="64">
        <v>839</v>
      </c>
      <c r="AE67" s="64">
        <v>2027</v>
      </c>
      <c r="AF67" s="64">
        <v>1409</v>
      </c>
      <c r="AG67" s="64">
        <v>3696</v>
      </c>
      <c r="AH67" s="64">
        <v>88</v>
      </c>
      <c r="AI67" s="64">
        <v>7003</v>
      </c>
      <c r="AJ67" s="65">
        <v>4994</v>
      </c>
      <c r="AK67" s="64">
        <v>3080</v>
      </c>
      <c r="AL67" s="64">
        <v>3022</v>
      </c>
      <c r="AM67" s="64">
        <v>2590</v>
      </c>
      <c r="AN67" s="64">
        <v>1181</v>
      </c>
      <c r="AO67" s="64">
        <v>55</v>
      </c>
      <c r="AP67" s="64">
        <v>162</v>
      </c>
      <c r="AQ67" s="64">
        <v>928</v>
      </c>
      <c r="AR67" s="64">
        <v>249</v>
      </c>
      <c r="AS67" s="64">
        <v>5</v>
      </c>
      <c r="AT67" s="65">
        <v>10</v>
      </c>
      <c r="AU67" s="64">
        <v>432</v>
      </c>
      <c r="AV67" s="64">
        <v>382</v>
      </c>
      <c r="AW67" s="64">
        <v>305</v>
      </c>
      <c r="AX67" s="64">
        <v>41</v>
      </c>
      <c r="AY67" s="64">
        <v>28</v>
      </c>
      <c r="AZ67" s="64">
        <v>8</v>
      </c>
      <c r="BA67" s="64">
        <v>50</v>
      </c>
      <c r="BB67" s="64">
        <v>40</v>
      </c>
      <c r="BC67" s="64">
        <v>10</v>
      </c>
      <c r="BD67" s="65">
        <v>58</v>
      </c>
      <c r="BE67" s="64">
        <v>1707</v>
      </c>
      <c r="BF67" s="64">
        <v>560</v>
      </c>
      <c r="BG67" s="64">
        <v>351</v>
      </c>
      <c r="BH67" s="64">
        <v>66</v>
      </c>
      <c r="BI67" s="64">
        <v>28</v>
      </c>
      <c r="BJ67" s="64">
        <v>115</v>
      </c>
      <c r="BK67" s="64">
        <v>568</v>
      </c>
      <c r="BL67" s="64">
        <v>257</v>
      </c>
      <c r="BM67" s="64">
        <v>32</v>
      </c>
      <c r="BN67" s="65">
        <v>50</v>
      </c>
      <c r="BO67" s="64">
        <v>66</v>
      </c>
      <c r="BP67" s="64">
        <v>174</v>
      </c>
      <c r="BQ67" s="64">
        <v>207</v>
      </c>
      <c r="BR67" s="64">
        <v>2009</v>
      </c>
      <c r="BS67" s="64">
        <v>466</v>
      </c>
      <c r="BT67" s="64">
        <v>313</v>
      </c>
      <c r="BU67" s="64">
        <v>44</v>
      </c>
      <c r="BV67" s="64">
        <v>215</v>
      </c>
      <c r="BW67" s="64">
        <v>203</v>
      </c>
      <c r="BX67" s="65">
        <v>768</v>
      </c>
    </row>
    <row r="68" spans="1:76" ht="15" customHeight="1">
      <c r="A68" s="58"/>
      <c r="B68" s="59" t="s">
        <v>200</v>
      </c>
      <c r="C68" s="60"/>
      <c r="D68" s="61"/>
      <c r="E68" s="62" t="s">
        <v>432</v>
      </c>
      <c r="F68" s="63"/>
      <c r="G68" s="64">
        <v>0</v>
      </c>
      <c r="H68" s="64">
        <v>0</v>
      </c>
      <c r="I68" s="64">
        <v>0</v>
      </c>
      <c r="J68" s="64">
        <v>0</v>
      </c>
      <c r="K68" s="64">
        <v>0</v>
      </c>
      <c r="L68" s="64">
        <v>0</v>
      </c>
      <c r="M68" s="64">
        <v>0</v>
      </c>
      <c r="N68" s="64">
        <v>0</v>
      </c>
      <c r="O68" s="64">
        <v>0</v>
      </c>
      <c r="P68" s="65">
        <v>0</v>
      </c>
      <c r="Q68" s="64">
        <v>0</v>
      </c>
      <c r="R68" s="64">
        <v>0</v>
      </c>
      <c r="S68" s="64">
        <v>0</v>
      </c>
      <c r="T68" s="64">
        <v>0</v>
      </c>
      <c r="U68" s="64">
        <v>0</v>
      </c>
      <c r="V68" s="64">
        <v>0</v>
      </c>
      <c r="W68" s="64">
        <v>0</v>
      </c>
      <c r="X68" s="64">
        <v>0</v>
      </c>
      <c r="Y68" s="64">
        <v>0</v>
      </c>
      <c r="Z68" s="65">
        <v>0</v>
      </c>
      <c r="AA68" s="64">
        <v>0</v>
      </c>
      <c r="AB68" s="64">
        <v>0</v>
      </c>
      <c r="AC68" s="64">
        <v>0</v>
      </c>
      <c r="AD68" s="64">
        <v>0</v>
      </c>
      <c r="AE68" s="64">
        <v>0</v>
      </c>
      <c r="AF68" s="64">
        <v>0</v>
      </c>
      <c r="AG68" s="64">
        <v>0</v>
      </c>
      <c r="AH68" s="64">
        <v>0</v>
      </c>
      <c r="AI68" s="64">
        <v>0</v>
      </c>
      <c r="AJ68" s="65">
        <v>0</v>
      </c>
      <c r="AK68" s="64">
        <v>0</v>
      </c>
      <c r="AL68" s="64">
        <v>0</v>
      </c>
      <c r="AM68" s="64">
        <v>0</v>
      </c>
      <c r="AN68" s="64">
        <v>0</v>
      </c>
      <c r="AO68" s="64">
        <v>0</v>
      </c>
      <c r="AP68" s="64">
        <v>0</v>
      </c>
      <c r="AQ68" s="64">
        <v>0</v>
      </c>
      <c r="AR68" s="64">
        <v>0</v>
      </c>
      <c r="AS68" s="64">
        <v>0</v>
      </c>
      <c r="AT68" s="65">
        <v>0</v>
      </c>
      <c r="AU68" s="64">
        <v>0</v>
      </c>
      <c r="AV68" s="64">
        <v>0</v>
      </c>
      <c r="AW68" s="64">
        <v>0</v>
      </c>
      <c r="AX68" s="64">
        <v>0</v>
      </c>
      <c r="AY68" s="64">
        <v>0</v>
      </c>
      <c r="AZ68" s="64">
        <v>0</v>
      </c>
      <c r="BA68" s="64">
        <v>0</v>
      </c>
      <c r="BB68" s="64">
        <v>0</v>
      </c>
      <c r="BC68" s="64">
        <v>0</v>
      </c>
      <c r="BD68" s="65">
        <v>0</v>
      </c>
      <c r="BE68" s="64">
        <v>0</v>
      </c>
      <c r="BF68" s="64">
        <v>0</v>
      </c>
      <c r="BG68" s="64">
        <v>0</v>
      </c>
      <c r="BH68" s="64">
        <v>0</v>
      </c>
      <c r="BI68" s="64">
        <v>0</v>
      </c>
      <c r="BJ68" s="64">
        <v>0</v>
      </c>
      <c r="BK68" s="64">
        <v>0</v>
      </c>
      <c r="BL68" s="64">
        <v>0</v>
      </c>
      <c r="BM68" s="64">
        <v>0</v>
      </c>
      <c r="BN68" s="65">
        <v>0</v>
      </c>
      <c r="BO68" s="64">
        <v>0</v>
      </c>
      <c r="BP68" s="64">
        <v>0</v>
      </c>
      <c r="BQ68" s="64">
        <v>0</v>
      </c>
      <c r="BR68" s="64">
        <v>0</v>
      </c>
      <c r="BS68" s="64">
        <v>0</v>
      </c>
      <c r="BT68" s="64">
        <v>0</v>
      </c>
      <c r="BU68" s="64">
        <v>0</v>
      </c>
      <c r="BV68" s="64">
        <v>0</v>
      </c>
      <c r="BW68" s="64">
        <v>0</v>
      </c>
      <c r="BX68" s="65">
        <v>0</v>
      </c>
    </row>
    <row r="69" spans="1:76" ht="24" customHeight="1">
      <c r="A69" s="58"/>
      <c r="B69" s="59" t="s">
        <v>202</v>
      </c>
      <c r="C69" s="60"/>
      <c r="D69" s="61"/>
      <c r="E69" s="62" t="s">
        <v>433</v>
      </c>
      <c r="F69" s="63"/>
      <c r="G69" s="64">
        <v>0</v>
      </c>
      <c r="H69" s="64">
        <v>0</v>
      </c>
      <c r="I69" s="64">
        <v>0</v>
      </c>
      <c r="J69" s="64">
        <v>0</v>
      </c>
      <c r="K69" s="64">
        <v>0</v>
      </c>
      <c r="L69" s="64">
        <v>0</v>
      </c>
      <c r="M69" s="64">
        <v>0</v>
      </c>
      <c r="N69" s="64">
        <v>0</v>
      </c>
      <c r="O69" s="64">
        <v>0</v>
      </c>
      <c r="P69" s="65">
        <v>0</v>
      </c>
      <c r="Q69" s="64">
        <v>0</v>
      </c>
      <c r="R69" s="64">
        <v>0</v>
      </c>
      <c r="S69" s="64">
        <v>0</v>
      </c>
      <c r="T69" s="64">
        <v>0</v>
      </c>
      <c r="U69" s="64">
        <v>0</v>
      </c>
      <c r="V69" s="64">
        <v>0</v>
      </c>
      <c r="W69" s="64">
        <v>0</v>
      </c>
      <c r="X69" s="64">
        <v>0</v>
      </c>
      <c r="Y69" s="64">
        <v>0</v>
      </c>
      <c r="Z69" s="65">
        <v>0</v>
      </c>
      <c r="AA69" s="64">
        <v>0</v>
      </c>
      <c r="AB69" s="64">
        <v>0</v>
      </c>
      <c r="AC69" s="64">
        <v>0</v>
      </c>
      <c r="AD69" s="64">
        <v>0</v>
      </c>
      <c r="AE69" s="64">
        <v>0</v>
      </c>
      <c r="AF69" s="64">
        <v>0</v>
      </c>
      <c r="AG69" s="64">
        <v>0</v>
      </c>
      <c r="AH69" s="64">
        <v>0</v>
      </c>
      <c r="AI69" s="64">
        <v>0</v>
      </c>
      <c r="AJ69" s="65">
        <v>0</v>
      </c>
      <c r="AK69" s="64">
        <v>0</v>
      </c>
      <c r="AL69" s="64">
        <v>0</v>
      </c>
      <c r="AM69" s="64">
        <v>0</v>
      </c>
      <c r="AN69" s="64">
        <v>0</v>
      </c>
      <c r="AO69" s="64">
        <v>0</v>
      </c>
      <c r="AP69" s="64">
        <v>0</v>
      </c>
      <c r="AQ69" s="64">
        <v>0</v>
      </c>
      <c r="AR69" s="64">
        <v>0</v>
      </c>
      <c r="AS69" s="64">
        <v>0</v>
      </c>
      <c r="AT69" s="65">
        <v>0</v>
      </c>
      <c r="AU69" s="64">
        <v>0</v>
      </c>
      <c r="AV69" s="64">
        <v>0</v>
      </c>
      <c r="AW69" s="64">
        <v>0</v>
      </c>
      <c r="AX69" s="64">
        <v>0</v>
      </c>
      <c r="AY69" s="64">
        <v>0</v>
      </c>
      <c r="AZ69" s="64">
        <v>0</v>
      </c>
      <c r="BA69" s="64">
        <v>0</v>
      </c>
      <c r="BB69" s="64">
        <v>0</v>
      </c>
      <c r="BC69" s="64">
        <v>0</v>
      </c>
      <c r="BD69" s="65">
        <v>0</v>
      </c>
      <c r="BE69" s="64">
        <v>0</v>
      </c>
      <c r="BF69" s="64">
        <v>0</v>
      </c>
      <c r="BG69" s="64">
        <v>0</v>
      </c>
      <c r="BH69" s="64">
        <v>0</v>
      </c>
      <c r="BI69" s="64">
        <v>0</v>
      </c>
      <c r="BJ69" s="64">
        <v>0</v>
      </c>
      <c r="BK69" s="64">
        <v>0</v>
      </c>
      <c r="BL69" s="64">
        <v>0</v>
      </c>
      <c r="BM69" s="64">
        <v>0</v>
      </c>
      <c r="BN69" s="65">
        <v>0</v>
      </c>
      <c r="BO69" s="64">
        <v>0</v>
      </c>
      <c r="BP69" s="64">
        <v>0</v>
      </c>
      <c r="BQ69" s="64">
        <v>0</v>
      </c>
      <c r="BR69" s="64">
        <v>0</v>
      </c>
      <c r="BS69" s="64">
        <v>0</v>
      </c>
      <c r="BT69" s="64">
        <v>0</v>
      </c>
      <c r="BU69" s="64">
        <v>0</v>
      </c>
      <c r="BV69" s="64">
        <v>0</v>
      </c>
      <c r="BW69" s="64">
        <v>0</v>
      </c>
      <c r="BX69" s="65">
        <v>0</v>
      </c>
    </row>
    <row r="70" spans="1:76" ht="15" customHeight="1">
      <c r="A70" s="58"/>
      <c r="B70" s="59" t="s">
        <v>203</v>
      </c>
      <c r="C70" s="60"/>
      <c r="D70" s="61"/>
      <c r="E70" s="62" t="s">
        <v>205</v>
      </c>
      <c r="F70" s="63"/>
      <c r="G70" s="64">
        <v>142528</v>
      </c>
      <c r="H70" s="64">
        <v>81610</v>
      </c>
      <c r="I70" s="64">
        <v>70758</v>
      </c>
      <c r="J70" s="64">
        <v>29042</v>
      </c>
      <c r="K70" s="64">
        <v>28046</v>
      </c>
      <c r="L70" s="64">
        <v>996</v>
      </c>
      <c r="M70" s="64">
        <v>41716</v>
      </c>
      <c r="N70" s="64">
        <v>676</v>
      </c>
      <c r="O70" s="64">
        <v>24319</v>
      </c>
      <c r="P70" s="65">
        <v>23878</v>
      </c>
      <c r="Q70" s="64">
        <v>441</v>
      </c>
      <c r="R70" s="64">
        <v>16359</v>
      </c>
      <c r="S70" s="64">
        <v>5884</v>
      </c>
      <c r="T70" s="64">
        <v>10475</v>
      </c>
      <c r="U70" s="64">
        <v>362</v>
      </c>
      <c r="V70" s="64">
        <v>10852</v>
      </c>
      <c r="W70" s="64">
        <v>740</v>
      </c>
      <c r="X70" s="64">
        <v>68</v>
      </c>
      <c r="Y70" s="64">
        <v>672</v>
      </c>
      <c r="Z70" s="65">
        <v>10112</v>
      </c>
      <c r="AA70" s="64">
        <v>125</v>
      </c>
      <c r="AB70" s="64">
        <v>491</v>
      </c>
      <c r="AC70" s="64">
        <v>359</v>
      </c>
      <c r="AD70" s="64">
        <v>1189</v>
      </c>
      <c r="AE70" s="64">
        <v>2250</v>
      </c>
      <c r="AF70" s="64">
        <v>1653</v>
      </c>
      <c r="AG70" s="64">
        <v>3840</v>
      </c>
      <c r="AH70" s="64">
        <v>205</v>
      </c>
      <c r="AI70" s="64">
        <v>49781</v>
      </c>
      <c r="AJ70" s="65">
        <v>21045</v>
      </c>
      <c r="AK70" s="64">
        <v>10588</v>
      </c>
      <c r="AL70" s="64">
        <v>10545</v>
      </c>
      <c r="AM70" s="64">
        <v>8826</v>
      </c>
      <c r="AN70" s="64">
        <v>4427</v>
      </c>
      <c r="AO70" s="64">
        <v>187</v>
      </c>
      <c r="AP70" s="64">
        <v>540</v>
      </c>
      <c r="AQ70" s="64">
        <v>3296</v>
      </c>
      <c r="AR70" s="64">
        <v>353</v>
      </c>
      <c r="AS70" s="64">
        <v>6</v>
      </c>
      <c r="AT70" s="65">
        <v>17</v>
      </c>
      <c r="AU70" s="64">
        <v>1719</v>
      </c>
      <c r="AV70" s="64">
        <v>1513</v>
      </c>
      <c r="AW70" s="64">
        <v>1235</v>
      </c>
      <c r="AX70" s="64">
        <v>157</v>
      </c>
      <c r="AY70" s="64">
        <v>83</v>
      </c>
      <c r="AZ70" s="64">
        <v>38</v>
      </c>
      <c r="BA70" s="64">
        <v>206</v>
      </c>
      <c r="BB70" s="64">
        <v>157</v>
      </c>
      <c r="BC70" s="64">
        <v>49</v>
      </c>
      <c r="BD70" s="65">
        <v>43</v>
      </c>
      <c r="BE70" s="64">
        <v>7932</v>
      </c>
      <c r="BF70" s="64">
        <v>3111</v>
      </c>
      <c r="BG70" s="64">
        <v>1805</v>
      </c>
      <c r="BH70" s="64">
        <v>608</v>
      </c>
      <c r="BI70" s="64">
        <v>112</v>
      </c>
      <c r="BJ70" s="64">
        <v>586</v>
      </c>
      <c r="BK70" s="64">
        <v>1762</v>
      </c>
      <c r="BL70" s="64">
        <v>1064</v>
      </c>
      <c r="BM70" s="64">
        <v>123</v>
      </c>
      <c r="BN70" s="65">
        <v>569</v>
      </c>
      <c r="BO70" s="64">
        <v>173</v>
      </c>
      <c r="BP70" s="64">
        <v>1130</v>
      </c>
      <c r="BQ70" s="64">
        <v>2525</v>
      </c>
      <c r="BR70" s="64">
        <v>28736</v>
      </c>
      <c r="BS70" s="64">
        <v>5551</v>
      </c>
      <c r="BT70" s="64">
        <v>1942</v>
      </c>
      <c r="BU70" s="64">
        <v>394</v>
      </c>
      <c r="BV70" s="64">
        <v>7046</v>
      </c>
      <c r="BW70" s="64">
        <v>2402</v>
      </c>
      <c r="BX70" s="65">
        <v>11401</v>
      </c>
    </row>
    <row r="71" spans="1:76" ht="15" customHeight="1">
      <c r="A71" s="58"/>
      <c r="B71" s="59" t="s">
        <v>204</v>
      </c>
      <c r="C71" s="60"/>
      <c r="D71" s="61"/>
      <c r="E71" s="62" t="s">
        <v>207</v>
      </c>
      <c r="F71" s="63"/>
      <c r="G71" s="64">
        <v>44912</v>
      </c>
      <c r="H71" s="64">
        <v>26393</v>
      </c>
      <c r="I71" s="64">
        <v>16142</v>
      </c>
      <c r="J71" s="64">
        <v>5807</v>
      </c>
      <c r="K71" s="64">
        <v>5590</v>
      </c>
      <c r="L71" s="64">
        <v>217</v>
      </c>
      <c r="M71" s="64">
        <v>10335</v>
      </c>
      <c r="N71" s="64">
        <v>164</v>
      </c>
      <c r="O71" s="64">
        <v>6088</v>
      </c>
      <c r="P71" s="65">
        <v>5960</v>
      </c>
      <c r="Q71" s="64">
        <v>128</v>
      </c>
      <c r="R71" s="64">
        <v>3985</v>
      </c>
      <c r="S71" s="64">
        <v>1779</v>
      </c>
      <c r="T71" s="64">
        <v>2206</v>
      </c>
      <c r="U71" s="64">
        <v>98</v>
      </c>
      <c r="V71" s="64">
        <v>10251</v>
      </c>
      <c r="W71" s="64">
        <v>451</v>
      </c>
      <c r="X71" s="64">
        <v>28</v>
      </c>
      <c r="Y71" s="64">
        <v>423</v>
      </c>
      <c r="Z71" s="65">
        <v>9800</v>
      </c>
      <c r="AA71" s="64">
        <v>141</v>
      </c>
      <c r="AB71" s="64">
        <v>454</v>
      </c>
      <c r="AC71" s="64">
        <v>216</v>
      </c>
      <c r="AD71" s="64">
        <v>901</v>
      </c>
      <c r="AE71" s="64">
        <v>2250</v>
      </c>
      <c r="AF71" s="64">
        <v>1569</v>
      </c>
      <c r="AG71" s="64">
        <v>4121</v>
      </c>
      <c r="AH71" s="64">
        <v>148</v>
      </c>
      <c r="AI71" s="64">
        <v>10516</v>
      </c>
      <c r="AJ71" s="65">
        <v>6420</v>
      </c>
      <c r="AK71" s="64">
        <v>3879</v>
      </c>
      <c r="AL71" s="64">
        <v>3864</v>
      </c>
      <c r="AM71" s="64">
        <v>3216</v>
      </c>
      <c r="AN71" s="64">
        <v>1560</v>
      </c>
      <c r="AO71" s="64">
        <v>74</v>
      </c>
      <c r="AP71" s="64">
        <v>194</v>
      </c>
      <c r="AQ71" s="64">
        <v>1266</v>
      </c>
      <c r="AR71" s="64">
        <v>115</v>
      </c>
      <c r="AS71" s="64">
        <v>2</v>
      </c>
      <c r="AT71" s="65">
        <v>5</v>
      </c>
      <c r="AU71" s="64">
        <v>648</v>
      </c>
      <c r="AV71" s="64">
        <v>577</v>
      </c>
      <c r="AW71" s="64">
        <v>467</v>
      </c>
      <c r="AX71" s="64">
        <v>63</v>
      </c>
      <c r="AY71" s="64">
        <v>36</v>
      </c>
      <c r="AZ71" s="64">
        <v>11</v>
      </c>
      <c r="BA71" s="64">
        <v>71</v>
      </c>
      <c r="BB71" s="64">
        <v>57</v>
      </c>
      <c r="BC71" s="64">
        <v>14</v>
      </c>
      <c r="BD71" s="65">
        <v>15</v>
      </c>
      <c r="BE71" s="64">
        <v>2332</v>
      </c>
      <c r="BF71" s="64">
        <v>805</v>
      </c>
      <c r="BG71" s="64">
        <v>452</v>
      </c>
      <c r="BH71" s="64">
        <v>132</v>
      </c>
      <c r="BI71" s="64">
        <v>37</v>
      </c>
      <c r="BJ71" s="64">
        <v>184</v>
      </c>
      <c r="BK71" s="64">
        <v>565</v>
      </c>
      <c r="BL71" s="64">
        <v>350</v>
      </c>
      <c r="BM71" s="64">
        <v>43</v>
      </c>
      <c r="BN71" s="65">
        <v>46</v>
      </c>
      <c r="BO71" s="64">
        <v>62</v>
      </c>
      <c r="BP71" s="64">
        <v>461</v>
      </c>
      <c r="BQ71" s="64">
        <v>209</v>
      </c>
      <c r="BR71" s="64">
        <v>4096</v>
      </c>
      <c r="BS71" s="64">
        <v>1003</v>
      </c>
      <c r="BT71" s="64">
        <v>304</v>
      </c>
      <c r="BU71" s="64">
        <v>613</v>
      </c>
      <c r="BV71" s="64">
        <v>270</v>
      </c>
      <c r="BW71" s="64">
        <v>409</v>
      </c>
      <c r="BX71" s="65">
        <v>1497</v>
      </c>
    </row>
    <row r="72" spans="1:76" ht="15" customHeight="1">
      <c r="A72" s="58"/>
      <c r="B72" s="59" t="s">
        <v>206</v>
      </c>
      <c r="C72" s="60"/>
      <c r="D72" s="61"/>
      <c r="E72" s="62" t="s">
        <v>29</v>
      </c>
      <c r="F72" s="63"/>
      <c r="G72" s="64">
        <v>38440</v>
      </c>
      <c r="H72" s="64">
        <v>19011</v>
      </c>
      <c r="I72" s="64">
        <v>11342</v>
      </c>
      <c r="J72" s="64">
        <v>7193</v>
      </c>
      <c r="K72" s="64">
        <v>6953</v>
      </c>
      <c r="L72" s="64">
        <v>240</v>
      </c>
      <c r="M72" s="64">
        <v>4149</v>
      </c>
      <c r="N72" s="64">
        <v>57</v>
      </c>
      <c r="O72" s="64">
        <v>2106</v>
      </c>
      <c r="P72" s="65">
        <v>2024</v>
      </c>
      <c r="Q72" s="64">
        <v>82</v>
      </c>
      <c r="R72" s="64">
        <v>1955</v>
      </c>
      <c r="S72" s="64">
        <v>510</v>
      </c>
      <c r="T72" s="64">
        <v>1445</v>
      </c>
      <c r="U72" s="64">
        <v>31</v>
      </c>
      <c r="V72" s="64">
        <v>7669</v>
      </c>
      <c r="W72" s="64">
        <v>1203</v>
      </c>
      <c r="X72" s="64">
        <v>113</v>
      </c>
      <c r="Y72" s="64">
        <v>1090</v>
      </c>
      <c r="Z72" s="65">
        <v>6466</v>
      </c>
      <c r="AA72" s="64">
        <v>82</v>
      </c>
      <c r="AB72" s="64">
        <v>316</v>
      </c>
      <c r="AC72" s="64">
        <v>202</v>
      </c>
      <c r="AD72" s="64">
        <v>703</v>
      </c>
      <c r="AE72" s="64">
        <v>1454</v>
      </c>
      <c r="AF72" s="64">
        <v>1054</v>
      </c>
      <c r="AG72" s="64">
        <v>2535</v>
      </c>
      <c r="AH72" s="64">
        <v>120</v>
      </c>
      <c r="AI72" s="64">
        <v>11486</v>
      </c>
      <c r="AJ72" s="65">
        <v>6026</v>
      </c>
      <c r="AK72" s="64">
        <v>3940</v>
      </c>
      <c r="AL72" s="64">
        <v>3928</v>
      </c>
      <c r="AM72" s="64">
        <v>3322</v>
      </c>
      <c r="AN72" s="64">
        <v>1444</v>
      </c>
      <c r="AO72" s="64">
        <v>69</v>
      </c>
      <c r="AP72" s="64">
        <v>182</v>
      </c>
      <c r="AQ72" s="64">
        <v>1494</v>
      </c>
      <c r="AR72" s="64">
        <v>121</v>
      </c>
      <c r="AS72" s="64">
        <v>2</v>
      </c>
      <c r="AT72" s="65">
        <v>10</v>
      </c>
      <c r="AU72" s="64">
        <v>606</v>
      </c>
      <c r="AV72" s="64">
        <v>536</v>
      </c>
      <c r="AW72" s="64">
        <v>435</v>
      </c>
      <c r="AX72" s="64">
        <v>57</v>
      </c>
      <c r="AY72" s="64">
        <v>32</v>
      </c>
      <c r="AZ72" s="64">
        <v>12</v>
      </c>
      <c r="BA72" s="64">
        <v>70</v>
      </c>
      <c r="BB72" s="64">
        <v>55</v>
      </c>
      <c r="BC72" s="64">
        <v>15</v>
      </c>
      <c r="BD72" s="65">
        <v>12</v>
      </c>
      <c r="BE72" s="64">
        <v>1920</v>
      </c>
      <c r="BF72" s="64">
        <v>635</v>
      </c>
      <c r="BG72" s="64">
        <v>358</v>
      </c>
      <c r="BH72" s="64">
        <v>107</v>
      </c>
      <c r="BI72" s="64">
        <v>30</v>
      </c>
      <c r="BJ72" s="64">
        <v>140</v>
      </c>
      <c r="BK72" s="64">
        <v>499</v>
      </c>
      <c r="BL72" s="64">
        <v>285</v>
      </c>
      <c r="BM72" s="64">
        <v>48</v>
      </c>
      <c r="BN72" s="65">
        <v>51</v>
      </c>
      <c r="BO72" s="64">
        <v>75</v>
      </c>
      <c r="BP72" s="64">
        <v>327</v>
      </c>
      <c r="BQ72" s="64">
        <v>166</v>
      </c>
      <c r="BR72" s="64">
        <v>5460</v>
      </c>
      <c r="BS72" s="64">
        <v>1097</v>
      </c>
      <c r="BT72" s="64">
        <v>445</v>
      </c>
      <c r="BU72" s="64">
        <v>118</v>
      </c>
      <c r="BV72" s="64">
        <v>601</v>
      </c>
      <c r="BW72" s="64">
        <v>689</v>
      </c>
      <c r="BX72" s="65">
        <v>2510</v>
      </c>
    </row>
    <row r="73" spans="1:76" ht="15" customHeight="1">
      <c r="A73" s="58"/>
      <c r="B73" s="59" t="s">
        <v>208</v>
      </c>
      <c r="C73" s="60"/>
      <c r="D73" s="61"/>
      <c r="E73" s="62" t="s">
        <v>30</v>
      </c>
      <c r="F73" s="63"/>
      <c r="G73" s="64">
        <v>115368</v>
      </c>
      <c r="H73" s="64">
        <v>12528</v>
      </c>
      <c r="I73" s="64">
        <v>7971</v>
      </c>
      <c r="J73" s="64">
        <v>3717</v>
      </c>
      <c r="K73" s="64">
        <v>3574</v>
      </c>
      <c r="L73" s="64">
        <v>143</v>
      </c>
      <c r="M73" s="64">
        <v>4254</v>
      </c>
      <c r="N73" s="64">
        <v>58</v>
      </c>
      <c r="O73" s="64">
        <v>2274</v>
      </c>
      <c r="P73" s="65">
        <v>2217</v>
      </c>
      <c r="Q73" s="64">
        <v>57</v>
      </c>
      <c r="R73" s="64">
        <v>1876</v>
      </c>
      <c r="S73" s="64">
        <v>415</v>
      </c>
      <c r="T73" s="64">
        <v>1461</v>
      </c>
      <c r="U73" s="64">
        <v>46</v>
      </c>
      <c r="V73" s="64">
        <v>4557</v>
      </c>
      <c r="W73" s="64">
        <v>248</v>
      </c>
      <c r="X73" s="64">
        <v>32</v>
      </c>
      <c r="Y73" s="64">
        <v>216</v>
      </c>
      <c r="Z73" s="65">
        <v>4309</v>
      </c>
      <c r="AA73" s="64">
        <v>39</v>
      </c>
      <c r="AB73" s="64">
        <v>184</v>
      </c>
      <c r="AC73" s="64">
        <v>218</v>
      </c>
      <c r="AD73" s="64">
        <v>476</v>
      </c>
      <c r="AE73" s="64">
        <v>939</v>
      </c>
      <c r="AF73" s="64">
        <v>711</v>
      </c>
      <c r="AG73" s="64">
        <v>1596</v>
      </c>
      <c r="AH73" s="64">
        <v>146</v>
      </c>
      <c r="AI73" s="64">
        <v>102825</v>
      </c>
      <c r="AJ73" s="65">
        <v>56808</v>
      </c>
      <c r="AK73" s="64">
        <v>26976</v>
      </c>
      <c r="AL73" s="64">
        <v>25546</v>
      </c>
      <c r="AM73" s="64">
        <v>24232</v>
      </c>
      <c r="AN73" s="64">
        <v>15588</v>
      </c>
      <c r="AO73" s="64">
        <v>375</v>
      </c>
      <c r="AP73" s="64">
        <v>673</v>
      </c>
      <c r="AQ73" s="64">
        <v>4160</v>
      </c>
      <c r="AR73" s="64">
        <v>3324</v>
      </c>
      <c r="AS73" s="64">
        <v>56</v>
      </c>
      <c r="AT73" s="65">
        <v>56</v>
      </c>
      <c r="AU73" s="64">
        <v>1314</v>
      </c>
      <c r="AV73" s="64">
        <v>938</v>
      </c>
      <c r="AW73" s="64">
        <v>125</v>
      </c>
      <c r="AX73" s="64">
        <v>335</v>
      </c>
      <c r="AY73" s="64">
        <v>286</v>
      </c>
      <c r="AZ73" s="64">
        <v>192</v>
      </c>
      <c r="BA73" s="64">
        <v>376</v>
      </c>
      <c r="BB73" s="64">
        <v>305</v>
      </c>
      <c r="BC73" s="64">
        <v>71</v>
      </c>
      <c r="BD73" s="65">
        <v>1430</v>
      </c>
      <c r="BE73" s="64">
        <v>20564</v>
      </c>
      <c r="BF73" s="64">
        <v>9162</v>
      </c>
      <c r="BG73" s="64">
        <v>7818</v>
      </c>
      <c r="BH73" s="64">
        <v>319</v>
      </c>
      <c r="BI73" s="64">
        <v>101</v>
      </c>
      <c r="BJ73" s="64">
        <v>924</v>
      </c>
      <c r="BK73" s="64">
        <v>7652</v>
      </c>
      <c r="BL73" s="64">
        <v>1355</v>
      </c>
      <c r="BM73" s="64">
        <v>333</v>
      </c>
      <c r="BN73" s="65">
        <v>489</v>
      </c>
      <c r="BO73" s="64">
        <v>479</v>
      </c>
      <c r="BP73" s="64">
        <v>1094</v>
      </c>
      <c r="BQ73" s="64">
        <v>9268</v>
      </c>
      <c r="BR73" s="64">
        <v>46017</v>
      </c>
      <c r="BS73" s="64">
        <v>13118</v>
      </c>
      <c r="BT73" s="64">
        <v>3891</v>
      </c>
      <c r="BU73" s="64">
        <v>889</v>
      </c>
      <c r="BV73" s="64">
        <v>3450</v>
      </c>
      <c r="BW73" s="64">
        <v>4386</v>
      </c>
      <c r="BX73" s="65">
        <v>20283</v>
      </c>
    </row>
    <row r="74" spans="1:76" ht="24" customHeight="1">
      <c r="A74" s="58"/>
      <c r="B74" s="59" t="s">
        <v>209</v>
      </c>
      <c r="C74" s="60"/>
      <c r="D74" s="61"/>
      <c r="E74" s="62" t="s">
        <v>19</v>
      </c>
      <c r="F74" s="63"/>
      <c r="G74" s="64">
        <v>3132174</v>
      </c>
      <c r="H74" s="64">
        <v>1749457</v>
      </c>
      <c r="I74" s="64">
        <v>1037487</v>
      </c>
      <c r="J74" s="64">
        <v>575792</v>
      </c>
      <c r="K74" s="64">
        <v>556535</v>
      </c>
      <c r="L74" s="64">
        <v>19257</v>
      </c>
      <c r="M74" s="64">
        <v>461695</v>
      </c>
      <c r="N74" s="64">
        <v>5750</v>
      </c>
      <c r="O74" s="64">
        <v>229447</v>
      </c>
      <c r="P74" s="65">
        <v>222937</v>
      </c>
      <c r="Q74" s="64">
        <v>6510</v>
      </c>
      <c r="R74" s="64">
        <v>221699</v>
      </c>
      <c r="S74" s="64">
        <v>59682</v>
      </c>
      <c r="T74" s="64">
        <v>162017</v>
      </c>
      <c r="U74" s="64">
        <v>4799</v>
      </c>
      <c r="V74" s="64">
        <v>711970</v>
      </c>
      <c r="W74" s="64">
        <v>47827</v>
      </c>
      <c r="X74" s="64">
        <v>3555</v>
      </c>
      <c r="Y74" s="64">
        <v>44272</v>
      </c>
      <c r="Z74" s="65">
        <v>664143</v>
      </c>
      <c r="AA74" s="64">
        <v>6472</v>
      </c>
      <c r="AB74" s="64">
        <v>37324</v>
      </c>
      <c r="AC74" s="64">
        <v>17646</v>
      </c>
      <c r="AD74" s="64">
        <v>47549</v>
      </c>
      <c r="AE74" s="64">
        <v>161470</v>
      </c>
      <c r="AF74" s="64">
        <v>110089</v>
      </c>
      <c r="AG74" s="64">
        <v>275699</v>
      </c>
      <c r="AH74" s="64">
        <v>7894</v>
      </c>
      <c r="AI74" s="64">
        <v>818558</v>
      </c>
      <c r="AJ74" s="65">
        <v>500010</v>
      </c>
      <c r="AK74" s="64">
        <v>269681</v>
      </c>
      <c r="AL74" s="64">
        <v>261263</v>
      </c>
      <c r="AM74" s="64">
        <v>201401</v>
      </c>
      <c r="AN74" s="64">
        <v>107308</v>
      </c>
      <c r="AO74" s="64">
        <v>4793</v>
      </c>
      <c r="AP74" s="64">
        <v>14943</v>
      </c>
      <c r="AQ74" s="64">
        <v>54455</v>
      </c>
      <c r="AR74" s="64">
        <v>18512</v>
      </c>
      <c r="AS74" s="64">
        <v>515</v>
      </c>
      <c r="AT74" s="65">
        <v>875</v>
      </c>
      <c r="AU74" s="64">
        <v>59862</v>
      </c>
      <c r="AV74" s="64">
        <v>55327</v>
      </c>
      <c r="AW74" s="64">
        <v>44993</v>
      </c>
      <c r="AX74" s="64">
        <v>5313</v>
      </c>
      <c r="AY74" s="64">
        <v>4199</v>
      </c>
      <c r="AZ74" s="64">
        <v>822</v>
      </c>
      <c r="BA74" s="64">
        <v>4535</v>
      </c>
      <c r="BB74" s="64">
        <v>3691</v>
      </c>
      <c r="BC74" s="64">
        <v>844</v>
      </c>
      <c r="BD74" s="65">
        <v>8418</v>
      </c>
      <c r="BE74" s="64">
        <v>189415</v>
      </c>
      <c r="BF74" s="64">
        <v>59227</v>
      </c>
      <c r="BG74" s="64">
        <v>31222</v>
      </c>
      <c r="BH74" s="64">
        <v>9587</v>
      </c>
      <c r="BI74" s="64">
        <v>2575</v>
      </c>
      <c r="BJ74" s="64">
        <v>15843</v>
      </c>
      <c r="BK74" s="64">
        <v>54969</v>
      </c>
      <c r="BL74" s="64">
        <v>22253</v>
      </c>
      <c r="BM74" s="64">
        <v>4563</v>
      </c>
      <c r="BN74" s="65">
        <v>7049</v>
      </c>
      <c r="BO74" s="64">
        <v>11731</v>
      </c>
      <c r="BP74" s="64">
        <v>29623</v>
      </c>
      <c r="BQ74" s="64">
        <v>40914</v>
      </c>
      <c r="BR74" s="64">
        <v>318548</v>
      </c>
      <c r="BS74" s="64">
        <v>64986</v>
      </c>
      <c r="BT74" s="64">
        <v>19203</v>
      </c>
      <c r="BU74" s="64">
        <v>4209</v>
      </c>
      <c r="BV74" s="64">
        <v>52848</v>
      </c>
      <c r="BW74" s="64">
        <v>44961</v>
      </c>
      <c r="BX74" s="65">
        <v>132341</v>
      </c>
    </row>
    <row r="75" spans="1:76" ht="15" customHeight="1">
      <c r="A75" s="58"/>
      <c r="B75" s="59" t="s">
        <v>210</v>
      </c>
      <c r="C75" s="60"/>
      <c r="D75" s="61"/>
      <c r="E75" s="62" t="s">
        <v>20</v>
      </c>
      <c r="F75" s="63"/>
      <c r="G75" s="64">
        <v>732017</v>
      </c>
      <c r="H75" s="64">
        <v>347816</v>
      </c>
      <c r="I75" s="64">
        <v>179307</v>
      </c>
      <c r="J75" s="64">
        <v>107561</v>
      </c>
      <c r="K75" s="64">
        <v>103996</v>
      </c>
      <c r="L75" s="64">
        <v>3565</v>
      </c>
      <c r="M75" s="64">
        <v>71746</v>
      </c>
      <c r="N75" s="64">
        <v>930</v>
      </c>
      <c r="O75" s="64">
        <v>37779</v>
      </c>
      <c r="P75" s="65">
        <v>37002</v>
      </c>
      <c r="Q75" s="64">
        <v>777</v>
      </c>
      <c r="R75" s="64">
        <v>32269</v>
      </c>
      <c r="S75" s="64">
        <v>12488</v>
      </c>
      <c r="T75" s="64">
        <v>19781</v>
      </c>
      <c r="U75" s="64">
        <v>768</v>
      </c>
      <c r="V75" s="64">
        <v>168509</v>
      </c>
      <c r="W75" s="64">
        <v>10576</v>
      </c>
      <c r="X75" s="64">
        <v>830</v>
      </c>
      <c r="Y75" s="64">
        <v>9746</v>
      </c>
      <c r="Z75" s="65">
        <v>157933</v>
      </c>
      <c r="AA75" s="64">
        <v>1704</v>
      </c>
      <c r="AB75" s="64">
        <v>7232</v>
      </c>
      <c r="AC75" s="64">
        <v>4021</v>
      </c>
      <c r="AD75" s="64">
        <v>10815</v>
      </c>
      <c r="AE75" s="64">
        <v>34263</v>
      </c>
      <c r="AF75" s="64">
        <v>26891</v>
      </c>
      <c r="AG75" s="64">
        <v>70874</v>
      </c>
      <c r="AH75" s="64">
        <v>2133</v>
      </c>
      <c r="AI75" s="64">
        <v>333295</v>
      </c>
      <c r="AJ75" s="65">
        <v>212556</v>
      </c>
      <c r="AK75" s="64">
        <v>105439</v>
      </c>
      <c r="AL75" s="64">
        <v>100490</v>
      </c>
      <c r="AM75" s="64">
        <v>79217</v>
      </c>
      <c r="AN75" s="64">
        <v>35050</v>
      </c>
      <c r="AO75" s="64">
        <v>2598</v>
      </c>
      <c r="AP75" s="64">
        <v>7544</v>
      </c>
      <c r="AQ75" s="64">
        <v>26224</v>
      </c>
      <c r="AR75" s="64">
        <v>7199</v>
      </c>
      <c r="AS75" s="64">
        <v>230</v>
      </c>
      <c r="AT75" s="65">
        <v>372</v>
      </c>
      <c r="AU75" s="64">
        <v>21273</v>
      </c>
      <c r="AV75" s="64">
        <v>19314</v>
      </c>
      <c r="AW75" s="64">
        <v>14200</v>
      </c>
      <c r="AX75" s="64">
        <v>2981</v>
      </c>
      <c r="AY75" s="64">
        <v>1861</v>
      </c>
      <c r="AZ75" s="64">
        <v>272</v>
      </c>
      <c r="BA75" s="64">
        <v>1959</v>
      </c>
      <c r="BB75" s="64">
        <v>1580</v>
      </c>
      <c r="BC75" s="64">
        <v>379</v>
      </c>
      <c r="BD75" s="65">
        <v>4949</v>
      </c>
      <c r="BE75" s="64">
        <v>88986</v>
      </c>
      <c r="BF75" s="64">
        <v>29263</v>
      </c>
      <c r="BG75" s="64">
        <v>16324</v>
      </c>
      <c r="BH75" s="64">
        <v>4284</v>
      </c>
      <c r="BI75" s="64">
        <v>1286</v>
      </c>
      <c r="BJ75" s="64">
        <v>7369</v>
      </c>
      <c r="BK75" s="64">
        <v>24891</v>
      </c>
      <c r="BL75" s="64">
        <v>9497</v>
      </c>
      <c r="BM75" s="64">
        <v>2063</v>
      </c>
      <c r="BN75" s="65">
        <v>3165</v>
      </c>
      <c r="BO75" s="64">
        <v>8463</v>
      </c>
      <c r="BP75" s="64">
        <v>11644</v>
      </c>
      <c r="BQ75" s="64">
        <v>18131</v>
      </c>
      <c r="BR75" s="64">
        <v>120739</v>
      </c>
      <c r="BS75" s="64">
        <v>27215</v>
      </c>
      <c r="BT75" s="64">
        <v>14400</v>
      </c>
      <c r="BU75" s="64">
        <v>7706</v>
      </c>
      <c r="BV75" s="64">
        <v>19127</v>
      </c>
      <c r="BW75" s="64">
        <v>12603</v>
      </c>
      <c r="BX75" s="65">
        <v>39688</v>
      </c>
    </row>
    <row r="76" spans="1:76" ht="15" customHeight="1">
      <c r="A76" s="58"/>
      <c r="B76" s="59" t="s">
        <v>211</v>
      </c>
      <c r="C76" s="60"/>
      <c r="D76" s="61"/>
      <c r="E76" s="62" t="s">
        <v>213</v>
      </c>
      <c r="F76" s="63"/>
      <c r="G76" s="64">
        <v>268375</v>
      </c>
      <c r="H76" s="64">
        <v>206555</v>
      </c>
      <c r="I76" s="64">
        <v>146258</v>
      </c>
      <c r="J76" s="64">
        <v>55311</v>
      </c>
      <c r="K76" s="64">
        <v>52392</v>
      </c>
      <c r="L76" s="64">
        <v>2919</v>
      </c>
      <c r="M76" s="64">
        <v>90947</v>
      </c>
      <c r="N76" s="64">
        <v>1319</v>
      </c>
      <c r="O76" s="64">
        <v>49927</v>
      </c>
      <c r="P76" s="65">
        <v>48460</v>
      </c>
      <c r="Q76" s="64">
        <v>1467</v>
      </c>
      <c r="R76" s="64">
        <v>38678</v>
      </c>
      <c r="S76" s="64">
        <v>14242</v>
      </c>
      <c r="T76" s="64">
        <v>24436</v>
      </c>
      <c r="U76" s="64">
        <v>1023</v>
      </c>
      <c r="V76" s="64">
        <v>60297</v>
      </c>
      <c r="W76" s="64">
        <v>5327</v>
      </c>
      <c r="X76" s="64">
        <v>351</v>
      </c>
      <c r="Y76" s="64">
        <v>4976</v>
      </c>
      <c r="Z76" s="65">
        <v>54970</v>
      </c>
      <c r="AA76" s="64">
        <v>765</v>
      </c>
      <c r="AB76" s="64">
        <v>2579</v>
      </c>
      <c r="AC76" s="64">
        <v>1247</v>
      </c>
      <c r="AD76" s="64">
        <v>4815</v>
      </c>
      <c r="AE76" s="64">
        <v>12466</v>
      </c>
      <c r="AF76" s="64">
        <v>8900</v>
      </c>
      <c r="AG76" s="64">
        <v>23098</v>
      </c>
      <c r="AH76" s="64">
        <v>1100</v>
      </c>
      <c r="AI76" s="64">
        <v>40918</v>
      </c>
      <c r="AJ76" s="65">
        <v>19854</v>
      </c>
      <c r="AK76" s="64">
        <v>9722</v>
      </c>
      <c r="AL76" s="64">
        <v>9672</v>
      </c>
      <c r="AM76" s="64">
        <v>8132</v>
      </c>
      <c r="AN76" s="64">
        <v>4086</v>
      </c>
      <c r="AO76" s="64">
        <v>253</v>
      </c>
      <c r="AP76" s="64">
        <v>553</v>
      </c>
      <c r="AQ76" s="64">
        <v>3106</v>
      </c>
      <c r="AR76" s="64">
        <v>125</v>
      </c>
      <c r="AS76" s="64">
        <v>3</v>
      </c>
      <c r="AT76" s="65">
        <v>6</v>
      </c>
      <c r="AU76" s="64">
        <v>1540</v>
      </c>
      <c r="AV76" s="64">
        <v>1362</v>
      </c>
      <c r="AW76" s="64">
        <v>1010</v>
      </c>
      <c r="AX76" s="64">
        <v>193</v>
      </c>
      <c r="AY76" s="64">
        <v>125</v>
      </c>
      <c r="AZ76" s="64">
        <v>34</v>
      </c>
      <c r="BA76" s="64">
        <v>178</v>
      </c>
      <c r="BB76" s="64">
        <v>144</v>
      </c>
      <c r="BC76" s="64">
        <v>34</v>
      </c>
      <c r="BD76" s="65">
        <v>50</v>
      </c>
      <c r="BE76" s="64">
        <v>9454</v>
      </c>
      <c r="BF76" s="64">
        <v>6250</v>
      </c>
      <c r="BG76" s="64">
        <v>1758</v>
      </c>
      <c r="BH76" s="64">
        <v>644</v>
      </c>
      <c r="BI76" s="64">
        <v>34</v>
      </c>
      <c r="BJ76" s="64">
        <v>3814</v>
      </c>
      <c r="BK76" s="64">
        <v>682</v>
      </c>
      <c r="BL76" s="64">
        <v>1697</v>
      </c>
      <c r="BM76" s="64">
        <v>118</v>
      </c>
      <c r="BN76" s="65">
        <v>72</v>
      </c>
      <c r="BO76" s="64">
        <v>274</v>
      </c>
      <c r="BP76" s="64">
        <v>361</v>
      </c>
      <c r="BQ76" s="64">
        <v>678</v>
      </c>
      <c r="BR76" s="64">
        <v>21064</v>
      </c>
      <c r="BS76" s="64">
        <v>6384</v>
      </c>
      <c r="BT76" s="64">
        <v>910</v>
      </c>
      <c r="BU76" s="64">
        <v>199</v>
      </c>
      <c r="BV76" s="64">
        <v>1298</v>
      </c>
      <c r="BW76" s="64">
        <v>4118</v>
      </c>
      <c r="BX76" s="65">
        <v>8155</v>
      </c>
    </row>
    <row r="77" spans="1:76" ht="15" customHeight="1">
      <c r="A77" s="58"/>
      <c r="B77" s="59" t="s">
        <v>212</v>
      </c>
      <c r="C77" s="60"/>
      <c r="D77" s="61"/>
      <c r="E77" s="62" t="s">
        <v>215</v>
      </c>
      <c r="F77" s="63"/>
      <c r="G77" s="64">
        <v>0</v>
      </c>
      <c r="H77" s="64">
        <v>0</v>
      </c>
      <c r="I77" s="64">
        <v>0</v>
      </c>
      <c r="J77" s="64">
        <v>0</v>
      </c>
      <c r="K77" s="64">
        <v>0</v>
      </c>
      <c r="L77" s="64">
        <v>0</v>
      </c>
      <c r="M77" s="64">
        <v>0</v>
      </c>
      <c r="N77" s="64">
        <v>0</v>
      </c>
      <c r="O77" s="64">
        <v>0</v>
      </c>
      <c r="P77" s="65">
        <v>0</v>
      </c>
      <c r="Q77" s="64">
        <v>0</v>
      </c>
      <c r="R77" s="64">
        <v>0</v>
      </c>
      <c r="S77" s="64">
        <v>0</v>
      </c>
      <c r="T77" s="64">
        <v>0</v>
      </c>
      <c r="U77" s="64">
        <v>0</v>
      </c>
      <c r="V77" s="64">
        <v>0</v>
      </c>
      <c r="W77" s="64">
        <v>0</v>
      </c>
      <c r="X77" s="64">
        <v>0</v>
      </c>
      <c r="Y77" s="64">
        <v>0</v>
      </c>
      <c r="Z77" s="65">
        <v>0</v>
      </c>
      <c r="AA77" s="64">
        <v>0</v>
      </c>
      <c r="AB77" s="64">
        <v>0</v>
      </c>
      <c r="AC77" s="64">
        <v>0</v>
      </c>
      <c r="AD77" s="64">
        <v>0</v>
      </c>
      <c r="AE77" s="64">
        <v>0</v>
      </c>
      <c r="AF77" s="64">
        <v>0</v>
      </c>
      <c r="AG77" s="64">
        <v>0</v>
      </c>
      <c r="AH77" s="64">
        <v>0</v>
      </c>
      <c r="AI77" s="64">
        <v>0</v>
      </c>
      <c r="AJ77" s="65">
        <v>0</v>
      </c>
      <c r="AK77" s="64">
        <v>0</v>
      </c>
      <c r="AL77" s="64">
        <v>0</v>
      </c>
      <c r="AM77" s="64">
        <v>0</v>
      </c>
      <c r="AN77" s="64">
        <v>0</v>
      </c>
      <c r="AO77" s="64">
        <v>0</v>
      </c>
      <c r="AP77" s="64">
        <v>0</v>
      </c>
      <c r="AQ77" s="64">
        <v>0</v>
      </c>
      <c r="AR77" s="64">
        <v>0</v>
      </c>
      <c r="AS77" s="64">
        <v>0</v>
      </c>
      <c r="AT77" s="65">
        <v>0</v>
      </c>
      <c r="AU77" s="64">
        <v>0</v>
      </c>
      <c r="AV77" s="64">
        <v>0</v>
      </c>
      <c r="AW77" s="64">
        <v>0</v>
      </c>
      <c r="AX77" s="64">
        <v>0</v>
      </c>
      <c r="AY77" s="64">
        <v>0</v>
      </c>
      <c r="AZ77" s="64">
        <v>0</v>
      </c>
      <c r="BA77" s="64">
        <v>0</v>
      </c>
      <c r="BB77" s="64">
        <v>0</v>
      </c>
      <c r="BC77" s="64">
        <v>0</v>
      </c>
      <c r="BD77" s="65">
        <v>0</v>
      </c>
      <c r="BE77" s="64">
        <v>0</v>
      </c>
      <c r="BF77" s="64">
        <v>0</v>
      </c>
      <c r="BG77" s="64">
        <v>0</v>
      </c>
      <c r="BH77" s="64">
        <v>0</v>
      </c>
      <c r="BI77" s="64">
        <v>0</v>
      </c>
      <c r="BJ77" s="64">
        <v>0</v>
      </c>
      <c r="BK77" s="64">
        <v>0</v>
      </c>
      <c r="BL77" s="64">
        <v>0</v>
      </c>
      <c r="BM77" s="64">
        <v>0</v>
      </c>
      <c r="BN77" s="65">
        <v>0</v>
      </c>
      <c r="BO77" s="64">
        <v>0</v>
      </c>
      <c r="BP77" s="64">
        <v>0</v>
      </c>
      <c r="BQ77" s="64">
        <v>0</v>
      </c>
      <c r="BR77" s="64">
        <v>0</v>
      </c>
      <c r="BS77" s="64">
        <v>0</v>
      </c>
      <c r="BT77" s="64">
        <v>0</v>
      </c>
      <c r="BU77" s="64">
        <v>0</v>
      </c>
      <c r="BV77" s="64">
        <v>0</v>
      </c>
      <c r="BW77" s="64">
        <v>0</v>
      </c>
      <c r="BX77" s="65">
        <v>0</v>
      </c>
    </row>
    <row r="78" spans="1:76" ht="15" customHeight="1">
      <c r="A78" s="58"/>
      <c r="B78" s="59" t="s">
        <v>214</v>
      </c>
      <c r="C78" s="60"/>
      <c r="D78" s="61"/>
      <c r="E78" s="62" t="s">
        <v>434</v>
      </c>
      <c r="F78" s="63"/>
      <c r="G78" s="64">
        <v>0</v>
      </c>
      <c r="H78" s="64">
        <v>0</v>
      </c>
      <c r="I78" s="64">
        <v>0</v>
      </c>
      <c r="J78" s="64">
        <v>0</v>
      </c>
      <c r="K78" s="64">
        <v>0</v>
      </c>
      <c r="L78" s="64">
        <v>0</v>
      </c>
      <c r="M78" s="64">
        <v>0</v>
      </c>
      <c r="N78" s="64">
        <v>0</v>
      </c>
      <c r="O78" s="64">
        <v>0</v>
      </c>
      <c r="P78" s="65">
        <v>0</v>
      </c>
      <c r="Q78" s="64">
        <v>0</v>
      </c>
      <c r="R78" s="64">
        <v>0</v>
      </c>
      <c r="S78" s="64">
        <v>0</v>
      </c>
      <c r="T78" s="64">
        <v>0</v>
      </c>
      <c r="U78" s="64">
        <v>0</v>
      </c>
      <c r="V78" s="64">
        <v>0</v>
      </c>
      <c r="W78" s="64">
        <v>0</v>
      </c>
      <c r="X78" s="64">
        <v>0</v>
      </c>
      <c r="Y78" s="64">
        <v>0</v>
      </c>
      <c r="Z78" s="65">
        <v>0</v>
      </c>
      <c r="AA78" s="64">
        <v>0</v>
      </c>
      <c r="AB78" s="64">
        <v>0</v>
      </c>
      <c r="AC78" s="64">
        <v>0</v>
      </c>
      <c r="AD78" s="64">
        <v>0</v>
      </c>
      <c r="AE78" s="64">
        <v>0</v>
      </c>
      <c r="AF78" s="64">
        <v>0</v>
      </c>
      <c r="AG78" s="64">
        <v>0</v>
      </c>
      <c r="AH78" s="64">
        <v>0</v>
      </c>
      <c r="AI78" s="64">
        <v>0</v>
      </c>
      <c r="AJ78" s="65">
        <v>0</v>
      </c>
      <c r="AK78" s="64">
        <v>0</v>
      </c>
      <c r="AL78" s="64">
        <v>0</v>
      </c>
      <c r="AM78" s="64">
        <v>0</v>
      </c>
      <c r="AN78" s="64">
        <v>0</v>
      </c>
      <c r="AO78" s="64">
        <v>0</v>
      </c>
      <c r="AP78" s="64">
        <v>0</v>
      </c>
      <c r="AQ78" s="64">
        <v>0</v>
      </c>
      <c r="AR78" s="64">
        <v>0</v>
      </c>
      <c r="AS78" s="64">
        <v>0</v>
      </c>
      <c r="AT78" s="65">
        <v>0</v>
      </c>
      <c r="AU78" s="64">
        <v>0</v>
      </c>
      <c r="AV78" s="64">
        <v>0</v>
      </c>
      <c r="AW78" s="64">
        <v>0</v>
      </c>
      <c r="AX78" s="64">
        <v>0</v>
      </c>
      <c r="AY78" s="64">
        <v>0</v>
      </c>
      <c r="AZ78" s="64">
        <v>0</v>
      </c>
      <c r="BA78" s="64">
        <v>0</v>
      </c>
      <c r="BB78" s="64">
        <v>0</v>
      </c>
      <c r="BC78" s="64">
        <v>0</v>
      </c>
      <c r="BD78" s="65">
        <v>0</v>
      </c>
      <c r="BE78" s="64">
        <v>0</v>
      </c>
      <c r="BF78" s="64">
        <v>0</v>
      </c>
      <c r="BG78" s="64">
        <v>0</v>
      </c>
      <c r="BH78" s="64">
        <v>0</v>
      </c>
      <c r="BI78" s="64">
        <v>0</v>
      </c>
      <c r="BJ78" s="64">
        <v>0</v>
      </c>
      <c r="BK78" s="64">
        <v>0</v>
      </c>
      <c r="BL78" s="64">
        <v>0</v>
      </c>
      <c r="BM78" s="64">
        <v>0</v>
      </c>
      <c r="BN78" s="65">
        <v>0</v>
      </c>
      <c r="BO78" s="64">
        <v>0</v>
      </c>
      <c r="BP78" s="64">
        <v>0</v>
      </c>
      <c r="BQ78" s="64">
        <v>0</v>
      </c>
      <c r="BR78" s="64">
        <v>0</v>
      </c>
      <c r="BS78" s="64">
        <v>0</v>
      </c>
      <c r="BT78" s="64">
        <v>0</v>
      </c>
      <c r="BU78" s="64">
        <v>0</v>
      </c>
      <c r="BV78" s="64">
        <v>0</v>
      </c>
      <c r="BW78" s="64">
        <v>0</v>
      </c>
      <c r="BX78" s="65">
        <v>0</v>
      </c>
    </row>
    <row r="79" spans="1:76" ht="24" customHeight="1">
      <c r="A79" s="58"/>
      <c r="B79" s="59" t="s">
        <v>216</v>
      </c>
      <c r="C79" s="60"/>
      <c r="D79" s="61"/>
      <c r="E79" s="62" t="s">
        <v>218</v>
      </c>
      <c r="F79" s="63"/>
      <c r="G79" s="64">
        <v>76180</v>
      </c>
      <c r="H79" s="64">
        <v>40563</v>
      </c>
      <c r="I79" s="64">
        <v>20557</v>
      </c>
      <c r="J79" s="64">
        <v>12563</v>
      </c>
      <c r="K79" s="64">
        <v>12138</v>
      </c>
      <c r="L79" s="64">
        <v>425</v>
      </c>
      <c r="M79" s="64">
        <v>7994</v>
      </c>
      <c r="N79" s="64">
        <v>99</v>
      </c>
      <c r="O79" s="64">
        <v>4155</v>
      </c>
      <c r="P79" s="65">
        <v>4067</v>
      </c>
      <c r="Q79" s="64">
        <v>88</v>
      </c>
      <c r="R79" s="64">
        <v>3656</v>
      </c>
      <c r="S79" s="64">
        <v>1374</v>
      </c>
      <c r="T79" s="64">
        <v>2282</v>
      </c>
      <c r="U79" s="64">
        <v>84</v>
      </c>
      <c r="V79" s="64">
        <v>20006</v>
      </c>
      <c r="W79" s="64">
        <v>1225</v>
      </c>
      <c r="X79" s="64">
        <v>96</v>
      </c>
      <c r="Y79" s="64">
        <v>1129</v>
      </c>
      <c r="Z79" s="65">
        <v>18781</v>
      </c>
      <c r="AA79" s="64">
        <v>200</v>
      </c>
      <c r="AB79" s="64">
        <v>852</v>
      </c>
      <c r="AC79" s="64">
        <v>484</v>
      </c>
      <c r="AD79" s="64">
        <v>1255</v>
      </c>
      <c r="AE79" s="64">
        <v>4070</v>
      </c>
      <c r="AF79" s="64">
        <v>3198</v>
      </c>
      <c r="AG79" s="64">
        <v>8457</v>
      </c>
      <c r="AH79" s="64">
        <v>265</v>
      </c>
      <c r="AI79" s="64">
        <v>23398</v>
      </c>
      <c r="AJ79" s="65">
        <v>16390</v>
      </c>
      <c r="AK79" s="64">
        <v>9306</v>
      </c>
      <c r="AL79" s="64">
        <v>9288</v>
      </c>
      <c r="AM79" s="64">
        <v>7730</v>
      </c>
      <c r="AN79" s="64">
        <v>3737</v>
      </c>
      <c r="AO79" s="64">
        <v>178</v>
      </c>
      <c r="AP79" s="64">
        <v>458</v>
      </c>
      <c r="AQ79" s="64">
        <v>2992</v>
      </c>
      <c r="AR79" s="64">
        <v>345</v>
      </c>
      <c r="AS79" s="64">
        <v>7</v>
      </c>
      <c r="AT79" s="65">
        <v>13</v>
      </c>
      <c r="AU79" s="64">
        <v>1558</v>
      </c>
      <c r="AV79" s="64">
        <v>1394</v>
      </c>
      <c r="AW79" s="64">
        <v>1135</v>
      </c>
      <c r="AX79" s="64">
        <v>147</v>
      </c>
      <c r="AY79" s="64">
        <v>83</v>
      </c>
      <c r="AZ79" s="64">
        <v>29</v>
      </c>
      <c r="BA79" s="64">
        <v>164</v>
      </c>
      <c r="BB79" s="64">
        <v>129</v>
      </c>
      <c r="BC79" s="64">
        <v>35</v>
      </c>
      <c r="BD79" s="65">
        <v>18</v>
      </c>
      <c r="BE79" s="64">
        <v>6752</v>
      </c>
      <c r="BF79" s="64">
        <v>2226</v>
      </c>
      <c r="BG79" s="64">
        <v>1306</v>
      </c>
      <c r="BH79" s="64">
        <v>359</v>
      </c>
      <c r="BI79" s="64">
        <v>70</v>
      </c>
      <c r="BJ79" s="64">
        <v>491</v>
      </c>
      <c r="BK79" s="64">
        <v>1851</v>
      </c>
      <c r="BL79" s="64">
        <v>684</v>
      </c>
      <c r="BM79" s="64">
        <v>72</v>
      </c>
      <c r="BN79" s="65">
        <v>135</v>
      </c>
      <c r="BO79" s="64">
        <v>1644</v>
      </c>
      <c r="BP79" s="64">
        <v>140</v>
      </c>
      <c r="BQ79" s="64">
        <v>332</v>
      </c>
      <c r="BR79" s="64">
        <v>7008</v>
      </c>
      <c r="BS79" s="64">
        <v>1586</v>
      </c>
      <c r="BT79" s="64">
        <v>546</v>
      </c>
      <c r="BU79" s="64">
        <v>174</v>
      </c>
      <c r="BV79" s="64">
        <v>1166</v>
      </c>
      <c r="BW79" s="64">
        <v>1148</v>
      </c>
      <c r="BX79" s="65">
        <v>2388</v>
      </c>
    </row>
    <row r="80" spans="1:76" ht="15" customHeight="1">
      <c r="A80" s="58"/>
      <c r="B80" s="59" t="s">
        <v>217</v>
      </c>
      <c r="C80" s="60"/>
      <c r="D80" s="61"/>
      <c r="E80" s="62" t="s">
        <v>435</v>
      </c>
      <c r="F80" s="63"/>
      <c r="G80" s="64">
        <v>1162771</v>
      </c>
      <c r="H80" s="64">
        <v>590433</v>
      </c>
      <c r="I80" s="64">
        <v>330396</v>
      </c>
      <c r="J80" s="64">
        <v>191278</v>
      </c>
      <c r="K80" s="64">
        <v>184626</v>
      </c>
      <c r="L80" s="64">
        <v>6652</v>
      </c>
      <c r="M80" s="64">
        <v>139118</v>
      </c>
      <c r="N80" s="64">
        <v>1767</v>
      </c>
      <c r="O80" s="64">
        <v>64766</v>
      </c>
      <c r="P80" s="65">
        <v>63237</v>
      </c>
      <c r="Q80" s="64">
        <v>1529</v>
      </c>
      <c r="R80" s="64">
        <v>71231</v>
      </c>
      <c r="S80" s="64">
        <v>25574</v>
      </c>
      <c r="T80" s="64">
        <v>45657</v>
      </c>
      <c r="U80" s="64">
        <v>1354</v>
      </c>
      <c r="V80" s="64">
        <v>260037</v>
      </c>
      <c r="W80" s="64">
        <v>13988</v>
      </c>
      <c r="X80" s="64">
        <v>1278</v>
      </c>
      <c r="Y80" s="64">
        <v>12710</v>
      </c>
      <c r="Z80" s="65">
        <v>246049</v>
      </c>
      <c r="AA80" s="64">
        <v>2536</v>
      </c>
      <c r="AB80" s="64">
        <v>12507</v>
      </c>
      <c r="AC80" s="64">
        <v>6498</v>
      </c>
      <c r="AD80" s="64">
        <v>14102</v>
      </c>
      <c r="AE80" s="64">
        <v>44516</v>
      </c>
      <c r="AF80" s="64">
        <v>56473</v>
      </c>
      <c r="AG80" s="64">
        <v>106431</v>
      </c>
      <c r="AH80" s="64">
        <v>2986</v>
      </c>
      <c r="AI80" s="64">
        <v>421572</v>
      </c>
      <c r="AJ80" s="65">
        <v>242155</v>
      </c>
      <c r="AK80" s="64">
        <v>134727</v>
      </c>
      <c r="AL80" s="64">
        <v>131613</v>
      </c>
      <c r="AM80" s="64">
        <v>103803</v>
      </c>
      <c r="AN80" s="64">
        <v>50666</v>
      </c>
      <c r="AO80" s="64">
        <v>4515</v>
      </c>
      <c r="AP80" s="64">
        <v>10140</v>
      </c>
      <c r="AQ80" s="64">
        <v>30028</v>
      </c>
      <c r="AR80" s="64">
        <v>7794</v>
      </c>
      <c r="AS80" s="64">
        <v>270</v>
      </c>
      <c r="AT80" s="65">
        <v>390</v>
      </c>
      <c r="AU80" s="64">
        <v>27810</v>
      </c>
      <c r="AV80" s="64">
        <v>25136</v>
      </c>
      <c r="AW80" s="64">
        <v>19126</v>
      </c>
      <c r="AX80" s="64">
        <v>3237</v>
      </c>
      <c r="AY80" s="64">
        <v>2371</v>
      </c>
      <c r="AZ80" s="64">
        <v>402</v>
      </c>
      <c r="BA80" s="64">
        <v>2674</v>
      </c>
      <c r="BB80" s="64">
        <v>2167</v>
      </c>
      <c r="BC80" s="64">
        <v>507</v>
      </c>
      <c r="BD80" s="65">
        <v>3114</v>
      </c>
      <c r="BE80" s="64">
        <v>85100</v>
      </c>
      <c r="BF80" s="64">
        <v>25447</v>
      </c>
      <c r="BG80" s="64">
        <v>15985</v>
      </c>
      <c r="BH80" s="64">
        <v>2899</v>
      </c>
      <c r="BI80" s="64">
        <v>1797</v>
      </c>
      <c r="BJ80" s="64">
        <v>4766</v>
      </c>
      <c r="BK80" s="64">
        <v>18906</v>
      </c>
      <c r="BL80" s="64">
        <v>16471</v>
      </c>
      <c r="BM80" s="64">
        <v>5549</v>
      </c>
      <c r="BN80" s="65">
        <v>3447</v>
      </c>
      <c r="BO80" s="64">
        <v>3790</v>
      </c>
      <c r="BP80" s="64">
        <v>11490</v>
      </c>
      <c r="BQ80" s="64">
        <v>22328</v>
      </c>
      <c r="BR80" s="64">
        <v>179417</v>
      </c>
      <c r="BS80" s="64">
        <v>29453</v>
      </c>
      <c r="BT80" s="64">
        <v>12786</v>
      </c>
      <c r="BU80" s="64">
        <v>2314</v>
      </c>
      <c r="BV80" s="64">
        <v>38501</v>
      </c>
      <c r="BW80" s="64">
        <v>25569</v>
      </c>
      <c r="BX80" s="65">
        <v>70794</v>
      </c>
    </row>
    <row r="81" spans="1:76" ht="15" customHeight="1">
      <c r="A81" s="58"/>
      <c r="B81" s="59" t="s">
        <v>219</v>
      </c>
      <c r="C81" s="60"/>
      <c r="D81" s="61"/>
      <c r="E81" s="62" t="s">
        <v>221</v>
      </c>
      <c r="F81" s="63"/>
      <c r="G81" s="64">
        <v>1008464</v>
      </c>
      <c r="H81" s="64">
        <v>502183</v>
      </c>
      <c r="I81" s="64">
        <v>287646</v>
      </c>
      <c r="J81" s="64">
        <v>106456</v>
      </c>
      <c r="K81" s="64">
        <v>101584</v>
      </c>
      <c r="L81" s="64">
        <v>4872</v>
      </c>
      <c r="M81" s="64">
        <v>181190</v>
      </c>
      <c r="N81" s="64">
        <v>2589</v>
      </c>
      <c r="O81" s="64">
        <v>100372</v>
      </c>
      <c r="P81" s="65">
        <v>98072</v>
      </c>
      <c r="Q81" s="64">
        <v>2300</v>
      </c>
      <c r="R81" s="64">
        <v>76367</v>
      </c>
      <c r="S81" s="64">
        <v>30569</v>
      </c>
      <c r="T81" s="64">
        <v>45798</v>
      </c>
      <c r="U81" s="64">
        <v>1862</v>
      </c>
      <c r="V81" s="64">
        <v>214537</v>
      </c>
      <c r="W81" s="64">
        <v>8880</v>
      </c>
      <c r="X81" s="64">
        <v>635</v>
      </c>
      <c r="Y81" s="64">
        <v>8245</v>
      </c>
      <c r="Z81" s="65">
        <v>205657</v>
      </c>
      <c r="AA81" s="64">
        <v>2727</v>
      </c>
      <c r="AB81" s="64">
        <v>9809</v>
      </c>
      <c r="AC81" s="64">
        <v>4728</v>
      </c>
      <c r="AD81" s="64">
        <v>17779</v>
      </c>
      <c r="AE81" s="64">
        <v>45711</v>
      </c>
      <c r="AF81" s="64">
        <v>33866</v>
      </c>
      <c r="AG81" s="64">
        <v>87726</v>
      </c>
      <c r="AH81" s="64">
        <v>3311</v>
      </c>
      <c r="AI81" s="64">
        <v>366021</v>
      </c>
      <c r="AJ81" s="65">
        <v>258019</v>
      </c>
      <c r="AK81" s="64">
        <v>139636</v>
      </c>
      <c r="AL81" s="64">
        <v>138596</v>
      </c>
      <c r="AM81" s="64">
        <v>128094</v>
      </c>
      <c r="AN81" s="64">
        <v>22524</v>
      </c>
      <c r="AO81" s="64">
        <v>895</v>
      </c>
      <c r="AP81" s="64">
        <v>28875</v>
      </c>
      <c r="AQ81" s="64">
        <v>64578</v>
      </c>
      <c r="AR81" s="64">
        <v>10613</v>
      </c>
      <c r="AS81" s="64">
        <v>160</v>
      </c>
      <c r="AT81" s="65">
        <v>449</v>
      </c>
      <c r="AU81" s="64">
        <v>10502</v>
      </c>
      <c r="AV81" s="64">
        <v>7521</v>
      </c>
      <c r="AW81" s="64">
        <v>6183</v>
      </c>
      <c r="AX81" s="64">
        <v>780</v>
      </c>
      <c r="AY81" s="64">
        <v>433</v>
      </c>
      <c r="AZ81" s="64">
        <v>125</v>
      </c>
      <c r="BA81" s="64">
        <v>2981</v>
      </c>
      <c r="BB81" s="64">
        <v>2423</v>
      </c>
      <c r="BC81" s="64">
        <v>558</v>
      </c>
      <c r="BD81" s="65">
        <v>1040</v>
      </c>
      <c r="BE81" s="64">
        <v>104569</v>
      </c>
      <c r="BF81" s="64">
        <v>48556</v>
      </c>
      <c r="BG81" s="64">
        <v>21394</v>
      </c>
      <c r="BH81" s="64">
        <v>1218</v>
      </c>
      <c r="BI81" s="64">
        <v>2345</v>
      </c>
      <c r="BJ81" s="64">
        <v>23599</v>
      </c>
      <c r="BK81" s="64">
        <v>16724</v>
      </c>
      <c r="BL81" s="64">
        <v>11724</v>
      </c>
      <c r="BM81" s="64">
        <v>2943</v>
      </c>
      <c r="BN81" s="65">
        <v>1816</v>
      </c>
      <c r="BO81" s="64">
        <v>17172</v>
      </c>
      <c r="BP81" s="64">
        <v>5634</v>
      </c>
      <c r="BQ81" s="64">
        <v>13814</v>
      </c>
      <c r="BR81" s="64">
        <v>108002</v>
      </c>
      <c r="BS81" s="64">
        <v>21745</v>
      </c>
      <c r="BT81" s="64">
        <v>9886</v>
      </c>
      <c r="BU81" s="64">
        <v>2694</v>
      </c>
      <c r="BV81" s="64">
        <v>3218</v>
      </c>
      <c r="BW81" s="64">
        <v>27854</v>
      </c>
      <c r="BX81" s="65">
        <v>42605</v>
      </c>
    </row>
    <row r="82" spans="1:76" ht="15" customHeight="1">
      <c r="A82" s="58"/>
      <c r="B82" s="59" t="s">
        <v>220</v>
      </c>
      <c r="C82" s="60"/>
      <c r="D82" s="61"/>
      <c r="E82" s="62" t="s">
        <v>223</v>
      </c>
      <c r="F82" s="63"/>
      <c r="G82" s="64">
        <v>72898</v>
      </c>
      <c r="H82" s="64">
        <v>26000</v>
      </c>
      <c r="I82" s="64">
        <v>16396</v>
      </c>
      <c r="J82" s="64">
        <v>10234</v>
      </c>
      <c r="K82" s="64">
        <v>9905</v>
      </c>
      <c r="L82" s="64">
        <v>329</v>
      </c>
      <c r="M82" s="64">
        <v>6162</v>
      </c>
      <c r="N82" s="64">
        <v>69</v>
      </c>
      <c r="O82" s="64">
        <v>3264</v>
      </c>
      <c r="P82" s="65">
        <v>3185</v>
      </c>
      <c r="Q82" s="64">
        <v>79</v>
      </c>
      <c r="R82" s="64">
        <v>2772</v>
      </c>
      <c r="S82" s="64">
        <v>747</v>
      </c>
      <c r="T82" s="64">
        <v>2025</v>
      </c>
      <c r="U82" s="64">
        <v>57</v>
      </c>
      <c r="V82" s="64">
        <v>9604</v>
      </c>
      <c r="W82" s="64">
        <v>794</v>
      </c>
      <c r="X82" s="64">
        <v>70</v>
      </c>
      <c r="Y82" s="64">
        <v>724</v>
      </c>
      <c r="Z82" s="65">
        <v>8810</v>
      </c>
      <c r="AA82" s="64">
        <v>97</v>
      </c>
      <c r="AB82" s="64">
        <v>414</v>
      </c>
      <c r="AC82" s="64">
        <v>300</v>
      </c>
      <c r="AD82" s="64">
        <v>636</v>
      </c>
      <c r="AE82" s="64">
        <v>2062</v>
      </c>
      <c r="AF82" s="64">
        <v>1568</v>
      </c>
      <c r="AG82" s="64">
        <v>3615</v>
      </c>
      <c r="AH82" s="64">
        <v>118</v>
      </c>
      <c r="AI82" s="64">
        <v>41691</v>
      </c>
      <c r="AJ82" s="65">
        <v>22191</v>
      </c>
      <c r="AK82" s="64">
        <v>11968</v>
      </c>
      <c r="AL82" s="64">
        <v>11672</v>
      </c>
      <c r="AM82" s="64">
        <v>9553</v>
      </c>
      <c r="AN82" s="64">
        <v>4212</v>
      </c>
      <c r="AO82" s="64">
        <v>531</v>
      </c>
      <c r="AP82" s="64">
        <v>571</v>
      </c>
      <c r="AQ82" s="64">
        <v>3242</v>
      </c>
      <c r="AR82" s="64">
        <v>947</v>
      </c>
      <c r="AS82" s="64">
        <v>36</v>
      </c>
      <c r="AT82" s="65">
        <v>14</v>
      </c>
      <c r="AU82" s="64">
        <v>2119</v>
      </c>
      <c r="AV82" s="64">
        <v>1856</v>
      </c>
      <c r="AW82" s="64">
        <v>1311</v>
      </c>
      <c r="AX82" s="64">
        <v>152</v>
      </c>
      <c r="AY82" s="64">
        <v>353</v>
      </c>
      <c r="AZ82" s="64">
        <v>40</v>
      </c>
      <c r="BA82" s="64">
        <v>263</v>
      </c>
      <c r="BB82" s="64">
        <v>218</v>
      </c>
      <c r="BC82" s="64">
        <v>45</v>
      </c>
      <c r="BD82" s="65">
        <v>296</v>
      </c>
      <c r="BE82" s="64">
        <v>8471</v>
      </c>
      <c r="BF82" s="64">
        <v>1647</v>
      </c>
      <c r="BG82" s="64">
        <v>1089</v>
      </c>
      <c r="BH82" s="64">
        <v>166</v>
      </c>
      <c r="BI82" s="64">
        <v>231</v>
      </c>
      <c r="BJ82" s="64">
        <v>161</v>
      </c>
      <c r="BK82" s="64">
        <v>1374</v>
      </c>
      <c r="BL82" s="64">
        <v>1991</v>
      </c>
      <c r="BM82" s="64">
        <v>409</v>
      </c>
      <c r="BN82" s="65">
        <v>219</v>
      </c>
      <c r="BO82" s="64">
        <v>214</v>
      </c>
      <c r="BP82" s="64">
        <v>2617</v>
      </c>
      <c r="BQ82" s="64">
        <v>1752</v>
      </c>
      <c r="BR82" s="64">
        <v>19500</v>
      </c>
      <c r="BS82" s="64">
        <v>4641</v>
      </c>
      <c r="BT82" s="64">
        <v>846</v>
      </c>
      <c r="BU82" s="64">
        <v>323</v>
      </c>
      <c r="BV82" s="64">
        <v>2983</v>
      </c>
      <c r="BW82" s="64">
        <v>3628</v>
      </c>
      <c r="BX82" s="65">
        <v>7079</v>
      </c>
    </row>
    <row r="83" spans="1:76" ht="15" customHeight="1">
      <c r="A83" s="58"/>
      <c r="B83" s="59" t="s">
        <v>222</v>
      </c>
      <c r="C83" s="60"/>
      <c r="D83" s="61"/>
      <c r="E83" s="62" t="s">
        <v>225</v>
      </c>
      <c r="F83" s="63"/>
      <c r="G83" s="64">
        <v>8876</v>
      </c>
      <c r="H83" s="64">
        <v>2772</v>
      </c>
      <c r="I83" s="64">
        <v>1787</v>
      </c>
      <c r="J83" s="64">
        <v>719</v>
      </c>
      <c r="K83" s="64">
        <v>697</v>
      </c>
      <c r="L83" s="64">
        <v>22</v>
      </c>
      <c r="M83" s="64">
        <v>1068</v>
      </c>
      <c r="N83" s="64">
        <v>13</v>
      </c>
      <c r="O83" s="64">
        <v>565</v>
      </c>
      <c r="P83" s="65">
        <v>554</v>
      </c>
      <c r="Q83" s="64">
        <v>11</v>
      </c>
      <c r="R83" s="64">
        <v>479</v>
      </c>
      <c r="S83" s="64">
        <v>182</v>
      </c>
      <c r="T83" s="64">
        <v>297</v>
      </c>
      <c r="U83" s="64">
        <v>11</v>
      </c>
      <c r="V83" s="64">
        <v>985</v>
      </c>
      <c r="W83" s="64">
        <v>136</v>
      </c>
      <c r="X83" s="64">
        <v>10</v>
      </c>
      <c r="Y83" s="64">
        <v>126</v>
      </c>
      <c r="Z83" s="65">
        <v>849</v>
      </c>
      <c r="AA83" s="64">
        <v>9</v>
      </c>
      <c r="AB83" s="64">
        <v>37</v>
      </c>
      <c r="AC83" s="64">
        <v>22</v>
      </c>
      <c r="AD83" s="64">
        <v>57</v>
      </c>
      <c r="AE83" s="64">
        <v>179</v>
      </c>
      <c r="AF83" s="64">
        <v>142</v>
      </c>
      <c r="AG83" s="64">
        <v>389</v>
      </c>
      <c r="AH83" s="64">
        <v>14</v>
      </c>
      <c r="AI83" s="64">
        <v>3597</v>
      </c>
      <c r="AJ83" s="65">
        <v>1929</v>
      </c>
      <c r="AK83" s="64">
        <v>822</v>
      </c>
      <c r="AL83" s="64">
        <v>802</v>
      </c>
      <c r="AM83" s="64">
        <v>623</v>
      </c>
      <c r="AN83" s="64">
        <v>301</v>
      </c>
      <c r="AO83" s="64">
        <v>14</v>
      </c>
      <c r="AP83" s="64">
        <v>52</v>
      </c>
      <c r="AQ83" s="64">
        <v>182</v>
      </c>
      <c r="AR83" s="64">
        <v>70</v>
      </c>
      <c r="AS83" s="64">
        <v>1</v>
      </c>
      <c r="AT83" s="65">
        <v>3</v>
      </c>
      <c r="AU83" s="64">
        <v>179</v>
      </c>
      <c r="AV83" s="64">
        <v>158</v>
      </c>
      <c r="AW83" s="64">
        <v>135</v>
      </c>
      <c r="AX83" s="64">
        <v>13</v>
      </c>
      <c r="AY83" s="64">
        <v>2</v>
      </c>
      <c r="AZ83" s="64">
        <v>8</v>
      </c>
      <c r="BA83" s="64">
        <v>21</v>
      </c>
      <c r="BB83" s="64">
        <v>11</v>
      </c>
      <c r="BC83" s="64">
        <v>10</v>
      </c>
      <c r="BD83" s="65">
        <v>20</v>
      </c>
      <c r="BE83" s="64">
        <v>983</v>
      </c>
      <c r="BF83" s="64">
        <v>329</v>
      </c>
      <c r="BG83" s="64">
        <v>178</v>
      </c>
      <c r="BH83" s="64">
        <v>60</v>
      </c>
      <c r="BI83" s="64">
        <v>19</v>
      </c>
      <c r="BJ83" s="64">
        <v>72</v>
      </c>
      <c r="BK83" s="64">
        <v>332</v>
      </c>
      <c r="BL83" s="64">
        <v>140</v>
      </c>
      <c r="BM83" s="64">
        <v>15</v>
      </c>
      <c r="BN83" s="65">
        <v>27</v>
      </c>
      <c r="BO83" s="64">
        <v>44</v>
      </c>
      <c r="BP83" s="64">
        <v>96</v>
      </c>
      <c r="BQ83" s="64">
        <v>124</v>
      </c>
      <c r="BR83" s="64">
        <v>1668</v>
      </c>
      <c r="BS83" s="64">
        <v>345</v>
      </c>
      <c r="BT83" s="64">
        <v>250</v>
      </c>
      <c r="BU83" s="64">
        <v>209</v>
      </c>
      <c r="BV83" s="64">
        <v>221</v>
      </c>
      <c r="BW83" s="64">
        <v>148</v>
      </c>
      <c r="BX83" s="65">
        <v>495</v>
      </c>
    </row>
    <row r="84" spans="1:76" ht="24" customHeight="1">
      <c r="A84" s="58"/>
      <c r="B84" s="59" t="s">
        <v>224</v>
      </c>
      <c r="C84" s="60"/>
      <c r="D84" s="61"/>
      <c r="E84" s="62" t="s">
        <v>436</v>
      </c>
      <c r="F84" s="63"/>
      <c r="G84" s="64">
        <v>67685</v>
      </c>
      <c r="H84" s="64">
        <v>34136</v>
      </c>
      <c r="I84" s="64">
        <v>19286</v>
      </c>
      <c r="J84" s="64">
        <v>11570</v>
      </c>
      <c r="K84" s="64">
        <v>11175</v>
      </c>
      <c r="L84" s="64">
        <v>395</v>
      </c>
      <c r="M84" s="64">
        <v>7716</v>
      </c>
      <c r="N84" s="64">
        <v>89</v>
      </c>
      <c r="O84" s="64">
        <v>3381</v>
      </c>
      <c r="P84" s="65">
        <v>3295</v>
      </c>
      <c r="Q84" s="64">
        <v>86</v>
      </c>
      <c r="R84" s="64">
        <v>4178</v>
      </c>
      <c r="S84" s="64">
        <v>1515</v>
      </c>
      <c r="T84" s="64">
        <v>2663</v>
      </c>
      <c r="U84" s="64">
        <v>68</v>
      </c>
      <c r="V84" s="64">
        <v>14850</v>
      </c>
      <c r="W84" s="64">
        <v>823</v>
      </c>
      <c r="X84" s="64">
        <v>65</v>
      </c>
      <c r="Y84" s="64">
        <v>758</v>
      </c>
      <c r="Z84" s="65">
        <v>14027</v>
      </c>
      <c r="AA84" s="64">
        <v>144</v>
      </c>
      <c r="AB84" s="64">
        <v>686</v>
      </c>
      <c r="AC84" s="64">
        <v>343</v>
      </c>
      <c r="AD84" s="64">
        <v>800</v>
      </c>
      <c r="AE84" s="64">
        <v>2418</v>
      </c>
      <c r="AF84" s="64">
        <v>3265</v>
      </c>
      <c r="AG84" s="64">
        <v>6193</v>
      </c>
      <c r="AH84" s="64">
        <v>178</v>
      </c>
      <c r="AI84" s="64">
        <v>24999</v>
      </c>
      <c r="AJ84" s="65">
        <v>13996</v>
      </c>
      <c r="AK84" s="64">
        <v>7900</v>
      </c>
      <c r="AL84" s="64">
        <v>7697</v>
      </c>
      <c r="AM84" s="64">
        <v>6247</v>
      </c>
      <c r="AN84" s="64">
        <v>3078</v>
      </c>
      <c r="AO84" s="64">
        <v>293</v>
      </c>
      <c r="AP84" s="64">
        <v>516</v>
      </c>
      <c r="AQ84" s="64">
        <v>1800</v>
      </c>
      <c r="AR84" s="64">
        <v>523</v>
      </c>
      <c r="AS84" s="64">
        <v>20</v>
      </c>
      <c r="AT84" s="65">
        <v>17</v>
      </c>
      <c r="AU84" s="64">
        <v>1450</v>
      </c>
      <c r="AV84" s="64">
        <v>1296</v>
      </c>
      <c r="AW84" s="64">
        <v>947</v>
      </c>
      <c r="AX84" s="64">
        <v>176</v>
      </c>
      <c r="AY84" s="64">
        <v>151</v>
      </c>
      <c r="AZ84" s="64">
        <v>22</v>
      </c>
      <c r="BA84" s="64">
        <v>154</v>
      </c>
      <c r="BB84" s="64">
        <v>126</v>
      </c>
      <c r="BC84" s="64">
        <v>28</v>
      </c>
      <c r="BD84" s="65">
        <v>203</v>
      </c>
      <c r="BE84" s="64">
        <v>4743</v>
      </c>
      <c r="BF84" s="64">
        <v>1314</v>
      </c>
      <c r="BG84" s="64">
        <v>879</v>
      </c>
      <c r="BH84" s="64">
        <v>149</v>
      </c>
      <c r="BI84" s="64">
        <v>97</v>
      </c>
      <c r="BJ84" s="64">
        <v>189</v>
      </c>
      <c r="BK84" s="64">
        <v>1107</v>
      </c>
      <c r="BL84" s="64">
        <v>833</v>
      </c>
      <c r="BM84" s="64">
        <v>357</v>
      </c>
      <c r="BN84" s="65">
        <v>193</v>
      </c>
      <c r="BO84" s="64">
        <v>246</v>
      </c>
      <c r="BP84" s="64">
        <v>693</v>
      </c>
      <c r="BQ84" s="64">
        <v>1353</v>
      </c>
      <c r="BR84" s="64">
        <v>11003</v>
      </c>
      <c r="BS84" s="64">
        <v>1710</v>
      </c>
      <c r="BT84" s="64">
        <v>735</v>
      </c>
      <c r="BU84" s="64">
        <v>85</v>
      </c>
      <c r="BV84" s="64">
        <v>2426</v>
      </c>
      <c r="BW84" s="64">
        <v>1658</v>
      </c>
      <c r="BX84" s="65">
        <v>4389</v>
      </c>
    </row>
    <row r="85" spans="1:76" ht="15" customHeight="1">
      <c r="A85" s="58"/>
      <c r="B85" s="59" t="s">
        <v>226</v>
      </c>
      <c r="C85" s="60"/>
      <c r="D85" s="61"/>
      <c r="E85" s="62" t="s">
        <v>228</v>
      </c>
      <c r="F85" s="63"/>
      <c r="G85" s="64">
        <v>79670</v>
      </c>
      <c r="H85" s="64">
        <v>37920</v>
      </c>
      <c r="I85" s="64">
        <v>23237</v>
      </c>
      <c r="J85" s="64">
        <v>14600</v>
      </c>
      <c r="K85" s="64">
        <v>14133</v>
      </c>
      <c r="L85" s="64">
        <v>467</v>
      </c>
      <c r="M85" s="64">
        <v>8637</v>
      </c>
      <c r="N85" s="64">
        <v>103</v>
      </c>
      <c r="O85" s="64">
        <v>4367</v>
      </c>
      <c r="P85" s="65">
        <v>4286</v>
      </c>
      <c r="Q85" s="64">
        <v>81</v>
      </c>
      <c r="R85" s="64">
        <v>4093</v>
      </c>
      <c r="S85" s="64">
        <v>1268</v>
      </c>
      <c r="T85" s="64">
        <v>2825</v>
      </c>
      <c r="U85" s="64">
        <v>74</v>
      </c>
      <c r="V85" s="64">
        <v>14683</v>
      </c>
      <c r="W85" s="64">
        <v>873</v>
      </c>
      <c r="X85" s="64">
        <v>75</v>
      </c>
      <c r="Y85" s="64">
        <v>798</v>
      </c>
      <c r="Z85" s="65">
        <v>13810</v>
      </c>
      <c r="AA85" s="64">
        <v>154</v>
      </c>
      <c r="AB85" s="64">
        <v>617</v>
      </c>
      <c r="AC85" s="64">
        <v>374</v>
      </c>
      <c r="AD85" s="64">
        <v>1033</v>
      </c>
      <c r="AE85" s="64">
        <v>3287</v>
      </c>
      <c r="AF85" s="64">
        <v>2331</v>
      </c>
      <c r="AG85" s="64">
        <v>5746</v>
      </c>
      <c r="AH85" s="64">
        <v>268</v>
      </c>
      <c r="AI85" s="64">
        <v>30971</v>
      </c>
      <c r="AJ85" s="65">
        <v>17130</v>
      </c>
      <c r="AK85" s="64">
        <v>7782</v>
      </c>
      <c r="AL85" s="64">
        <v>7475</v>
      </c>
      <c r="AM85" s="64">
        <v>6251</v>
      </c>
      <c r="AN85" s="64">
        <v>4069</v>
      </c>
      <c r="AO85" s="64">
        <v>338</v>
      </c>
      <c r="AP85" s="64">
        <v>269</v>
      </c>
      <c r="AQ85" s="64">
        <v>945</v>
      </c>
      <c r="AR85" s="64">
        <v>601</v>
      </c>
      <c r="AS85" s="64">
        <v>15</v>
      </c>
      <c r="AT85" s="65">
        <v>14</v>
      </c>
      <c r="AU85" s="64">
        <v>1224</v>
      </c>
      <c r="AV85" s="64">
        <v>1081</v>
      </c>
      <c r="AW85" s="64">
        <v>922</v>
      </c>
      <c r="AX85" s="64">
        <v>74</v>
      </c>
      <c r="AY85" s="64">
        <v>76</v>
      </c>
      <c r="AZ85" s="64">
        <v>9</v>
      </c>
      <c r="BA85" s="64">
        <v>143</v>
      </c>
      <c r="BB85" s="64">
        <v>118</v>
      </c>
      <c r="BC85" s="64">
        <v>25</v>
      </c>
      <c r="BD85" s="65">
        <v>307</v>
      </c>
      <c r="BE85" s="64">
        <v>7023</v>
      </c>
      <c r="BF85" s="64">
        <v>1748</v>
      </c>
      <c r="BG85" s="64">
        <v>1219</v>
      </c>
      <c r="BH85" s="64">
        <v>180</v>
      </c>
      <c r="BI85" s="64">
        <v>213</v>
      </c>
      <c r="BJ85" s="64">
        <v>136</v>
      </c>
      <c r="BK85" s="64">
        <v>1267</v>
      </c>
      <c r="BL85" s="64">
        <v>1482</v>
      </c>
      <c r="BM85" s="64">
        <v>901</v>
      </c>
      <c r="BN85" s="65">
        <v>342</v>
      </c>
      <c r="BO85" s="64">
        <v>307</v>
      </c>
      <c r="BP85" s="64">
        <v>976</v>
      </c>
      <c r="BQ85" s="64">
        <v>2325</v>
      </c>
      <c r="BR85" s="64">
        <v>13841</v>
      </c>
      <c r="BS85" s="64">
        <v>2685</v>
      </c>
      <c r="BT85" s="64">
        <v>816</v>
      </c>
      <c r="BU85" s="64">
        <v>139</v>
      </c>
      <c r="BV85" s="64">
        <v>2381</v>
      </c>
      <c r="BW85" s="64">
        <v>2622</v>
      </c>
      <c r="BX85" s="65">
        <v>5198</v>
      </c>
    </row>
    <row r="86" spans="1:76" ht="15" customHeight="1">
      <c r="A86" s="58"/>
      <c r="B86" s="59" t="s">
        <v>227</v>
      </c>
      <c r="C86" s="60"/>
      <c r="D86" s="61"/>
      <c r="E86" s="62" t="s">
        <v>437</v>
      </c>
      <c r="F86" s="63"/>
      <c r="G86" s="64">
        <v>272</v>
      </c>
      <c r="H86" s="64">
        <v>0</v>
      </c>
      <c r="I86" s="64">
        <v>0</v>
      </c>
      <c r="J86" s="64">
        <v>0</v>
      </c>
      <c r="K86" s="64">
        <v>0</v>
      </c>
      <c r="L86" s="64">
        <v>0</v>
      </c>
      <c r="M86" s="64">
        <v>0</v>
      </c>
      <c r="N86" s="64">
        <v>0</v>
      </c>
      <c r="O86" s="64">
        <v>0</v>
      </c>
      <c r="P86" s="65">
        <v>0</v>
      </c>
      <c r="Q86" s="64">
        <v>0</v>
      </c>
      <c r="R86" s="64">
        <v>0</v>
      </c>
      <c r="S86" s="64">
        <v>0</v>
      </c>
      <c r="T86" s="64">
        <v>0</v>
      </c>
      <c r="U86" s="64">
        <v>0</v>
      </c>
      <c r="V86" s="64">
        <v>0</v>
      </c>
      <c r="W86" s="64">
        <v>0</v>
      </c>
      <c r="X86" s="64">
        <v>0</v>
      </c>
      <c r="Y86" s="64">
        <v>0</v>
      </c>
      <c r="Z86" s="65">
        <v>0</v>
      </c>
      <c r="AA86" s="64">
        <v>0</v>
      </c>
      <c r="AB86" s="64">
        <v>0</v>
      </c>
      <c r="AC86" s="64">
        <v>0</v>
      </c>
      <c r="AD86" s="64">
        <v>0</v>
      </c>
      <c r="AE86" s="64">
        <v>0</v>
      </c>
      <c r="AF86" s="64">
        <v>0</v>
      </c>
      <c r="AG86" s="64">
        <v>0</v>
      </c>
      <c r="AH86" s="64">
        <v>0</v>
      </c>
      <c r="AI86" s="64">
        <v>272</v>
      </c>
      <c r="AJ86" s="65">
        <v>272</v>
      </c>
      <c r="AK86" s="64">
        <v>153</v>
      </c>
      <c r="AL86" s="64">
        <v>152</v>
      </c>
      <c r="AM86" s="64">
        <v>118</v>
      </c>
      <c r="AN86" s="64">
        <v>57</v>
      </c>
      <c r="AO86" s="64">
        <v>3</v>
      </c>
      <c r="AP86" s="64">
        <v>10</v>
      </c>
      <c r="AQ86" s="64">
        <v>32</v>
      </c>
      <c r="AR86" s="64">
        <v>15</v>
      </c>
      <c r="AS86" s="64">
        <v>0</v>
      </c>
      <c r="AT86" s="65">
        <v>1</v>
      </c>
      <c r="AU86" s="64">
        <v>34</v>
      </c>
      <c r="AV86" s="64">
        <v>30</v>
      </c>
      <c r="AW86" s="64">
        <v>26</v>
      </c>
      <c r="AX86" s="64">
        <v>2</v>
      </c>
      <c r="AY86" s="64">
        <v>0</v>
      </c>
      <c r="AZ86" s="64">
        <v>2</v>
      </c>
      <c r="BA86" s="64">
        <v>4</v>
      </c>
      <c r="BB86" s="64">
        <v>2</v>
      </c>
      <c r="BC86" s="64">
        <v>2</v>
      </c>
      <c r="BD86" s="65">
        <v>1</v>
      </c>
      <c r="BE86" s="64">
        <v>113</v>
      </c>
      <c r="BF86" s="64">
        <v>73</v>
      </c>
      <c r="BG86" s="64">
        <v>54</v>
      </c>
      <c r="BH86" s="64">
        <v>11</v>
      </c>
      <c r="BI86" s="64">
        <v>1</v>
      </c>
      <c r="BJ86" s="64">
        <v>7</v>
      </c>
      <c r="BK86" s="64">
        <v>2</v>
      </c>
      <c r="BL86" s="64">
        <v>31</v>
      </c>
      <c r="BM86" s="64">
        <v>1</v>
      </c>
      <c r="BN86" s="65">
        <v>0</v>
      </c>
      <c r="BO86" s="64">
        <v>2</v>
      </c>
      <c r="BP86" s="64">
        <v>4</v>
      </c>
      <c r="BQ86" s="64">
        <v>6</v>
      </c>
      <c r="BR86" s="64">
        <v>0</v>
      </c>
      <c r="BS86" s="64">
        <v>0</v>
      </c>
      <c r="BT86" s="64">
        <v>0</v>
      </c>
      <c r="BU86" s="64">
        <v>0</v>
      </c>
      <c r="BV86" s="64">
        <v>0</v>
      </c>
      <c r="BW86" s="64">
        <v>0</v>
      </c>
      <c r="BX86" s="65">
        <v>0</v>
      </c>
    </row>
    <row r="87" spans="1:76" ht="15" customHeight="1">
      <c r="A87" s="58"/>
      <c r="B87" s="59" t="s">
        <v>229</v>
      </c>
      <c r="C87" s="60"/>
      <c r="D87" s="61"/>
      <c r="E87" s="62" t="s">
        <v>438</v>
      </c>
      <c r="F87" s="63"/>
      <c r="G87" s="64">
        <v>22386</v>
      </c>
      <c r="H87" s="64">
        <v>7118</v>
      </c>
      <c r="I87" s="64">
        <v>3905</v>
      </c>
      <c r="J87" s="64">
        <v>2011</v>
      </c>
      <c r="K87" s="64">
        <v>1813</v>
      </c>
      <c r="L87" s="64">
        <v>198</v>
      </c>
      <c r="M87" s="64">
        <v>1894</v>
      </c>
      <c r="N87" s="64">
        <v>24</v>
      </c>
      <c r="O87" s="64">
        <v>898</v>
      </c>
      <c r="P87" s="65">
        <v>852</v>
      </c>
      <c r="Q87" s="64">
        <v>46</v>
      </c>
      <c r="R87" s="64">
        <v>945</v>
      </c>
      <c r="S87" s="64">
        <v>253</v>
      </c>
      <c r="T87" s="64">
        <v>692</v>
      </c>
      <c r="U87" s="64">
        <v>27</v>
      </c>
      <c r="V87" s="64">
        <v>3213</v>
      </c>
      <c r="W87" s="64">
        <v>206</v>
      </c>
      <c r="X87" s="64">
        <v>13</v>
      </c>
      <c r="Y87" s="64">
        <v>193</v>
      </c>
      <c r="Z87" s="65">
        <v>3007</v>
      </c>
      <c r="AA87" s="64">
        <v>42</v>
      </c>
      <c r="AB87" s="64">
        <v>139</v>
      </c>
      <c r="AC87" s="64">
        <v>67</v>
      </c>
      <c r="AD87" s="64">
        <v>277</v>
      </c>
      <c r="AE87" s="64">
        <v>678</v>
      </c>
      <c r="AF87" s="64">
        <v>474</v>
      </c>
      <c r="AG87" s="64">
        <v>1235</v>
      </c>
      <c r="AH87" s="64">
        <v>95</v>
      </c>
      <c r="AI87" s="64">
        <v>9983</v>
      </c>
      <c r="AJ87" s="65">
        <v>6107</v>
      </c>
      <c r="AK87" s="64">
        <v>3503</v>
      </c>
      <c r="AL87" s="64">
        <v>3458</v>
      </c>
      <c r="AM87" s="64">
        <v>2949</v>
      </c>
      <c r="AN87" s="64">
        <v>1348</v>
      </c>
      <c r="AO87" s="64">
        <v>63</v>
      </c>
      <c r="AP87" s="64">
        <v>177</v>
      </c>
      <c r="AQ87" s="64">
        <v>1077</v>
      </c>
      <c r="AR87" s="64">
        <v>268</v>
      </c>
      <c r="AS87" s="64">
        <v>5</v>
      </c>
      <c r="AT87" s="65">
        <v>11</v>
      </c>
      <c r="AU87" s="64">
        <v>509</v>
      </c>
      <c r="AV87" s="64">
        <v>452</v>
      </c>
      <c r="AW87" s="64">
        <v>362</v>
      </c>
      <c r="AX87" s="64">
        <v>49</v>
      </c>
      <c r="AY87" s="64">
        <v>32</v>
      </c>
      <c r="AZ87" s="64">
        <v>9</v>
      </c>
      <c r="BA87" s="64">
        <v>57</v>
      </c>
      <c r="BB87" s="64">
        <v>46</v>
      </c>
      <c r="BC87" s="64">
        <v>11</v>
      </c>
      <c r="BD87" s="65">
        <v>45</v>
      </c>
      <c r="BE87" s="64">
        <v>2533</v>
      </c>
      <c r="BF87" s="64">
        <v>932</v>
      </c>
      <c r="BG87" s="64">
        <v>578</v>
      </c>
      <c r="BH87" s="64">
        <v>114</v>
      </c>
      <c r="BI87" s="64">
        <v>47</v>
      </c>
      <c r="BJ87" s="64">
        <v>193</v>
      </c>
      <c r="BK87" s="64">
        <v>801</v>
      </c>
      <c r="BL87" s="64">
        <v>337</v>
      </c>
      <c r="BM87" s="64">
        <v>47</v>
      </c>
      <c r="BN87" s="65">
        <v>68</v>
      </c>
      <c r="BO87" s="64">
        <v>87</v>
      </c>
      <c r="BP87" s="64">
        <v>261</v>
      </c>
      <c r="BQ87" s="64">
        <v>71</v>
      </c>
      <c r="BR87" s="64">
        <v>3876</v>
      </c>
      <c r="BS87" s="64">
        <v>816</v>
      </c>
      <c r="BT87" s="64">
        <v>515</v>
      </c>
      <c r="BU87" s="64">
        <v>68</v>
      </c>
      <c r="BV87" s="64">
        <v>447</v>
      </c>
      <c r="BW87" s="64">
        <v>445</v>
      </c>
      <c r="BX87" s="65">
        <v>1585</v>
      </c>
    </row>
    <row r="88" spans="1:76" ht="15" customHeight="1">
      <c r="A88" s="58"/>
      <c r="B88" s="59" t="s">
        <v>230</v>
      </c>
      <c r="C88" s="60"/>
      <c r="D88" s="61"/>
      <c r="E88" s="62" t="s">
        <v>439</v>
      </c>
      <c r="F88" s="63"/>
      <c r="G88" s="64">
        <v>132212</v>
      </c>
      <c r="H88" s="64">
        <v>15063</v>
      </c>
      <c r="I88" s="64">
        <v>8696</v>
      </c>
      <c r="J88" s="64">
        <v>4335</v>
      </c>
      <c r="K88" s="64">
        <v>3859</v>
      </c>
      <c r="L88" s="64">
        <v>476</v>
      </c>
      <c r="M88" s="64">
        <v>4361</v>
      </c>
      <c r="N88" s="64">
        <v>52</v>
      </c>
      <c r="O88" s="64">
        <v>2034</v>
      </c>
      <c r="P88" s="65">
        <v>1924</v>
      </c>
      <c r="Q88" s="64">
        <v>110</v>
      </c>
      <c r="R88" s="64">
        <v>2212</v>
      </c>
      <c r="S88" s="64">
        <v>568</v>
      </c>
      <c r="T88" s="64">
        <v>1644</v>
      </c>
      <c r="U88" s="64">
        <v>63</v>
      </c>
      <c r="V88" s="64">
        <v>6367</v>
      </c>
      <c r="W88" s="64">
        <v>431</v>
      </c>
      <c r="X88" s="64">
        <v>28</v>
      </c>
      <c r="Y88" s="64">
        <v>403</v>
      </c>
      <c r="Z88" s="65">
        <v>5936</v>
      </c>
      <c r="AA88" s="64">
        <v>84</v>
      </c>
      <c r="AB88" s="64">
        <v>273</v>
      </c>
      <c r="AC88" s="64">
        <v>131</v>
      </c>
      <c r="AD88" s="64">
        <v>547</v>
      </c>
      <c r="AE88" s="64">
        <v>1335</v>
      </c>
      <c r="AF88" s="64">
        <v>934</v>
      </c>
      <c r="AG88" s="64">
        <v>2435</v>
      </c>
      <c r="AH88" s="64">
        <v>197</v>
      </c>
      <c r="AI88" s="64">
        <v>87753</v>
      </c>
      <c r="AJ88" s="65">
        <v>54057</v>
      </c>
      <c r="AK88" s="64">
        <v>29855</v>
      </c>
      <c r="AL88" s="64">
        <v>29496</v>
      </c>
      <c r="AM88" s="64">
        <v>24846</v>
      </c>
      <c r="AN88" s="64">
        <v>11404</v>
      </c>
      <c r="AO88" s="64">
        <v>534</v>
      </c>
      <c r="AP88" s="64">
        <v>1559</v>
      </c>
      <c r="AQ88" s="64">
        <v>8745</v>
      </c>
      <c r="AR88" s="64">
        <v>2456</v>
      </c>
      <c r="AS88" s="64">
        <v>44</v>
      </c>
      <c r="AT88" s="65">
        <v>104</v>
      </c>
      <c r="AU88" s="64">
        <v>4650</v>
      </c>
      <c r="AV88" s="64">
        <v>4122</v>
      </c>
      <c r="AW88" s="64">
        <v>3346</v>
      </c>
      <c r="AX88" s="64">
        <v>420</v>
      </c>
      <c r="AY88" s="64">
        <v>241</v>
      </c>
      <c r="AZ88" s="64">
        <v>115</v>
      </c>
      <c r="BA88" s="64">
        <v>528</v>
      </c>
      <c r="BB88" s="64">
        <v>392</v>
      </c>
      <c r="BC88" s="64">
        <v>136</v>
      </c>
      <c r="BD88" s="65">
        <v>359</v>
      </c>
      <c r="BE88" s="64">
        <v>23820</v>
      </c>
      <c r="BF88" s="64">
        <v>9452</v>
      </c>
      <c r="BG88" s="64">
        <v>5748</v>
      </c>
      <c r="BH88" s="64">
        <v>1222</v>
      </c>
      <c r="BI88" s="64">
        <v>617</v>
      </c>
      <c r="BJ88" s="64">
        <v>1865</v>
      </c>
      <c r="BK88" s="64">
        <v>6518</v>
      </c>
      <c r="BL88" s="64">
        <v>3558</v>
      </c>
      <c r="BM88" s="64">
        <v>461</v>
      </c>
      <c r="BN88" s="65">
        <v>541</v>
      </c>
      <c r="BO88" s="64">
        <v>763</v>
      </c>
      <c r="BP88" s="64">
        <v>2527</v>
      </c>
      <c r="BQ88" s="64">
        <v>382</v>
      </c>
      <c r="BR88" s="64">
        <v>33696</v>
      </c>
      <c r="BS88" s="64">
        <v>7181</v>
      </c>
      <c r="BT88" s="64">
        <v>4333</v>
      </c>
      <c r="BU88" s="64">
        <v>577</v>
      </c>
      <c r="BV88" s="64">
        <v>3897</v>
      </c>
      <c r="BW88" s="64">
        <v>3901</v>
      </c>
      <c r="BX88" s="65">
        <v>13807</v>
      </c>
    </row>
    <row r="89" spans="1:76" ht="24" customHeight="1">
      <c r="A89" s="58"/>
      <c r="B89" s="59" t="s">
        <v>231</v>
      </c>
      <c r="C89" s="60"/>
      <c r="D89" s="61"/>
      <c r="E89" s="62" t="s">
        <v>233</v>
      </c>
      <c r="F89" s="63"/>
      <c r="G89" s="64">
        <v>4615</v>
      </c>
      <c r="H89" s="64">
        <v>2598</v>
      </c>
      <c r="I89" s="64">
        <v>1267</v>
      </c>
      <c r="J89" s="64">
        <v>681</v>
      </c>
      <c r="K89" s="64">
        <v>658</v>
      </c>
      <c r="L89" s="64">
        <v>23</v>
      </c>
      <c r="M89" s="64">
        <v>586</v>
      </c>
      <c r="N89" s="64">
        <v>7</v>
      </c>
      <c r="O89" s="64">
        <v>306</v>
      </c>
      <c r="P89" s="65">
        <v>299</v>
      </c>
      <c r="Q89" s="64">
        <v>7</v>
      </c>
      <c r="R89" s="64">
        <v>267</v>
      </c>
      <c r="S89" s="64">
        <v>101</v>
      </c>
      <c r="T89" s="64">
        <v>166</v>
      </c>
      <c r="U89" s="64">
        <v>6</v>
      </c>
      <c r="V89" s="64">
        <v>1331</v>
      </c>
      <c r="W89" s="64">
        <v>67</v>
      </c>
      <c r="X89" s="64">
        <v>5</v>
      </c>
      <c r="Y89" s="64">
        <v>62</v>
      </c>
      <c r="Z89" s="65">
        <v>1264</v>
      </c>
      <c r="AA89" s="64">
        <v>13</v>
      </c>
      <c r="AB89" s="64">
        <v>57</v>
      </c>
      <c r="AC89" s="64">
        <v>33</v>
      </c>
      <c r="AD89" s="64">
        <v>84</v>
      </c>
      <c r="AE89" s="64">
        <v>275</v>
      </c>
      <c r="AF89" s="64">
        <v>215</v>
      </c>
      <c r="AG89" s="64">
        <v>570</v>
      </c>
      <c r="AH89" s="64">
        <v>17</v>
      </c>
      <c r="AI89" s="64">
        <v>1409</v>
      </c>
      <c r="AJ89" s="65">
        <v>720</v>
      </c>
      <c r="AK89" s="64">
        <v>383</v>
      </c>
      <c r="AL89" s="64">
        <v>364</v>
      </c>
      <c r="AM89" s="64">
        <v>286</v>
      </c>
      <c r="AN89" s="64">
        <v>126</v>
      </c>
      <c r="AO89" s="64">
        <v>10</v>
      </c>
      <c r="AP89" s="64">
        <v>28</v>
      </c>
      <c r="AQ89" s="64">
        <v>94</v>
      </c>
      <c r="AR89" s="64">
        <v>26</v>
      </c>
      <c r="AS89" s="64">
        <v>1</v>
      </c>
      <c r="AT89" s="65">
        <v>1</v>
      </c>
      <c r="AU89" s="64">
        <v>78</v>
      </c>
      <c r="AV89" s="64">
        <v>71</v>
      </c>
      <c r="AW89" s="64">
        <v>52</v>
      </c>
      <c r="AX89" s="64">
        <v>11</v>
      </c>
      <c r="AY89" s="64">
        <v>7</v>
      </c>
      <c r="AZ89" s="64">
        <v>1</v>
      </c>
      <c r="BA89" s="64">
        <v>7</v>
      </c>
      <c r="BB89" s="64">
        <v>6</v>
      </c>
      <c r="BC89" s="64">
        <v>1</v>
      </c>
      <c r="BD89" s="65">
        <v>19</v>
      </c>
      <c r="BE89" s="64">
        <v>335</v>
      </c>
      <c r="BF89" s="64">
        <v>116</v>
      </c>
      <c r="BG89" s="64">
        <v>65</v>
      </c>
      <c r="BH89" s="64">
        <v>17</v>
      </c>
      <c r="BI89" s="64">
        <v>5</v>
      </c>
      <c r="BJ89" s="64">
        <v>29</v>
      </c>
      <c r="BK89" s="64">
        <v>87</v>
      </c>
      <c r="BL89" s="64">
        <v>37</v>
      </c>
      <c r="BM89" s="64">
        <v>8</v>
      </c>
      <c r="BN89" s="65">
        <v>12</v>
      </c>
      <c r="BO89" s="64">
        <v>32</v>
      </c>
      <c r="BP89" s="64">
        <v>43</v>
      </c>
      <c r="BQ89" s="64">
        <v>2</v>
      </c>
      <c r="BR89" s="64">
        <v>689</v>
      </c>
      <c r="BS89" s="64">
        <v>127</v>
      </c>
      <c r="BT89" s="64">
        <v>58</v>
      </c>
      <c r="BU89" s="64">
        <v>12</v>
      </c>
      <c r="BV89" s="64">
        <v>127</v>
      </c>
      <c r="BW89" s="64">
        <v>85</v>
      </c>
      <c r="BX89" s="65">
        <v>280</v>
      </c>
    </row>
    <row r="90" spans="1:76" ht="15" customHeight="1">
      <c r="A90" s="58"/>
      <c r="B90" s="59" t="s">
        <v>232</v>
      </c>
      <c r="C90" s="60"/>
      <c r="D90" s="61"/>
      <c r="E90" s="62" t="s">
        <v>440</v>
      </c>
      <c r="F90" s="63"/>
      <c r="G90" s="64">
        <v>133557</v>
      </c>
      <c r="H90" s="64">
        <v>52354</v>
      </c>
      <c r="I90" s="64">
        <v>18058</v>
      </c>
      <c r="J90" s="64">
        <v>4531</v>
      </c>
      <c r="K90" s="64">
        <v>4375</v>
      </c>
      <c r="L90" s="64">
        <v>156</v>
      </c>
      <c r="M90" s="64">
        <v>13527</v>
      </c>
      <c r="N90" s="64">
        <v>173</v>
      </c>
      <c r="O90" s="64">
        <v>7028</v>
      </c>
      <c r="P90" s="65">
        <v>6877</v>
      </c>
      <c r="Q90" s="64">
        <v>151</v>
      </c>
      <c r="R90" s="64">
        <v>6177</v>
      </c>
      <c r="S90" s="64">
        <v>2342</v>
      </c>
      <c r="T90" s="64">
        <v>3835</v>
      </c>
      <c r="U90" s="64">
        <v>149</v>
      </c>
      <c r="V90" s="64">
        <v>34296</v>
      </c>
      <c r="W90" s="64">
        <v>4434</v>
      </c>
      <c r="X90" s="64">
        <v>350</v>
      </c>
      <c r="Y90" s="64">
        <v>4084</v>
      </c>
      <c r="Z90" s="65">
        <v>29862</v>
      </c>
      <c r="AA90" s="64">
        <v>315</v>
      </c>
      <c r="AB90" s="64">
        <v>1358</v>
      </c>
      <c r="AC90" s="64">
        <v>766</v>
      </c>
      <c r="AD90" s="64">
        <v>1991</v>
      </c>
      <c r="AE90" s="64">
        <v>6471</v>
      </c>
      <c r="AF90" s="64">
        <v>5090</v>
      </c>
      <c r="AG90" s="64">
        <v>13457</v>
      </c>
      <c r="AH90" s="64">
        <v>414</v>
      </c>
      <c r="AI90" s="64">
        <v>70496</v>
      </c>
      <c r="AJ90" s="65">
        <v>35105</v>
      </c>
      <c r="AK90" s="64">
        <v>19374</v>
      </c>
      <c r="AL90" s="64">
        <v>19031</v>
      </c>
      <c r="AM90" s="64">
        <v>16360</v>
      </c>
      <c r="AN90" s="64">
        <v>7413</v>
      </c>
      <c r="AO90" s="64">
        <v>347</v>
      </c>
      <c r="AP90" s="64">
        <v>1012</v>
      </c>
      <c r="AQ90" s="64">
        <v>5884</v>
      </c>
      <c r="AR90" s="64">
        <v>1606</v>
      </c>
      <c r="AS90" s="64">
        <v>30</v>
      </c>
      <c r="AT90" s="65">
        <v>68</v>
      </c>
      <c r="AU90" s="64">
        <v>2671</v>
      </c>
      <c r="AV90" s="64">
        <v>2363</v>
      </c>
      <c r="AW90" s="64">
        <v>1880</v>
      </c>
      <c r="AX90" s="64">
        <v>256</v>
      </c>
      <c r="AY90" s="64">
        <v>181</v>
      </c>
      <c r="AZ90" s="64">
        <v>46</v>
      </c>
      <c r="BA90" s="64">
        <v>308</v>
      </c>
      <c r="BB90" s="64">
        <v>250</v>
      </c>
      <c r="BC90" s="64">
        <v>58</v>
      </c>
      <c r="BD90" s="65">
        <v>343</v>
      </c>
      <c r="BE90" s="64">
        <v>15670</v>
      </c>
      <c r="BF90" s="64">
        <v>5108</v>
      </c>
      <c r="BG90" s="64">
        <v>3214</v>
      </c>
      <c r="BH90" s="64">
        <v>599</v>
      </c>
      <c r="BI90" s="64">
        <v>257</v>
      </c>
      <c r="BJ90" s="64">
        <v>1038</v>
      </c>
      <c r="BK90" s="64">
        <v>5474</v>
      </c>
      <c r="BL90" s="64">
        <v>2025</v>
      </c>
      <c r="BM90" s="64">
        <v>269</v>
      </c>
      <c r="BN90" s="65">
        <v>485</v>
      </c>
      <c r="BO90" s="64">
        <v>642</v>
      </c>
      <c r="BP90" s="64">
        <v>1667</v>
      </c>
      <c r="BQ90" s="64">
        <v>61</v>
      </c>
      <c r="BR90" s="64">
        <v>35391</v>
      </c>
      <c r="BS90" s="64">
        <v>4373</v>
      </c>
      <c r="BT90" s="64">
        <v>1988</v>
      </c>
      <c r="BU90" s="64">
        <v>1061</v>
      </c>
      <c r="BV90" s="64">
        <v>5063</v>
      </c>
      <c r="BW90" s="64">
        <v>4813</v>
      </c>
      <c r="BX90" s="65">
        <v>18093</v>
      </c>
    </row>
    <row r="91" spans="1:76" ht="15" customHeight="1">
      <c r="A91" s="58"/>
      <c r="B91" s="59" t="s">
        <v>234</v>
      </c>
      <c r="C91" s="60"/>
      <c r="D91" s="61"/>
      <c r="E91" s="62" t="s">
        <v>441</v>
      </c>
      <c r="F91" s="63"/>
      <c r="G91" s="64">
        <v>6631</v>
      </c>
      <c r="H91" s="64">
        <v>3348</v>
      </c>
      <c r="I91" s="64">
        <v>2133</v>
      </c>
      <c r="J91" s="64">
        <v>994</v>
      </c>
      <c r="K91" s="64">
        <v>960</v>
      </c>
      <c r="L91" s="64">
        <v>34</v>
      </c>
      <c r="M91" s="64">
        <v>1139</v>
      </c>
      <c r="N91" s="64">
        <v>14</v>
      </c>
      <c r="O91" s="64">
        <v>593</v>
      </c>
      <c r="P91" s="65">
        <v>580</v>
      </c>
      <c r="Q91" s="64">
        <v>13</v>
      </c>
      <c r="R91" s="64">
        <v>520</v>
      </c>
      <c r="S91" s="64">
        <v>197</v>
      </c>
      <c r="T91" s="64">
        <v>323</v>
      </c>
      <c r="U91" s="64">
        <v>12</v>
      </c>
      <c r="V91" s="64">
        <v>1215</v>
      </c>
      <c r="W91" s="64">
        <v>117</v>
      </c>
      <c r="X91" s="64">
        <v>9</v>
      </c>
      <c r="Y91" s="64">
        <v>108</v>
      </c>
      <c r="Z91" s="65">
        <v>1098</v>
      </c>
      <c r="AA91" s="64">
        <v>12</v>
      </c>
      <c r="AB91" s="64">
        <v>50</v>
      </c>
      <c r="AC91" s="64">
        <v>28</v>
      </c>
      <c r="AD91" s="64">
        <v>73</v>
      </c>
      <c r="AE91" s="64">
        <v>239</v>
      </c>
      <c r="AF91" s="64">
        <v>187</v>
      </c>
      <c r="AG91" s="64">
        <v>494</v>
      </c>
      <c r="AH91" s="64">
        <v>15</v>
      </c>
      <c r="AI91" s="64">
        <v>403</v>
      </c>
      <c r="AJ91" s="65">
        <v>254</v>
      </c>
      <c r="AK91" s="64">
        <v>134</v>
      </c>
      <c r="AL91" s="64">
        <v>132</v>
      </c>
      <c r="AM91" s="64">
        <v>114</v>
      </c>
      <c r="AN91" s="64">
        <v>53</v>
      </c>
      <c r="AO91" s="64">
        <v>2</v>
      </c>
      <c r="AP91" s="64">
        <v>7</v>
      </c>
      <c r="AQ91" s="64">
        <v>41</v>
      </c>
      <c r="AR91" s="64">
        <v>11</v>
      </c>
      <c r="AS91" s="64">
        <v>0</v>
      </c>
      <c r="AT91" s="65">
        <v>0</v>
      </c>
      <c r="AU91" s="64">
        <v>18</v>
      </c>
      <c r="AV91" s="64">
        <v>16</v>
      </c>
      <c r="AW91" s="64">
        <v>13</v>
      </c>
      <c r="AX91" s="64">
        <v>2</v>
      </c>
      <c r="AY91" s="64">
        <v>1</v>
      </c>
      <c r="AZ91" s="64">
        <v>0</v>
      </c>
      <c r="BA91" s="64">
        <v>2</v>
      </c>
      <c r="BB91" s="64">
        <v>2</v>
      </c>
      <c r="BC91" s="64">
        <v>0</v>
      </c>
      <c r="BD91" s="65">
        <v>2</v>
      </c>
      <c r="BE91" s="64">
        <v>114</v>
      </c>
      <c r="BF91" s="64">
        <v>39</v>
      </c>
      <c r="BG91" s="64">
        <v>24</v>
      </c>
      <c r="BH91" s="64">
        <v>5</v>
      </c>
      <c r="BI91" s="64">
        <v>2</v>
      </c>
      <c r="BJ91" s="64">
        <v>8</v>
      </c>
      <c r="BK91" s="64">
        <v>39</v>
      </c>
      <c r="BL91" s="64">
        <v>15</v>
      </c>
      <c r="BM91" s="64">
        <v>2</v>
      </c>
      <c r="BN91" s="65">
        <v>3</v>
      </c>
      <c r="BO91" s="64">
        <v>4</v>
      </c>
      <c r="BP91" s="64">
        <v>12</v>
      </c>
      <c r="BQ91" s="64">
        <v>6</v>
      </c>
      <c r="BR91" s="64">
        <v>149</v>
      </c>
      <c r="BS91" s="64">
        <v>33</v>
      </c>
      <c r="BT91" s="64">
        <v>18</v>
      </c>
      <c r="BU91" s="64">
        <v>3</v>
      </c>
      <c r="BV91" s="64">
        <v>17</v>
      </c>
      <c r="BW91" s="64">
        <v>17</v>
      </c>
      <c r="BX91" s="65">
        <v>61</v>
      </c>
    </row>
    <row r="92" spans="1:76" ht="15" customHeight="1">
      <c r="A92" s="58"/>
      <c r="B92" s="59" t="s">
        <v>235</v>
      </c>
      <c r="C92" s="60"/>
      <c r="D92" s="61"/>
      <c r="E92" s="62" t="s">
        <v>442</v>
      </c>
      <c r="F92" s="63"/>
      <c r="G92" s="64">
        <v>107290</v>
      </c>
      <c r="H92" s="64">
        <v>56733</v>
      </c>
      <c r="I92" s="64">
        <v>29067</v>
      </c>
      <c r="J92" s="64">
        <v>15647</v>
      </c>
      <c r="K92" s="64">
        <v>12850</v>
      </c>
      <c r="L92" s="64">
        <v>2797</v>
      </c>
      <c r="M92" s="64">
        <v>13420</v>
      </c>
      <c r="N92" s="64">
        <v>130</v>
      </c>
      <c r="O92" s="64">
        <v>5202</v>
      </c>
      <c r="P92" s="65">
        <v>4762</v>
      </c>
      <c r="Q92" s="64">
        <v>440</v>
      </c>
      <c r="R92" s="64">
        <v>7851</v>
      </c>
      <c r="S92" s="64">
        <v>1436</v>
      </c>
      <c r="T92" s="64">
        <v>6415</v>
      </c>
      <c r="U92" s="64">
        <v>237</v>
      </c>
      <c r="V92" s="64">
        <v>27666</v>
      </c>
      <c r="W92" s="64">
        <v>1603</v>
      </c>
      <c r="X92" s="64">
        <v>107</v>
      </c>
      <c r="Y92" s="64">
        <v>1496</v>
      </c>
      <c r="Z92" s="65">
        <v>26063</v>
      </c>
      <c r="AA92" s="64">
        <v>354</v>
      </c>
      <c r="AB92" s="64">
        <v>1167</v>
      </c>
      <c r="AC92" s="64">
        <v>561</v>
      </c>
      <c r="AD92" s="64">
        <v>2250</v>
      </c>
      <c r="AE92" s="64">
        <v>5701</v>
      </c>
      <c r="AF92" s="64">
        <v>4030</v>
      </c>
      <c r="AG92" s="64">
        <v>10588</v>
      </c>
      <c r="AH92" s="64">
        <v>1412</v>
      </c>
      <c r="AI92" s="64">
        <v>37475</v>
      </c>
      <c r="AJ92" s="65">
        <v>23723</v>
      </c>
      <c r="AK92" s="64">
        <v>12945</v>
      </c>
      <c r="AL92" s="64">
        <v>12937</v>
      </c>
      <c r="AM92" s="64">
        <v>10961</v>
      </c>
      <c r="AN92" s="64">
        <v>4835</v>
      </c>
      <c r="AO92" s="64">
        <v>228</v>
      </c>
      <c r="AP92" s="64">
        <v>571</v>
      </c>
      <c r="AQ92" s="64">
        <v>4009</v>
      </c>
      <c r="AR92" s="64">
        <v>1243</v>
      </c>
      <c r="AS92" s="64">
        <v>22</v>
      </c>
      <c r="AT92" s="65">
        <v>53</v>
      </c>
      <c r="AU92" s="64">
        <v>1976</v>
      </c>
      <c r="AV92" s="64">
        <v>1772</v>
      </c>
      <c r="AW92" s="64">
        <v>1433</v>
      </c>
      <c r="AX92" s="64">
        <v>196</v>
      </c>
      <c r="AY92" s="64">
        <v>110</v>
      </c>
      <c r="AZ92" s="64">
        <v>33</v>
      </c>
      <c r="BA92" s="64">
        <v>204</v>
      </c>
      <c r="BB92" s="64">
        <v>165</v>
      </c>
      <c r="BC92" s="64">
        <v>39</v>
      </c>
      <c r="BD92" s="65">
        <v>8</v>
      </c>
      <c r="BE92" s="64">
        <v>8552</v>
      </c>
      <c r="BF92" s="64">
        <v>6172</v>
      </c>
      <c r="BG92" s="64">
        <v>2904</v>
      </c>
      <c r="BH92" s="64">
        <v>1059</v>
      </c>
      <c r="BI92" s="64">
        <v>18</v>
      </c>
      <c r="BJ92" s="64">
        <v>2191</v>
      </c>
      <c r="BK92" s="64">
        <v>10</v>
      </c>
      <c r="BL92" s="64">
        <v>1930</v>
      </c>
      <c r="BM92" s="64">
        <v>71</v>
      </c>
      <c r="BN92" s="65">
        <v>1</v>
      </c>
      <c r="BO92" s="64">
        <v>87</v>
      </c>
      <c r="BP92" s="64">
        <v>281</v>
      </c>
      <c r="BQ92" s="64">
        <v>2226</v>
      </c>
      <c r="BR92" s="64">
        <v>13752</v>
      </c>
      <c r="BS92" s="64">
        <v>3023</v>
      </c>
      <c r="BT92" s="64">
        <v>963</v>
      </c>
      <c r="BU92" s="64">
        <v>183</v>
      </c>
      <c r="BV92" s="64">
        <v>31</v>
      </c>
      <c r="BW92" s="64">
        <v>3141</v>
      </c>
      <c r="BX92" s="65">
        <v>6411</v>
      </c>
    </row>
    <row r="93" spans="1:76" ht="15" customHeight="1">
      <c r="A93" s="58"/>
      <c r="B93" s="59" t="s">
        <v>236</v>
      </c>
      <c r="C93" s="60"/>
      <c r="D93" s="61"/>
      <c r="E93" s="62" t="s">
        <v>23</v>
      </c>
      <c r="F93" s="63"/>
      <c r="G93" s="64">
        <v>0</v>
      </c>
      <c r="H93" s="64">
        <v>0</v>
      </c>
      <c r="I93" s="64">
        <v>0</v>
      </c>
      <c r="J93" s="64">
        <v>0</v>
      </c>
      <c r="K93" s="64">
        <v>0</v>
      </c>
      <c r="L93" s="64">
        <v>0</v>
      </c>
      <c r="M93" s="64">
        <v>0</v>
      </c>
      <c r="N93" s="64">
        <v>0</v>
      </c>
      <c r="O93" s="64">
        <v>0</v>
      </c>
      <c r="P93" s="65">
        <v>0</v>
      </c>
      <c r="Q93" s="64">
        <v>0</v>
      </c>
      <c r="R93" s="64">
        <v>0</v>
      </c>
      <c r="S93" s="64">
        <v>0</v>
      </c>
      <c r="T93" s="64">
        <v>0</v>
      </c>
      <c r="U93" s="64">
        <v>0</v>
      </c>
      <c r="V93" s="64">
        <v>0</v>
      </c>
      <c r="W93" s="64">
        <v>0</v>
      </c>
      <c r="X93" s="64">
        <v>0</v>
      </c>
      <c r="Y93" s="64">
        <v>0</v>
      </c>
      <c r="Z93" s="65">
        <v>0</v>
      </c>
      <c r="AA93" s="64">
        <v>0</v>
      </c>
      <c r="AB93" s="64">
        <v>0</v>
      </c>
      <c r="AC93" s="64">
        <v>0</v>
      </c>
      <c r="AD93" s="64">
        <v>0</v>
      </c>
      <c r="AE93" s="64">
        <v>0</v>
      </c>
      <c r="AF93" s="64">
        <v>0</v>
      </c>
      <c r="AG93" s="64">
        <v>0</v>
      </c>
      <c r="AH93" s="64">
        <v>0</v>
      </c>
      <c r="AI93" s="64">
        <v>0</v>
      </c>
      <c r="AJ93" s="65">
        <v>0</v>
      </c>
      <c r="AK93" s="64">
        <v>0</v>
      </c>
      <c r="AL93" s="64">
        <v>0</v>
      </c>
      <c r="AM93" s="64">
        <v>0</v>
      </c>
      <c r="AN93" s="64">
        <v>0</v>
      </c>
      <c r="AO93" s="64">
        <v>0</v>
      </c>
      <c r="AP93" s="64">
        <v>0</v>
      </c>
      <c r="AQ93" s="64">
        <v>0</v>
      </c>
      <c r="AR93" s="64">
        <v>0</v>
      </c>
      <c r="AS93" s="64">
        <v>0</v>
      </c>
      <c r="AT93" s="65">
        <v>0</v>
      </c>
      <c r="AU93" s="64">
        <v>0</v>
      </c>
      <c r="AV93" s="64">
        <v>0</v>
      </c>
      <c r="AW93" s="64">
        <v>0</v>
      </c>
      <c r="AX93" s="64">
        <v>0</v>
      </c>
      <c r="AY93" s="64">
        <v>0</v>
      </c>
      <c r="AZ93" s="64">
        <v>0</v>
      </c>
      <c r="BA93" s="64">
        <v>0</v>
      </c>
      <c r="BB93" s="64">
        <v>0</v>
      </c>
      <c r="BC93" s="64">
        <v>0</v>
      </c>
      <c r="BD93" s="65">
        <v>0</v>
      </c>
      <c r="BE93" s="64">
        <v>0</v>
      </c>
      <c r="BF93" s="64">
        <v>0</v>
      </c>
      <c r="BG93" s="64">
        <v>0</v>
      </c>
      <c r="BH93" s="64">
        <v>0</v>
      </c>
      <c r="BI93" s="64">
        <v>0</v>
      </c>
      <c r="BJ93" s="64">
        <v>0</v>
      </c>
      <c r="BK93" s="64">
        <v>0</v>
      </c>
      <c r="BL93" s="64">
        <v>0</v>
      </c>
      <c r="BM93" s="64">
        <v>0</v>
      </c>
      <c r="BN93" s="65">
        <v>0</v>
      </c>
      <c r="BO93" s="64">
        <v>0</v>
      </c>
      <c r="BP93" s="64">
        <v>0</v>
      </c>
      <c r="BQ93" s="64">
        <v>0</v>
      </c>
      <c r="BR93" s="64">
        <v>0</v>
      </c>
      <c r="BS93" s="64">
        <v>0</v>
      </c>
      <c r="BT93" s="64">
        <v>0</v>
      </c>
      <c r="BU93" s="64">
        <v>0</v>
      </c>
      <c r="BV93" s="64">
        <v>0</v>
      </c>
      <c r="BW93" s="64">
        <v>0</v>
      </c>
      <c r="BX93" s="65">
        <v>0</v>
      </c>
    </row>
    <row r="94" spans="1:76" ht="24" customHeight="1">
      <c r="A94" s="58"/>
      <c r="B94" s="59" t="s">
        <v>237</v>
      </c>
      <c r="C94" s="60"/>
      <c r="D94" s="61"/>
      <c r="E94" s="62" t="s">
        <v>239</v>
      </c>
      <c r="F94" s="63"/>
      <c r="G94" s="64">
        <v>9396</v>
      </c>
      <c r="H94" s="64">
        <v>6300</v>
      </c>
      <c r="I94" s="64">
        <v>3236</v>
      </c>
      <c r="J94" s="64">
        <v>1790</v>
      </c>
      <c r="K94" s="64">
        <v>1726</v>
      </c>
      <c r="L94" s="64">
        <v>64</v>
      </c>
      <c r="M94" s="64">
        <v>1446</v>
      </c>
      <c r="N94" s="64">
        <v>24</v>
      </c>
      <c r="O94" s="64">
        <v>861</v>
      </c>
      <c r="P94" s="65">
        <v>844</v>
      </c>
      <c r="Q94" s="64">
        <v>17</v>
      </c>
      <c r="R94" s="64">
        <v>548</v>
      </c>
      <c r="S94" s="64">
        <v>253</v>
      </c>
      <c r="T94" s="64">
        <v>295</v>
      </c>
      <c r="U94" s="64">
        <v>13</v>
      </c>
      <c r="V94" s="64">
        <v>3064</v>
      </c>
      <c r="W94" s="64">
        <v>77</v>
      </c>
      <c r="X94" s="64">
        <v>5</v>
      </c>
      <c r="Y94" s="64">
        <v>72</v>
      </c>
      <c r="Z94" s="65">
        <v>2987</v>
      </c>
      <c r="AA94" s="64">
        <v>44</v>
      </c>
      <c r="AB94" s="64">
        <v>140</v>
      </c>
      <c r="AC94" s="64">
        <v>66</v>
      </c>
      <c r="AD94" s="64">
        <v>282</v>
      </c>
      <c r="AE94" s="64">
        <v>686</v>
      </c>
      <c r="AF94" s="64">
        <v>475</v>
      </c>
      <c r="AG94" s="64">
        <v>1250</v>
      </c>
      <c r="AH94" s="64">
        <v>44</v>
      </c>
      <c r="AI94" s="64">
        <v>2899</v>
      </c>
      <c r="AJ94" s="65">
        <v>1578</v>
      </c>
      <c r="AK94" s="64">
        <v>1142</v>
      </c>
      <c r="AL94" s="64">
        <v>1086</v>
      </c>
      <c r="AM94" s="64">
        <v>853</v>
      </c>
      <c r="AN94" s="64">
        <v>376</v>
      </c>
      <c r="AO94" s="64">
        <v>29</v>
      </c>
      <c r="AP94" s="64">
        <v>84</v>
      </c>
      <c r="AQ94" s="64">
        <v>279</v>
      </c>
      <c r="AR94" s="64">
        <v>78</v>
      </c>
      <c r="AS94" s="64">
        <v>3</v>
      </c>
      <c r="AT94" s="65">
        <v>4</v>
      </c>
      <c r="AU94" s="64">
        <v>233</v>
      </c>
      <c r="AV94" s="64">
        <v>212</v>
      </c>
      <c r="AW94" s="64">
        <v>156</v>
      </c>
      <c r="AX94" s="64">
        <v>32</v>
      </c>
      <c r="AY94" s="64">
        <v>21</v>
      </c>
      <c r="AZ94" s="64">
        <v>3</v>
      </c>
      <c r="BA94" s="64">
        <v>21</v>
      </c>
      <c r="BB94" s="64">
        <v>17</v>
      </c>
      <c r="BC94" s="64">
        <v>4</v>
      </c>
      <c r="BD94" s="65">
        <v>56</v>
      </c>
      <c r="BE94" s="64">
        <v>375</v>
      </c>
      <c r="BF94" s="64">
        <v>130</v>
      </c>
      <c r="BG94" s="64">
        <v>73</v>
      </c>
      <c r="BH94" s="64">
        <v>19</v>
      </c>
      <c r="BI94" s="64">
        <v>6</v>
      </c>
      <c r="BJ94" s="64">
        <v>32</v>
      </c>
      <c r="BK94" s="64">
        <v>97</v>
      </c>
      <c r="BL94" s="64">
        <v>42</v>
      </c>
      <c r="BM94" s="64">
        <v>9</v>
      </c>
      <c r="BN94" s="65">
        <v>13</v>
      </c>
      <c r="BO94" s="64">
        <v>36</v>
      </c>
      <c r="BP94" s="64">
        <v>48</v>
      </c>
      <c r="BQ94" s="64">
        <v>61</v>
      </c>
      <c r="BR94" s="64">
        <v>1321</v>
      </c>
      <c r="BS94" s="64">
        <v>187</v>
      </c>
      <c r="BT94" s="64">
        <v>124</v>
      </c>
      <c r="BU94" s="64">
        <v>28</v>
      </c>
      <c r="BV94" s="64">
        <v>254</v>
      </c>
      <c r="BW94" s="64">
        <v>169</v>
      </c>
      <c r="BX94" s="65">
        <v>559</v>
      </c>
    </row>
    <row r="95" spans="1:76" ht="15" customHeight="1">
      <c r="A95" s="58"/>
      <c r="B95" s="59" t="s">
        <v>238</v>
      </c>
      <c r="C95" s="60"/>
      <c r="D95" s="61"/>
      <c r="E95" s="62" t="s">
        <v>241</v>
      </c>
      <c r="F95" s="63"/>
      <c r="G95" s="64">
        <v>0</v>
      </c>
      <c r="H95" s="64">
        <v>0</v>
      </c>
      <c r="I95" s="64">
        <v>0</v>
      </c>
      <c r="J95" s="64">
        <v>0</v>
      </c>
      <c r="K95" s="64">
        <v>0</v>
      </c>
      <c r="L95" s="64">
        <v>0</v>
      </c>
      <c r="M95" s="64">
        <v>0</v>
      </c>
      <c r="N95" s="64">
        <v>0</v>
      </c>
      <c r="O95" s="64">
        <v>0</v>
      </c>
      <c r="P95" s="65">
        <v>0</v>
      </c>
      <c r="Q95" s="64">
        <v>0</v>
      </c>
      <c r="R95" s="64">
        <v>0</v>
      </c>
      <c r="S95" s="64">
        <v>0</v>
      </c>
      <c r="T95" s="64">
        <v>0</v>
      </c>
      <c r="U95" s="64">
        <v>0</v>
      </c>
      <c r="V95" s="64">
        <v>0</v>
      </c>
      <c r="W95" s="64">
        <v>0</v>
      </c>
      <c r="X95" s="64">
        <v>0</v>
      </c>
      <c r="Y95" s="64">
        <v>0</v>
      </c>
      <c r="Z95" s="65">
        <v>0</v>
      </c>
      <c r="AA95" s="64">
        <v>0</v>
      </c>
      <c r="AB95" s="64">
        <v>0</v>
      </c>
      <c r="AC95" s="64">
        <v>0</v>
      </c>
      <c r="AD95" s="64">
        <v>0</v>
      </c>
      <c r="AE95" s="64">
        <v>0</v>
      </c>
      <c r="AF95" s="64">
        <v>0</v>
      </c>
      <c r="AG95" s="64">
        <v>0</v>
      </c>
      <c r="AH95" s="64">
        <v>0</v>
      </c>
      <c r="AI95" s="64">
        <v>0</v>
      </c>
      <c r="AJ95" s="65">
        <v>0</v>
      </c>
      <c r="AK95" s="64">
        <v>0</v>
      </c>
      <c r="AL95" s="64">
        <v>0</v>
      </c>
      <c r="AM95" s="64">
        <v>0</v>
      </c>
      <c r="AN95" s="64">
        <v>0</v>
      </c>
      <c r="AO95" s="64">
        <v>0</v>
      </c>
      <c r="AP95" s="64">
        <v>0</v>
      </c>
      <c r="AQ95" s="64">
        <v>0</v>
      </c>
      <c r="AR95" s="64">
        <v>0</v>
      </c>
      <c r="AS95" s="64">
        <v>0</v>
      </c>
      <c r="AT95" s="65">
        <v>0</v>
      </c>
      <c r="AU95" s="64">
        <v>0</v>
      </c>
      <c r="AV95" s="64">
        <v>0</v>
      </c>
      <c r="AW95" s="64">
        <v>0</v>
      </c>
      <c r="AX95" s="64">
        <v>0</v>
      </c>
      <c r="AY95" s="64">
        <v>0</v>
      </c>
      <c r="AZ95" s="64">
        <v>0</v>
      </c>
      <c r="BA95" s="64">
        <v>0</v>
      </c>
      <c r="BB95" s="64">
        <v>0</v>
      </c>
      <c r="BC95" s="64">
        <v>0</v>
      </c>
      <c r="BD95" s="65">
        <v>0</v>
      </c>
      <c r="BE95" s="64">
        <v>0</v>
      </c>
      <c r="BF95" s="64">
        <v>0</v>
      </c>
      <c r="BG95" s="64">
        <v>0</v>
      </c>
      <c r="BH95" s="64">
        <v>0</v>
      </c>
      <c r="BI95" s="64">
        <v>0</v>
      </c>
      <c r="BJ95" s="64">
        <v>0</v>
      </c>
      <c r="BK95" s="64">
        <v>0</v>
      </c>
      <c r="BL95" s="64">
        <v>0</v>
      </c>
      <c r="BM95" s="64">
        <v>0</v>
      </c>
      <c r="BN95" s="65">
        <v>0</v>
      </c>
      <c r="BO95" s="64">
        <v>0</v>
      </c>
      <c r="BP95" s="64">
        <v>0</v>
      </c>
      <c r="BQ95" s="64">
        <v>0</v>
      </c>
      <c r="BR95" s="64">
        <v>0</v>
      </c>
      <c r="BS95" s="64">
        <v>0</v>
      </c>
      <c r="BT95" s="64">
        <v>0</v>
      </c>
      <c r="BU95" s="64">
        <v>0</v>
      </c>
      <c r="BV95" s="64">
        <v>0</v>
      </c>
      <c r="BW95" s="64">
        <v>0</v>
      </c>
      <c r="BX95" s="65">
        <v>0</v>
      </c>
    </row>
    <row r="96" spans="1:76" ht="15" customHeight="1">
      <c r="A96" s="58"/>
      <c r="B96" s="59" t="s">
        <v>240</v>
      </c>
      <c r="C96" s="60"/>
      <c r="D96" s="61"/>
      <c r="E96" s="62" t="s">
        <v>443</v>
      </c>
      <c r="F96" s="63"/>
      <c r="G96" s="64">
        <v>0</v>
      </c>
      <c r="H96" s="64">
        <v>0</v>
      </c>
      <c r="I96" s="64">
        <v>0</v>
      </c>
      <c r="J96" s="64">
        <v>0</v>
      </c>
      <c r="K96" s="64">
        <v>0</v>
      </c>
      <c r="L96" s="64">
        <v>0</v>
      </c>
      <c r="M96" s="64">
        <v>0</v>
      </c>
      <c r="N96" s="64">
        <v>0</v>
      </c>
      <c r="O96" s="64">
        <v>0</v>
      </c>
      <c r="P96" s="65">
        <v>0</v>
      </c>
      <c r="Q96" s="64">
        <v>0</v>
      </c>
      <c r="R96" s="64">
        <v>0</v>
      </c>
      <c r="S96" s="64">
        <v>0</v>
      </c>
      <c r="T96" s="64">
        <v>0</v>
      </c>
      <c r="U96" s="64">
        <v>0</v>
      </c>
      <c r="V96" s="64">
        <v>0</v>
      </c>
      <c r="W96" s="64">
        <v>0</v>
      </c>
      <c r="X96" s="64">
        <v>0</v>
      </c>
      <c r="Y96" s="64">
        <v>0</v>
      </c>
      <c r="Z96" s="65">
        <v>0</v>
      </c>
      <c r="AA96" s="64">
        <v>0</v>
      </c>
      <c r="AB96" s="64">
        <v>0</v>
      </c>
      <c r="AC96" s="64">
        <v>0</v>
      </c>
      <c r="AD96" s="64">
        <v>0</v>
      </c>
      <c r="AE96" s="64">
        <v>0</v>
      </c>
      <c r="AF96" s="64">
        <v>0</v>
      </c>
      <c r="AG96" s="64">
        <v>0</v>
      </c>
      <c r="AH96" s="64">
        <v>0</v>
      </c>
      <c r="AI96" s="64">
        <v>0</v>
      </c>
      <c r="AJ96" s="65">
        <v>0</v>
      </c>
      <c r="AK96" s="64">
        <v>0</v>
      </c>
      <c r="AL96" s="64">
        <v>0</v>
      </c>
      <c r="AM96" s="64">
        <v>0</v>
      </c>
      <c r="AN96" s="64">
        <v>0</v>
      </c>
      <c r="AO96" s="64">
        <v>0</v>
      </c>
      <c r="AP96" s="64">
        <v>0</v>
      </c>
      <c r="AQ96" s="64">
        <v>0</v>
      </c>
      <c r="AR96" s="64">
        <v>0</v>
      </c>
      <c r="AS96" s="64">
        <v>0</v>
      </c>
      <c r="AT96" s="65">
        <v>0</v>
      </c>
      <c r="AU96" s="64">
        <v>0</v>
      </c>
      <c r="AV96" s="64">
        <v>0</v>
      </c>
      <c r="AW96" s="64">
        <v>0</v>
      </c>
      <c r="AX96" s="64">
        <v>0</v>
      </c>
      <c r="AY96" s="64">
        <v>0</v>
      </c>
      <c r="AZ96" s="64">
        <v>0</v>
      </c>
      <c r="BA96" s="64">
        <v>0</v>
      </c>
      <c r="BB96" s="64">
        <v>0</v>
      </c>
      <c r="BC96" s="64">
        <v>0</v>
      </c>
      <c r="BD96" s="65">
        <v>0</v>
      </c>
      <c r="BE96" s="64">
        <v>0</v>
      </c>
      <c r="BF96" s="64">
        <v>0</v>
      </c>
      <c r="BG96" s="64">
        <v>0</v>
      </c>
      <c r="BH96" s="64">
        <v>0</v>
      </c>
      <c r="BI96" s="64">
        <v>0</v>
      </c>
      <c r="BJ96" s="64">
        <v>0</v>
      </c>
      <c r="BK96" s="64">
        <v>0</v>
      </c>
      <c r="BL96" s="64">
        <v>0</v>
      </c>
      <c r="BM96" s="64">
        <v>0</v>
      </c>
      <c r="BN96" s="65">
        <v>0</v>
      </c>
      <c r="BO96" s="64">
        <v>0</v>
      </c>
      <c r="BP96" s="64">
        <v>0</v>
      </c>
      <c r="BQ96" s="64">
        <v>0</v>
      </c>
      <c r="BR96" s="64">
        <v>0</v>
      </c>
      <c r="BS96" s="64">
        <v>0</v>
      </c>
      <c r="BT96" s="64">
        <v>0</v>
      </c>
      <c r="BU96" s="64">
        <v>0</v>
      </c>
      <c r="BV96" s="64">
        <v>0</v>
      </c>
      <c r="BW96" s="64">
        <v>0</v>
      </c>
      <c r="BX96" s="65">
        <v>0</v>
      </c>
    </row>
    <row r="97" spans="1:76" ht="15" customHeight="1">
      <c r="A97" s="58"/>
      <c r="B97" s="59" t="s">
        <v>242</v>
      </c>
      <c r="C97" s="60"/>
      <c r="D97" s="61"/>
      <c r="E97" s="62" t="s">
        <v>444</v>
      </c>
      <c r="F97" s="63"/>
      <c r="G97" s="64">
        <v>69</v>
      </c>
      <c r="H97" s="64">
        <v>22</v>
      </c>
      <c r="I97" s="64">
        <v>9</v>
      </c>
      <c r="J97" s="64">
        <v>4</v>
      </c>
      <c r="K97" s="64">
        <v>4</v>
      </c>
      <c r="L97" s="64">
        <v>0</v>
      </c>
      <c r="M97" s="64">
        <v>5</v>
      </c>
      <c r="N97" s="64">
        <v>0</v>
      </c>
      <c r="O97" s="64">
        <v>3</v>
      </c>
      <c r="P97" s="65">
        <v>3</v>
      </c>
      <c r="Q97" s="64">
        <v>0</v>
      </c>
      <c r="R97" s="64">
        <v>2</v>
      </c>
      <c r="S97" s="64">
        <v>1</v>
      </c>
      <c r="T97" s="64">
        <v>1</v>
      </c>
      <c r="U97" s="64">
        <v>0</v>
      </c>
      <c r="V97" s="64">
        <v>13</v>
      </c>
      <c r="W97" s="64">
        <v>7</v>
      </c>
      <c r="X97" s="64">
        <v>1</v>
      </c>
      <c r="Y97" s="64">
        <v>6</v>
      </c>
      <c r="Z97" s="65">
        <v>6</v>
      </c>
      <c r="AA97" s="64">
        <v>0</v>
      </c>
      <c r="AB97" s="64">
        <v>0</v>
      </c>
      <c r="AC97" s="64">
        <v>0</v>
      </c>
      <c r="AD97" s="64">
        <v>0</v>
      </c>
      <c r="AE97" s="64">
        <v>1</v>
      </c>
      <c r="AF97" s="64">
        <v>1</v>
      </c>
      <c r="AG97" s="64">
        <v>4</v>
      </c>
      <c r="AH97" s="64">
        <v>0</v>
      </c>
      <c r="AI97" s="64">
        <v>38</v>
      </c>
      <c r="AJ97" s="65">
        <v>22</v>
      </c>
      <c r="AK97" s="64">
        <v>4</v>
      </c>
      <c r="AL97" s="64">
        <v>4</v>
      </c>
      <c r="AM97" s="64">
        <v>3</v>
      </c>
      <c r="AN97" s="64">
        <v>2</v>
      </c>
      <c r="AO97" s="64">
        <v>0</v>
      </c>
      <c r="AP97" s="64">
        <v>0</v>
      </c>
      <c r="AQ97" s="64">
        <v>1</v>
      </c>
      <c r="AR97" s="64">
        <v>0</v>
      </c>
      <c r="AS97" s="64">
        <v>0</v>
      </c>
      <c r="AT97" s="65">
        <v>0</v>
      </c>
      <c r="AU97" s="64">
        <v>1</v>
      </c>
      <c r="AV97" s="64">
        <v>1</v>
      </c>
      <c r="AW97" s="64">
        <v>1</v>
      </c>
      <c r="AX97" s="64">
        <v>0</v>
      </c>
      <c r="AY97" s="64">
        <v>0</v>
      </c>
      <c r="AZ97" s="64">
        <v>0</v>
      </c>
      <c r="BA97" s="64">
        <v>0</v>
      </c>
      <c r="BB97" s="64">
        <v>0</v>
      </c>
      <c r="BC97" s="64">
        <v>0</v>
      </c>
      <c r="BD97" s="65">
        <v>0</v>
      </c>
      <c r="BE97" s="64">
        <v>4</v>
      </c>
      <c r="BF97" s="64">
        <v>1</v>
      </c>
      <c r="BG97" s="64">
        <v>1</v>
      </c>
      <c r="BH97" s="64">
        <v>0</v>
      </c>
      <c r="BI97" s="64">
        <v>0</v>
      </c>
      <c r="BJ97" s="64">
        <v>0</v>
      </c>
      <c r="BK97" s="64">
        <v>2</v>
      </c>
      <c r="BL97" s="64">
        <v>0</v>
      </c>
      <c r="BM97" s="64">
        <v>0</v>
      </c>
      <c r="BN97" s="65">
        <v>0</v>
      </c>
      <c r="BO97" s="64">
        <v>0</v>
      </c>
      <c r="BP97" s="64">
        <v>1</v>
      </c>
      <c r="BQ97" s="64">
        <v>14</v>
      </c>
      <c r="BR97" s="64">
        <v>16</v>
      </c>
      <c r="BS97" s="64">
        <v>5</v>
      </c>
      <c r="BT97" s="64">
        <v>3</v>
      </c>
      <c r="BU97" s="64">
        <v>3</v>
      </c>
      <c r="BV97" s="64">
        <v>1</v>
      </c>
      <c r="BW97" s="64">
        <v>1</v>
      </c>
      <c r="BX97" s="65">
        <v>3</v>
      </c>
    </row>
    <row r="98" spans="1:76" ht="15" customHeight="1">
      <c r="A98" s="58"/>
      <c r="B98" s="59" t="s">
        <v>243</v>
      </c>
      <c r="C98" s="60"/>
      <c r="D98" s="61"/>
      <c r="E98" s="62" t="s">
        <v>445</v>
      </c>
      <c r="F98" s="63"/>
      <c r="G98" s="64">
        <v>0</v>
      </c>
      <c r="H98" s="64">
        <v>0</v>
      </c>
      <c r="I98" s="64">
        <v>0</v>
      </c>
      <c r="J98" s="64">
        <v>0</v>
      </c>
      <c r="K98" s="64">
        <v>0</v>
      </c>
      <c r="L98" s="64">
        <v>0</v>
      </c>
      <c r="M98" s="64">
        <v>0</v>
      </c>
      <c r="N98" s="64">
        <v>0</v>
      </c>
      <c r="O98" s="64">
        <v>0</v>
      </c>
      <c r="P98" s="65">
        <v>0</v>
      </c>
      <c r="Q98" s="64">
        <v>0</v>
      </c>
      <c r="R98" s="64">
        <v>0</v>
      </c>
      <c r="S98" s="64">
        <v>0</v>
      </c>
      <c r="T98" s="64">
        <v>0</v>
      </c>
      <c r="U98" s="64">
        <v>0</v>
      </c>
      <c r="V98" s="64">
        <v>0</v>
      </c>
      <c r="W98" s="64">
        <v>0</v>
      </c>
      <c r="X98" s="64">
        <v>0</v>
      </c>
      <c r="Y98" s="64">
        <v>0</v>
      </c>
      <c r="Z98" s="65">
        <v>0</v>
      </c>
      <c r="AA98" s="64">
        <v>0</v>
      </c>
      <c r="AB98" s="64">
        <v>0</v>
      </c>
      <c r="AC98" s="64">
        <v>0</v>
      </c>
      <c r="AD98" s="64">
        <v>0</v>
      </c>
      <c r="AE98" s="64">
        <v>0</v>
      </c>
      <c r="AF98" s="64">
        <v>0</v>
      </c>
      <c r="AG98" s="64">
        <v>0</v>
      </c>
      <c r="AH98" s="64">
        <v>0</v>
      </c>
      <c r="AI98" s="64">
        <v>0</v>
      </c>
      <c r="AJ98" s="65">
        <v>0</v>
      </c>
      <c r="AK98" s="64">
        <v>0</v>
      </c>
      <c r="AL98" s="64">
        <v>0</v>
      </c>
      <c r="AM98" s="64">
        <v>0</v>
      </c>
      <c r="AN98" s="64">
        <v>0</v>
      </c>
      <c r="AO98" s="64">
        <v>0</v>
      </c>
      <c r="AP98" s="64">
        <v>0</v>
      </c>
      <c r="AQ98" s="64">
        <v>0</v>
      </c>
      <c r="AR98" s="64">
        <v>0</v>
      </c>
      <c r="AS98" s="64">
        <v>0</v>
      </c>
      <c r="AT98" s="65">
        <v>0</v>
      </c>
      <c r="AU98" s="64">
        <v>0</v>
      </c>
      <c r="AV98" s="64">
        <v>0</v>
      </c>
      <c r="AW98" s="64">
        <v>0</v>
      </c>
      <c r="AX98" s="64">
        <v>0</v>
      </c>
      <c r="AY98" s="64">
        <v>0</v>
      </c>
      <c r="AZ98" s="64">
        <v>0</v>
      </c>
      <c r="BA98" s="64">
        <v>0</v>
      </c>
      <c r="BB98" s="64">
        <v>0</v>
      </c>
      <c r="BC98" s="64">
        <v>0</v>
      </c>
      <c r="BD98" s="65">
        <v>0</v>
      </c>
      <c r="BE98" s="64">
        <v>0</v>
      </c>
      <c r="BF98" s="64">
        <v>0</v>
      </c>
      <c r="BG98" s="64">
        <v>0</v>
      </c>
      <c r="BH98" s="64">
        <v>0</v>
      </c>
      <c r="BI98" s="64">
        <v>0</v>
      </c>
      <c r="BJ98" s="64">
        <v>0</v>
      </c>
      <c r="BK98" s="64">
        <v>0</v>
      </c>
      <c r="BL98" s="64">
        <v>0</v>
      </c>
      <c r="BM98" s="64">
        <v>0</v>
      </c>
      <c r="BN98" s="65">
        <v>0</v>
      </c>
      <c r="BO98" s="64">
        <v>0</v>
      </c>
      <c r="BP98" s="64">
        <v>0</v>
      </c>
      <c r="BQ98" s="64">
        <v>0</v>
      </c>
      <c r="BR98" s="64">
        <v>0</v>
      </c>
      <c r="BS98" s="64">
        <v>0</v>
      </c>
      <c r="BT98" s="64">
        <v>0</v>
      </c>
      <c r="BU98" s="64">
        <v>0</v>
      </c>
      <c r="BV98" s="64">
        <v>0</v>
      </c>
      <c r="BW98" s="64">
        <v>0</v>
      </c>
      <c r="BX98" s="65">
        <v>0</v>
      </c>
    </row>
    <row r="99" spans="1:76" ht="24" customHeight="1">
      <c r="A99" s="58"/>
      <c r="B99" s="59" t="s">
        <v>244</v>
      </c>
      <c r="C99" s="60"/>
      <c r="D99" s="61"/>
      <c r="E99" s="62" t="s">
        <v>446</v>
      </c>
      <c r="F99" s="63"/>
      <c r="G99" s="64">
        <v>0</v>
      </c>
      <c r="H99" s="64">
        <v>0</v>
      </c>
      <c r="I99" s="64">
        <v>0</v>
      </c>
      <c r="J99" s="64">
        <v>0</v>
      </c>
      <c r="K99" s="64">
        <v>0</v>
      </c>
      <c r="L99" s="64">
        <v>0</v>
      </c>
      <c r="M99" s="64">
        <v>0</v>
      </c>
      <c r="N99" s="64">
        <v>0</v>
      </c>
      <c r="O99" s="64">
        <v>0</v>
      </c>
      <c r="P99" s="65">
        <v>0</v>
      </c>
      <c r="Q99" s="64">
        <v>0</v>
      </c>
      <c r="R99" s="64">
        <v>0</v>
      </c>
      <c r="S99" s="64">
        <v>0</v>
      </c>
      <c r="T99" s="64">
        <v>0</v>
      </c>
      <c r="U99" s="64">
        <v>0</v>
      </c>
      <c r="V99" s="64">
        <v>0</v>
      </c>
      <c r="W99" s="64">
        <v>0</v>
      </c>
      <c r="X99" s="64">
        <v>0</v>
      </c>
      <c r="Y99" s="64">
        <v>0</v>
      </c>
      <c r="Z99" s="65">
        <v>0</v>
      </c>
      <c r="AA99" s="64">
        <v>0</v>
      </c>
      <c r="AB99" s="64">
        <v>0</v>
      </c>
      <c r="AC99" s="64">
        <v>0</v>
      </c>
      <c r="AD99" s="64">
        <v>0</v>
      </c>
      <c r="AE99" s="64">
        <v>0</v>
      </c>
      <c r="AF99" s="64">
        <v>0</v>
      </c>
      <c r="AG99" s="64">
        <v>0</v>
      </c>
      <c r="AH99" s="64">
        <v>0</v>
      </c>
      <c r="AI99" s="64">
        <v>0</v>
      </c>
      <c r="AJ99" s="65">
        <v>0</v>
      </c>
      <c r="AK99" s="64">
        <v>0</v>
      </c>
      <c r="AL99" s="64">
        <v>0</v>
      </c>
      <c r="AM99" s="64">
        <v>0</v>
      </c>
      <c r="AN99" s="64">
        <v>0</v>
      </c>
      <c r="AO99" s="64">
        <v>0</v>
      </c>
      <c r="AP99" s="64">
        <v>0</v>
      </c>
      <c r="AQ99" s="64">
        <v>0</v>
      </c>
      <c r="AR99" s="64">
        <v>0</v>
      </c>
      <c r="AS99" s="64">
        <v>0</v>
      </c>
      <c r="AT99" s="65">
        <v>0</v>
      </c>
      <c r="AU99" s="64">
        <v>0</v>
      </c>
      <c r="AV99" s="64">
        <v>0</v>
      </c>
      <c r="AW99" s="64">
        <v>0</v>
      </c>
      <c r="AX99" s="64">
        <v>0</v>
      </c>
      <c r="AY99" s="64">
        <v>0</v>
      </c>
      <c r="AZ99" s="64">
        <v>0</v>
      </c>
      <c r="BA99" s="64">
        <v>0</v>
      </c>
      <c r="BB99" s="64">
        <v>0</v>
      </c>
      <c r="BC99" s="64">
        <v>0</v>
      </c>
      <c r="BD99" s="65">
        <v>0</v>
      </c>
      <c r="BE99" s="64">
        <v>0</v>
      </c>
      <c r="BF99" s="64">
        <v>0</v>
      </c>
      <c r="BG99" s="64">
        <v>0</v>
      </c>
      <c r="BH99" s="64">
        <v>0</v>
      </c>
      <c r="BI99" s="64">
        <v>0</v>
      </c>
      <c r="BJ99" s="64">
        <v>0</v>
      </c>
      <c r="BK99" s="64">
        <v>0</v>
      </c>
      <c r="BL99" s="64">
        <v>0</v>
      </c>
      <c r="BM99" s="64">
        <v>0</v>
      </c>
      <c r="BN99" s="65">
        <v>0</v>
      </c>
      <c r="BO99" s="64">
        <v>0</v>
      </c>
      <c r="BP99" s="64">
        <v>0</v>
      </c>
      <c r="BQ99" s="64">
        <v>0</v>
      </c>
      <c r="BR99" s="64">
        <v>0</v>
      </c>
      <c r="BS99" s="64">
        <v>0</v>
      </c>
      <c r="BT99" s="64">
        <v>0</v>
      </c>
      <c r="BU99" s="64">
        <v>0</v>
      </c>
      <c r="BV99" s="64">
        <v>0</v>
      </c>
      <c r="BW99" s="64">
        <v>0</v>
      </c>
      <c r="BX99" s="65">
        <v>0</v>
      </c>
    </row>
    <row r="100" spans="1:76" ht="15" customHeight="1">
      <c r="A100" s="58"/>
      <c r="B100" s="59" t="s">
        <v>245</v>
      </c>
      <c r="C100" s="60"/>
      <c r="D100" s="61"/>
      <c r="E100" s="62" t="s">
        <v>447</v>
      </c>
      <c r="F100" s="63"/>
      <c r="G100" s="64">
        <v>56218</v>
      </c>
      <c r="H100" s="64">
        <v>19570</v>
      </c>
      <c r="I100" s="64">
        <v>3650</v>
      </c>
      <c r="J100" s="64">
        <v>793</v>
      </c>
      <c r="K100" s="64">
        <v>766</v>
      </c>
      <c r="L100" s="64">
        <v>27</v>
      </c>
      <c r="M100" s="64">
        <v>2857</v>
      </c>
      <c r="N100" s="64">
        <v>36</v>
      </c>
      <c r="O100" s="64">
        <v>1485</v>
      </c>
      <c r="P100" s="65">
        <v>1453</v>
      </c>
      <c r="Q100" s="64">
        <v>32</v>
      </c>
      <c r="R100" s="64">
        <v>1305</v>
      </c>
      <c r="S100" s="64">
        <v>495</v>
      </c>
      <c r="T100" s="64">
        <v>810</v>
      </c>
      <c r="U100" s="64">
        <v>31</v>
      </c>
      <c r="V100" s="64">
        <v>15920</v>
      </c>
      <c r="W100" s="64">
        <v>2227</v>
      </c>
      <c r="X100" s="64">
        <v>176</v>
      </c>
      <c r="Y100" s="64">
        <v>2051</v>
      </c>
      <c r="Z100" s="65">
        <v>13693</v>
      </c>
      <c r="AA100" s="64">
        <v>145</v>
      </c>
      <c r="AB100" s="64">
        <v>621</v>
      </c>
      <c r="AC100" s="64">
        <v>352</v>
      </c>
      <c r="AD100" s="64">
        <v>913</v>
      </c>
      <c r="AE100" s="64">
        <v>2973</v>
      </c>
      <c r="AF100" s="64">
        <v>2330</v>
      </c>
      <c r="AG100" s="64">
        <v>6169</v>
      </c>
      <c r="AH100" s="64">
        <v>190</v>
      </c>
      <c r="AI100" s="64">
        <v>22336</v>
      </c>
      <c r="AJ100" s="65">
        <v>12750</v>
      </c>
      <c r="AK100" s="64">
        <v>4360</v>
      </c>
      <c r="AL100" s="64">
        <v>4283</v>
      </c>
      <c r="AM100" s="64">
        <v>3683</v>
      </c>
      <c r="AN100" s="64">
        <v>1670</v>
      </c>
      <c r="AO100" s="64">
        <v>78</v>
      </c>
      <c r="AP100" s="64">
        <v>228</v>
      </c>
      <c r="AQ100" s="64">
        <v>1323</v>
      </c>
      <c r="AR100" s="64">
        <v>362</v>
      </c>
      <c r="AS100" s="64">
        <v>7</v>
      </c>
      <c r="AT100" s="65">
        <v>15</v>
      </c>
      <c r="AU100" s="64">
        <v>600</v>
      </c>
      <c r="AV100" s="64">
        <v>531</v>
      </c>
      <c r="AW100" s="64">
        <v>423</v>
      </c>
      <c r="AX100" s="64">
        <v>57</v>
      </c>
      <c r="AY100" s="64">
        <v>41</v>
      </c>
      <c r="AZ100" s="64">
        <v>10</v>
      </c>
      <c r="BA100" s="64">
        <v>69</v>
      </c>
      <c r="BB100" s="64">
        <v>56</v>
      </c>
      <c r="BC100" s="64">
        <v>13</v>
      </c>
      <c r="BD100" s="65">
        <v>77</v>
      </c>
      <c r="BE100" s="64">
        <v>3149</v>
      </c>
      <c r="BF100" s="64">
        <v>1028</v>
      </c>
      <c r="BG100" s="64">
        <v>647</v>
      </c>
      <c r="BH100" s="64">
        <v>120</v>
      </c>
      <c r="BI100" s="64">
        <v>52</v>
      </c>
      <c r="BJ100" s="64">
        <v>209</v>
      </c>
      <c r="BK100" s="64">
        <v>1102</v>
      </c>
      <c r="BL100" s="64">
        <v>407</v>
      </c>
      <c r="BM100" s="64">
        <v>54</v>
      </c>
      <c r="BN100" s="65">
        <v>97</v>
      </c>
      <c r="BO100" s="64">
        <v>128</v>
      </c>
      <c r="BP100" s="64">
        <v>333</v>
      </c>
      <c r="BQ100" s="64">
        <v>5241</v>
      </c>
      <c r="BR100" s="64">
        <v>9586</v>
      </c>
      <c r="BS100" s="64">
        <v>868</v>
      </c>
      <c r="BT100" s="64">
        <v>518</v>
      </c>
      <c r="BU100" s="64">
        <v>89</v>
      </c>
      <c r="BV100" s="64">
        <v>1471</v>
      </c>
      <c r="BW100" s="64">
        <v>1389</v>
      </c>
      <c r="BX100" s="65">
        <v>5251</v>
      </c>
    </row>
    <row r="101" spans="1:76" ht="15" customHeight="1">
      <c r="A101" s="58"/>
      <c r="B101" s="59" t="s">
        <v>246</v>
      </c>
      <c r="C101" s="60"/>
      <c r="D101" s="61"/>
      <c r="E101" s="62" t="s">
        <v>248</v>
      </c>
      <c r="F101" s="63"/>
      <c r="G101" s="64">
        <v>1528175</v>
      </c>
      <c r="H101" s="64">
        <v>549723</v>
      </c>
      <c r="I101" s="64">
        <v>218408</v>
      </c>
      <c r="J101" s="64">
        <v>99819</v>
      </c>
      <c r="K101" s="64">
        <v>97055</v>
      </c>
      <c r="L101" s="64">
        <v>2764</v>
      </c>
      <c r="M101" s="64">
        <v>118589</v>
      </c>
      <c r="N101" s="64">
        <v>2210</v>
      </c>
      <c r="O101" s="64">
        <v>76486</v>
      </c>
      <c r="P101" s="65">
        <v>75551</v>
      </c>
      <c r="Q101" s="64">
        <v>935</v>
      </c>
      <c r="R101" s="64">
        <v>38697</v>
      </c>
      <c r="S101" s="64">
        <v>19000</v>
      </c>
      <c r="T101" s="64">
        <v>19697</v>
      </c>
      <c r="U101" s="64">
        <v>1196</v>
      </c>
      <c r="V101" s="64">
        <v>331315</v>
      </c>
      <c r="W101" s="64">
        <v>6184</v>
      </c>
      <c r="X101" s="64">
        <v>912</v>
      </c>
      <c r="Y101" s="64">
        <v>5272</v>
      </c>
      <c r="Z101" s="65">
        <v>325131</v>
      </c>
      <c r="AA101" s="64">
        <v>3716</v>
      </c>
      <c r="AB101" s="64">
        <v>16952</v>
      </c>
      <c r="AC101" s="64">
        <v>10238</v>
      </c>
      <c r="AD101" s="64">
        <v>23192</v>
      </c>
      <c r="AE101" s="64">
        <v>65438</v>
      </c>
      <c r="AF101" s="64">
        <v>65054</v>
      </c>
      <c r="AG101" s="64">
        <v>135719</v>
      </c>
      <c r="AH101" s="64">
        <v>4822</v>
      </c>
      <c r="AI101" s="64">
        <v>925465</v>
      </c>
      <c r="AJ101" s="65">
        <v>451346</v>
      </c>
      <c r="AK101" s="64">
        <v>161552</v>
      </c>
      <c r="AL101" s="64">
        <v>159201</v>
      </c>
      <c r="AM101" s="64">
        <v>128708</v>
      </c>
      <c r="AN101" s="64">
        <v>52423</v>
      </c>
      <c r="AO101" s="64">
        <v>1819</v>
      </c>
      <c r="AP101" s="64">
        <v>13542</v>
      </c>
      <c r="AQ101" s="64">
        <v>41973</v>
      </c>
      <c r="AR101" s="64">
        <v>17998</v>
      </c>
      <c r="AS101" s="64">
        <v>246</v>
      </c>
      <c r="AT101" s="65">
        <v>707</v>
      </c>
      <c r="AU101" s="64">
        <v>30493</v>
      </c>
      <c r="AV101" s="64">
        <v>27859</v>
      </c>
      <c r="AW101" s="64">
        <v>24888</v>
      </c>
      <c r="AX101" s="64">
        <v>1885</v>
      </c>
      <c r="AY101" s="64">
        <v>813</v>
      </c>
      <c r="AZ101" s="64">
        <v>273</v>
      </c>
      <c r="BA101" s="64">
        <v>2634</v>
      </c>
      <c r="BB101" s="64">
        <v>2114</v>
      </c>
      <c r="BC101" s="64">
        <v>520</v>
      </c>
      <c r="BD101" s="65">
        <v>2351</v>
      </c>
      <c r="BE101" s="64">
        <v>264738</v>
      </c>
      <c r="BF101" s="64">
        <v>64846</v>
      </c>
      <c r="BG101" s="64">
        <v>37549</v>
      </c>
      <c r="BH101" s="64">
        <v>9394</v>
      </c>
      <c r="BI101" s="64">
        <v>3442</v>
      </c>
      <c r="BJ101" s="64">
        <v>14461</v>
      </c>
      <c r="BK101" s="64">
        <v>75380</v>
      </c>
      <c r="BL101" s="64">
        <v>31409</v>
      </c>
      <c r="BM101" s="64">
        <v>2857</v>
      </c>
      <c r="BN101" s="65">
        <v>21285</v>
      </c>
      <c r="BO101" s="64">
        <v>39914</v>
      </c>
      <c r="BP101" s="64">
        <v>29047</v>
      </c>
      <c r="BQ101" s="64">
        <v>25056</v>
      </c>
      <c r="BR101" s="64">
        <v>474119</v>
      </c>
      <c r="BS101" s="64">
        <v>124562</v>
      </c>
      <c r="BT101" s="64">
        <v>40357</v>
      </c>
      <c r="BU101" s="64">
        <v>5029</v>
      </c>
      <c r="BV101" s="64">
        <v>57630</v>
      </c>
      <c r="BW101" s="64">
        <v>48610</v>
      </c>
      <c r="BX101" s="65">
        <v>197931</v>
      </c>
    </row>
    <row r="102" spans="1:76" ht="15" customHeight="1">
      <c r="A102" s="58"/>
      <c r="B102" s="59" t="s">
        <v>247</v>
      </c>
      <c r="C102" s="60"/>
      <c r="D102" s="61"/>
      <c r="E102" s="62" t="s">
        <v>250</v>
      </c>
      <c r="F102" s="63"/>
      <c r="G102" s="64">
        <v>107686</v>
      </c>
      <c r="H102" s="64">
        <v>85607</v>
      </c>
      <c r="I102" s="64">
        <v>64021</v>
      </c>
      <c r="J102" s="64">
        <v>11624</v>
      </c>
      <c r="K102" s="64">
        <v>5467</v>
      </c>
      <c r="L102" s="64">
        <v>6157</v>
      </c>
      <c r="M102" s="64">
        <v>52397</v>
      </c>
      <c r="N102" s="64">
        <v>329</v>
      </c>
      <c r="O102" s="64">
        <v>13892</v>
      </c>
      <c r="P102" s="65">
        <v>11458</v>
      </c>
      <c r="Q102" s="64">
        <v>2434</v>
      </c>
      <c r="R102" s="64">
        <v>37018</v>
      </c>
      <c r="S102" s="64">
        <v>3541</v>
      </c>
      <c r="T102" s="64">
        <v>33477</v>
      </c>
      <c r="U102" s="64">
        <v>1158</v>
      </c>
      <c r="V102" s="64">
        <v>21586</v>
      </c>
      <c r="W102" s="64">
        <v>2095</v>
      </c>
      <c r="X102" s="64">
        <v>111</v>
      </c>
      <c r="Y102" s="64">
        <v>1984</v>
      </c>
      <c r="Z102" s="65">
        <v>19491</v>
      </c>
      <c r="AA102" s="64">
        <v>287</v>
      </c>
      <c r="AB102" s="64">
        <v>827</v>
      </c>
      <c r="AC102" s="64">
        <v>344</v>
      </c>
      <c r="AD102" s="64">
        <v>1917</v>
      </c>
      <c r="AE102" s="64">
        <v>4067</v>
      </c>
      <c r="AF102" s="64">
        <v>2703</v>
      </c>
      <c r="AG102" s="64">
        <v>7326</v>
      </c>
      <c r="AH102" s="64">
        <v>2020</v>
      </c>
      <c r="AI102" s="64">
        <v>18270</v>
      </c>
      <c r="AJ102" s="65">
        <v>10679</v>
      </c>
      <c r="AK102" s="64">
        <v>6469</v>
      </c>
      <c r="AL102" s="64">
        <v>6282</v>
      </c>
      <c r="AM102" s="64">
        <v>5166</v>
      </c>
      <c r="AN102" s="64">
        <v>2361</v>
      </c>
      <c r="AO102" s="64">
        <v>135</v>
      </c>
      <c r="AP102" s="64">
        <v>401</v>
      </c>
      <c r="AQ102" s="64">
        <v>1777</v>
      </c>
      <c r="AR102" s="64">
        <v>460</v>
      </c>
      <c r="AS102" s="64">
        <v>11</v>
      </c>
      <c r="AT102" s="65">
        <v>21</v>
      </c>
      <c r="AU102" s="64">
        <v>1116</v>
      </c>
      <c r="AV102" s="64">
        <v>1000</v>
      </c>
      <c r="AW102" s="64">
        <v>773</v>
      </c>
      <c r="AX102" s="64">
        <v>126</v>
      </c>
      <c r="AY102" s="64">
        <v>80</v>
      </c>
      <c r="AZ102" s="64">
        <v>21</v>
      </c>
      <c r="BA102" s="64">
        <v>116</v>
      </c>
      <c r="BB102" s="64">
        <v>90</v>
      </c>
      <c r="BC102" s="64">
        <v>26</v>
      </c>
      <c r="BD102" s="65">
        <v>187</v>
      </c>
      <c r="BE102" s="64">
        <v>4203</v>
      </c>
      <c r="BF102" s="64">
        <v>1538</v>
      </c>
      <c r="BG102" s="64">
        <v>930</v>
      </c>
      <c r="BH102" s="64">
        <v>180</v>
      </c>
      <c r="BI102" s="64">
        <v>67</v>
      </c>
      <c r="BJ102" s="64">
        <v>361</v>
      </c>
      <c r="BK102" s="64">
        <v>1215</v>
      </c>
      <c r="BL102" s="64">
        <v>510</v>
      </c>
      <c r="BM102" s="64">
        <v>84</v>
      </c>
      <c r="BN102" s="65">
        <v>128</v>
      </c>
      <c r="BO102" s="64">
        <v>264</v>
      </c>
      <c r="BP102" s="64">
        <v>464</v>
      </c>
      <c r="BQ102" s="64">
        <v>7</v>
      </c>
      <c r="BR102" s="64">
        <v>7591</v>
      </c>
      <c r="BS102" s="64">
        <v>1356</v>
      </c>
      <c r="BT102" s="64">
        <v>882</v>
      </c>
      <c r="BU102" s="64">
        <v>275</v>
      </c>
      <c r="BV102" s="64">
        <v>1054</v>
      </c>
      <c r="BW102" s="64">
        <v>869</v>
      </c>
      <c r="BX102" s="65">
        <v>3155</v>
      </c>
    </row>
    <row r="103" spans="1:76" ht="15" customHeight="1">
      <c r="A103" s="58"/>
      <c r="B103" s="59" t="s">
        <v>249</v>
      </c>
      <c r="C103" s="60"/>
      <c r="D103" s="61"/>
      <c r="E103" s="62" t="s">
        <v>252</v>
      </c>
      <c r="F103" s="63"/>
      <c r="G103" s="64">
        <v>285151</v>
      </c>
      <c r="H103" s="64">
        <v>91633</v>
      </c>
      <c r="I103" s="64">
        <v>35929</v>
      </c>
      <c r="J103" s="64">
        <v>15429</v>
      </c>
      <c r="K103" s="64">
        <v>15121</v>
      </c>
      <c r="L103" s="64">
        <v>308</v>
      </c>
      <c r="M103" s="64">
        <v>20500</v>
      </c>
      <c r="N103" s="64">
        <v>407</v>
      </c>
      <c r="O103" s="64">
        <v>13597</v>
      </c>
      <c r="P103" s="65">
        <v>13467</v>
      </c>
      <c r="Q103" s="64">
        <v>130</v>
      </c>
      <c r="R103" s="64">
        <v>6309</v>
      </c>
      <c r="S103" s="64">
        <v>3650</v>
      </c>
      <c r="T103" s="64">
        <v>2659</v>
      </c>
      <c r="U103" s="64">
        <v>187</v>
      </c>
      <c r="V103" s="64">
        <v>55704</v>
      </c>
      <c r="W103" s="64">
        <v>1536</v>
      </c>
      <c r="X103" s="64">
        <v>149</v>
      </c>
      <c r="Y103" s="64">
        <v>1387</v>
      </c>
      <c r="Z103" s="65">
        <v>54168</v>
      </c>
      <c r="AA103" s="64">
        <v>731</v>
      </c>
      <c r="AB103" s="64">
        <v>2777</v>
      </c>
      <c r="AC103" s="64">
        <v>1568</v>
      </c>
      <c r="AD103" s="64">
        <v>4874</v>
      </c>
      <c r="AE103" s="64">
        <v>11530</v>
      </c>
      <c r="AF103" s="64">
        <v>9885</v>
      </c>
      <c r="AG103" s="64">
        <v>22063</v>
      </c>
      <c r="AH103" s="64">
        <v>740</v>
      </c>
      <c r="AI103" s="64">
        <v>148090</v>
      </c>
      <c r="AJ103" s="65">
        <v>92692</v>
      </c>
      <c r="AK103" s="64">
        <v>17017</v>
      </c>
      <c r="AL103" s="64">
        <v>16960</v>
      </c>
      <c r="AM103" s="64">
        <v>15454</v>
      </c>
      <c r="AN103" s="64">
        <v>7316</v>
      </c>
      <c r="AO103" s="64">
        <v>339</v>
      </c>
      <c r="AP103" s="64">
        <v>1128</v>
      </c>
      <c r="AQ103" s="64">
        <v>4809</v>
      </c>
      <c r="AR103" s="64">
        <v>1758</v>
      </c>
      <c r="AS103" s="64">
        <v>31</v>
      </c>
      <c r="AT103" s="65">
        <v>73</v>
      </c>
      <c r="AU103" s="64">
        <v>1506</v>
      </c>
      <c r="AV103" s="64">
        <v>1323</v>
      </c>
      <c r="AW103" s="64">
        <v>1107</v>
      </c>
      <c r="AX103" s="64">
        <v>114</v>
      </c>
      <c r="AY103" s="64">
        <v>30</v>
      </c>
      <c r="AZ103" s="64">
        <v>72</v>
      </c>
      <c r="BA103" s="64">
        <v>183</v>
      </c>
      <c r="BB103" s="64">
        <v>103</v>
      </c>
      <c r="BC103" s="64">
        <v>80</v>
      </c>
      <c r="BD103" s="65">
        <v>57</v>
      </c>
      <c r="BE103" s="64">
        <v>75169</v>
      </c>
      <c r="BF103" s="64">
        <v>23091</v>
      </c>
      <c r="BG103" s="64">
        <v>15225</v>
      </c>
      <c r="BH103" s="64">
        <v>3746</v>
      </c>
      <c r="BI103" s="64">
        <v>875</v>
      </c>
      <c r="BJ103" s="64">
        <v>3245</v>
      </c>
      <c r="BK103" s="64">
        <v>211</v>
      </c>
      <c r="BL103" s="64">
        <v>5471</v>
      </c>
      <c r="BM103" s="64">
        <v>104</v>
      </c>
      <c r="BN103" s="65">
        <v>20</v>
      </c>
      <c r="BO103" s="64">
        <v>42619</v>
      </c>
      <c r="BP103" s="64">
        <v>3653</v>
      </c>
      <c r="BQ103" s="64">
        <v>506</v>
      </c>
      <c r="BR103" s="64">
        <v>55398</v>
      </c>
      <c r="BS103" s="64">
        <v>8471</v>
      </c>
      <c r="BT103" s="64">
        <v>3132</v>
      </c>
      <c r="BU103" s="64">
        <v>307</v>
      </c>
      <c r="BV103" s="64">
        <v>1863</v>
      </c>
      <c r="BW103" s="64">
        <v>16113</v>
      </c>
      <c r="BX103" s="65">
        <v>25512</v>
      </c>
    </row>
    <row r="104" spans="1:76" ht="24" customHeight="1">
      <c r="A104" s="58"/>
      <c r="B104" s="59" t="s">
        <v>251</v>
      </c>
      <c r="C104" s="60"/>
      <c r="D104" s="61"/>
      <c r="E104" s="62" t="s">
        <v>42</v>
      </c>
      <c r="F104" s="63"/>
      <c r="G104" s="64">
        <v>3545738</v>
      </c>
      <c r="H104" s="64">
        <v>1772582</v>
      </c>
      <c r="I104" s="64">
        <v>895036</v>
      </c>
      <c r="J104" s="64">
        <v>372300</v>
      </c>
      <c r="K104" s="64">
        <v>369640</v>
      </c>
      <c r="L104" s="64">
        <v>2660</v>
      </c>
      <c r="M104" s="64">
        <v>522736</v>
      </c>
      <c r="N104" s="64">
        <v>4233</v>
      </c>
      <c r="O104" s="64">
        <v>351779</v>
      </c>
      <c r="P104" s="65">
        <v>351005</v>
      </c>
      <c r="Q104" s="64">
        <v>774</v>
      </c>
      <c r="R104" s="64">
        <v>158900</v>
      </c>
      <c r="S104" s="64">
        <v>143979</v>
      </c>
      <c r="T104" s="64">
        <v>14921</v>
      </c>
      <c r="U104" s="64">
        <v>7824</v>
      </c>
      <c r="V104" s="64">
        <v>877546</v>
      </c>
      <c r="W104" s="64">
        <v>45503</v>
      </c>
      <c r="X104" s="64">
        <v>3586</v>
      </c>
      <c r="Y104" s="64">
        <v>41917</v>
      </c>
      <c r="Z104" s="65">
        <v>832043</v>
      </c>
      <c r="AA104" s="64">
        <v>4417</v>
      </c>
      <c r="AB104" s="64">
        <v>22518</v>
      </c>
      <c r="AC104" s="64">
        <v>17518</v>
      </c>
      <c r="AD104" s="64">
        <v>55564</v>
      </c>
      <c r="AE104" s="64">
        <v>161378</v>
      </c>
      <c r="AF104" s="64">
        <v>89521</v>
      </c>
      <c r="AG104" s="64">
        <v>468647</v>
      </c>
      <c r="AH104" s="64">
        <v>12480</v>
      </c>
      <c r="AI104" s="64">
        <v>1618021</v>
      </c>
      <c r="AJ104" s="65">
        <v>1376769</v>
      </c>
      <c r="AK104" s="64">
        <v>705969</v>
      </c>
      <c r="AL104" s="64">
        <v>685544</v>
      </c>
      <c r="AM104" s="64">
        <v>606560</v>
      </c>
      <c r="AN104" s="64">
        <v>276229</v>
      </c>
      <c r="AO104" s="64">
        <v>12335</v>
      </c>
      <c r="AP104" s="64">
        <v>44103</v>
      </c>
      <c r="AQ104" s="64">
        <v>219290</v>
      </c>
      <c r="AR104" s="64">
        <v>51498</v>
      </c>
      <c r="AS104" s="64">
        <v>941</v>
      </c>
      <c r="AT104" s="65">
        <v>2164</v>
      </c>
      <c r="AU104" s="64">
        <v>78984</v>
      </c>
      <c r="AV104" s="64">
        <v>73253</v>
      </c>
      <c r="AW104" s="64">
        <v>61548</v>
      </c>
      <c r="AX104" s="64">
        <v>7314</v>
      </c>
      <c r="AY104" s="64">
        <v>3191</v>
      </c>
      <c r="AZ104" s="64">
        <v>1200</v>
      </c>
      <c r="BA104" s="64">
        <v>5731</v>
      </c>
      <c r="BB104" s="64">
        <v>4469</v>
      </c>
      <c r="BC104" s="64">
        <v>1262</v>
      </c>
      <c r="BD104" s="65">
        <v>20425</v>
      </c>
      <c r="BE104" s="64">
        <v>573175</v>
      </c>
      <c r="BF104" s="64">
        <v>280772</v>
      </c>
      <c r="BG104" s="64">
        <v>164787</v>
      </c>
      <c r="BH104" s="64">
        <v>46458</v>
      </c>
      <c r="BI104" s="64">
        <v>8316</v>
      </c>
      <c r="BJ104" s="64">
        <v>61211</v>
      </c>
      <c r="BK104" s="64">
        <v>180702</v>
      </c>
      <c r="BL104" s="64">
        <v>31024</v>
      </c>
      <c r="BM104" s="64">
        <v>2081</v>
      </c>
      <c r="BN104" s="65">
        <v>18650</v>
      </c>
      <c r="BO104" s="64">
        <v>17795</v>
      </c>
      <c r="BP104" s="64">
        <v>42151</v>
      </c>
      <c r="BQ104" s="64">
        <v>97625</v>
      </c>
      <c r="BR104" s="64">
        <v>241252</v>
      </c>
      <c r="BS104" s="64">
        <v>36852</v>
      </c>
      <c r="BT104" s="64">
        <v>24775</v>
      </c>
      <c r="BU104" s="64">
        <v>9528</v>
      </c>
      <c r="BV104" s="64">
        <v>41096</v>
      </c>
      <c r="BW104" s="64">
        <v>33809</v>
      </c>
      <c r="BX104" s="65">
        <v>95192</v>
      </c>
    </row>
    <row r="105" spans="1:76" ht="15" customHeight="1">
      <c r="A105" s="58"/>
      <c r="B105" s="59" t="s">
        <v>253</v>
      </c>
      <c r="C105" s="60"/>
      <c r="D105" s="61"/>
      <c r="E105" s="62" t="s">
        <v>448</v>
      </c>
      <c r="F105" s="63"/>
      <c r="G105" s="64">
        <v>0</v>
      </c>
      <c r="H105" s="64">
        <v>0</v>
      </c>
      <c r="I105" s="64">
        <v>0</v>
      </c>
      <c r="J105" s="64">
        <v>0</v>
      </c>
      <c r="K105" s="64">
        <v>0</v>
      </c>
      <c r="L105" s="64">
        <v>0</v>
      </c>
      <c r="M105" s="64">
        <v>0</v>
      </c>
      <c r="N105" s="64">
        <v>0</v>
      </c>
      <c r="O105" s="64">
        <v>0</v>
      </c>
      <c r="P105" s="65">
        <v>0</v>
      </c>
      <c r="Q105" s="64">
        <v>0</v>
      </c>
      <c r="R105" s="64">
        <v>0</v>
      </c>
      <c r="S105" s="64">
        <v>0</v>
      </c>
      <c r="T105" s="64">
        <v>0</v>
      </c>
      <c r="U105" s="64">
        <v>0</v>
      </c>
      <c r="V105" s="64">
        <v>0</v>
      </c>
      <c r="W105" s="64">
        <v>0</v>
      </c>
      <c r="X105" s="64">
        <v>0</v>
      </c>
      <c r="Y105" s="64">
        <v>0</v>
      </c>
      <c r="Z105" s="65">
        <v>0</v>
      </c>
      <c r="AA105" s="64">
        <v>0</v>
      </c>
      <c r="AB105" s="64">
        <v>0</v>
      </c>
      <c r="AC105" s="64">
        <v>0</v>
      </c>
      <c r="AD105" s="64">
        <v>0</v>
      </c>
      <c r="AE105" s="64">
        <v>0</v>
      </c>
      <c r="AF105" s="64">
        <v>0</v>
      </c>
      <c r="AG105" s="64">
        <v>0</v>
      </c>
      <c r="AH105" s="64">
        <v>0</v>
      </c>
      <c r="AI105" s="64">
        <v>0</v>
      </c>
      <c r="AJ105" s="65">
        <v>0</v>
      </c>
      <c r="AK105" s="64">
        <v>0</v>
      </c>
      <c r="AL105" s="64">
        <v>0</v>
      </c>
      <c r="AM105" s="64">
        <v>0</v>
      </c>
      <c r="AN105" s="64">
        <v>0</v>
      </c>
      <c r="AO105" s="64">
        <v>0</v>
      </c>
      <c r="AP105" s="64">
        <v>0</v>
      </c>
      <c r="AQ105" s="64">
        <v>0</v>
      </c>
      <c r="AR105" s="64">
        <v>0</v>
      </c>
      <c r="AS105" s="64">
        <v>0</v>
      </c>
      <c r="AT105" s="65">
        <v>0</v>
      </c>
      <c r="AU105" s="64">
        <v>0</v>
      </c>
      <c r="AV105" s="64">
        <v>0</v>
      </c>
      <c r="AW105" s="64">
        <v>0</v>
      </c>
      <c r="AX105" s="64">
        <v>0</v>
      </c>
      <c r="AY105" s="64">
        <v>0</v>
      </c>
      <c r="AZ105" s="64">
        <v>0</v>
      </c>
      <c r="BA105" s="64">
        <v>0</v>
      </c>
      <c r="BB105" s="64">
        <v>0</v>
      </c>
      <c r="BC105" s="64">
        <v>0</v>
      </c>
      <c r="BD105" s="65">
        <v>0</v>
      </c>
      <c r="BE105" s="64">
        <v>0</v>
      </c>
      <c r="BF105" s="64">
        <v>0</v>
      </c>
      <c r="BG105" s="64">
        <v>0</v>
      </c>
      <c r="BH105" s="64">
        <v>0</v>
      </c>
      <c r="BI105" s="64">
        <v>0</v>
      </c>
      <c r="BJ105" s="64">
        <v>0</v>
      </c>
      <c r="BK105" s="64">
        <v>0</v>
      </c>
      <c r="BL105" s="64">
        <v>0</v>
      </c>
      <c r="BM105" s="64">
        <v>0</v>
      </c>
      <c r="BN105" s="65">
        <v>0</v>
      </c>
      <c r="BO105" s="64">
        <v>0</v>
      </c>
      <c r="BP105" s="64">
        <v>0</v>
      </c>
      <c r="BQ105" s="64">
        <v>0</v>
      </c>
      <c r="BR105" s="64">
        <v>0</v>
      </c>
      <c r="BS105" s="64">
        <v>0</v>
      </c>
      <c r="BT105" s="64">
        <v>0</v>
      </c>
      <c r="BU105" s="64">
        <v>0</v>
      </c>
      <c r="BV105" s="64">
        <v>0</v>
      </c>
      <c r="BW105" s="64">
        <v>0</v>
      </c>
      <c r="BX105" s="65">
        <v>0</v>
      </c>
    </row>
    <row r="106" spans="1:76" ht="15" customHeight="1">
      <c r="A106" s="58"/>
      <c r="B106" s="59" t="s">
        <v>254</v>
      </c>
      <c r="C106" s="60"/>
      <c r="D106" s="61"/>
      <c r="E106" s="62" t="s">
        <v>449</v>
      </c>
      <c r="F106" s="63"/>
      <c r="G106" s="64">
        <v>0</v>
      </c>
      <c r="H106" s="64">
        <v>0</v>
      </c>
      <c r="I106" s="64">
        <v>0</v>
      </c>
      <c r="J106" s="64">
        <v>0</v>
      </c>
      <c r="K106" s="64">
        <v>0</v>
      </c>
      <c r="L106" s="64">
        <v>0</v>
      </c>
      <c r="M106" s="64">
        <v>0</v>
      </c>
      <c r="N106" s="64">
        <v>0</v>
      </c>
      <c r="O106" s="64">
        <v>0</v>
      </c>
      <c r="P106" s="65">
        <v>0</v>
      </c>
      <c r="Q106" s="64">
        <v>0</v>
      </c>
      <c r="R106" s="64">
        <v>0</v>
      </c>
      <c r="S106" s="64">
        <v>0</v>
      </c>
      <c r="T106" s="64">
        <v>0</v>
      </c>
      <c r="U106" s="64">
        <v>0</v>
      </c>
      <c r="V106" s="64">
        <v>0</v>
      </c>
      <c r="W106" s="64">
        <v>0</v>
      </c>
      <c r="X106" s="64">
        <v>0</v>
      </c>
      <c r="Y106" s="64">
        <v>0</v>
      </c>
      <c r="Z106" s="65">
        <v>0</v>
      </c>
      <c r="AA106" s="64">
        <v>0</v>
      </c>
      <c r="AB106" s="64">
        <v>0</v>
      </c>
      <c r="AC106" s="64">
        <v>0</v>
      </c>
      <c r="AD106" s="64">
        <v>0</v>
      </c>
      <c r="AE106" s="64">
        <v>0</v>
      </c>
      <c r="AF106" s="64">
        <v>0</v>
      </c>
      <c r="AG106" s="64">
        <v>0</v>
      </c>
      <c r="AH106" s="64">
        <v>0</v>
      </c>
      <c r="AI106" s="64">
        <v>0</v>
      </c>
      <c r="AJ106" s="65">
        <v>0</v>
      </c>
      <c r="AK106" s="64">
        <v>0</v>
      </c>
      <c r="AL106" s="64">
        <v>0</v>
      </c>
      <c r="AM106" s="64">
        <v>0</v>
      </c>
      <c r="AN106" s="64">
        <v>0</v>
      </c>
      <c r="AO106" s="64">
        <v>0</v>
      </c>
      <c r="AP106" s="64">
        <v>0</v>
      </c>
      <c r="AQ106" s="64">
        <v>0</v>
      </c>
      <c r="AR106" s="64">
        <v>0</v>
      </c>
      <c r="AS106" s="64">
        <v>0</v>
      </c>
      <c r="AT106" s="65">
        <v>0</v>
      </c>
      <c r="AU106" s="64">
        <v>0</v>
      </c>
      <c r="AV106" s="64">
        <v>0</v>
      </c>
      <c r="AW106" s="64">
        <v>0</v>
      </c>
      <c r="AX106" s="64">
        <v>0</v>
      </c>
      <c r="AY106" s="64">
        <v>0</v>
      </c>
      <c r="AZ106" s="64">
        <v>0</v>
      </c>
      <c r="BA106" s="64">
        <v>0</v>
      </c>
      <c r="BB106" s="64">
        <v>0</v>
      </c>
      <c r="BC106" s="64">
        <v>0</v>
      </c>
      <c r="BD106" s="65">
        <v>0</v>
      </c>
      <c r="BE106" s="64">
        <v>0</v>
      </c>
      <c r="BF106" s="64">
        <v>0</v>
      </c>
      <c r="BG106" s="64">
        <v>0</v>
      </c>
      <c r="BH106" s="64">
        <v>0</v>
      </c>
      <c r="BI106" s="64">
        <v>0</v>
      </c>
      <c r="BJ106" s="64">
        <v>0</v>
      </c>
      <c r="BK106" s="64">
        <v>0</v>
      </c>
      <c r="BL106" s="64">
        <v>0</v>
      </c>
      <c r="BM106" s="64">
        <v>0</v>
      </c>
      <c r="BN106" s="65">
        <v>0</v>
      </c>
      <c r="BO106" s="64">
        <v>0</v>
      </c>
      <c r="BP106" s="64">
        <v>0</v>
      </c>
      <c r="BQ106" s="64">
        <v>0</v>
      </c>
      <c r="BR106" s="64">
        <v>0</v>
      </c>
      <c r="BS106" s="64">
        <v>0</v>
      </c>
      <c r="BT106" s="64">
        <v>0</v>
      </c>
      <c r="BU106" s="64">
        <v>0</v>
      </c>
      <c r="BV106" s="64">
        <v>0</v>
      </c>
      <c r="BW106" s="64">
        <v>0</v>
      </c>
      <c r="BX106" s="65">
        <v>0</v>
      </c>
    </row>
    <row r="107" spans="1:76" ht="15" customHeight="1">
      <c r="A107" s="58"/>
      <c r="B107" s="59" t="s">
        <v>255</v>
      </c>
      <c r="C107" s="60"/>
      <c r="D107" s="61"/>
      <c r="E107" s="62" t="s">
        <v>450</v>
      </c>
      <c r="F107" s="63"/>
      <c r="G107" s="64">
        <v>1656</v>
      </c>
      <c r="H107" s="64">
        <v>304</v>
      </c>
      <c r="I107" s="64">
        <v>105</v>
      </c>
      <c r="J107" s="64">
        <v>33</v>
      </c>
      <c r="K107" s="64">
        <v>32</v>
      </c>
      <c r="L107" s="64">
        <v>1</v>
      </c>
      <c r="M107" s="64">
        <v>72</v>
      </c>
      <c r="N107" s="64">
        <v>1</v>
      </c>
      <c r="O107" s="64">
        <v>38</v>
      </c>
      <c r="P107" s="65">
        <v>37</v>
      </c>
      <c r="Q107" s="64">
        <v>1</v>
      </c>
      <c r="R107" s="64">
        <v>32</v>
      </c>
      <c r="S107" s="64">
        <v>12</v>
      </c>
      <c r="T107" s="64">
        <v>20</v>
      </c>
      <c r="U107" s="64">
        <v>1</v>
      </c>
      <c r="V107" s="64">
        <v>199</v>
      </c>
      <c r="W107" s="64">
        <v>23</v>
      </c>
      <c r="X107" s="64">
        <v>2</v>
      </c>
      <c r="Y107" s="64">
        <v>21</v>
      </c>
      <c r="Z107" s="65">
        <v>176</v>
      </c>
      <c r="AA107" s="64">
        <v>2</v>
      </c>
      <c r="AB107" s="64">
        <v>8</v>
      </c>
      <c r="AC107" s="64">
        <v>5</v>
      </c>
      <c r="AD107" s="64">
        <v>12</v>
      </c>
      <c r="AE107" s="64">
        <v>38</v>
      </c>
      <c r="AF107" s="64">
        <v>30</v>
      </c>
      <c r="AG107" s="64">
        <v>79</v>
      </c>
      <c r="AH107" s="64">
        <v>2</v>
      </c>
      <c r="AI107" s="64">
        <v>1261</v>
      </c>
      <c r="AJ107" s="65">
        <v>959</v>
      </c>
      <c r="AK107" s="64">
        <v>461</v>
      </c>
      <c r="AL107" s="64">
        <v>439</v>
      </c>
      <c r="AM107" s="64">
        <v>345</v>
      </c>
      <c r="AN107" s="64">
        <v>152</v>
      </c>
      <c r="AO107" s="64">
        <v>12</v>
      </c>
      <c r="AP107" s="64">
        <v>34</v>
      </c>
      <c r="AQ107" s="64">
        <v>113</v>
      </c>
      <c r="AR107" s="64">
        <v>31</v>
      </c>
      <c r="AS107" s="64">
        <v>1</v>
      </c>
      <c r="AT107" s="65">
        <v>2</v>
      </c>
      <c r="AU107" s="64">
        <v>94</v>
      </c>
      <c r="AV107" s="64">
        <v>85</v>
      </c>
      <c r="AW107" s="64">
        <v>63</v>
      </c>
      <c r="AX107" s="64">
        <v>13</v>
      </c>
      <c r="AY107" s="64">
        <v>8</v>
      </c>
      <c r="AZ107" s="64">
        <v>1</v>
      </c>
      <c r="BA107" s="64">
        <v>9</v>
      </c>
      <c r="BB107" s="64">
        <v>7</v>
      </c>
      <c r="BC107" s="64">
        <v>2</v>
      </c>
      <c r="BD107" s="65">
        <v>22</v>
      </c>
      <c r="BE107" s="64">
        <v>458</v>
      </c>
      <c r="BF107" s="64">
        <v>159</v>
      </c>
      <c r="BG107" s="64">
        <v>89</v>
      </c>
      <c r="BH107" s="64">
        <v>23</v>
      </c>
      <c r="BI107" s="64">
        <v>7</v>
      </c>
      <c r="BJ107" s="64">
        <v>40</v>
      </c>
      <c r="BK107" s="64">
        <v>119</v>
      </c>
      <c r="BL107" s="64">
        <v>51</v>
      </c>
      <c r="BM107" s="64">
        <v>11</v>
      </c>
      <c r="BN107" s="65">
        <v>16</v>
      </c>
      <c r="BO107" s="64">
        <v>44</v>
      </c>
      <c r="BP107" s="64">
        <v>58</v>
      </c>
      <c r="BQ107" s="64">
        <v>40</v>
      </c>
      <c r="BR107" s="64">
        <v>302</v>
      </c>
      <c r="BS107" s="64">
        <v>85</v>
      </c>
      <c r="BT107" s="64">
        <v>34</v>
      </c>
      <c r="BU107" s="64">
        <v>3</v>
      </c>
      <c r="BV107" s="64">
        <v>47</v>
      </c>
      <c r="BW107" s="64">
        <v>31</v>
      </c>
      <c r="BX107" s="65">
        <v>102</v>
      </c>
    </row>
    <row r="108" spans="1:76" ht="15" customHeight="1">
      <c r="A108" s="58"/>
      <c r="B108" s="59" t="s">
        <v>256</v>
      </c>
      <c r="C108" s="60"/>
      <c r="D108" s="61"/>
      <c r="E108" s="62" t="s">
        <v>451</v>
      </c>
      <c r="F108" s="63"/>
      <c r="G108" s="64">
        <v>0</v>
      </c>
      <c r="H108" s="64">
        <v>0</v>
      </c>
      <c r="I108" s="64">
        <v>0</v>
      </c>
      <c r="J108" s="64">
        <v>0</v>
      </c>
      <c r="K108" s="64">
        <v>0</v>
      </c>
      <c r="L108" s="64">
        <v>0</v>
      </c>
      <c r="M108" s="64">
        <v>0</v>
      </c>
      <c r="N108" s="64">
        <v>0</v>
      </c>
      <c r="O108" s="64">
        <v>0</v>
      </c>
      <c r="P108" s="65">
        <v>0</v>
      </c>
      <c r="Q108" s="64">
        <v>0</v>
      </c>
      <c r="R108" s="64">
        <v>0</v>
      </c>
      <c r="S108" s="64">
        <v>0</v>
      </c>
      <c r="T108" s="64">
        <v>0</v>
      </c>
      <c r="U108" s="64">
        <v>0</v>
      </c>
      <c r="V108" s="64">
        <v>0</v>
      </c>
      <c r="W108" s="64">
        <v>0</v>
      </c>
      <c r="X108" s="64">
        <v>0</v>
      </c>
      <c r="Y108" s="64">
        <v>0</v>
      </c>
      <c r="Z108" s="65">
        <v>0</v>
      </c>
      <c r="AA108" s="64">
        <v>0</v>
      </c>
      <c r="AB108" s="64">
        <v>0</v>
      </c>
      <c r="AC108" s="64">
        <v>0</v>
      </c>
      <c r="AD108" s="64">
        <v>0</v>
      </c>
      <c r="AE108" s="64">
        <v>0</v>
      </c>
      <c r="AF108" s="64">
        <v>0</v>
      </c>
      <c r="AG108" s="64">
        <v>0</v>
      </c>
      <c r="AH108" s="64">
        <v>0</v>
      </c>
      <c r="AI108" s="64">
        <v>0</v>
      </c>
      <c r="AJ108" s="65">
        <v>0</v>
      </c>
      <c r="AK108" s="64">
        <v>0</v>
      </c>
      <c r="AL108" s="64">
        <v>0</v>
      </c>
      <c r="AM108" s="64">
        <v>0</v>
      </c>
      <c r="AN108" s="64">
        <v>0</v>
      </c>
      <c r="AO108" s="64">
        <v>0</v>
      </c>
      <c r="AP108" s="64">
        <v>0</v>
      </c>
      <c r="AQ108" s="64">
        <v>0</v>
      </c>
      <c r="AR108" s="64">
        <v>0</v>
      </c>
      <c r="AS108" s="64">
        <v>0</v>
      </c>
      <c r="AT108" s="65">
        <v>0</v>
      </c>
      <c r="AU108" s="64">
        <v>0</v>
      </c>
      <c r="AV108" s="64">
        <v>0</v>
      </c>
      <c r="AW108" s="64">
        <v>0</v>
      </c>
      <c r="AX108" s="64">
        <v>0</v>
      </c>
      <c r="AY108" s="64">
        <v>0</v>
      </c>
      <c r="AZ108" s="64">
        <v>0</v>
      </c>
      <c r="BA108" s="64">
        <v>0</v>
      </c>
      <c r="BB108" s="64">
        <v>0</v>
      </c>
      <c r="BC108" s="64">
        <v>0</v>
      </c>
      <c r="BD108" s="65">
        <v>0</v>
      </c>
      <c r="BE108" s="64">
        <v>0</v>
      </c>
      <c r="BF108" s="64">
        <v>0</v>
      </c>
      <c r="BG108" s="64">
        <v>0</v>
      </c>
      <c r="BH108" s="64">
        <v>0</v>
      </c>
      <c r="BI108" s="64">
        <v>0</v>
      </c>
      <c r="BJ108" s="64">
        <v>0</v>
      </c>
      <c r="BK108" s="64">
        <v>0</v>
      </c>
      <c r="BL108" s="64">
        <v>0</v>
      </c>
      <c r="BM108" s="64">
        <v>0</v>
      </c>
      <c r="BN108" s="65">
        <v>0</v>
      </c>
      <c r="BO108" s="64">
        <v>0</v>
      </c>
      <c r="BP108" s="64">
        <v>0</v>
      </c>
      <c r="BQ108" s="64">
        <v>0</v>
      </c>
      <c r="BR108" s="64">
        <v>0</v>
      </c>
      <c r="BS108" s="64">
        <v>0</v>
      </c>
      <c r="BT108" s="64">
        <v>0</v>
      </c>
      <c r="BU108" s="64">
        <v>0</v>
      </c>
      <c r="BV108" s="64">
        <v>0</v>
      </c>
      <c r="BW108" s="64">
        <v>0</v>
      </c>
      <c r="BX108" s="65">
        <v>0</v>
      </c>
    </row>
    <row r="109" spans="1:76" ht="24" customHeight="1">
      <c r="A109" s="58"/>
      <c r="B109" s="59" t="s">
        <v>257</v>
      </c>
      <c r="C109" s="60"/>
      <c r="D109" s="61"/>
      <c r="E109" s="62" t="s">
        <v>259</v>
      </c>
      <c r="F109" s="63"/>
      <c r="G109" s="64">
        <v>13243</v>
      </c>
      <c r="H109" s="64">
        <v>5495</v>
      </c>
      <c r="I109" s="64">
        <v>2474</v>
      </c>
      <c r="J109" s="64">
        <v>1097</v>
      </c>
      <c r="K109" s="64">
        <v>1059</v>
      </c>
      <c r="L109" s="64">
        <v>38</v>
      </c>
      <c r="M109" s="64">
        <v>1377</v>
      </c>
      <c r="N109" s="64">
        <v>18</v>
      </c>
      <c r="O109" s="64">
        <v>716</v>
      </c>
      <c r="P109" s="65">
        <v>702</v>
      </c>
      <c r="Q109" s="64">
        <v>14</v>
      </c>
      <c r="R109" s="64">
        <v>629</v>
      </c>
      <c r="S109" s="64">
        <v>239</v>
      </c>
      <c r="T109" s="64">
        <v>390</v>
      </c>
      <c r="U109" s="64">
        <v>14</v>
      </c>
      <c r="V109" s="64">
        <v>3021</v>
      </c>
      <c r="W109" s="64">
        <v>133</v>
      </c>
      <c r="X109" s="64">
        <v>11</v>
      </c>
      <c r="Y109" s="64">
        <v>122</v>
      </c>
      <c r="Z109" s="65">
        <v>2888</v>
      </c>
      <c r="AA109" s="64">
        <v>31</v>
      </c>
      <c r="AB109" s="64">
        <v>131</v>
      </c>
      <c r="AC109" s="64">
        <v>74</v>
      </c>
      <c r="AD109" s="64">
        <v>193</v>
      </c>
      <c r="AE109" s="64">
        <v>627</v>
      </c>
      <c r="AF109" s="64">
        <v>491</v>
      </c>
      <c r="AG109" s="64">
        <v>1300</v>
      </c>
      <c r="AH109" s="64">
        <v>41</v>
      </c>
      <c r="AI109" s="64">
        <v>6998</v>
      </c>
      <c r="AJ109" s="65">
        <v>4020</v>
      </c>
      <c r="AK109" s="64">
        <v>2181</v>
      </c>
      <c r="AL109" s="64">
        <v>2078</v>
      </c>
      <c r="AM109" s="64">
        <v>1651</v>
      </c>
      <c r="AN109" s="64">
        <v>746</v>
      </c>
      <c r="AO109" s="64">
        <v>55</v>
      </c>
      <c r="AP109" s="64">
        <v>152</v>
      </c>
      <c r="AQ109" s="64">
        <v>554</v>
      </c>
      <c r="AR109" s="64">
        <v>133</v>
      </c>
      <c r="AS109" s="64">
        <v>4</v>
      </c>
      <c r="AT109" s="65">
        <v>7</v>
      </c>
      <c r="AU109" s="64">
        <v>427</v>
      </c>
      <c r="AV109" s="64">
        <v>386</v>
      </c>
      <c r="AW109" s="64">
        <v>285</v>
      </c>
      <c r="AX109" s="64">
        <v>59</v>
      </c>
      <c r="AY109" s="64">
        <v>37</v>
      </c>
      <c r="AZ109" s="64">
        <v>5</v>
      </c>
      <c r="BA109" s="64">
        <v>41</v>
      </c>
      <c r="BB109" s="64">
        <v>33</v>
      </c>
      <c r="BC109" s="64">
        <v>8</v>
      </c>
      <c r="BD109" s="65">
        <v>103</v>
      </c>
      <c r="BE109" s="64">
        <v>1802</v>
      </c>
      <c r="BF109" s="64">
        <v>360</v>
      </c>
      <c r="BG109" s="64">
        <v>206</v>
      </c>
      <c r="BH109" s="64">
        <v>47</v>
      </c>
      <c r="BI109" s="64">
        <v>24</v>
      </c>
      <c r="BJ109" s="64">
        <v>83</v>
      </c>
      <c r="BK109" s="64">
        <v>962</v>
      </c>
      <c r="BL109" s="64">
        <v>108</v>
      </c>
      <c r="BM109" s="64">
        <v>35</v>
      </c>
      <c r="BN109" s="65">
        <v>117</v>
      </c>
      <c r="BO109" s="64">
        <v>99</v>
      </c>
      <c r="BP109" s="64">
        <v>121</v>
      </c>
      <c r="BQ109" s="64">
        <v>37</v>
      </c>
      <c r="BR109" s="64">
        <v>2978</v>
      </c>
      <c r="BS109" s="64">
        <v>348</v>
      </c>
      <c r="BT109" s="64">
        <v>286</v>
      </c>
      <c r="BU109" s="64">
        <v>27</v>
      </c>
      <c r="BV109" s="64">
        <v>781</v>
      </c>
      <c r="BW109" s="64">
        <v>406</v>
      </c>
      <c r="BX109" s="65">
        <v>1130</v>
      </c>
    </row>
    <row r="110" spans="1:76" ht="15" customHeight="1">
      <c r="A110" s="58"/>
      <c r="B110" s="59" t="s">
        <v>258</v>
      </c>
      <c r="C110" s="60"/>
      <c r="D110" s="61"/>
      <c r="E110" s="62" t="s">
        <v>27</v>
      </c>
      <c r="F110" s="63"/>
      <c r="G110" s="64">
        <v>53549</v>
      </c>
      <c r="H110" s="64">
        <v>18705</v>
      </c>
      <c r="I110" s="64">
        <v>13349</v>
      </c>
      <c r="J110" s="64">
        <v>11288</v>
      </c>
      <c r="K110" s="64">
        <v>10567</v>
      </c>
      <c r="L110" s="64">
        <v>721</v>
      </c>
      <c r="M110" s="64">
        <v>2061</v>
      </c>
      <c r="N110" s="64">
        <v>30</v>
      </c>
      <c r="O110" s="64">
        <v>1110</v>
      </c>
      <c r="P110" s="65">
        <v>1074</v>
      </c>
      <c r="Q110" s="64">
        <v>36</v>
      </c>
      <c r="R110" s="64">
        <v>897</v>
      </c>
      <c r="S110" s="64">
        <v>319</v>
      </c>
      <c r="T110" s="64">
        <v>578</v>
      </c>
      <c r="U110" s="64">
        <v>24</v>
      </c>
      <c r="V110" s="64">
        <v>5356</v>
      </c>
      <c r="W110" s="64">
        <v>1737</v>
      </c>
      <c r="X110" s="64">
        <v>112</v>
      </c>
      <c r="Y110" s="64">
        <v>1625</v>
      </c>
      <c r="Z110" s="65">
        <v>3619</v>
      </c>
      <c r="AA110" s="64">
        <v>52</v>
      </c>
      <c r="AB110" s="64">
        <v>169</v>
      </c>
      <c r="AC110" s="64">
        <v>80</v>
      </c>
      <c r="AD110" s="64">
        <v>346</v>
      </c>
      <c r="AE110" s="64">
        <v>824</v>
      </c>
      <c r="AF110" s="64">
        <v>574</v>
      </c>
      <c r="AG110" s="64">
        <v>1497</v>
      </c>
      <c r="AH110" s="64">
        <v>77</v>
      </c>
      <c r="AI110" s="64">
        <v>34651</v>
      </c>
      <c r="AJ110" s="65">
        <v>30861</v>
      </c>
      <c r="AK110" s="64">
        <v>19209</v>
      </c>
      <c r="AL110" s="64">
        <v>19038</v>
      </c>
      <c r="AM110" s="64">
        <v>16256</v>
      </c>
      <c r="AN110" s="64">
        <v>7027</v>
      </c>
      <c r="AO110" s="64">
        <v>330</v>
      </c>
      <c r="AP110" s="64">
        <v>931</v>
      </c>
      <c r="AQ110" s="64">
        <v>5458</v>
      </c>
      <c r="AR110" s="64">
        <v>2370</v>
      </c>
      <c r="AS110" s="64">
        <v>43</v>
      </c>
      <c r="AT110" s="65">
        <v>97</v>
      </c>
      <c r="AU110" s="64">
        <v>2782</v>
      </c>
      <c r="AV110" s="64">
        <v>2479</v>
      </c>
      <c r="AW110" s="64">
        <v>2009</v>
      </c>
      <c r="AX110" s="64">
        <v>263</v>
      </c>
      <c r="AY110" s="64">
        <v>145</v>
      </c>
      <c r="AZ110" s="64">
        <v>62</v>
      </c>
      <c r="BA110" s="64">
        <v>303</v>
      </c>
      <c r="BB110" s="64">
        <v>230</v>
      </c>
      <c r="BC110" s="64">
        <v>73</v>
      </c>
      <c r="BD110" s="65">
        <v>171</v>
      </c>
      <c r="BE110" s="64">
        <v>11385</v>
      </c>
      <c r="BF110" s="64">
        <v>3845</v>
      </c>
      <c r="BG110" s="64">
        <v>2330</v>
      </c>
      <c r="BH110" s="64">
        <v>734</v>
      </c>
      <c r="BI110" s="64">
        <v>225</v>
      </c>
      <c r="BJ110" s="64">
        <v>556</v>
      </c>
      <c r="BK110" s="64">
        <v>3141</v>
      </c>
      <c r="BL110" s="64">
        <v>1516</v>
      </c>
      <c r="BM110" s="64">
        <v>206</v>
      </c>
      <c r="BN110" s="65">
        <v>286</v>
      </c>
      <c r="BO110" s="64">
        <v>311</v>
      </c>
      <c r="BP110" s="64">
        <v>2080</v>
      </c>
      <c r="BQ110" s="64">
        <v>267</v>
      </c>
      <c r="BR110" s="64">
        <v>3790</v>
      </c>
      <c r="BS110" s="64">
        <v>2339</v>
      </c>
      <c r="BT110" s="64">
        <v>328</v>
      </c>
      <c r="BU110" s="64">
        <v>74</v>
      </c>
      <c r="BV110" s="64">
        <v>234</v>
      </c>
      <c r="BW110" s="64">
        <v>221</v>
      </c>
      <c r="BX110" s="65">
        <v>594</v>
      </c>
    </row>
    <row r="111" spans="1:76" ht="15" customHeight="1">
      <c r="A111" s="58"/>
      <c r="B111" s="59" t="s">
        <v>453</v>
      </c>
      <c r="C111" s="60"/>
      <c r="D111" s="61"/>
      <c r="E111" s="62" t="s">
        <v>28</v>
      </c>
      <c r="F111" s="63"/>
      <c r="G111" s="64">
        <v>786015</v>
      </c>
      <c r="H111" s="64">
        <v>497138</v>
      </c>
      <c r="I111" s="64">
        <v>254237</v>
      </c>
      <c r="J111" s="64">
        <v>169827</v>
      </c>
      <c r="K111" s="64">
        <v>166239</v>
      </c>
      <c r="L111" s="64">
        <v>3588</v>
      </c>
      <c r="M111" s="64">
        <v>84410</v>
      </c>
      <c r="N111" s="64">
        <v>1203</v>
      </c>
      <c r="O111" s="64">
        <v>51889</v>
      </c>
      <c r="P111" s="65">
        <v>51024</v>
      </c>
      <c r="Q111" s="64">
        <v>865</v>
      </c>
      <c r="R111" s="64">
        <v>30663</v>
      </c>
      <c r="S111" s="64">
        <v>19308</v>
      </c>
      <c r="T111" s="64">
        <v>11355</v>
      </c>
      <c r="U111" s="64">
        <v>655</v>
      </c>
      <c r="V111" s="64">
        <v>242901</v>
      </c>
      <c r="W111" s="64">
        <v>3506</v>
      </c>
      <c r="X111" s="64">
        <v>227</v>
      </c>
      <c r="Y111" s="64">
        <v>3279</v>
      </c>
      <c r="Z111" s="65">
        <v>239395</v>
      </c>
      <c r="AA111" s="64">
        <v>4877</v>
      </c>
      <c r="AB111" s="64">
        <v>10697</v>
      </c>
      <c r="AC111" s="64">
        <v>9426</v>
      </c>
      <c r="AD111" s="64">
        <v>19800</v>
      </c>
      <c r="AE111" s="64">
        <v>46734</v>
      </c>
      <c r="AF111" s="64">
        <v>43745</v>
      </c>
      <c r="AG111" s="64">
        <v>95790</v>
      </c>
      <c r="AH111" s="64">
        <v>8326</v>
      </c>
      <c r="AI111" s="64">
        <v>137648</v>
      </c>
      <c r="AJ111" s="65">
        <v>62514</v>
      </c>
      <c r="AK111" s="64">
        <v>37824</v>
      </c>
      <c r="AL111" s="64">
        <v>37749</v>
      </c>
      <c r="AM111" s="64">
        <v>27023</v>
      </c>
      <c r="AN111" s="64">
        <v>12892</v>
      </c>
      <c r="AO111" s="64">
        <v>458</v>
      </c>
      <c r="AP111" s="64">
        <v>2237</v>
      </c>
      <c r="AQ111" s="64">
        <v>11003</v>
      </c>
      <c r="AR111" s="64">
        <v>372</v>
      </c>
      <c r="AS111" s="64">
        <v>2</v>
      </c>
      <c r="AT111" s="65">
        <v>59</v>
      </c>
      <c r="AU111" s="64">
        <v>10726</v>
      </c>
      <c r="AV111" s="64">
        <v>10173</v>
      </c>
      <c r="AW111" s="64">
        <v>9451</v>
      </c>
      <c r="AX111" s="64">
        <v>415</v>
      </c>
      <c r="AY111" s="64">
        <v>214</v>
      </c>
      <c r="AZ111" s="64">
        <v>93</v>
      </c>
      <c r="BA111" s="64">
        <v>553</v>
      </c>
      <c r="BB111" s="64">
        <v>441</v>
      </c>
      <c r="BC111" s="64">
        <v>112</v>
      </c>
      <c r="BD111" s="65">
        <v>75</v>
      </c>
      <c r="BE111" s="64">
        <v>24634</v>
      </c>
      <c r="BF111" s="64">
        <v>5586</v>
      </c>
      <c r="BG111" s="64">
        <v>2454</v>
      </c>
      <c r="BH111" s="64">
        <v>1588</v>
      </c>
      <c r="BI111" s="64">
        <v>329</v>
      </c>
      <c r="BJ111" s="64">
        <v>1215</v>
      </c>
      <c r="BK111" s="64">
        <v>8089</v>
      </c>
      <c r="BL111" s="64">
        <v>6478</v>
      </c>
      <c r="BM111" s="64">
        <v>616</v>
      </c>
      <c r="BN111" s="65">
        <v>488</v>
      </c>
      <c r="BO111" s="64">
        <v>234</v>
      </c>
      <c r="BP111" s="64">
        <v>3143</v>
      </c>
      <c r="BQ111" s="64">
        <v>56</v>
      </c>
      <c r="BR111" s="64">
        <v>75134</v>
      </c>
      <c r="BS111" s="64">
        <v>17542</v>
      </c>
      <c r="BT111" s="64">
        <v>10616</v>
      </c>
      <c r="BU111" s="64">
        <v>2358</v>
      </c>
      <c r="BV111" s="64">
        <v>10822</v>
      </c>
      <c r="BW111" s="64">
        <v>11427</v>
      </c>
      <c r="BX111" s="65">
        <v>22369</v>
      </c>
    </row>
    <row r="112" spans="1:76" ht="24" customHeight="1">
      <c r="A112" s="58"/>
      <c r="B112" s="59" t="s">
        <v>454</v>
      </c>
      <c r="C112" s="60"/>
      <c r="D112" s="61"/>
      <c r="E112" s="62" t="s">
        <v>33</v>
      </c>
      <c r="F112" s="63"/>
      <c r="G112" s="64">
        <v>30232212</v>
      </c>
      <c r="H112" s="64">
        <v>15877275</v>
      </c>
      <c r="I112" s="64">
        <v>8759477</v>
      </c>
      <c r="J112" s="64">
        <v>4591585</v>
      </c>
      <c r="K112" s="64">
        <v>4436651</v>
      </c>
      <c r="L112" s="64">
        <v>154934</v>
      </c>
      <c r="M112" s="64">
        <v>4167892</v>
      </c>
      <c r="N112" s="64">
        <v>52777</v>
      </c>
      <c r="O112" s="64">
        <v>2169846</v>
      </c>
      <c r="P112" s="65">
        <v>2123942</v>
      </c>
      <c r="Q112" s="64">
        <v>45904</v>
      </c>
      <c r="R112" s="64">
        <v>1900947</v>
      </c>
      <c r="S112" s="64">
        <v>718624</v>
      </c>
      <c r="T112" s="64">
        <v>1182323</v>
      </c>
      <c r="U112" s="64">
        <v>44322</v>
      </c>
      <c r="V112" s="64">
        <v>7117798</v>
      </c>
      <c r="W112" s="64">
        <v>385109</v>
      </c>
      <c r="X112" s="64">
        <v>30201</v>
      </c>
      <c r="Y112" s="64">
        <v>354908</v>
      </c>
      <c r="Z112" s="65">
        <v>6732689</v>
      </c>
      <c r="AA112" s="64">
        <v>68468</v>
      </c>
      <c r="AB112" s="64">
        <v>331841</v>
      </c>
      <c r="AC112" s="64">
        <v>169689</v>
      </c>
      <c r="AD112" s="64">
        <v>447726</v>
      </c>
      <c r="AE112" s="64">
        <v>1435299</v>
      </c>
      <c r="AF112" s="64">
        <v>1205083</v>
      </c>
      <c r="AG112" s="64">
        <v>2980789</v>
      </c>
      <c r="AH112" s="64">
        <v>93794</v>
      </c>
      <c r="AI112" s="64">
        <v>10237117</v>
      </c>
      <c r="AJ112" s="65">
        <v>6242161</v>
      </c>
      <c r="AK112" s="64">
        <v>3234867</v>
      </c>
      <c r="AL112" s="64">
        <v>3141147</v>
      </c>
      <c r="AM112" s="64">
        <v>2504192</v>
      </c>
      <c r="AN112" s="64">
        <v>1115388</v>
      </c>
      <c r="AO112" s="64">
        <v>72147</v>
      </c>
      <c r="AP112" s="64">
        <v>244365</v>
      </c>
      <c r="AQ112" s="64">
        <v>835205</v>
      </c>
      <c r="AR112" s="64">
        <v>220020</v>
      </c>
      <c r="AS112" s="64">
        <v>6100</v>
      </c>
      <c r="AT112" s="65">
        <v>10967</v>
      </c>
      <c r="AU112" s="64">
        <v>636955</v>
      </c>
      <c r="AV112" s="64">
        <v>583655</v>
      </c>
      <c r="AW112" s="64">
        <v>464381</v>
      </c>
      <c r="AX112" s="64">
        <v>61863</v>
      </c>
      <c r="AY112" s="64">
        <v>48794</v>
      </c>
      <c r="AZ112" s="64">
        <v>8617</v>
      </c>
      <c r="BA112" s="64">
        <v>53300</v>
      </c>
      <c r="BB112" s="64">
        <v>42915</v>
      </c>
      <c r="BC112" s="64">
        <v>10385</v>
      </c>
      <c r="BD112" s="65">
        <v>93720</v>
      </c>
      <c r="BE112" s="64">
        <v>2533410</v>
      </c>
      <c r="BF112" s="64">
        <v>874334</v>
      </c>
      <c r="BG112" s="64">
        <v>492905</v>
      </c>
      <c r="BH112" s="64">
        <v>134117</v>
      </c>
      <c r="BI112" s="64">
        <v>37658</v>
      </c>
      <c r="BJ112" s="64">
        <v>209654</v>
      </c>
      <c r="BK112" s="64">
        <v>737185</v>
      </c>
      <c r="BL112" s="64">
        <v>284102</v>
      </c>
      <c r="BM112" s="64">
        <v>60269</v>
      </c>
      <c r="BN112" s="65">
        <v>94519</v>
      </c>
      <c r="BO112" s="64">
        <v>200847</v>
      </c>
      <c r="BP112" s="64">
        <v>282154</v>
      </c>
      <c r="BQ112" s="64">
        <v>473884</v>
      </c>
      <c r="BR112" s="64">
        <v>3994956</v>
      </c>
      <c r="BS112" s="64">
        <v>831432</v>
      </c>
      <c r="BT112" s="64">
        <v>334713</v>
      </c>
      <c r="BU112" s="64">
        <v>71410</v>
      </c>
      <c r="BV112" s="64">
        <v>724278</v>
      </c>
      <c r="BW112" s="64">
        <v>479839</v>
      </c>
      <c r="BX112" s="65">
        <v>1553284</v>
      </c>
    </row>
    <row r="113" spans="1:76" ht="24" customHeight="1">
      <c r="A113" s="58"/>
      <c r="B113" s="59" t="s">
        <v>455</v>
      </c>
      <c r="C113" s="60"/>
      <c r="D113" s="61"/>
      <c r="E113" s="62" t="s">
        <v>34</v>
      </c>
      <c r="F113" s="63"/>
      <c r="G113" s="64">
        <v>1196129</v>
      </c>
      <c r="H113" s="64">
        <v>719800</v>
      </c>
      <c r="I113" s="64">
        <v>425616</v>
      </c>
      <c r="J113" s="64">
        <v>240330</v>
      </c>
      <c r="K113" s="64">
        <v>234224</v>
      </c>
      <c r="L113" s="64">
        <v>6106</v>
      </c>
      <c r="M113" s="64">
        <v>185286</v>
      </c>
      <c r="N113" s="64">
        <v>3096</v>
      </c>
      <c r="O113" s="64">
        <v>114958</v>
      </c>
      <c r="P113" s="65">
        <v>113289</v>
      </c>
      <c r="Q113" s="64">
        <v>1669</v>
      </c>
      <c r="R113" s="64">
        <v>65732</v>
      </c>
      <c r="S113" s="64">
        <v>33457</v>
      </c>
      <c r="T113" s="64">
        <v>32275</v>
      </c>
      <c r="U113" s="64">
        <v>1500</v>
      </c>
      <c r="V113" s="64">
        <v>294184</v>
      </c>
      <c r="W113" s="64">
        <v>17063</v>
      </c>
      <c r="X113" s="64">
        <v>1106</v>
      </c>
      <c r="Y113" s="64">
        <v>15957</v>
      </c>
      <c r="Z113" s="65">
        <v>277121</v>
      </c>
      <c r="AA113" s="64">
        <v>3940</v>
      </c>
      <c r="AB113" s="64">
        <v>13361</v>
      </c>
      <c r="AC113" s="64">
        <v>6230</v>
      </c>
      <c r="AD113" s="64">
        <v>26051</v>
      </c>
      <c r="AE113" s="64">
        <v>62772</v>
      </c>
      <c r="AF113" s="64">
        <v>45117</v>
      </c>
      <c r="AG113" s="64">
        <v>116356</v>
      </c>
      <c r="AH113" s="64">
        <v>3294</v>
      </c>
      <c r="AI113" s="64">
        <v>358847</v>
      </c>
      <c r="AJ113" s="65">
        <v>253113</v>
      </c>
      <c r="AK113" s="64">
        <v>138830</v>
      </c>
      <c r="AL113" s="64">
        <v>135108</v>
      </c>
      <c r="AM113" s="64">
        <v>114157</v>
      </c>
      <c r="AN113" s="64">
        <v>52790</v>
      </c>
      <c r="AO113" s="64">
        <v>2519</v>
      </c>
      <c r="AP113" s="64">
        <v>6767</v>
      </c>
      <c r="AQ113" s="64">
        <v>42882</v>
      </c>
      <c r="AR113" s="64">
        <v>8677</v>
      </c>
      <c r="AS113" s="64">
        <v>158</v>
      </c>
      <c r="AT113" s="65">
        <v>364</v>
      </c>
      <c r="AU113" s="64">
        <v>20951</v>
      </c>
      <c r="AV113" s="64">
        <v>18685</v>
      </c>
      <c r="AW113" s="64">
        <v>14987</v>
      </c>
      <c r="AX113" s="64">
        <v>2082</v>
      </c>
      <c r="AY113" s="64">
        <v>1251</v>
      </c>
      <c r="AZ113" s="64">
        <v>365</v>
      </c>
      <c r="BA113" s="64">
        <v>2266</v>
      </c>
      <c r="BB113" s="64">
        <v>1823</v>
      </c>
      <c r="BC113" s="64">
        <v>443</v>
      </c>
      <c r="BD113" s="65">
        <v>3722</v>
      </c>
      <c r="BE113" s="64">
        <v>104279</v>
      </c>
      <c r="BF113" s="64">
        <v>36369</v>
      </c>
      <c r="BG113" s="64">
        <v>22904</v>
      </c>
      <c r="BH113" s="64">
        <v>4576</v>
      </c>
      <c r="BI113" s="64">
        <v>1716</v>
      </c>
      <c r="BJ113" s="64">
        <v>7173</v>
      </c>
      <c r="BK113" s="64">
        <v>29670</v>
      </c>
      <c r="BL113" s="64">
        <v>13847</v>
      </c>
      <c r="BM113" s="64">
        <v>1836</v>
      </c>
      <c r="BN113" s="65">
        <v>2551</v>
      </c>
      <c r="BO113" s="64">
        <v>10177</v>
      </c>
      <c r="BP113" s="64">
        <v>9829</v>
      </c>
      <c r="BQ113" s="64">
        <v>10004</v>
      </c>
      <c r="BR113" s="64">
        <v>105734</v>
      </c>
      <c r="BS113" s="64">
        <v>25883</v>
      </c>
      <c r="BT113" s="64">
        <v>9151</v>
      </c>
      <c r="BU113" s="64">
        <v>3137</v>
      </c>
      <c r="BV113" s="64">
        <v>11557</v>
      </c>
      <c r="BW113" s="64">
        <v>14169</v>
      </c>
      <c r="BX113" s="65">
        <v>41837</v>
      </c>
    </row>
    <row r="114" spans="1:76" ht="15" customHeight="1">
      <c r="A114" s="58"/>
      <c r="B114" s="59" t="s">
        <v>456</v>
      </c>
      <c r="C114" s="60"/>
      <c r="D114" s="61"/>
      <c r="E114" s="62" t="s">
        <v>35</v>
      </c>
      <c r="F114" s="63"/>
      <c r="G114" s="64">
        <v>20065431</v>
      </c>
      <c r="H114" s="64">
        <v>9822294</v>
      </c>
      <c r="I114" s="64">
        <v>5560777</v>
      </c>
      <c r="J114" s="64">
        <v>3176458</v>
      </c>
      <c r="K114" s="64">
        <v>3108325</v>
      </c>
      <c r="L114" s="64">
        <v>68133</v>
      </c>
      <c r="M114" s="64">
        <v>2384319</v>
      </c>
      <c r="N114" s="64">
        <v>34528</v>
      </c>
      <c r="O114" s="64">
        <v>1508883</v>
      </c>
      <c r="P114" s="65">
        <v>1487936</v>
      </c>
      <c r="Q114" s="64">
        <v>20947</v>
      </c>
      <c r="R114" s="64">
        <v>820914</v>
      </c>
      <c r="S114" s="64">
        <v>353979</v>
      </c>
      <c r="T114" s="64">
        <v>466935</v>
      </c>
      <c r="U114" s="64">
        <v>19994</v>
      </c>
      <c r="V114" s="64">
        <v>4261517</v>
      </c>
      <c r="W114" s="64">
        <v>302289</v>
      </c>
      <c r="X114" s="64">
        <v>21991</v>
      </c>
      <c r="Y114" s="64">
        <v>280298</v>
      </c>
      <c r="Z114" s="65">
        <v>3959228</v>
      </c>
      <c r="AA114" s="64">
        <v>32450</v>
      </c>
      <c r="AB114" s="64">
        <v>307303</v>
      </c>
      <c r="AC114" s="64">
        <v>85759</v>
      </c>
      <c r="AD114" s="64">
        <v>274942</v>
      </c>
      <c r="AE114" s="64">
        <v>546242</v>
      </c>
      <c r="AF114" s="64">
        <v>925635</v>
      </c>
      <c r="AG114" s="64">
        <v>1737668</v>
      </c>
      <c r="AH114" s="64">
        <v>49229</v>
      </c>
      <c r="AI114" s="64">
        <v>7703044</v>
      </c>
      <c r="AJ114" s="65">
        <v>4160754</v>
      </c>
      <c r="AK114" s="64">
        <v>2166251</v>
      </c>
      <c r="AL114" s="64">
        <v>2095354</v>
      </c>
      <c r="AM114" s="64">
        <v>1696539</v>
      </c>
      <c r="AN114" s="64">
        <v>708072</v>
      </c>
      <c r="AO114" s="64">
        <v>26400</v>
      </c>
      <c r="AP114" s="64">
        <v>134503</v>
      </c>
      <c r="AQ114" s="64">
        <v>667089</v>
      </c>
      <c r="AR114" s="64">
        <v>152041</v>
      </c>
      <c r="AS114" s="64">
        <v>2540</v>
      </c>
      <c r="AT114" s="65">
        <v>5894</v>
      </c>
      <c r="AU114" s="64">
        <v>398815</v>
      </c>
      <c r="AV114" s="64">
        <v>360071</v>
      </c>
      <c r="AW114" s="64">
        <v>298226</v>
      </c>
      <c r="AX114" s="64">
        <v>36444</v>
      </c>
      <c r="AY114" s="64">
        <v>15783</v>
      </c>
      <c r="AZ114" s="64">
        <v>9618</v>
      </c>
      <c r="BA114" s="64">
        <v>38744</v>
      </c>
      <c r="BB114" s="64">
        <v>30127</v>
      </c>
      <c r="BC114" s="64">
        <v>8617</v>
      </c>
      <c r="BD114" s="65">
        <v>70897</v>
      </c>
      <c r="BE114" s="64">
        <v>1624119</v>
      </c>
      <c r="BF114" s="64">
        <v>484473</v>
      </c>
      <c r="BG114" s="64">
        <v>297137</v>
      </c>
      <c r="BH114" s="64">
        <v>81599</v>
      </c>
      <c r="BI114" s="64">
        <v>20790</v>
      </c>
      <c r="BJ114" s="64">
        <v>84947</v>
      </c>
      <c r="BK114" s="64">
        <v>471130</v>
      </c>
      <c r="BL114" s="64">
        <v>173227</v>
      </c>
      <c r="BM114" s="64">
        <v>38718</v>
      </c>
      <c r="BN114" s="65">
        <v>103524</v>
      </c>
      <c r="BO114" s="64">
        <v>89427</v>
      </c>
      <c r="BP114" s="64">
        <v>263620</v>
      </c>
      <c r="BQ114" s="64">
        <v>370384</v>
      </c>
      <c r="BR114" s="64">
        <v>3542290</v>
      </c>
      <c r="BS114" s="64">
        <v>790626</v>
      </c>
      <c r="BT114" s="64">
        <v>390379</v>
      </c>
      <c r="BU114" s="64">
        <v>83198</v>
      </c>
      <c r="BV114" s="64">
        <v>414893</v>
      </c>
      <c r="BW114" s="64">
        <v>697927</v>
      </c>
      <c r="BX114" s="65">
        <v>1165267</v>
      </c>
    </row>
    <row r="115" spans="1:76" ht="15" customHeight="1">
      <c r="A115" s="58"/>
      <c r="B115" s="59" t="s">
        <v>457</v>
      </c>
      <c r="C115" s="60"/>
      <c r="D115" s="61"/>
      <c r="E115" s="62" t="s">
        <v>36</v>
      </c>
      <c r="F115" s="63"/>
      <c r="G115" s="64">
        <v>1586091</v>
      </c>
      <c r="H115" s="64">
        <v>935407</v>
      </c>
      <c r="I115" s="64">
        <v>490314</v>
      </c>
      <c r="J115" s="64">
        <v>304843</v>
      </c>
      <c r="K115" s="64">
        <v>294779</v>
      </c>
      <c r="L115" s="64">
        <v>10064</v>
      </c>
      <c r="M115" s="64">
        <v>185471</v>
      </c>
      <c r="N115" s="64">
        <v>4302</v>
      </c>
      <c r="O115" s="64">
        <v>40450</v>
      </c>
      <c r="P115" s="65">
        <v>37549</v>
      </c>
      <c r="Q115" s="64">
        <v>2901</v>
      </c>
      <c r="R115" s="64">
        <v>140292</v>
      </c>
      <c r="S115" s="64">
        <v>10076</v>
      </c>
      <c r="T115" s="64">
        <v>130216</v>
      </c>
      <c r="U115" s="64">
        <v>427</v>
      </c>
      <c r="V115" s="64">
        <v>445093</v>
      </c>
      <c r="W115" s="64">
        <v>15621</v>
      </c>
      <c r="X115" s="64">
        <v>52</v>
      </c>
      <c r="Y115" s="64">
        <v>15569</v>
      </c>
      <c r="Z115" s="65">
        <v>429472</v>
      </c>
      <c r="AA115" s="64">
        <v>1512</v>
      </c>
      <c r="AB115" s="64">
        <v>40335</v>
      </c>
      <c r="AC115" s="64">
        <v>22612</v>
      </c>
      <c r="AD115" s="64">
        <v>17901</v>
      </c>
      <c r="AE115" s="64">
        <v>172133</v>
      </c>
      <c r="AF115" s="64">
        <v>39804</v>
      </c>
      <c r="AG115" s="64">
        <v>119605</v>
      </c>
      <c r="AH115" s="64">
        <v>15570</v>
      </c>
      <c r="AI115" s="64">
        <v>378540</v>
      </c>
      <c r="AJ115" s="65">
        <v>205454</v>
      </c>
      <c r="AK115" s="64">
        <v>67919</v>
      </c>
      <c r="AL115" s="64">
        <v>66698</v>
      </c>
      <c r="AM115" s="64">
        <v>57304</v>
      </c>
      <c r="AN115" s="64">
        <v>25919</v>
      </c>
      <c r="AO115" s="64">
        <v>1209</v>
      </c>
      <c r="AP115" s="64">
        <v>3557</v>
      </c>
      <c r="AQ115" s="64">
        <v>20677</v>
      </c>
      <c r="AR115" s="64">
        <v>5606</v>
      </c>
      <c r="AS115" s="64">
        <v>104</v>
      </c>
      <c r="AT115" s="65">
        <v>232</v>
      </c>
      <c r="AU115" s="64">
        <v>9394</v>
      </c>
      <c r="AV115" s="64">
        <v>8314</v>
      </c>
      <c r="AW115" s="64">
        <v>6596</v>
      </c>
      <c r="AX115" s="64">
        <v>919</v>
      </c>
      <c r="AY115" s="64">
        <v>637</v>
      </c>
      <c r="AZ115" s="64">
        <v>162</v>
      </c>
      <c r="BA115" s="64">
        <v>1080</v>
      </c>
      <c r="BB115" s="64">
        <v>878</v>
      </c>
      <c r="BC115" s="64">
        <v>202</v>
      </c>
      <c r="BD115" s="65">
        <v>1221</v>
      </c>
      <c r="BE115" s="64">
        <v>133792</v>
      </c>
      <c r="BF115" s="64">
        <v>42719</v>
      </c>
      <c r="BG115" s="64">
        <v>26759</v>
      </c>
      <c r="BH115" s="64">
        <v>5149</v>
      </c>
      <c r="BI115" s="64">
        <v>2157</v>
      </c>
      <c r="BJ115" s="64">
        <v>8654</v>
      </c>
      <c r="BK115" s="64">
        <v>46431</v>
      </c>
      <c r="BL115" s="64">
        <v>17114</v>
      </c>
      <c r="BM115" s="64">
        <v>2403</v>
      </c>
      <c r="BN115" s="65">
        <v>4161</v>
      </c>
      <c r="BO115" s="64">
        <v>5885</v>
      </c>
      <c r="BP115" s="64">
        <v>15079</v>
      </c>
      <c r="BQ115" s="64">
        <v>3743</v>
      </c>
      <c r="BR115" s="64">
        <v>173086</v>
      </c>
      <c r="BS115" s="64">
        <v>16346</v>
      </c>
      <c r="BT115" s="64">
        <v>2445</v>
      </c>
      <c r="BU115" s="64">
        <v>1130</v>
      </c>
      <c r="BV115" s="64">
        <v>27363</v>
      </c>
      <c r="BW115" s="64">
        <v>27361</v>
      </c>
      <c r="BX115" s="65">
        <v>98441</v>
      </c>
    </row>
    <row r="116" spans="1:76" ht="15" customHeight="1">
      <c r="A116" s="58"/>
      <c r="B116" s="59" t="s">
        <v>458</v>
      </c>
      <c r="C116" s="60"/>
      <c r="D116" s="61"/>
      <c r="E116" s="62" t="s">
        <v>37</v>
      </c>
      <c r="F116" s="63"/>
      <c r="G116" s="64">
        <v>2227175</v>
      </c>
      <c r="H116" s="64">
        <v>809789</v>
      </c>
      <c r="I116" s="64">
        <v>422464</v>
      </c>
      <c r="J116" s="64">
        <v>226432</v>
      </c>
      <c r="K116" s="64">
        <v>221608</v>
      </c>
      <c r="L116" s="64">
        <v>4824</v>
      </c>
      <c r="M116" s="64">
        <v>196032</v>
      </c>
      <c r="N116" s="64">
        <v>3354</v>
      </c>
      <c r="O116" s="64">
        <v>125651</v>
      </c>
      <c r="P116" s="65">
        <v>124257</v>
      </c>
      <c r="Q116" s="64">
        <v>1394</v>
      </c>
      <c r="R116" s="64">
        <v>64988</v>
      </c>
      <c r="S116" s="64">
        <v>31449</v>
      </c>
      <c r="T116" s="64">
        <v>33539</v>
      </c>
      <c r="U116" s="64">
        <v>2039</v>
      </c>
      <c r="V116" s="64">
        <v>387325</v>
      </c>
      <c r="W116" s="64">
        <v>21172</v>
      </c>
      <c r="X116" s="64">
        <v>2008</v>
      </c>
      <c r="Y116" s="64">
        <v>19164</v>
      </c>
      <c r="Z116" s="65">
        <v>366153</v>
      </c>
      <c r="AA116" s="64">
        <v>4400</v>
      </c>
      <c r="AB116" s="64">
        <v>18835</v>
      </c>
      <c r="AC116" s="64">
        <v>12956</v>
      </c>
      <c r="AD116" s="64">
        <v>28858</v>
      </c>
      <c r="AE116" s="64">
        <v>75977</v>
      </c>
      <c r="AF116" s="64">
        <v>73505</v>
      </c>
      <c r="AG116" s="64">
        <v>146833</v>
      </c>
      <c r="AH116" s="64">
        <v>4789</v>
      </c>
      <c r="AI116" s="64">
        <v>1246009</v>
      </c>
      <c r="AJ116" s="65">
        <v>914649</v>
      </c>
      <c r="AK116" s="64">
        <v>450527</v>
      </c>
      <c r="AL116" s="64">
        <v>444081</v>
      </c>
      <c r="AM116" s="64">
        <v>356904</v>
      </c>
      <c r="AN116" s="64">
        <v>236125</v>
      </c>
      <c r="AO116" s="64">
        <v>3870</v>
      </c>
      <c r="AP116" s="64">
        <v>18476</v>
      </c>
      <c r="AQ116" s="64">
        <v>64806</v>
      </c>
      <c r="AR116" s="64">
        <v>32493</v>
      </c>
      <c r="AS116" s="64">
        <v>295</v>
      </c>
      <c r="AT116" s="65">
        <v>839</v>
      </c>
      <c r="AU116" s="64">
        <v>87177</v>
      </c>
      <c r="AV116" s="64">
        <v>80458</v>
      </c>
      <c r="AW116" s="64">
        <v>76643</v>
      </c>
      <c r="AX116" s="64">
        <v>950</v>
      </c>
      <c r="AY116" s="64">
        <v>2287</v>
      </c>
      <c r="AZ116" s="64">
        <v>578</v>
      </c>
      <c r="BA116" s="64">
        <v>6719</v>
      </c>
      <c r="BB116" s="64">
        <v>5470</v>
      </c>
      <c r="BC116" s="64">
        <v>1249</v>
      </c>
      <c r="BD116" s="65">
        <v>6446</v>
      </c>
      <c r="BE116" s="64">
        <v>398974</v>
      </c>
      <c r="BF116" s="64">
        <v>116662</v>
      </c>
      <c r="BG116" s="64">
        <v>85405</v>
      </c>
      <c r="BH116" s="64">
        <v>15778</v>
      </c>
      <c r="BI116" s="64">
        <v>4854</v>
      </c>
      <c r="BJ116" s="64">
        <v>10625</v>
      </c>
      <c r="BK116" s="64">
        <v>80633</v>
      </c>
      <c r="BL116" s="64">
        <v>111781</v>
      </c>
      <c r="BM116" s="64">
        <v>10052</v>
      </c>
      <c r="BN116" s="65">
        <v>22626</v>
      </c>
      <c r="BO116" s="64">
        <v>3978</v>
      </c>
      <c r="BP116" s="64">
        <v>53242</v>
      </c>
      <c r="BQ116" s="64">
        <v>65148</v>
      </c>
      <c r="BR116" s="64">
        <v>331360</v>
      </c>
      <c r="BS116" s="64">
        <v>116840</v>
      </c>
      <c r="BT116" s="64">
        <v>59322</v>
      </c>
      <c r="BU116" s="64">
        <v>6614</v>
      </c>
      <c r="BV116" s="64">
        <v>35883</v>
      </c>
      <c r="BW116" s="64">
        <v>37256</v>
      </c>
      <c r="BX116" s="65">
        <v>75445</v>
      </c>
    </row>
    <row r="117" spans="1:76" ht="15" customHeight="1">
      <c r="A117" s="58"/>
      <c r="B117" s="59" t="s">
        <v>459</v>
      </c>
      <c r="C117" s="60"/>
      <c r="D117" s="61"/>
      <c r="E117" s="62" t="s">
        <v>452</v>
      </c>
      <c r="F117" s="63"/>
      <c r="G117" s="64">
        <v>0</v>
      </c>
      <c r="H117" s="64">
        <v>0</v>
      </c>
      <c r="I117" s="64">
        <v>0</v>
      </c>
      <c r="J117" s="64">
        <v>0</v>
      </c>
      <c r="K117" s="64">
        <v>0</v>
      </c>
      <c r="L117" s="64">
        <v>0</v>
      </c>
      <c r="M117" s="64">
        <v>0</v>
      </c>
      <c r="N117" s="64">
        <v>0</v>
      </c>
      <c r="O117" s="64">
        <v>0</v>
      </c>
      <c r="P117" s="65">
        <v>0</v>
      </c>
      <c r="Q117" s="64">
        <v>0</v>
      </c>
      <c r="R117" s="64">
        <v>0</v>
      </c>
      <c r="S117" s="64">
        <v>0</v>
      </c>
      <c r="T117" s="64">
        <v>0</v>
      </c>
      <c r="U117" s="64">
        <v>0</v>
      </c>
      <c r="V117" s="64">
        <v>0</v>
      </c>
      <c r="W117" s="64">
        <v>0</v>
      </c>
      <c r="X117" s="64">
        <v>0</v>
      </c>
      <c r="Y117" s="64">
        <v>0</v>
      </c>
      <c r="Z117" s="65">
        <v>0</v>
      </c>
      <c r="AA117" s="64">
        <v>0</v>
      </c>
      <c r="AB117" s="64">
        <v>0</v>
      </c>
      <c r="AC117" s="64">
        <v>0</v>
      </c>
      <c r="AD117" s="64">
        <v>0</v>
      </c>
      <c r="AE117" s="64">
        <v>0</v>
      </c>
      <c r="AF117" s="64">
        <v>0</v>
      </c>
      <c r="AG117" s="64">
        <v>0</v>
      </c>
      <c r="AH117" s="64">
        <v>0</v>
      </c>
      <c r="AI117" s="64">
        <v>0</v>
      </c>
      <c r="AJ117" s="65">
        <v>0</v>
      </c>
      <c r="AK117" s="64">
        <v>0</v>
      </c>
      <c r="AL117" s="64">
        <v>0</v>
      </c>
      <c r="AM117" s="64">
        <v>0</v>
      </c>
      <c r="AN117" s="64">
        <v>0</v>
      </c>
      <c r="AO117" s="64">
        <v>0</v>
      </c>
      <c r="AP117" s="64">
        <v>0</v>
      </c>
      <c r="AQ117" s="64">
        <v>0</v>
      </c>
      <c r="AR117" s="64">
        <v>0</v>
      </c>
      <c r="AS117" s="64">
        <v>0</v>
      </c>
      <c r="AT117" s="65">
        <v>0</v>
      </c>
      <c r="AU117" s="64">
        <v>0</v>
      </c>
      <c r="AV117" s="64">
        <v>0</v>
      </c>
      <c r="AW117" s="64">
        <v>0</v>
      </c>
      <c r="AX117" s="64">
        <v>0</v>
      </c>
      <c r="AY117" s="64">
        <v>0</v>
      </c>
      <c r="AZ117" s="64">
        <v>0</v>
      </c>
      <c r="BA117" s="64">
        <v>0</v>
      </c>
      <c r="BB117" s="64">
        <v>0</v>
      </c>
      <c r="BC117" s="64">
        <v>0</v>
      </c>
      <c r="BD117" s="65">
        <v>0</v>
      </c>
      <c r="BE117" s="64">
        <v>0</v>
      </c>
      <c r="BF117" s="64">
        <v>0</v>
      </c>
      <c r="BG117" s="64">
        <v>0</v>
      </c>
      <c r="BH117" s="64">
        <v>0</v>
      </c>
      <c r="BI117" s="64">
        <v>0</v>
      </c>
      <c r="BJ117" s="64">
        <v>0</v>
      </c>
      <c r="BK117" s="64">
        <v>0</v>
      </c>
      <c r="BL117" s="64">
        <v>0</v>
      </c>
      <c r="BM117" s="64">
        <v>0</v>
      </c>
      <c r="BN117" s="65">
        <v>0</v>
      </c>
      <c r="BO117" s="64">
        <v>0</v>
      </c>
      <c r="BP117" s="64">
        <v>0</v>
      </c>
      <c r="BQ117" s="64">
        <v>0</v>
      </c>
      <c r="BR117" s="64">
        <v>0</v>
      </c>
      <c r="BS117" s="64">
        <v>0</v>
      </c>
      <c r="BT117" s="64">
        <v>0</v>
      </c>
      <c r="BU117" s="64">
        <v>0</v>
      </c>
      <c r="BV117" s="64">
        <v>0</v>
      </c>
      <c r="BW117" s="64">
        <v>0</v>
      </c>
      <c r="BX117" s="65">
        <v>0</v>
      </c>
    </row>
    <row r="118" spans="1:76" ht="24" customHeight="1">
      <c r="A118" s="58"/>
      <c r="B118" s="59" t="s">
        <v>460</v>
      </c>
      <c r="C118" s="60"/>
      <c r="D118" s="61"/>
      <c r="E118" s="62" t="s">
        <v>38</v>
      </c>
      <c r="F118" s="63"/>
      <c r="G118" s="64">
        <v>2121738</v>
      </c>
      <c r="H118" s="64">
        <v>1111847</v>
      </c>
      <c r="I118" s="64">
        <v>602700</v>
      </c>
      <c r="J118" s="64">
        <v>342645</v>
      </c>
      <c r="K118" s="64">
        <v>333445</v>
      </c>
      <c r="L118" s="64">
        <v>9200</v>
      </c>
      <c r="M118" s="64">
        <v>260055</v>
      </c>
      <c r="N118" s="64">
        <v>3545</v>
      </c>
      <c r="O118" s="64">
        <v>148118</v>
      </c>
      <c r="P118" s="65">
        <v>145547</v>
      </c>
      <c r="Q118" s="64">
        <v>2571</v>
      </c>
      <c r="R118" s="64">
        <v>105763</v>
      </c>
      <c r="S118" s="64">
        <v>41697</v>
      </c>
      <c r="T118" s="64">
        <v>64066</v>
      </c>
      <c r="U118" s="64">
        <v>2629</v>
      </c>
      <c r="V118" s="64">
        <v>509147</v>
      </c>
      <c r="W118" s="64">
        <v>28081</v>
      </c>
      <c r="X118" s="64">
        <v>2156</v>
      </c>
      <c r="Y118" s="64">
        <v>25925</v>
      </c>
      <c r="Z118" s="65">
        <v>481066</v>
      </c>
      <c r="AA118" s="64">
        <v>5579</v>
      </c>
      <c r="AB118" s="64">
        <v>24165</v>
      </c>
      <c r="AC118" s="64">
        <v>12308</v>
      </c>
      <c r="AD118" s="64">
        <v>35922</v>
      </c>
      <c r="AE118" s="64">
        <v>102604</v>
      </c>
      <c r="AF118" s="64">
        <v>85020</v>
      </c>
      <c r="AG118" s="64">
        <v>208689</v>
      </c>
      <c r="AH118" s="64">
        <v>6779</v>
      </c>
      <c r="AI118" s="64">
        <v>744224</v>
      </c>
      <c r="AJ118" s="65">
        <v>503592</v>
      </c>
      <c r="AK118" s="64">
        <v>267766</v>
      </c>
      <c r="AL118" s="64">
        <v>262269</v>
      </c>
      <c r="AM118" s="64">
        <v>214275</v>
      </c>
      <c r="AN118" s="64">
        <v>97376</v>
      </c>
      <c r="AO118" s="64">
        <v>4777</v>
      </c>
      <c r="AP118" s="64">
        <v>16700</v>
      </c>
      <c r="AQ118" s="64">
        <v>73313</v>
      </c>
      <c r="AR118" s="64">
        <v>20801</v>
      </c>
      <c r="AS118" s="64">
        <v>387</v>
      </c>
      <c r="AT118" s="65">
        <v>921</v>
      </c>
      <c r="AU118" s="64">
        <v>47994</v>
      </c>
      <c r="AV118" s="64">
        <v>44010</v>
      </c>
      <c r="AW118" s="64">
        <v>37047</v>
      </c>
      <c r="AX118" s="64">
        <v>3704</v>
      </c>
      <c r="AY118" s="64">
        <v>2457</v>
      </c>
      <c r="AZ118" s="64">
        <v>802</v>
      </c>
      <c r="BA118" s="64">
        <v>3984</v>
      </c>
      <c r="BB118" s="64">
        <v>3223</v>
      </c>
      <c r="BC118" s="64">
        <v>761</v>
      </c>
      <c r="BD118" s="65">
        <v>5497</v>
      </c>
      <c r="BE118" s="64">
        <v>193396</v>
      </c>
      <c r="BF118" s="64">
        <v>59815</v>
      </c>
      <c r="BG118" s="64">
        <v>35150</v>
      </c>
      <c r="BH118" s="64">
        <v>9570</v>
      </c>
      <c r="BI118" s="64">
        <v>2743</v>
      </c>
      <c r="BJ118" s="64">
        <v>12352</v>
      </c>
      <c r="BK118" s="64">
        <v>69697</v>
      </c>
      <c r="BL118" s="64">
        <v>20800</v>
      </c>
      <c r="BM118" s="64">
        <v>3537</v>
      </c>
      <c r="BN118" s="65">
        <v>8774</v>
      </c>
      <c r="BO118" s="64">
        <v>10767</v>
      </c>
      <c r="BP118" s="64">
        <v>20006</v>
      </c>
      <c r="BQ118" s="64">
        <v>42430</v>
      </c>
      <c r="BR118" s="64">
        <v>240632</v>
      </c>
      <c r="BS118" s="64">
        <v>40589</v>
      </c>
      <c r="BT118" s="64">
        <v>26249</v>
      </c>
      <c r="BU118" s="64">
        <v>7408</v>
      </c>
      <c r="BV118" s="64">
        <v>34294</v>
      </c>
      <c r="BW118" s="64">
        <v>28386</v>
      </c>
      <c r="BX118" s="65">
        <v>103706</v>
      </c>
    </row>
    <row r="119" spans="1:76" ht="15" customHeight="1">
      <c r="A119" s="58"/>
      <c r="B119" s="59" t="s">
        <v>461</v>
      </c>
      <c r="C119" s="60"/>
      <c r="D119" s="61"/>
      <c r="E119" s="62" t="s">
        <v>39</v>
      </c>
      <c r="F119" s="63"/>
      <c r="G119" s="64">
        <v>-291587</v>
      </c>
      <c r="H119" s="64">
        <v>-371</v>
      </c>
      <c r="I119" s="64">
        <v>-231</v>
      </c>
      <c r="J119" s="64">
        <v>-110</v>
      </c>
      <c r="K119" s="64">
        <v>-107</v>
      </c>
      <c r="L119" s="64">
        <v>-3</v>
      </c>
      <c r="M119" s="64">
        <v>-121</v>
      </c>
      <c r="N119" s="64">
        <v>-2</v>
      </c>
      <c r="O119" s="64">
        <v>-72</v>
      </c>
      <c r="P119" s="65">
        <v>-71</v>
      </c>
      <c r="Q119" s="64">
        <v>-1</v>
      </c>
      <c r="R119" s="64">
        <v>-46</v>
      </c>
      <c r="S119" s="64">
        <v>-18</v>
      </c>
      <c r="T119" s="64">
        <v>-28</v>
      </c>
      <c r="U119" s="64">
        <v>-1</v>
      </c>
      <c r="V119" s="64">
        <v>-140</v>
      </c>
      <c r="W119" s="64">
        <v>-7</v>
      </c>
      <c r="X119" s="64">
        <v>-1</v>
      </c>
      <c r="Y119" s="64">
        <v>-6</v>
      </c>
      <c r="Z119" s="65">
        <v>-133</v>
      </c>
      <c r="AA119" s="64">
        <v>-2</v>
      </c>
      <c r="AB119" s="64">
        <v>-7</v>
      </c>
      <c r="AC119" s="64">
        <v>-4</v>
      </c>
      <c r="AD119" s="64">
        <v>-10</v>
      </c>
      <c r="AE119" s="64">
        <v>-33</v>
      </c>
      <c r="AF119" s="64">
        <v>-22</v>
      </c>
      <c r="AG119" s="64">
        <v>-53</v>
      </c>
      <c r="AH119" s="64">
        <v>-2</v>
      </c>
      <c r="AI119" s="64">
        <v>-291215</v>
      </c>
      <c r="AJ119" s="65">
        <v>-33509</v>
      </c>
      <c r="AK119" s="64">
        <v>-18046</v>
      </c>
      <c r="AL119" s="64">
        <v>-17716</v>
      </c>
      <c r="AM119" s="64">
        <v>-14628</v>
      </c>
      <c r="AN119" s="64">
        <v>-7036</v>
      </c>
      <c r="AO119" s="64">
        <v>-253</v>
      </c>
      <c r="AP119" s="64">
        <v>-982</v>
      </c>
      <c r="AQ119" s="64">
        <v>-4835</v>
      </c>
      <c r="AR119" s="64">
        <v>-1440</v>
      </c>
      <c r="AS119" s="64">
        <v>-22</v>
      </c>
      <c r="AT119" s="65">
        <v>-60</v>
      </c>
      <c r="AU119" s="64">
        <v>-3088</v>
      </c>
      <c r="AV119" s="64">
        <v>-2803</v>
      </c>
      <c r="AW119" s="64">
        <v>-2438</v>
      </c>
      <c r="AX119" s="64">
        <v>-177</v>
      </c>
      <c r="AY119" s="64">
        <v>-124</v>
      </c>
      <c r="AZ119" s="64">
        <v>-64</v>
      </c>
      <c r="BA119" s="64">
        <v>-285</v>
      </c>
      <c r="BB119" s="64">
        <v>-224</v>
      </c>
      <c r="BC119" s="64">
        <v>-61</v>
      </c>
      <c r="BD119" s="65">
        <v>-330</v>
      </c>
      <c r="BE119" s="64">
        <v>-14912</v>
      </c>
      <c r="BF119" s="64">
        <v>-5183</v>
      </c>
      <c r="BG119" s="64">
        <v>-3382</v>
      </c>
      <c r="BH119" s="64">
        <v>-675</v>
      </c>
      <c r="BI119" s="64">
        <v>-221</v>
      </c>
      <c r="BJ119" s="64">
        <v>-905</v>
      </c>
      <c r="BK119" s="64">
        <v>-4516</v>
      </c>
      <c r="BL119" s="64">
        <v>-2192</v>
      </c>
      <c r="BM119" s="64">
        <v>-253</v>
      </c>
      <c r="BN119" s="65">
        <v>-784</v>
      </c>
      <c r="BO119" s="64">
        <v>-500</v>
      </c>
      <c r="BP119" s="64">
        <v>-1484</v>
      </c>
      <c r="BQ119" s="64">
        <v>-551</v>
      </c>
      <c r="BR119" s="64">
        <v>-257706</v>
      </c>
      <c r="BS119" s="64">
        <v>-88218</v>
      </c>
      <c r="BT119" s="64">
        <v>-1518</v>
      </c>
      <c r="BU119" s="64">
        <v>-768</v>
      </c>
      <c r="BV119" s="64">
        <v>-39337</v>
      </c>
      <c r="BW119" s="64">
        <v>-30960</v>
      </c>
      <c r="BX119" s="65">
        <v>-96905</v>
      </c>
    </row>
    <row r="120" spans="1:76" ht="24" customHeight="1">
      <c r="A120" s="58"/>
      <c r="B120" s="59" t="s">
        <v>462</v>
      </c>
      <c r="C120" s="60"/>
      <c r="D120" s="61"/>
      <c r="E120" s="62" t="s">
        <v>40</v>
      </c>
      <c r="F120" s="63"/>
      <c r="G120" s="64">
        <v>26904977</v>
      </c>
      <c r="H120" s="64">
        <v>13398766</v>
      </c>
      <c r="I120" s="64">
        <v>7501640</v>
      </c>
      <c r="J120" s="64">
        <v>4290598</v>
      </c>
      <c r="K120" s="64">
        <v>4192274</v>
      </c>
      <c r="L120" s="64">
        <v>98324</v>
      </c>
      <c r="M120" s="64">
        <v>3211042</v>
      </c>
      <c r="N120" s="64">
        <v>48823</v>
      </c>
      <c r="O120" s="64">
        <v>1937988</v>
      </c>
      <c r="P120" s="65">
        <v>1908507</v>
      </c>
      <c r="Q120" s="64">
        <v>29481</v>
      </c>
      <c r="R120" s="64">
        <v>1197643</v>
      </c>
      <c r="S120" s="64">
        <v>470640</v>
      </c>
      <c r="T120" s="64">
        <v>727003</v>
      </c>
      <c r="U120" s="64">
        <v>26588</v>
      </c>
      <c r="V120" s="64">
        <v>5897126</v>
      </c>
      <c r="W120" s="64">
        <v>384219</v>
      </c>
      <c r="X120" s="64">
        <v>27312</v>
      </c>
      <c r="Y120" s="64">
        <v>356907</v>
      </c>
      <c r="Z120" s="65">
        <v>5512907</v>
      </c>
      <c r="AA120" s="64">
        <v>47879</v>
      </c>
      <c r="AB120" s="64">
        <v>403992</v>
      </c>
      <c r="AC120" s="64">
        <v>139861</v>
      </c>
      <c r="AD120" s="64">
        <v>383664</v>
      </c>
      <c r="AE120" s="64">
        <v>959695</v>
      </c>
      <c r="AF120" s="64">
        <v>1169059</v>
      </c>
      <c r="AG120" s="64">
        <v>2329098</v>
      </c>
      <c r="AH120" s="64">
        <v>79659</v>
      </c>
      <c r="AI120" s="64">
        <v>10139449</v>
      </c>
      <c r="AJ120" s="65">
        <v>6004053</v>
      </c>
      <c r="AK120" s="64">
        <v>3073247</v>
      </c>
      <c r="AL120" s="64">
        <v>2985794</v>
      </c>
      <c r="AM120" s="64">
        <v>2424551</v>
      </c>
      <c r="AN120" s="64">
        <v>1113246</v>
      </c>
      <c r="AO120" s="64">
        <v>38522</v>
      </c>
      <c r="AP120" s="64">
        <v>179021</v>
      </c>
      <c r="AQ120" s="64">
        <v>863932</v>
      </c>
      <c r="AR120" s="64">
        <v>218178</v>
      </c>
      <c r="AS120" s="64">
        <v>3462</v>
      </c>
      <c r="AT120" s="65">
        <v>8190</v>
      </c>
      <c r="AU120" s="64">
        <v>561243</v>
      </c>
      <c r="AV120" s="64">
        <v>508735</v>
      </c>
      <c r="AW120" s="64">
        <v>431061</v>
      </c>
      <c r="AX120" s="64">
        <v>43922</v>
      </c>
      <c r="AY120" s="64">
        <v>22291</v>
      </c>
      <c r="AZ120" s="64">
        <v>11461</v>
      </c>
      <c r="BA120" s="64">
        <v>52508</v>
      </c>
      <c r="BB120" s="64">
        <v>41297</v>
      </c>
      <c r="BC120" s="64">
        <v>11211</v>
      </c>
      <c r="BD120" s="65">
        <v>87453</v>
      </c>
      <c r="BE120" s="64">
        <v>2439648</v>
      </c>
      <c r="BF120" s="64">
        <v>734855</v>
      </c>
      <c r="BG120" s="64">
        <v>463973</v>
      </c>
      <c r="BH120" s="64">
        <v>115997</v>
      </c>
      <c r="BI120" s="64">
        <v>32039</v>
      </c>
      <c r="BJ120" s="64">
        <v>122846</v>
      </c>
      <c r="BK120" s="64">
        <v>693045</v>
      </c>
      <c r="BL120" s="64">
        <v>334577</v>
      </c>
      <c r="BM120" s="64">
        <v>56293</v>
      </c>
      <c r="BN120" s="65">
        <v>140852</v>
      </c>
      <c r="BO120" s="64">
        <v>119734</v>
      </c>
      <c r="BP120" s="64">
        <v>360292</v>
      </c>
      <c r="BQ120" s="64">
        <v>491158</v>
      </c>
      <c r="BR120" s="64">
        <v>4135396</v>
      </c>
      <c r="BS120" s="64">
        <v>902066</v>
      </c>
      <c r="BT120" s="64">
        <v>486028</v>
      </c>
      <c r="BU120" s="64">
        <v>100719</v>
      </c>
      <c r="BV120" s="64">
        <v>484653</v>
      </c>
      <c r="BW120" s="64">
        <v>774139</v>
      </c>
      <c r="BX120" s="65">
        <v>1387791</v>
      </c>
    </row>
    <row r="121" spans="1:76" s="76" customFormat="1" ht="24" customHeight="1" thickBot="1">
      <c r="A121" s="66"/>
      <c r="B121" s="67" t="s">
        <v>463</v>
      </c>
      <c r="C121" s="68"/>
      <c r="D121" s="69"/>
      <c r="E121" s="70" t="s">
        <v>260</v>
      </c>
      <c r="F121" s="71"/>
      <c r="G121" s="72">
        <v>57137189</v>
      </c>
      <c r="H121" s="72">
        <v>29276041</v>
      </c>
      <c r="I121" s="72">
        <v>16261117</v>
      </c>
      <c r="J121" s="72">
        <v>8882183</v>
      </c>
      <c r="K121" s="72">
        <v>8628925</v>
      </c>
      <c r="L121" s="72">
        <v>253258</v>
      </c>
      <c r="M121" s="72">
        <v>7378934</v>
      </c>
      <c r="N121" s="72">
        <v>101600</v>
      </c>
      <c r="O121" s="72">
        <v>4107834</v>
      </c>
      <c r="P121" s="73">
        <v>4032449</v>
      </c>
      <c r="Q121" s="72">
        <v>75385</v>
      </c>
      <c r="R121" s="72">
        <v>3098590</v>
      </c>
      <c r="S121" s="72">
        <v>1189264</v>
      </c>
      <c r="T121" s="72">
        <v>1909326</v>
      </c>
      <c r="U121" s="72">
        <v>70910</v>
      </c>
      <c r="V121" s="72">
        <v>13014924</v>
      </c>
      <c r="W121" s="72">
        <v>769328</v>
      </c>
      <c r="X121" s="72">
        <v>57513</v>
      </c>
      <c r="Y121" s="72">
        <v>711815</v>
      </c>
      <c r="Z121" s="73">
        <v>12245596</v>
      </c>
      <c r="AA121" s="72">
        <v>116347</v>
      </c>
      <c r="AB121" s="72">
        <v>735833</v>
      </c>
      <c r="AC121" s="72">
        <v>309550</v>
      </c>
      <c r="AD121" s="72">
        <v>831390</v>
      </c>
      <c r="AE121" s="72">
        <v>2394994</v>
      </c>
      <c r="AF121" s="72">
        <v>2374142</v>
      </c>
      <c r="AG121" s="72">
        <v>5309887</v>
      </c>
      <c r="AH121" s="72">
        <v>173453</v>
      </c>
      <c r="AI121" s="72">
        <v>20376566</v>
      </c>
      <c r="AJ121" s="73">
        <v>12246214</v>
      </c>
      <c r="AK121" s="72">
        <v>6308114</v>
      </c>
      <c r="AL121" s="72">
        <v>6126941</v>
      </c>
      <c r="AM121" s="72">
        <v>4928743</v>
      </c>
      <c r="AN121" s="72">
        <v>2228634</v>
      </c>
      <c r="AO121" s="74">
        <v>110669</v>
      </c>
      <c r="AP121" s="74">
        <v>423386</v>
      </c>
      <c r="AQ121" s="74">
        <v>1699137</v>
      </c>
      <c r="AR121" s="74">
        <v>438198</v>
      </c>
      <c r="AS121" s="74">
        <v>9562</v>
      </c>
      <c r="AT121" s="75">
        <v>19157</v>
      </c>
      <c r="AU121" s="74">
        <v>1198198</v>
      </c>
      <c r="AV121" s="74">
        <v>1092390</v>
      </c>
      <c r="AW121" s="74">
        <v>895442</v>
      </c>
      <c r="AX121" s="74">
        <v>105785</v>
      </c>
      <c r="AY121" s="74">
        <v>71085</v>
      </c>
      <c r="AZ121" s="74">
        <v>20078</v>
      </c>
      <c r="BA121" s="74">
        <v>105808</v>
      </c>
      <c r="BB121" s="74">
        <v>84212</v>
      </c>
      <c r="BC121" s="74">
        <v>21596</v>
      </c>
      <c r="BD121" s="75">
        <v>181173</v>
      </c>
      <c r="BE121" s="74">
        <v>4973058</v>
      </c>
      <c r="BF121" s="74">
        <v>1609189</v>
      </c>
      <c r="BG121" s="74">
        <v>956878</v>
      </c>
      <c r="BH121" s="74">
        <v>250114</v>
      </c>
      <c r="BI121" s="74">
        <v>69697</v>
      </c>
      <c r="BJ121" s="74">
        <v>332500</v>
      </c>
      <c r="BK121" s="74">
        <v>1430230</v>
      </c>
      <c r="BL121" s="74">
        <v>618679</v>
      </c>
      <c r="BM121" s="74">
        <v>116562</v>
      </c>
      <c r="BN121" s="75">
        <v>235371</v>
      </c>
      <c r="BO121" s="74">
        <v>320581</v>
      </c>
      <c r="BP121" s="74">
        <v>642446</v>
      </c>
      <c r="BQ121" s="74">
        <v>965042</v>
      </c>
      <c r="BR121" s="74">
        <v>8130352</v>
      </c>
      <c r="BS121" s="74">
        <v>1733498</v>
      </c>
      <c r="BT121" s="74">
        <v>820741</v>
      </c>
      <c r="BU121" s="74">
        <v>172129</v>
      </c>
      <c r="BV121" s="74">
        <v>1208931</v>
      </c>
      <c r="BW121" s="74">
        <v>1253978</v>
      </c>
      <c r="BX121" s="75">
        <v>2941075</v>
      </c>
    </row>
    <row r="123" spans="1:76">
      <c r="G123" s="77"/>
      <c r="H123" s="77"/>
      <c r="I123" s="77"/>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7"/>
      <c r="AI123" s="77"/>
      <c r="AJ123" s="77"/>
      <c r="AK123" s="77"/>
      <c r="AL123" s="77"/>
      <c r="AM123" s="77"/>
      <c r="AN123" s="77"/>
      <c r="AO123" s="77"/>
      <c r="AP123" s="77"/>
      <c r="AQ123" s="77"/>
      <c r="AR123" s="77"/>
      <c r="AS123" s="77"/>
      <c r="AT123" s="77"/>
      <c r="AU123" s="77"/>
      <c r="AV123" s="77"/>
      <c r="AW123" s="77"/>
      <c r="AX123" s="77"/>
      <c r="AY123" s="77"/>
      <c r="AZ123" s="77"/>
      <c r="BA123" s="77"/>
      <c r="BB123" s="77"/>
      <c r="BC123" s="77"/>
      <c r="BD123" s="77"/>
      <c r="BE123" s="77"/>
      <c r="BF123" s="77"/>
      <c r="BG123" s="77"/>
      <c r="BH123" s="77"/>
      <c r="BI123" s="77"/>
      <c r="BJ123" s="77"/>
      <c r="BK123" s="77"/>
      <c r="BL123" s="77"/>
      <c r="BM123" s="77"/>
      <c r="BN123" s="77"/>
      <c r="BO123" s="77"/>
      <c r="BP123" s="77"/>
      <c r="BQ123" s="77"/>
      <c r="BR123" s="77"/>
      <c r="BS123" s="77"/>
      <c r="BT123" s="77"/>
      <c r="BU123" s="77"/>
      <c r="BV123" s="77"/>
      <c r="BW123" s="77"/>
      <c r="BX123" s="77"/>
    </row>
    <row r="124" spans="1:76">
      <c r="AI124" s="77"/>
      <c r="AO124" s="77"/>
      <c r="AP124" s="77"/>
      <c r="AQ124" s="77"/>
      <c r="AR124" s="77"/>
      <c r="AS124" s="77"/>
      <c r="AT124" s="77"/>
      <c r="AU124" s="77"/>
      <c r="AV124" s="77"/>
      <c r="AW124" s="77"/>
      <c r="AX124" s="77"/>
      <c r="AY124" s="77"/>
      <c r="AZ124" s="77"/>
      <c r="BA124" s="77"/>
      <c r="BB124" s="77"/>
      <c r="BC124" s="77"/>
      <c r="BD124" s="77"/>
      <c r="BE124" s="77"/>
      <c r="BF124" s="77"/>
      <c r="BG124" s="77"/>
      <c r="BH124" s="77"/>
      <c r="BI124" s="77"/>
      <c r="BJ124" s="77"/>
      <c r="BK124" s="77"/>
      <c r="BL124" s="77"/>
      <c r="BM124" s="77"/>
      <c r="BN124" s="77"/>
      <c r="BO124" s="77"/>
      <c r="BP124" s="77"/>
      <c r="BQ124" s="77"/>
      <c r="BR124" s="77"/>
      <c r="BS124" s="77"/>
      <c r="BT124" s="77"/>
      <c r="BU124" s="77"/>
      <c r="BV124" s="77"/>
      <c r="BW124" s="77"/>
      <c r="BX124" s="77"/>
    </row>
    <row r="125" spans="1:76">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77"/>
      <c r="AN125" s="77"/>
      <c r="AO125" s="77"/>
      <c r="AP125" s="77"/>
      <c r="AQ125" s="77"/>
      <c r="AR125" s="77"/>
      <c r="AS125" s="77"/>
      <c r="AT125" s="77"/>
      <c r="AU125" s="77"/>
      <c r="AV125" s="77"/>
      <c r="AW125" s="77"/>
      <c r="AX125" s="77"/>
      <c r="AY125" s="77"/>
      <c r="AZ125" s="77"/>
      <c r="BA125" s="77"/>
      <c r="BB125" s="77"/>
      <c r="BC125" s="77"/>
      <c r="BD125" s="77"/>
      <c r="BE125" s="77"/>
      <c r="BF125" s="77"/>
      <c r="BG125" s="77"/>
      <c r="BH125" s="77"/>
      <c r="BI125" s="77"/>
      <c r="BJ125" s="77"/>
      <c r="BK125" s="77"/>
      <c r="BL125" s="77"/>
      <c r="BM125" s="77"/>
      <c r="BN125" s="77"/>
      <c r="BO125" s="77"/>
      <c r="BP125" s="77"/>
      <c r="BQ125" s="77"/>
      <c r="BR125" s="77"/>
      <c r="BS125" s="77"/>
      <c r="BT125" s="77"/>
      <c r="BU125" s="77"/>
      <c r="BV125" s="77"/>
      <c r="BW125" s="77"/>
      <c r="BX125" s="77"/>
    </row>
  </sheetData>
  <sheetProtection algorithmName="SHA-512" hashValue="4ZjMmuKjefdzDs+Leq0GtSPlwzEK1qNnx0gxblafTslFX2DrSE+2pbi4aroyc5mriSI1D6OBcT6fnfZWCnCyJg==" saltValue="kNKzBRTpKjF/3o1uMkfkCw==" spinCount="100000" sheet="1"/>
  <phoneticPr fontId="28"/>
  <pageMargins left="0.62992125984251968" right="0.51181102362204722" top="0.51181102362204722" bottom="0.19685039370078741" header="0.51181102362204722" footer="0.51181102362204722"/>
  <pageSetup paperSize="9" scale="35" firstPageNumber="215" orientation="portrait" useFirstPageNumber="1" r:id="rId1"/>
  <headerFooter alignWithMargins="0"/>
  <colBreaks count="2" manualBreakCount="2">
    <brk id="16" max="121" man="1"/>
    <brk id="26" max="12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249977111117893"/>
  </sheetPr>
  <dimension ref="A1:BT51"/>
  <sheetViews>
    <sheetView view="pageBreakPreview" zoomScaleNormal="100" zoomScaleSheetLayoutView="100" workbookViewId="0">
      <pane xSplit="2" ySplit="3" topLeftCell="W4" activePane="bottomRight" state="frozen"/>
      <selection activeCell="Q29" sqref="Q29"/>
      <selection pane="topRight" activeCell="Q29" sqref="Q29"/>
      <selection pane="bottomLeft" activeCell="Q29" sqref="Q29"/>
      <selection pane="bottomRight"/>
    </sheetView>
  </sheetViews>
  <sheetFormatPr defaultColWidth="10.33203125" defaultRowHeight="11.25"/>
  <cols>
    <col min="1" max="1" width="4.6640625" style="1" bestFit="1" customWidth="1"/>
    <col min="2" max="2" width="31.6640625" style="1" bestFit="1" customWidth="1"/>
    <col min="3" max="3" width="11" style="1" bestFit="1" customWidth="1"/>
    <col min="4" max="72" width="10.6640625" style="1" customWidth="1"/>
    <col min="73" max="16384" width="10.33203125" style="1"/>
  </cols>
  <sheetData>
    <row r="1" spans="1:72" ht="21" customHeight="1">
      <c r="A1" s="19" t="s">
        <v>478</v>
      </c>
      <c r="BT1" s="18" t="s">
        <v>398</v>
      </c>
    </row>
    <row r="2" spans="1:72">
      <c r="A2" s="2"/>
      <c r="B2" s="3"/>
      <c r="C2" s="13">
        <v>1</v>
      </c>
      <c r="D2" s="14">
        <v>2</v>
      </c>
      <c r="E2" s="14">
        <v>3</v>
      </c>
      <c r="F2" s="14">
        <v>4</v>
      </c>
      <c r="G2" s="14">
        <v>5</v>
      </c>
      <c r="H2" s="14">
        <v>6</v>
      </c>
      <c r="I2" s="14">
        <v>7</v>
      </c>
      <c r="J2" s="14">
        <v>8</v>
      </c>
      <c r="K2" s="14">
        <v>9</v>
      </c>
      <c r="L2" s="14">
        <v>10</v>
      </c>
      <c r="M2" s="14">
        <v>11</v>
      </c>
      <c r="N2" s="14">
        <v>12</v>
      </c>
      <c r="O2" s="14">
        <v>13</v>
      </c>
      <c r="P2" s="14">
        <v>14</v>
      </c>
      <c r="Q2" s="14">
        <v>15</v>
      </c>
      <c r="R2" s="14">
        <v>16</v>
      </c>
      <c r="S2" s="14">
        <v>17</v>
      </c>
      <c r="T2" s="14">
        <v>18</v>
      </c>
      <c r="U2" s="14">
        <v>19</v>
      </c>
      <c r="V2" s="14">
        <v>20</v>
      </c>
      <c r="W2" s="14">
        <v>21</v>
      </c>
      <c r="X2" s="14">
        <v>22</v>
      </c>
      <c r="Y2" s="14">
        <v>23</v>
      </c>
      <c r="Z2" s="14">
        <v>24</v>
      </c>
      <c r="AA2" s="14">
        <v>25</v>
      </c>
      <c r="AB2" s="14">
        <v>26</v>
      </c>
      <c r="AC2" s="14">
        <v>27</v>
      </c>
      <c r="AD2" s="14">
        <v>28</v>
      </c>
      <c r="AE2" s="14">
        <v>29</v>
      </c>
      <c r="AF2" s="14">
        <v>30</v>
      </c>
      <c r="AG2" s="14">
        <v>31</v>
      </c>
      <c r="AH2" s="14">
        <v>32</v>
      </c>
      <c r="AI2" s="14">
        <v>33</v>
      </c>
      <c r="AJ2" s="14">
        <v>34</v>
      </c>
      <c r="AK2" s="14">
        <v>35</v>
      </c>
      <c r="AL2" s="14">
        <v>36</v>
      </c>
      <c r="AM2" s="14">
        <v>37</v>
      </c>
      <c r="AN2" s="149">
        <v>38</v>
      </c>
      <c r="AO2" s="149">
        <v>39</v>
      </c>
      <c r="AP2" s="149">
        <v>40</v>
      </c>
      <c r="AQ2" s="149">
        <v>41</v>
      </c>
      <c r="AR2" s="149">
        <v>42</v>
      </c>
      <c r="AS2" s="149">
        <v>43</v>
      </c>
      <c r="AT2" s="149">
        <v>44</v>
      </c>
      <c r="AU2" s="149">
        <v>45</v>
      </c>
      <c r="AV2" s="149">
        <v>46</v>
      </c>
      <c r="AW2" s="149">
        <v>47</v>
      </c>
      <c r="AX2" s="149">
        <v>48</v>
      </c>
      <c r="AY2" s="149">
        <v>49</v>
      </c>
      <c r="AZ2" s="149">
        <v>50</v>
      </c>
      <c r="BA2" s="149">
        <v>51</v>
      </c>
      <c r="BB2" s="149">
        <v>52</v>
      </c>
      <c r="BC2" s="149">
        <v>53</v>
      </c>
      <c r="BD2" s="149">
        <v>54</v>
      </c>
      <c r="BE2" s="149">
        <v>55</v>
      </c>
      <c r="BF2" s="149">
        <v>56</v>
      </c>
      <c r="BG2" s="149">
        <v>57</v>
      </c>
      <c r="BH2" s="149">
        <v>58</v>
      </c>
      <c r="BI2" s="149">
        <v>59</v>
      </c>
      <c r="BJ2" s="149">
        <v>60</v>
      </c>
      <c r="BK2" s="149">
        <v>61</v>
      </c>
      <c r="BL2" s="149">
        <v>62</v>
      </c>
      <c r="BM2" s="149">
        <v>63</v>
      </c>
      <c r="BN2" s="149">
        <v>64</v>
      </c>
      <c r="BO2" s="149">
        <v>65</v>
      </c>
      <c r="BP2" s="149">
        <v>66</v>
      </c>
      <c r="BQ2" s="149">
        <v>67</v>
      </c>
      <c r="BR2" s="149">
        <v>68</v>
      </c>
      <c r="BS2" s="149">
        <v>69</v>
      </c>
      <c r="BT2" s="150">
        <v>70</v>
      </c>
    </row>
    <row r="3" spans="1:72" ht="89.25" customHeight="1">
      <c r="A3" s="4"/>
      <c r="B3" s="5"/>
      <c r="C3" s="6" t="str">
        <f>建設IO!G4</f>
        <v>建      設</v>
      </c>
      <c r="D3" s="7" t="str">
        <f>建設IO!H4</f>
        <v>建　　　築</v>
      </c>
      <c r="E3" s="7" t="str">
        <f>建設IO!I4</f>
        <v>住宅建築</v>
      </c>
      <c r="F3" s="7" t="str">
        <f>建設IO!J4</f>
        <v>住宅建築
（木造）</v>
      </c>
      <c r="G3" s="7" t="str">
        <f>建設IO!K4</f>
        <v>木造在来
住宅</v>
      </c>
      <c r="H3" s="7" t="str">
        <f>建設IO!L4</f>
        <v>木造量産
住宅</v>
      </c>
      <c r="I3" s="7" t="str">
        <f>建設IO!M4</f>
        <v>住宅建築
（非木造）</v>
      </c>
      <c r="J3" s="7" t="str">
        <f>建設IO!N4</f>
        <v>ＳＲＣ住宅</v>
      </c>
      <c r="K3" s="7" t="str">
        <f>建設IO!O4</f>
        <v>Ｒ Ｃ 住 宅</v>
      </c>
      <c r="L3" s="7" t="str">
        <f>建設IO!P4</f>
        <v>Ｒ Ｃ 在 来
住       宅</v>
      </c>
      <c r="M3" s="7" t="str">
        <f>建設IO!Q4</f>
        <v>Ｒ Ｃ 量 産
住       宅</v>
      </c>
      <c r="N3" s="7" t="str">
        <f>建設IO!R4</f>
        <v>Ｓ  住  宅</v>
      </c>
      <c r="O3" s="7" t="str">
        <f>建設IO!S4</f>
        <v>Ｓ在来住宅</v>
      </c>
      <c r="P3" s="7" t="str">
        <f>建設IO!T4</f>
        <v>Ｓ量産住宅</v>
      </c>
      <c r="Q3" s="7" t="str">
        <f>建設IO!U4</f>
        <v>Ｃ Ｂ 住 宅</v>
      </c>
      <c r="R3" s="7" t="str">
        <f>建設IO!V4</f>
        <v>非住宅建築</v>
      </c>
      <c r="S3" s="7" t="str">
        <f>建設IO!W4</f>
        <v>非住宅建築
（ 木 造 ）</v>
      </c>
      <c r="T3" s="7" t="str">
        <f>建設IO!X4</f>
        <v>木 造 工 場</v>
      </c>
      <c r="U3" s="7" t="str">
        <f>建設IO!Y4</f>
        <v>木造事務所</v>
      </c>
      <c r="V3" s="7" t="str">
        <f>建設IO!Z4</f>
        <v>非住宅建築
（非木造）</v>
      </c>
      <c r="W3" s="7" t="str">
        <f>建設IO!AA4</f>
        <v>ＳＲＣ工場</v>
      </c>
      <c r="X3" s="7" t="str">
        <f>建設IO!AB4</f>
        <v>Ｓ  Ｒ  Ｃ
事  務  所</v>
      </c>
      <c r="Y3" s="7" t="str">
        <f>建設IO!AC4</f>
        <v>Ｒ Ｃ 工 場</v>
      </c>
      <c r="Z3" s="7" t="str">
        <f>建設IO!AD4</f>
        <v>Ｒ Ｃ 学 校</v>
      </c>
      <c r="AA3" s="7" t="str">
        <f>建設IO!AE4</f>
        <v>ＲＣ事務所</v>
      </c>
      <c r="AB3" s="7" t="str">
        <f>建設IO!AF4</f>
        <v>Ｓ  工  場</v>
      </c>
      <c r="AC3" s="7" t="str">
        <f>建設IO!AG4</f>
        <v>Ｓ 事 務 所</v>
      </c>
      <c r="AD3" s="7" t="str">
        <f>建設IO!AH4</f>
        <v>ＣＢ非住宅</v>
      </c>
      <c r="AE3" s="7" t="str">
        <f>建設IO!AI4</f>
        <v>土    木</v>
      </c>
      <c r="AF3" s="7" t="str">
        <f>建設IO!AJ4</f>
        <v>公 共 事 業</v>
      </c>
      <c r="AG3" s="7" t="str">
        <f>建設IO!AK4</f>
        <v>道 路 関 係
公 共 事 業</v>
      </c>
      <c r="AH3" s="7" t="str">
        <f>建設IO!AL4</f>
        <v>道    路</v>
      </c>
      <c r="AI3" s="7" t="str">
        <f>建設IO!AM4</f>
        <v>一 般 道 路</v>
      </c>
      <c r="AJ3" s="7" t="str">
        <f>建設IO!AN4</f>
        <v>道 路 改 良</v>
      </c>
      <c r="AK3" s="7" t="str">
        <f>建設IO!AO4</f>
        <v>道 路 舗 装</v>
      </c>
      <c r="AL3" s="7" t="str">
        <f>建設IO!AP4</f>
        <v>道 路 橋 梁</v>
      </c>
      <c r="AM3" s="7" t="str">
        <f>建設IO!AQ4</f>
        <v>道 路 補 修</v>
      </c>
      <c r="AN3" s="7" t="str">
        <f>建設IO!AR4</f>
        <v>街 路 改 良</v>
      </c>
      <c r="AO3" s="7" t="str">
        <f>建設IO!AS4</f>
        <v>街 路 舗 装</v>
      </c>
      <c r="AP3" s="7" t="str">
        <f>建設IO!AT4</f>
        <v>街 路 橋 梁</v>
      </c>
      <c r="AQ3" s="7" t="str">
        <f>建設IO!AU4</f>
        <v>有 料 道 路</v>
      </c>
      <c r="AR3" s="7" t="str">
        <f>建設IO!AV4</f>
        <v>高 速 有 料
道         路</v>
      </c>
      <c r="AS3" s="7" t="str">
        <f>建設IO!AW4</f>
        <v>東日本高速
道路 （株）、
中日本高速
道路 （株）、
西日本高速
道路 （株）</v>
      </c>
      <c r="AT3" s="7" t="str">
        <f>建設IO!AX4</f>
        <v>首 都 高 速
道 路 （株）</v>
      </c>
      <c r="AU3" s="7" t="str">
        <f>建設IO!AY4</f>
        <v>阪 神 高 速
道 路 （株）</v>
      </c>
      <c r="AV3" s="7" t="str">
        <f>建設IO!AZ4</f>
        <v>本 州 四 国 
連 絡 高 速
道 路 （株）</v>
      </c>
      <c r="AW3" s="7" t="str">
        <f>建設IO!BA4</f>
        <v>一 般 有 料
道         路</v>
      </c>
      <c r="AX3" s="7" t="str">
        <f>建設IO!BB4</f>
        <v>東日本高速
道路 （株）、
中日本高速
道路 （株）、
西日本高速
道路 （株）</v>
      </c>
      <c r="AY3" s="7" t="str">
        <f>建設IO!BC4</f>
        <v>地 方 公 社 等</v>
      </c>
      <c r="AZ3" s="7" t="str">
        <f>建設IO!BD4</f>
        <v>区 画 整 理</v>
      </c>
      <c r="BA3" s="7" t="str">
        <f>建設IO!BE4</f>
        <v>河川・下水
道・その他
の公共事業</v>
      </c>
      <c r="BB3" s="7" t="str">
        <f>建設IO!BF4</f>
        <v>治     水</v>
      </c>
      <c r="BC3" s="7" t="str">
        <f>建設IO!BG4</f>
        <v>河 川 改 修</v>
      </c>
      <c r="BD3" s="7" t="str">
        <f>建設IO!BH4</f>
        <v>河 川 総 合 開 発</v>
      </c>
      <c r="BE3" s="7" t="str">
        <f>建設IO!BI4</f>
        <v>海     岸</v>
      </c>
      <c r="BF3" s="7" t="str">
        <f>建設IO!BJ4</f>
        <v>砂     防</v>
      </c>
      <c r="BG3" s="7" t="str">
        <f>建設IO!BK4</f>
        <v>下 水 道</v>
      </c>
      <c r="BH3" s="7" t="str">
        <f>建設IO!BL4</f>
        <v>港湾・漁港</v>
      </c>
      <c r="BI3" s="7" t="str">
        <f>建設IO!BM4</f>
        <v>空     港</v>
      </c>
      <c r="BJ3" s="7" t="str">
        <f>建設IO!BN4</f>
        <v>廃棄物処理
施設</v>
      </c>
      <c r="BK3" s="7" t="str">
        <f>建設IO!BO4</f>
        <v>公     園</v>
      </c>
      <c r="BL3" s="7" t="str">
        <f>建設IO!BP4</f>
        <v>災 害 復 旧</v>
      </c>
      <c r="BM3" s="7" t="str">
        <f>建設IO!BQ4</f>
        <v>農 林 関 係
公 共 事 業</v>
      </c>
      <c r="BN3" s="7" t="str">
        <f>建設IO!BR4</f>
        <v>そ の 他 の
土 木 建 設</v>
      </c>
      <c r="BO3" s="7" t="str">
        <f>建設IO!BS4</f>
        <v>鉄 道 軌 道
建         設</v>
      </c>
      <c r="BP3" s="7" t="str">
        <f>建設IO!BT4</f>
        <v>電 力 施 設
建         設</v>
      </c>
      <c r="BQ3" s="7" t="str">
        <f>建設IO!BU4</f>
        <v>電 気 通 信
施 設 建 設</v>
      </c>
      <c r="BR3" s="7" t="str">
        <f>建設IO!BV4</f>
        <v>上・工業用
水       道</v>
      </c>
      <c r="BS3" s="7" t="str">
        <f>建設IO!BW4</f>
        <v>土 地 造 成</v>
      </c>
      <c r="BT3" s="8" t="str">
        <f>建設IO!BX4</f>
        <v>そ の 他 の
土        木</v>
      </c>
    </row>
    <row r="4" spans="1:72">
      <c r="A4" s="15">
        <v>1</v>
      </c>
      <c r="B4" s="9" t="s">
        <v>0</v>
      </c>
      <c r="C4" s="156">
        <f>SUM(建設IO!G5:G7)</f>
        <v>61038</v>
      </c>
      <c r="D4" s="81">
        <f>SUM(建設IO!H5:H7)</f>
        <v>20642</v>
      </c>
      <c r="E4" s="81">
        <f>SUM(建設IO!I5:I7)</f>
        <v>9109</v>
      </c>
      <c r="F4" s="81">
        <f>SUM(建設IO!J5:J7)</f>
        <v>1901</v>
      </c>
      <c r="G4" s="81">
        <f>SUM(建設IO!K5:K7)</f>
        <v>1833</v>
      </c>
      <c r="H4" s="81">
        <f>SUM(建設IO!L5:L7)</f>
        <v>68</v>
      </c>
      <c r="I4" s="81">
        <f>SUM(建設IO!M5:M7)</f>
        <v>7208</v>
      </c>
      <c r="J4" s="81">
        <f>SUM(建設IO!N5:N7)</f>
        <v>116</v>
      </c>
      <c r="K4" s="81">
        <f>SUM(建設IO!O5:O7)</f>
        <v>4669</v>
      </c>
      <c r="L4" s="81">
        <f>SUM(建設IO!P5:P7)</f>
        <v>4619</v>
      </c>
      <c r="M4" s="81">
        <f>SUM(建設IO!Q5:Q7)</f>
        <v>50</v>
      </c>
      <c r="N4" s="81">
        <f>SUM(建設IO!R5:R7)</f>
        <v>2396</v>
      </c>
      <c r="O4" s="81">
        <f>SUM(建設IO!S5:S7)</f>
        <v>952</v>
      </c>
      <c r="P4" s="81">
        <f>SUM(建設IO!T5:T7)</f>
        <v>1444</v>
      </c>
      <c r="Q4" s="81">
        <f>SUM(建設IO!U5:U7)</f>
        <v>27</v>
      </c>
      <c r="R4" s="81">
        <f>SUM(建設IO!V5:V7)</f>
        <v>11533</v>
      </c>
      <c r="S4" s="81">
        <f>SUM(建設IO!W5:W7)</f>
        <v>430</v>
      </c>
      <c r="T4" s="81">
        <f>SUM(建設IO!X5:X7)</f>
        <v>15</v>
      </c>
      <c r="U4" s="81">
        <f>SUM(建設IO!Y5:Y7)</f>
        <v>415</v>
      </c>
      <c r="V4" s="81">
        <f>SUM(建設IO!Z5:Z7)</f>
        <v>11103</v>
      </c>
      <c r="W4" s="81">
        <f>SUM(建設IO!AA5:AA7)</f>
        <v>102</v>
      </c>
      <c r="X4" s="81">
        <f>SUM(建設IO!AB5:AB7)</f>
        <v>178</v>
      </c>
      <c r="Y4" s="81">
        <f>SUM(建設IO!AC5:AC7)</f>
        <v>640</v>
      </c>
      <c r="Z4" s="81">
        <f>SUM(建設IO!AD5:AD7)</f>
        <v>1037</v>
      </c>
      <c r="AA4" s="81">
        <f>SUM(建設IO!AE5:AE7)</f>
        <v>3142</v>
      </c>
      <c r="AB4" s="81">
        <f>SUM(建設IO!AF5:AF7)</f>
        <v>1714</v>
      </c>
      <c r="AC4" s="81">
        <f>SUM(建設IO!AG5:AG7)</f>
        <v>4146</v>
      </c>
      <c r="AD4" s="81">
        <f>SUM(建設IO!AH5:AH7)</f>
        <v>144</v>
      </c>
      <c r="AE4" s="81">
        <f>SUM(建設IO!AI5:AI7)</f>
        <v>40337</v>
      </c>
      <c r="AF4" s="81">
        <f>SUM(建設IO!AJ5:AJ7)</f>
        <v>28293</v>
      </c>
      <c r="AG4" s="81">
        <f>SUM(建設IO!AK5:AK7)</f>
        <v>19086</v>
      </c>
      <c r="AH4" s="81">
        <f>SUM(建設IO!AL5:AL7)</f>
        <v>18130</v>
      </c>
      <c r="AI4" s="81">
        <f>SUM(建設IO!AM5:AM7)</f>
        <v>17797</v>
      </c>
      <c r="AJ4" s="81">
        <f>SUM(建設IO!AN5:AN7)</f>
        <v>14396</v>
      </c>
      <c r="AK4" s="81">
        <f>SUM(建設IO!AO5:AO7)</f>
        <v>42</v>
      </c>
      <c r="AL4" s="81">
        <f>SUM(建設IO!AP5:AP7)</f>
        <v>12</v>
      </c>
      <c r="AM4" s="81">
        <f>SUM(建設IO!AQ5:AQ7)</f>
        <v>1491</v>
      </c>
      <c r="AN4" s="81">
        <f>SUM(建設IO!AR5:AR7)</f>
        <v>1855</v>
      </c>
      <c r="AO4" s="81">
        <f>SUM(建設IO!AS5:AS7)</f>
        <v>1</v>
      </c>
      <c r="AP4" s="81">
        <f>SUM(建設IO!AT5:AT7)</f>
        <v>0</v>
      </c>
      <c r="AQ4" s="81">
        <f>SUM(建設IO!AU5:AU7)</f>
        <v>333</v>
      </c>
      <c r="AR4" s="81">
        <f>SUM(建設IO!AV5:AV7)</f>
        <v>129</v>
      </c>
      <c r="AS4" s="81">
        <f>SUM(建設IO!AW5:AW7)</f>
        <v>30</v>
      </c>
      <c r="AT4" s="81">
        <f>SUM(建設IO!AX5:AX7)</f>
        <v>75</v>
      </c>
      <c r="AU4" s="81">
        <f>SUM(建設IO!AY5:AY7)</f>
        <v>2</v>
      </c>
      <c r="AV4" s="81">
        <f>SUM(建設IO!AZ5:AZ7)</f>
        <v>22</v>
      </c>
      <c r="AW4" s="81">
        <f>SUM(建設IO!BA5:BA7)</f>
        <v>204</v>
      </c>
      <c r="AX4" s="81">
        <f>SUM(建設IO!BB5:BB7)</f>
        <v>165</v>
      </c>
      <c r="AY4" s="81">
        <f>SUM(建設IO!BC5:BC7)</f>
        <v>39</v>
      </c>
      <c r="AZ4" s="81">
        <f>SUM(建設IO!BD5:BD7)</f>
        <v>956</v>
      </c>
      <c r="BA4" s="81">
        <f>SUM(建設IO!BE5:BE7)</f>
        <v>8546</v>
      </c>
      <c r="BB4" s="81">
        <f>SUM(建設IO!BF5:BF7)</f>
        <v>4623</v>
      </c>
      <c r="BC4" s="81">
        <f>SUM(建設IO!BG5:BG7)</f>
        <v>2794</v>
      </c>
      <c r="BD4" s="81">
        <f>SUM(建設IO!BH5:BH7)</f>
        <v>560</v>
      </c>
      <c r="BE4" s="81">
        <f>SUM(建設IO!BI5:BI7)</f>
        <v>31</v>
      </c>
      <c r="BF4" s="81">
        <f>SUM(建設IO!BJ5:BJ7)</f>
        <v>1238</v>
      </c>
      <c r="BG4" s="81">
        <f>SUM(建設IO!BK5:BK7)</f>
        <v>36</v>
      </c>
      <c r="BH4" s="81">
        <f>SUM(建設IO!BL5:BL7)</f>
        <v>76</v>
      </c>
      <c r="BI4" s="81">
        <f>SUM(建設IO!BM5:BM7)</f>
        <v>70</v>
      </c>
      <c r="BJ4" s="81">
        <f>SUM(建設IO!BN5:BN7)</f>
        <v>179</v>
      </c>
      <c r="BK4" s="81">
        <f>SUM(建設IO!BO5:BO7)</f>
        <v>2011</v>
      </c>
      <c r="BL4" s="81">
        <f>SUM(建設IO!BP5:BP7)</f>
        <v>1551</v>
      </c>
      <c r="BM4" s="81">
        <f>SUM(建設IO!BQ5:BQ7)</f>
        <v>661</v>
      </c>
      <c r="BN4" s="81">
        <f>SUM(建設IO!BR5:BR7)</f>
        <v>12044</v>
      </c>
      <c r="BO4" s="81">
        <f>SUM(建設IO!BS5:BS7)</f>
        <v>507</v>
      </c>
      <c r="BP4" s="81">
        <f>SUM(建設IO!BT5:BT7)</f>
        <v>227</v>
      </c>
      <c r="BQ4" s="81">
        <f>SUM(建設IO!BU5:BU7)</f>
        <v>7</v>
      </c>
      <c r="BR4" s="81">
        <f>SUM(建設IO!BV5:BV7)</f>
        <v>90</v>
      </c>
      <c r="BS4" s="81">
        <f>SUM(建設IO!BW5:BW7)</f>
        <v>2186</v>
      </c>
      <c r="BT4" s="157">
        <f>SUM(建設IO!BX5:BX7)</f>
        <v>9027</v>
      </c>
    </row>
    <row r="5" spans="1:72">
      <c r="A5" s="15">
        <v>2</v>
      </c>
      <c r="B5" s="9" t="s">
        <v>1</v>
      </c>
      <c r="C5" s="79">
        <f>建設IO!G8</f>
        <v>2234</v>
      </c>
      <c r="D5" s="80">
        <f>建設IO!H8</f>
        <v>345</v>
      </c>
      <c r="E5" s="80">
        <f>建設IO!I8</f>
        <v>195</v>
      </c>
      <c r="F5" s="80">
        <f>建設IO!J8</f>
        <v>163</v>
      </c>
      <c r="G5" s="80">
        <f>建設IO!K8</f>
        <v>158</v>
      </c>
      <c r="H5" s="80">
        <f>建設IO!L8</f>
        <v>5</v>
      </c>
      <c r="I5" s="80">
        <f>建設IO!M8</f>
        <v>32</v>
      </c>
      <c r="J5" s="80">
        <f>建設IO!N8</f>
        <v>1</v>
      </c>
      <c r="K5" s="80">
        <f>建設IO!O8</f>
        <v>16</v>
      </c>
      <c r="L5" s="80">
        <f>建設IO!P8</f>
        <v>15</v>
      </c>
      <c r="M5" s="80">
        <f>建設IO!Q8</f>
        <v>1</v>
      </c>
      <c r="N5" s="80">
        <f>建設IO!R8</f>
        <v>14</v>
      </c>
      <c r="O5" s="80">
        <f>建設IO!S8</f>
        <v>5</v>
      </c>
      <c r="P5" s="80">
        <f>建設IO!T8</f>
        <v>9</v>
      </c>
      <c r="Q5" s="80">
        <f>建設IO!U8</f>
        <v>1</v>
      </c>
      <c r="R5" s="80">
        <f>建設IO!V8</f>
        <v>150</v>
      </c>
      <c r="S5" s="80">
        <f>建設IO!W8</f>
        <v>15</v>
      </c>
      <c r="T5" s="80">
        <f>建設IO!X8</f>
        <v>2</v>
      </c>
      <c r="U5" s="80">
        <f>建設IO!Y8</f>
        <v>13</v>
      </c>
      <c r="V5" s="80">
        <f>建設IO!Z8</f>
        <v>135</v>
      </c>
      <c r="W5" s="80">
        <f>建設IO!AA8</f>
        <v>1</v>
      </c>
      <c r="X5" s="80">
        <f>建設IO!AB8</f>
        <v>6</v>
      </c>
      <c r="Y5" s="80">
        <f>建設IO!AC8</f>
        <v>3</v>
      </c>
      <c r="Z5" s="80">
        <f>建設IO!AD8</f>
        <v>9</v>
      </c>
      <c r="AA5" s="80">
        <f>建設IO!AE8</f>
        <v>30</v>
      </c>
      <c r="AB5" s="80">
        <f>建設IO!AF8</f>
        <v>24</v>
      </c>
      <c r="AC5" s="80">
        <f>建設IO!AG8</f>
        <v>60</v>
      </c>
      <c r="AD5" s="80">
        <f>建設IO!AH8</f>
        <v>2</v>
      </c>
      <c r="AE5" s="80">
        <f>建設IO!AI8</f>
        <v>1570</v>
      </c>
      <c r="AF5" s="80">
        <f>建設IO!AJ8</f>
        <v>1323</v>
      </c>
      <c r="AG5" s="80">
        <f>建設IO!AK8</f>
        <v>216</v>
      </c>
      <c r="AH5" s="80">
        <f>建設IO!AL8</f>
        <v>216</v>
      </c>
      <c r="AI5" s="80">
        <f>建設IO!AM8</f>
        <v>210</v>
      </c>
      <c r="AJ5" s="80">
        <f>建設IO!AN8</f>
        <v>201</v>
      </c>
      <c r="AK5" s="80">
        <f>建設IO!AO8</f>
        <v>0</v>
      </c>
      <c r="AL5" s="80">
        <f>建設IO!AP8</f>
        <v>1</v>
      </c>
      <c r="AM5" s="80">
        <f>建設IO!AQ8</f>
        <v>5</v>
      </c>
      <c r="AN5" s="80">
        <f>建設IO!AR8</f>
        <v>3</v>
      </c>
      <c r="AO5" s="80">
        <f>建設IO!AS8</f>
        <v>0</v>
      </c>
      <c r="AP5" s="80">
        <f>建設IO!AT8</f>
        <v>0</v>
      </c>
      <c r="AQ5" s="80">
        <f>建設IO!AU8</f>
        <v>6</v>
      </c>
      <c r="AR5" s="80">
        <f>建設IO!AV8</f>
        <v>3</v>
      </c>
      <c r="AS5" s="80">
        <f>建設IO!AW8</f>
        <v>3</v>
      </c>
      <c r="AT5" s="80">
        <f>建設IO!AX8</f>
        <v>0</v>
      </c>
      <c r="AU5" s="80">
        <f>建設IO!AY8</f>
        <v>0</v>
      </c>
      <c r="AV5" s="80">
        <f>建設IO!AZ8</f>
        <v>0</v>
      </c>
      <c r="AW5" s="80">
        <f>建設IO!BA8</f>
        <v>3</v>
      </c>
      <c r="AX5" s="80">
        <f>建設IO!BB8</f>
        <v>2</v>
      </c>
      <c r="AY5" s="80">
        <f>建設IO!BC8</f>
        <v>1</v>
      </c>
      <c r="AZ5" s="80">
        <f>建設IO!BD8</f>
        <v>0</v>
      </c>
      <c r="BA5" s="80">
        <f>建設IO!BE8</f>
        <v>106</v>
      </c>
      <c r="BB5" s="80">
        <f>建設IO!BF8</f>
        <v>14</v>
      </c>
      <c r="BC5" s="80">
        <f>建設IO!BG8</f>
        <v>2</v>
      </c>
      <c r="BD5" s="80">
        <f>建設IO!BH8</f>
        <v>0</v>
      </c>
      <c r="BE5" s="80">
        <f>建設IO!BI8</f>
        <v>0</v>
      </c>
      <c r="BF5" s="80">
        <f>建設IO!BJ8</f>
        <v>12</v>
      </c>
      <c r="BG5" s="80">
        <f>建設IO!BK8</f>
        <v>3</v>
      </c>
      <c r="BH5" s="80">
        <f>建設IO!BL8</f>
        <v>48</v>
      </c>
      <c r="BI5" s="80">
        <f>建設IO!BM8</f>
        <v>0</v>
      </c>
      <c r="BJ5" s="80">
        <f>建設IO!BN8</f>
        <v>0</v>
      </c>
      <c r="BK5" s="80">
        <f>建設IO!BO8</f>
        <v>39</v>
      </c>
      <c r="BL5" s="80">
        <f>建設IO!BP8</f>
        <v>2</v>
      </c>
      <c r="BM5" s="80">
        <f>建設IO!BQ8</f>
        <v>1001</v>
      </c>
      <c r="BN5" s="80">
        <f>建設IO!BR8</f>
        <v>247</v>
      </c>
      <c r="BO5" s="80">
        <f>建設IO!BS8</f>
        <v>24</v>
      </c>
      <c r="BP5" s="80">
        <f>建設IO!BT8</f>
        <v>7</v>
      </c>
      <c r="BQ5" s="80">
        <f>建設IO!BU8</f>
        <v>5</v>
      </c>
      <c r="BR5" s="80">
        <f>建設IO!BV8</f>
        <v>9</v>
      </c>
      <c r="BS5" s="80">
        <f>建設IO!BW8</f>
        <v>74</v>
      </c>
      <c r="BT5" s="82">
        <f>建設IO!BX8</f>
        <v>128</v>
      </c>
    </row>
    <row r="6" spans="1:72">
      <c r="A6" s="15">
        <v>3</v>
      </c>
      <c r="B6" s="9" t="s">
        <v>2</v>
      </c>
      <c r="C6" s="79">
        <f>建設IO!G9</f>
        <v>0</v>
      </c>
      <c r="D6" s="80">
        <f>建設IO!H9</f>
        <v>0</v>
      </c>
      <c r="E6" s="80">
        <f>建設IO!I9</f>
        <v>0</v>
      </c>
      <c r="F6" s="80">
        <f>建設IO!J9</f>
        <v>0</v>
      </c>
      <c r="G6" s="80">
        <f>建設IO!K9</f>
        <v>0</v>
      </c>
      <c r="H6" s="80">
        <f>建設IO!L9</f>
        <v>0</v>
      </c>
      <c r="I6" s="80">
        <f>建設IO!M9</f>
        <v>0</v>
      </c>
      <c r="J6" s="80">
        <f>建設IO!N9</f>
        <v>0</v>
      </c>
      <c r="K6" s="80">
        <f>建設IO!O9</f>
        <v>0</v>
      </c>
      <c r="L6" s="80">
        <f>建設IO!P9</f>
        <v>0</v>
      </c>
      <c r="M6" s="80">
        <f>建設IO!Q9</f>
        <v>0</v>
      </c>
      <c r="N6" s="80">
        <f>建設IO!R9</f>
        <v>0</v>
      </c>
      <c r="O6" s="80">
        <f>建設IO!S9</f>
        <v>0</v>
      </c>
      <c r="P6" s="80">
        <f>建設IO!T9</f>
        <v>0</v>
      </c>
      <c r="Q6" s="80">
        <f>建設IO!U9</f>
        <v>0</v>
      </c>
      <c r="R6" s="80">
        <f>建設IO!V9</f>
        <v>0</v>
      </c>
      <c r="S6" s="80">
        <f>建設IO!W9</f>
        <v>0</v>
      </c>
      <c r="T6" s="80">
        <f>建設IO!X9</f>
        <v>0</v>
      </c>
      <c r="U6" s="80">
        <f>建設IO!Y9</f>
        <v>0</v>
      </c>
      <c r="V6" s="80">
        <f>建設IO!Z9</f>
        <v>0</v>
      </c>
      <c r="W6" s="80">
        <f>建設IO!AA9</f>
        <v>0</v>
      </c>
      <c r="X6" s="80">
        <f>建設IO!AB9</f>
        <v>0</v>
      </c>
      <c r="Y6" s="80">
        <f>建設IO!AC9</f>
        <v>0</v>
      </c>
      <c r="Z6" s="80">
        <f>建設IO!AD9</f>
        <v>0</v>
      </c>
      <c r="AA6" s="80">
        <f>建設IO!AE9</f>
        <v>0</v>
      </c>
      <c r="AB6" s="80">
        <f>建設IO!AF9</f>
        <v>0</v>
      </c>
      <c r="AC6" s="80">
        <f>建設IO!AG9</f>
        <v>0</v>
      </c>
      <c r="AD6" s="80">
        <f>建設IO!AH9</f>
        <v>0</v>
      </c>
      <c r="AE6" s="80">
        <f>建設IO!AI9</f>
        <v>0</v>
      </c>
      <c r="AF6" s="80">
        <f>建設IO!AJ9</f>
        <v>0</v>
      </c>
      <c r="AG6" s="80">
        <f>建設IO!AK9</f>
        <v>0</v>
      </c>
      <c r="AH6" s="80">
        <f>建設IO!AL9</f>
        <v>0</v>
      </c>
      <c r="AI6" s="80">
        <f>建設IO!AM9</f>
        <v>0</v>
      </c>
      <c r="AJ6" s="80">
        <f>建設IO!AN9</f>
        <v>0</v>
      </c>
      <c r="AK6" s="80">
        <f>建設IO!AO9</f>
        <v>0</v>
      </c>
      <c r="AL6" s="80">
        <f>建設IO!AP9</f>
        <v>0</v>
      </c>
      <c r="AM6" s="80">
        <f>建設IO!AQ9</f>
        <v>0</v>
      </c>
      <c r="AN6" s="80">
        <f>建設IO!AR9</f>
        <v>0</v>
      </c>
      <c r="AO6" s="80">
        <f>建設IO!AS9</f>
        <v>0</v>
      </c>
      <c r="AP6" s="80">
        <f>建設IO!AT9</f>
        <v>0</v>
      </c>
      <c r="AQ6" s="80">
        <f>建設IO!AU9</f>
        <v>0</v>
      </c>
      <c r="AR6" s="80">
        <f>建設IO!AV9</f>
        <v>0</v>
      </c>
      <c r="AS6" s="80">
        <f>建設IO!AW9</f>
        <v>0</v>
      </c>
      <c r="AT6" s="80">
        <f>建設IO!AX9</f>
        <v>0</v>
      </c>
      <c r="AU6" s="80">
        <f>建設IO!AY9</f>
        <v>0</v>
      </c>
      <c r="AV6" s="80">
        <f>建設IO!AZ9</f>
        <v>0</v>
      </c>
      <c r="AW6" s="80">
        <f>建設IO!BA9</f>
        <v>0</v>
      </c>
      <c r="AX6" s="80">
        <f>建設IO!BB9</f>
        <v>0</v>
      </c>
      <c r="AY6" s="80">
        <f>建設IO!BC9</f>
        <v>0</v>
      </c>
      <c r="AZ6" s="80">
        <f>建設IO!BD9</f>
        <v>0</v>
      </c>
      <c r="BA6" s="80">
        <f>建設IO!BE9</f>
        <v>0</v>
      </c>
      <c r="BB6" s="80">
        <f>建設IO!BF9</f>
        <v>0</v>
      </c>
      <c r="BC6" s="80">
        <f>建設IO!BG9</f>
        <v>0</v>
      </c>
      <c r="BD6" s="80">
        <f>建設IO!BH9</f>
        <v>0</v>
      </c>
      <c r="BE6" s="80">
        <f>建設IO!BI9</f>
        <v>0</v>
      </c>
      <c r="BF6" s="80">
        <f>建設IO!BJ9</f>
        <v>0</v>
      </c>
      <c r="BG6" s="80">
        <f>建設IO!BK9</f>
        <v>0</v>
      </c>
      <c r="BH6" s="80">
        <f>建設IO!BL9</f>
        <v>0</v>
      </c>
      <c r="BI6" s="80">
        <f>建設IO!BM9</f>
        <v>0</v>
      </c>
      <c r="BJ6" s="80">
        <f>建設IO!BN9</f>
        <v>0</v>
      </c>
      <c r="BK6" s="80">
        <f>建設IO!BO9</f>
        <v>0</v>
      </c>
      <c r="BL6" s="80">
        <f>建設IO!BP9</f>
        <v>0</v>
      </c>
      <c r="BM6" s="80">
        <f>建設IO!BQ9</f>
        <v>0</v>
      </c>
      <c r="BN6" s="80">
        <f>建設IO!BR9</f>
        <v>0</v>
      </c>
      <c r="BO6" s="80">
        <f>建設IO!BS9</f>
        <v>0</v>
      </c>
      <c r="BP6" s="80">
        <f>建設IO!BT9</f>
        <v>0</v>
      </c>
      <c r="BQ6" s="80">
        <f>建設IO!BU9</f>
        <v>0</v>
      </c>
      <c r="BR6" s="80">
        <f>建設IO!BV9</f>
        <v>0</v>
      </c>
      <c r="BS6" s="80">
        <f>建設IO!BW9</f>
        <v>0</v>
      </c>
      <c r="BT6" s="82">
        <f>建設IO!BX9</f>
        <v>0</v>
      </c>
    </row>
    <row r="7" spans="1:72">
      <c r="A7" s="15">
        <v>4</v>
      </c>
      <c r="B7" s="9" t="s">
        <v>3</v>
      </c>
      <c r="C7" s="79">
        <f>SUM(建設IO!G10:G11)</f>
        <v>378409</v>
      </c>
      <c r="D7" s="80">
        <f>SUM(建設IO!H10:H11)</f>
        <v>63757</v>
      </c>
      <c r="E7" s="80">
        <f>SUM(建設IO!I10:I11)</f>
        <v>30742</v>
      </c>
      <c r="F7" s="80">
        <f>SUM(建設IO!J10:J11)</f>
        <v>17325</v>
      </c>
      <c r="G7" s="80">
        <f>SUM(建設IO!K10:K11)</f>
        <v>16967</v>
      </c>
      <c r="H7" s="80">
        <f>SUM(建設IO!L10:L11)</f>
        <v>358</v>
      </c>
      <c r="I7" s="80">
        <f>SUM(建設IO!M10:M11)</f>
        <v>13417</v>
      </c>
      <c r="J7" s="80">
        <f>SUM(建設IO!N10:N11)</f>
        <v>139</v>
      </c>
      <c r="K7" s="80">
        <f>SUM(建設IO!O10:O11)</f>
        <v>7561</v>
      </c>
      <c r="L7" s="80">
        <f>SUM(建設IO!P10:P11)</f>
        <v>7417</v>
      </c>
      <c r="M7" s="80">
        <f>SUM(建設IO!Q10:Q11)</f>
        <v>144</v>
      </c>
      <c r="N7" s="80">
        <f>SUM(建設IO!R10:R11)</f>
        <v>5605</v>
      </c>
      <c r="O7" s="80">
        <f>SUM(建設IO!S10:S11)</f>
        <v>1640</v>
      </c>
      <c r="P7" s="80">
        <f>SUM(建設IO!T10:T11)</f>
        <v>3965</v>
      </c>
      <c r="Q7" s="80">
        <f>SUM(建設IO!U10:U11)</f>
        <v>112</v>
      </c>
      <c r="R7" s="80">
        <f>SUM(建設IO!V10:V11)</f>
        <v>33015</v>
      </c>
      <c r="S7" s="80">
        <f>SUM(建設IO!W10:W11)</f>
        <v>2490</v>
      </c>
      <c r="T7" s="80">
        <f>SUM(建設IO!X10:X11)</f>
        <v>511</v>
      </c>
      <c r="U7" s="80">
        <f>SUM(建設IO!Y10:Y11)</f>
        <v>1979</v>
      </c>
      <c r="V7" s="80">
        <f>SUM(建設IO!Z10:Z11)</f>
        <v>30525</v>
      </c>
      <c r="W7" s="80">
        <f>SUM(建設IO!AA10:AA11)</f>
        <v>320</v>
      </c>
      <c r="X7" s="80">
        <f>SUM(建設IO!AB10:AB11)</f>
        <v>837</v>
      </c>
      <c r="Y7" s="80">
        <f>SUM(建設IO!AC10:AC11)</f>
        <v>1512</v>
      </c>
      <c r="Z7" s="80">
        <f>SUM(建設IO!AD10:AD11)</f>
        <v>2006</v>
      </c>
      <c r="AA7" s="80">
        <f>SUM(建設IO!AE10:AE11)</f>
        <v>6404</v>
      </c>
      <c r="AB7" s="80">
        <f>SUM(建設IO!AF10:AF11)</f>
        <v>7930</v>
      </c>
      <c r="AC7" s="80">
        <f>SUM(建設IO!AG10:AG11)</f>
        <v>10913</v>
      </c>
      <c r="AD7" s="80">
        <f>SUM(建設IO!AH10:AH11)</f>
        <v>603</v>
      </c>
      <c r="AE7" s="80">
        <f>SUM(建設IO!AI10:AI11)</f>
        <v>313698</v>
      </c>
      <c r="AF7" s="80">
        <f>SUM(建設IO!AJ10:AJ11)</f>
        <v>191909</v>
      </c>
      <c r="AG7" s="80">
        <f>SUM(建設IO!AK10:AK11)</f>
        <v>85381</v>
      </c>
      <c r="AH7" s="80">
        <f>SUM(建設IO!AL10:AL11)</f>
        <v>82021</v>
      </c>
      <c r="AI7" s="80">
        <f>SUM(建設IO!AM10:AM11)</f>
        <v>73035</v>
      </c>
      <c r="AJ7" s="80">
        <f>SUM(建設IO!AN10:AN11)</f>
        <v>51858</v>
      </c>
      <c r="AK7" s="80">
        <f>SUM(建設IO!AO10:AO11)</f>
        <v>4830</v>
      </c>
      <c r="AL7" s="80">
        <f>SUM(建設IO!AP10:AP11)</f>
        <v>1542</v>
      </c>
      <c r="AM7" s="80">
        <f>SUM(建設IO!AQ10:AQ11)</f>
        <v>6421</v>
      </c>
      <c r="AN7" s="80">
        <f>SUM(建設IO!AR10:AR11)</f>
        <v>8102</v>
      </c>
      <c r="AO7" s="80">
        <f>SUM(建設IO!AS10:AS11)</f>
        <v>182</v>
      </c>
      <c r="AP7" s="80">
        <f>SUM(建設IO!AT10:AT11)</f>
        <v>100</v>
      </c>
      <c r="AQ7" s="80">
        <f>SUM(建設IO!AU10:AU11)</f>
        <v>8986</v>
      </c>
      <c r="AR7" s="80">
        <f>SUM(建設IO!AV10:AV11)</f>
        <v>7280</v>
      </c>
      <c r="AS7" s="80">
        <f>SUM(建設IO!AW10:AW11)</f>
        <v>6375</v>
      </c>
      <c r="AT7" s="80">
        <f>SUM(建設IO!AX10:AX11)</f>
        <v>546</v>
      </c>
      <c r="AU7" s="80">
        <f>SUM(建設IO!AY10:AY11)</f>
        <v>313</v>
      </c>
      <c r="AV7" s="80">
        <f>SUM(建設IO!AZ10:AZ11)</f>
        <v>46</v>
      </c>
      <c r="AW7" s="80">
        <f>SUM(建設IO!BA10:BA11)</f>
        <v>1706</v>
      </c>
      <c r="AX7" s="80">
        <f>SUM(建設IO!BB10:BB11)</f>
        <v>1387</v>
      </c>
      <c r="AY7" s="80">
        <f>SUM(建設IO!BC10:BC11)</f>
        <v>319</v>
      </c>
      <c r="AZ7" s="80">
        <f>SUM(建設IO!BD10:BD11)</f>
        <v>3360</v>
      </c>
      <c r="BA7" s="80">
        <f>SUM(建設IO!BE10:BE11)</f>
        <v>76643</v>
      </c>
      <c r="BB7" s="80">
        <f>SUM(建設IO!BF10:BF11)</f>
        <v>18573</v>
      </c>
      <c r="BC7" s="80">
        <f>SUM(建設IO!BG10:BG11)</f>
        <v>13421</v>
      </c>
      <c r="BD7" s="80">
        <f>SUM(建設IO!BH10:BH11)</f>
        <v>1530</v>
      </c>
      <c r="BE7" s="80">
        <f>SUM(建設IO!BI10:BI11)</f>
        <v>2838</v>
      </c>
      <c r="BF7" s="80">
        <f>SUM(建設IO!BJ10:BJ11)</f>
        <v>784</v>
      </c>
      <c r="BG7" s="80">
        <f>SUM(建設IO!BK10:BK11)</f>
        <v>6760</v>
      </c>
      <c r="BH7" s="80">
        <f>SUM(建設IO!BL10:BL11)</f>
        <v>17719</v>
      </c>
      <c r="BI7" s="80">
        <f>SUM(建設IO!BM10:BM11)</f>
        <v>13650</v>
      </c>
      <c r="BJ7" s="80">
        <f>SUM(建設IO!BN10:BN11)</f>
        <v>4195</v>
      </c>
      <c r="BK7" s="80">
        <f>SUM(建設IO!BO10:BO11)</f>
        <v>3274</v>
      </c>
      <c r="BL7" s="80">
        <f>SUM(建設IO!BP10:BP11)</f>
        <v>12472</v>
      </c>
      <c r="BM7" s="80">
        <f>SUM(建設IO!BQ10:BQ11)</f>
        <v>29885</v>
      </c>
      <c r="BN7" s="80">
        <f>SUM(建設IO!BR10:BR11)</f>
        <v>121789</v>
      </c>
      <c r="BO7" s="80">
        <f>SUM(建設IO!BS10:BS11)</f>
        <v>16466</v>
      </c>
      <c r="BP7" s="80">
        <f>SUM(建設IO!BT10:BT11)</f>
        <v>2951</v>
      </c>
      <c r="BQ7" s="80">
        <f>SUM(建設IO!BU10:BU11)</f>
        <v>212</v>
      </c>
      <c r="BR7" s="80">
        <f>SUM(建設IO!BV10:BV11)</f>
        <v>18611</v>
      </c>
      <c r="BS7" s="80">
        <f>SUM(建設IO!BW10:BW11)</f>
        <v>31463</v>
      </c>
      <c r="BT7" s="82">
        <f>SUM(建設IO!BX10:BX11)</f>
        <v>52086</v>
      </c>
    </row>
    <row r="8" spans="1:72">
      <c r="A8" s="151">
        <v>5</v>
      </c>
      <c r="B8" s="152" t="s">
        <v>4</v>
      </c>
      <c r="C8" s="153">
        <f>SUM(建設IO!G12:G15)</f>
        <v>1513</v>
      </c>
      <c r="D8" s="158">
        <f>SUM(建設IO!H12:H15)</f>
        <v>0</v>
      </c>
      <c r="E8" s="158">
        <f>SUM(建設IO!I12:I15)</f>
        <v>0</v>
      </c>
      <c r="F8" s="158">
        <f>SUM(建設IO!J12:J15)</f>
        <v>0</v>
      </c>
      <c r="G8" s="158">
        <f>SUM(建設IO!K12:K15)</f>
        <v>0</v>
      </c>
      <c r="H8" s="158">
        <f>SUM(建設IO!L12:L15)</f>
        <v>0</v>
      </c>
      <c r="I8" s="158">
        <f>SUM(建設IO!M12:M15)</f>
        <v>0</v>
      </c>
      <c r="J8" s="158">
        <f>SUM(建設IO!N12:N15)</f>
        <v>0</v>
      </c>
      <c r="K8" s="158">
        <f>SUM(建設IO!O12:O15)</f>
        <v>0</v>
      </c>
      <c r="L8" s="158">
        <f>SUM(建設IO!P12:P15)</f>
        <v>0</v>
      </c>
      <c r="M8" s="158">
        <f>SUM(建設IO!Q12:Q15)</f>
        <v>0</v>
      </c>
      <c r="N8" s="158">
        <f>SUM(建設IO!R12:R15)</f>
        <v>0</v>
      </c>
      <c r="O8" s="158">
        <f>SUM(建設IO!S12:S15)</f>
        <v>0</v>
      </c>
      <c r="P8" s="158">
        <f>SUM(建設IO!T12:T15)</f>
        <v>0</v>
      </c>
      <c r="Q8" s="158">
        <f>SUM(建設IO!U12:U15)</f>
        <v>0</v>
      </c>
      <c r="R8" s="158">
        <f>SUM(建設IO!V12:V15)</f>
        <v>0</v>
      </c>
      <c r="S8" s="158">
        <f>SUM(建設IO!W12:W15)</f>
        <v>0</v>
      </c>
      <c r="T8" s="158">
        <f>SUM(建設IO!X12:X15)</f>
        <v>0</v>
      </c>
      <c r="U8" s="158">
        <f>SUM(建設IO!Y12:Y15)</f>
        <v>0</v>
      </c>
      <c r="V8" s="158">
        <f>SUM(建設IO!Z12:Z15)</f>
        <v>0</v>
      </c>
      <c r="W8" s="158">
        <f>SUM(建設IO!AA12:AA15)</f>
        <v>0</v>
      </c>
      <c r="X8" s="158">
        <f>SUM(建設IO!AB12:AB15)</f>
        <v>0</v>
      </c>
      <c r="Y8" s="158">
        <f>SUM(建設IO!AC12:AC15)</f>
        <v>0</v>
      </c>
      <c r="Z8" s="158">
        <f>SUM(建設IO!AD12:AD15)</f>
        <v>0</v>
      </c>
      <c r="AA8" s="158">
        <f>SUM(建設IO!AE12:AE15)</f>
        <v>0</v>
      </c>
      <c r="AB8" s="158">
        <f>SUM(建設IO!AF12:AF15)</f>
        <v>0</v>
      </c>
      <c r="AC8" s="158">
        <f>SUM(建設IO!AG12:AG15)</f>
        <v>0</v>
      </c>
      <c r="AD8" s="158">
        <f>SUM(建設IO!AH12:AH15)</f>
        <v>0</v>
      </c>
      <c r="AE8" s="158">
        <f>SUM(建設IO!AI12:AI15)</f>
        <v>1513</v>
      </c>
      <c r="AF8" s="158">
        <f>SUM(建設IO!AJ12:AJ15)</f>
        <v>1513</v>
      </c>
      <c r="AG8" s="158">
        <f>SUM(建設IO!AK12:AK15)</f>
        <v>0</v>
      </c>
      <c r="AH8" s="158">
        <f>SUM(建設IO!AL12:AL15)</f>
        <v>0</v>
      </c>
      <c r="AI8" s="158">
        <f>SUM(建設IO!AM12:AM15)</f>
        <v>0</v>
      </c>
      <c r="AJ8" s="158">
        <f>SUM(建設IO!AN12:AN15)</f>
        <v>0</v>
      </c>
      <c r="AK8" s="158">
        <f>SUM(建設IO!AO12:AO15)</f>
        <v>0</v>
      </c>
      <c r="AL8" s="158">
        <f>SUM(建設IO!AP12:AP15)</f>
        <v>0</v>
      </c>
      <c r="AM8" s="158">
        <f>SUM(建設IO!AQ12:AQ15)</f>
        <v>0</v>
      </c>
      <c r="AN8" s="158">
        <f>SUM(建設IO!AR12:AR15)</f>
        <v>0</v>
      </c>
      <c r="AO8" s="158">
        <f>SUM(建設IO!AS12:AS15)</f>
        <v>0</v>
      </c>
      <c r="AP8" s="158">
        <f>SUM(建設IO!AT12:AT15)</f>
        <v>0</v>
      </c>
      <c r="AQ8" s="158">
        <f>SUM(建設IO!AU12:AU15)</f>
        <v>0</v>
      </c>
      <c r="AR8" s="158">
        <f>SUM(建設IO!AV12:AV15)</f>
        <v>0</v>
      </c>
      <c r="AS8" s="158">
        <f>SUM(建設IO!AW12:AW15)</f>
        <v>0</v>
      </c>
      <c r="AT8" s="158">
        <f>SUM(建設IO!AX12:AX15)</f>
        <v>0</v>
      </c>
      <c r="AU8" s="158">
        <f>SUM(建設IO!AY12:AY15)</f>
        <v>0</v>
      </c>
      <c r="AV8" s="158">
        <f>SUM(建設IO!AZ12:AZ15)</f>
        <v>0</v>
      </c>
      <c r="AW8" s="158">
        <f>SUM(建設IO!BA12:BA15)</f>
        <v>0</v>
      </c>
      <c r="AX8" s="158">
        <f>SUM(建設IO!BB12:BB15)</f>
        <v>0</v>
      </c>
      <c r="AY8" s="158">
        <f>SUM(建設IO!BC12:BC15)</f>
        <v>0</v>
      </c>
      <c r="AZ8" s="158">
        <f>SUM(建設IO!BD12:BD15)</f>
        <v>0</v>
      </c>
      <c r="BA8" s="158">
        <f>SUM(建設IO!BE12:BE15)</f>
        <v>0</v>
      </c>
      <c r="BB8" s="158">
        <f>SUM(建設IO!BF12:BF15)</f>
        <v>0</v>
      </c>
      <c r="BC8" s="158">
        <f>SUM(建設IO!BG12:BG15)</f>
        <v>0</v>
      </c>
      <c r="BD8" s="158">
        <f>SUM(建設IO!BH12:BH15)</f>
        <v>0</v>
      </c>
      <c r="BE8" s="158">
        <f>SUM(建設IO!BI12:BI15)</f>
        <v>0</v>
      </c>
      <c r="BF8" s="158">
        <f>SUM(建設IO!BJ12:BJ15)</f>
        <v>0</v>
      </c>
      <c r="BG8" s="158">
        <f>SUM(建設IO!BK12:BK15)</f>
        <v>0</v>
      </c>
      <c r="BH8" s="158">
        <f>SUM(建設IO!BL12:BL15)</f>
        <v>0</v>
      </c>
      <c r="BI8" s="158">
        <f>SUM(建設IO!BM12:BM15)</f>
        <v>0</v>
      </c>
      <c r="BJ8" s="158">
        <f>SUM(建設IO!BN12:BN15)</f>
        <v>0</v>
      </c>
      <c r="BK8" s="158">
        <f>SUM(建設IO!BO12:BO15)</f>
        <v>0</v>
      </c>
      <c r="BL8" s="158">
        <f>SUM(建設IO!BP12:BP15)</f>
        <v>0</v>
      </c>
      <c r="BM8" s="158">
        <f>SUM(建設IO!BQ12:BQ15)</f>
        <v>1513</v>
      </c>
      <c r="BN8" s="158">
        <f>SUM(建設IO!BR12:BR15)</f>
        <v>0</v>
      </c>
      <c r="BO8" s="158">
        <f>SUM(建設IO!BS12:BS15)</f>
        <v>0</v>
      </c>
      <c r="BP8" s="158">
        <f>SUM(建設IO!BT12:BT15)</f>
        <v>0</v>
      </c>
      <c r="BQ8" s="158">
        <f>SUM(建設IO!BU12:BU15)</f>
        <v>0</v>
      </c>
      <c r="BR8" s="158">
        <f>SUM(建設IO!BV12:BV15)</f>
        <v>0</v>
      </c>
      <c r="BS8" s="158">
        <f>SUM(建設IO!BW12:BW15)</f>
        <v>0</v>
      </c>
      <c r="BT8" s="159">
        <f>SUM(建設IO!BX12:BX15)</f>
        <v>0</v>
      </c>
    </row>
    <row r="9" spans="1:72">
      <c r="A9" s="15">
        <v>6</v>
      </c>
      <c r="B9" s="9" t="s">
        <v>5</v>
      </c>
      <c r="C9" s="79">
        <f>SUM(建設IO!G16:G17)</f>
        <v>178277</v>
      </c>
      <c r="D9" s="80">
        <f>SUM(建設IO!H16:H17)</f>
        <v>111416</v>
      </c>
      <c r="E9" s="80">
        <f>SUM(建設IO!I16:I17)</f>
        <v>51574</v>
      </c>
      <c r="F9" s="80">
        <f>SUM(建設IO!J16:J17)</f>
        <v>25379</v>
      </c>
      <c r="G9" s="80">
        <f>SUM(建設IO!K16:K17)</f>
        <v>24606</v>
      </c>
      <c r="H9" s="80">
        <f>SUM(建設IO!L16:L17)</f>
        <v>773</v>
      </c>
      <c r="I9" s="80">
        <f>SUM(建設IO!M16:M17)</f>
        <v>26195</v>
      </c>
      <c r="J9" s="80">
        <f>SUM(建設IO!N16:N17)</f>
        <v>495</v>
      </c>
      <c r="K9" s="80">
        <f>SUM(建設IO!O16:O17)</f>
        <v>14663</v>
      </c>
      <c r="L9" s="80">
        <f>SUM(建設IO!P16:P17)</f>
        <v>14504</v>
      </c>
      <c r="M9" s="80">
        <f>SUM(建設IO!Q16:Q17)</f>
        <v>159</v>
      </c>
      <c r="N9" s="80">
        <f>SUM(建設IO!R16:R17)</f>
        <v>10658</v>
      </c>
      <c r="O9" s="80">
        <f>SUM(建設IO!S16:S17)</f>
        <v>4557</v>
      </c>
      <c r="P9" s="80">
        <f>SUM(建設IO!T16:T17)</f>
        <v>6101</v>
      </c>
      <c r="Q9" s="80">
        <f>SUM(建設IO!U16:U17)</f>
        <v>379</v>
      </c>
      <c r="R9" s="80">
        <f>SUM(建設IO!V16:V17)</f>
        <v>59842</v>
      </c>
      <c r="S9" s="80">
        <f>SUM(建設IO!W16:W17)</f>
        <v>2791</v>
      </c>
      <c r="T9" s="80">
        <f>SUM(建設IO!X16:X17)</f>
        <v>124</v>
      </c>
      <c r="U9" s="80">
        <f>SUM(建設IO!Y16:Y17)</f>
        <v>2667</v>
      </c>
      <c r="V9" s="80">
        <f>SUM(建設IO!Z16:Z17)</f>
        <v>57051</v>
      </c>
      <c r="W9" s="80">
        <f>SUM(建設IO!AA16:AA17)</f>
        <v>328</v>
      </c>
      <c r="X9" s="80">
        <f>SUM(建設IO!AB16:AB17)</f>
        <v>3575</v>
      </c>
      <c r="Y9" s="80">
        <f>SUM(建設IO!AC16:AC17)</f>
        <v>590</v>
      </c>
      <c r="Z9" s="80">
        <f>SUM(建設IO!AD16:AD17)</f>
        <v>4089</v>
      </c>
      <c r="AA9" s="80">
        <f>SUM(建設IO!AE16:AE17)</f>
        <v>17207</v>
      </c>
      <c r="AB9" s="80">
        <f>SUM(建設IO!AF16:AF17)</f>
        <v>4350</v>
      </c>
      <c r="AC9" s="80">
        <f>SUM(建設IO!AG16:AG17)</f>
        <v>26223</v>
      </c>
      <c r="AD9" s="80">
        <f>SUM(建設IO!AH16:AH17)</f>
        <v>689</v>
      </c>
      <c r="AE9" s="80">
        <f>SUM(建設IO!AI16:AI17)</f>
        <v>28879</v>
      </c>
      <c r="AF9" s="80">
        <f>SUM(建設IO!AJ16:AJ17)</f>
        <v>16485</v>
      </c>
      <c r="AG9" s="80">
        <f>SUM(建設IO!AK16:AK17)</f>
        <v>8085</v>
      </c>
      <c r="AH9" s="80">
        <f>SUM(建設IO!AL16:AL17)</f>
        <v>7752</v>
      </c>
      <c r="AI9" s="80">
        <f>SUM(建設IO!AM16:AM17)</f>
        <v>6312</v>
      </c>
      <c r="AJ9" s="80">
        <f>SUM(建設IO!AN16:AN17)</f>
        <v>2515</v>
      </c>
      <c r="AK9" s="80">
        <f>SUM(建設IO!AO16:AO17)</f>
        <v>176</v>
      </c>
      <c r="AL9" s="80">
        <f>SUM(建設IO!AP16:AP17)</f>
        <v>497</v>
      </c>
      <c r="AM9" s="80">
        <f>SUM(建設IO!AQ16:AQ17)</f>
        <v>1965</v>
      </c>
      <c r="AN9" s="80">
        <f>SUM(建設IO!AR16:AR17)</f>
        <v>1085</v>
      </c>
      <c r="AO9" s="80">
        <f>SUM(建設IO!AS16:AS17)</f>
        <v>26</v>
      </c>
      <c r="AP9" s="80">
        <f>SUM(建設IO!AT16:AT17)</f>
        <v>48</v>
      </c>
      <c r="AQ9" s="80">
        <f>SUM(建設IO!AU16:AU17)</f>
        <v>1440</v>
      </c>
      <c r="AR9" s="80">
        <f>SUM(建設IO!AV16:AV17)</f>
        <v>1299</v>
      </c>
      <c r="AS9" s="80">
        <f>SUM(建設IO!AW16:AW17)</f>
        <v>966</v>
      </c>
      <c r="AT9" s="80">
        <f>SUM(建設IO!AX16:AX17)</f>
        <v>191</v>
      </c>
      <c r="AU9" s="80">
        <f>SUM(建設IO!AY16:AY17)</f>
        <v>122</v>
      </c>
      <c r="AV9" s="80">
        <f>SUM(建設IO!AZ16:AZ17)</f>
        <v>20</v>
      </c>
      <c r="AW9" s="80">
        <f>SUM(建設IO!BA16:BA17)</f>
        <v>141</v>
      </c>
      <c r="AX9" s="80">
        <f>SUM(建設IO!BB16:BB17)</f>
        <v>113</v>
      </c>
      <c r="AY9" s="80">
        <f>SUM(建設IO!BC16:BC17)</f>
        <v>28</v>
      </c>
      <c r="AZ9" s="80">
        <f>SUM(建設IO!BD16:BD17)</f>
        <v>333</v>
      </c>
      <c r="BA9" s="80">
        <f>SUM(建設IO!BE16:BE17)</f>
        <v>7920</v>
      </c>
      <c r="BB9" s="80">
        <f>SUM(建設IO!BF16:BF17)</f>
        <v>2555</v>
      </c>
      <c r="BC9" s="80">
        <f>SUM(建設IO!BG16:BG17)</f>
        <v>1556</v>
      </c>
      <c r="BD9" s="80">
        <f>SUM(建設IO!BH16:BH17)</f>
        <v>287</v>
      </c>
      <c r="BE9" s="80">
        <f>SUM(建設IO!BI16:BI17)</f>
        <v>118</v>
      </c>
      <c r="BF9" s="80">
        <f>SUM(建設IO!BJ16:BJ17)</f>
        <v>594</v>
      </c>
      <c r="BG9" s="80">
        <f>SUM(建設IO!BK16:BK17)</f>
        <v>2857</v>
      </c>
      <c r="BH9" s="80">
        <f>SUM(建設IO!BL16:BL17)</f>
        <v>728</v>
      </c>
      <c r="BI9" s="80">
        <f>SUM(建設IO!BM16:BM17)</f>
        <v>158</v>
      </c>
      <c r="BJ9" s="80">
        <f>SUM(建設IO!BN16:BN17)</f>
        <v>301</v>
      </c>
      <c r="BK9" s="80">
        <f>SUM(建設IO!BO16:BO17)</f>
        <v>442</v>
      </c>
      <c r="BL9" s="80">
        <f>SUM(建設IO!BP16:BP17)</f>
        <v>879</v>
      </c>
      <c r="BM9" s="80">
        <f>SUM(建設IO!BQ16:BQ17)</f>
        <v>480</v>
      </c>
      <c r="BN9" s="80">
        <f>SUM(建設IO!BR16:BR17)</f>
        <v>12394</v>
      </c>
      <c r="BO9" s="80">
        <f>SUM(建設IO!BS16:BS17)</f>
        <v>2066</v>
      </c>
      <c r="BP9" s="80">
        <f>SUM(建設IO!BT16:BT17)</f>
        <v>1272</v>
      </c>
      <c r="BQ9" s="80">
        <f>SUM(建設IO!BU16:BU17)</f>
        <v>316</v>
      </c>
      <c r="BR9" s="80">
        <f>SUM(建設IO!BV16:BV17)</f>
        <v>2167</v>
      </c>
      <c r="BS9" s="80">
        <f>SUM(建設IO!BW16:BW17)</f>
        <v>1700</v>
      </c>
      <c r="BT9" s="82">
        <f>SUM(建設IO!BX16:BX17)</f>
        <v>4873</v>
      </c>
    </row>
    <row r="10" spans="1:72">
      <c r="A10" s="15">
        <v>7</v>
      </c>
      <c r="B10" s="9" t="s">
        <v>6</v>
      </c>
      <c r="C10" s="79">
        <f>SUM(建設IO!G18:G21)</f>
        <v>2756170</v>
      </c>
      <c r="D10" s="80">
        <f>SUM(建設IO!H18:H21)</f>
        <v>2303156</v>
      </c>
      <c r="E10" s="80">
        <f>SUM(建設IO!I18:I21)</f>
        <v>1999545</v>
      </c>
      <c r="F10" s="80">
        <f>SUM(建設IO!J18:J21)</f>
        <v>1479967</v>
      </c>
      <c r="G10" s="80">
        <f>SUM(建設IO!K18:K21)</f>
        <v>1428265</v>
      </c>
      <c r="H10" s="80">
        <f>SUM(建設IO!L18:L21)</f>
        <v>51702</v>
      </c>
      <c r="I10" s="80">
        <f>SUM(建設IO!M18:M21)</f>
        <v>519578</v>
      </c>
      <c r="J10" s="80">
        <f>SUM(建設IO!N18:N21)</f>
        <v>5203</v>
      </c>
      <c r="K10" s="80">
        <f>SUM(建設IO!O18:O21)</f>
        <v>222338</v>
      </c>
      <c r="L10" s="80">
        <f>SUM(建設IO!P18:P21)</f>
        <v>217147</v>
      </c>
      <c r="M10" s="80">
        <f>SUM(建設IO!Q18:Q21)</f>
        <v>5191</v>
      </c>
      <c r="N10" s="80">
        <f>SUM(建設IO!R18:R21)</f>
        <v>286230</v>
      </c>
      <c r="O10" s="80">
        <f>SUM(建設IO!S18:S21)</f>
        <v>53436</v>
      </c>
      <c r="P10" s="80">
        <f>SUM(建設IO!T18:T21)</f>
        <v>232794</v>
      </c>
      <c r="Q10" s="80">
        <f>SUM(建設IO!U18:U21)</f>
        <v>5807</v>
      </c>
      <c r="R10" s="80">
        <f>SUM(建設IO!V18:V21)</f>
        <v>303611</v>
      </c>
      <c r="S10" s="80">
        <f>SUM(建設IO!W18:W21)</f>
        <v>68335</v>
      </c>
      <c r="T10" s="80">
        <f>SUM(建設IO!X18:X21)</f>
        <v>4567</v>
      </c>
      <c r="U10" s="80">
        <f>SUM(建設IO!Y18:Y21)</f>
        <v>63768</v>
      </c>
      <c r="V10" s="80">
        <f>SUM(建設IO!Z18:Z21)</f>
        <v>235276</v>
      </c>
      <c r="W10" s="80">
        <f>SUM(建設IO!AA18:AA21)</f>
        <v>903</v>
      </c>
      <c r="X10" s="80">
        <f>SUM(建設IO!AB18:AB21)</f>
        <v>11225</v>
      </c>
      <c r="Y10" s="80">
        <f>SUM(建設IO!AC18:AC21)</f>
        <v>4060</v>
      </c>
      <c r="Z10" s="80">
        <f>SUM(建設IO!AD18:AD21)</f>
        <v>37177</v>
      </c>
      <c r="AA10" s="80">
        <f>SUM(建設IO!AE18:AE21)</f>
        <v>80305</v>
      </c>
      <c r="AB10" s="80">
        <f>SUM(建設IO!AF18:AF21)</f>
        <v>16201</v>
      </c>
      <c r="AC10" s="80">
        <f>SUM(建設IO!AG18:AG21)</f>
        <v>83189</v>
      </c>
      <c r="AD10" s="80">
        <f>SUM(建設IO!AH18:AH21)</f>
        <v>2216</v>
      </c>
      <c r="AE10" s="80">
        <f>SUM(建設IO!AI18:AI21)</f>
        <v>60988</v>
      </c>
      <c r="AF10" s="80">
        <f>SUM(建設IO!AJ18:AJ21)</f>
        <v>23152</v>
      </c>
      <c r="AG10" s="80">
        <f>SUM(建設IO!AK18:AK21)</f>
        <v>13459</v>
      </c>
      <c r="AH10" s="80">
        <f>SUM(建設IO!AL18:AL21)</f>
        <v>12128</v>
      </c>
      <c r="AI10" s="80">
        <f>SUM(建設IO!AM18:AM21)</f>
        <v>6053</v>
      </c>
      <c r="AJ10" s="80">
        <f>SUM(建設IO!AN18:AN21)</f>
        <v>2269</v>
      </c>
      <c r="AK10" s="80">
        <f>SUM(建設IO!AO18:AO21)</f>
        <v>74</v>
      </c>
      <c r="AL10" s="80">
        <f>SUM(建設IO!AP18:AP21)</f>
        <v>361</v>
      </c>
      <c r="AM10" s="80">
        <f>SUM(建設IO!AQ18:AQ21)</f>
        <v>2170</v>
      </c>
      <c r="AN10" s="80">
        <f>SUM(建設IO!AR18:AR21)</f>
        <v>1123</v>
      </c>
      <c r="AO10" s="80">
        <f>SUM(建設IO!AS18:AS21)</f>
        <v>17</v>
      </c>
      <c r="AP10" s="80">
        <f>SUM(建設IO!AT18:AT21)</f>
        <v>39</v>
      </c>
      <c r="AQ10" s="80">
        <f>SUM(建設IO!AU18:AU21)</f>
        <v>6075</v>
      </c>
      <c r="AR10" s="80">
        <f>SUM(建設IO!AV18:AV21)</f>
        <v>5982</v>
      </c>
      <c r="AS10" s="80">
        <f>SUM(建設IO!AW18:AW21)</f>
        <v>5863</v>
      </c>
      <c r="AT10" s="80">
        <f>SUM(建設IO!AX18:AX21)</f>
        <v>65</v>
      </c>
      <c r="AU10" s="80">
        <f>SUM(建設IO!AY18:AY21)</f>
        <v>44</v>
      </c>
      <c r="AV10" s="80">
        <f>SUM(建設IO!AZ18:AZ21)</f>
        <v>10</v>
      </c>
      <c r="AW10" s="80">
        <f>SUM(建設IO!BA18:BA21)</f>
        <v>93</v>
      </c>
      <c r="AX10" s="80">
        <f>SUM(建設IO!BB18:BB21)</f>
        <v>73</v>
      </c>
      <c r="AY10" s="80">
        <f>SUM(建設IO!BC18:BC21)</f>
        <v>20</v>
      </c>
      <c r="AZ10" s="80">
        <f>SUM(建設IO!BD18:BD21)</f>
        <v>1331</v>
      </c>
      <c r="BA10" s="80">
        <f>SUM(建設IO!BE18:BE21)</f>
        <v>6612</v>
      </c>
      <c r="BB10" s="80">
        <f>SUM(建設IO!BF18:BF21)</f>
        <v>951</v>
      </c>
      <c r="BC10" s="80">
        <f>SUM(建設IO!BG18:BG21)</f>
        <v>417</v>
      </c>
      <c r="BD10" s="80">
        <f>SUM(建設IO!BH18:BH21)</f>
        <v>67</v>
      </c>
      <c r="BE10" s="80">
        <f>SUM(建設IO!BI18:BI21)</f>
        <v>27</v>
      </c>
      <c r="BF10" s="80">
        <f>SUM(建設IO!BJ18:BJ21)</f>
        <v>440</v>
      </c>
      <c r="BG10" s="80">
        <f>SUM(建設IO!BK18:BK21)</f>
        <v>2121</v>
      </c>
      <c r="BH10" s="80">
        <f>SUM(建設IO!BL18:BL21)</f>
        <v>610</v>
      </c>
      <c r="BI10" s="80">
        <f>SUM(建設IO!BM18:BM21)</f>
        <v>656</v>
      </c>
      <c r="BJ10" s="80">
        <f>SUM(建設IO!BN18:BN21)</f>
        <v>91</v>
      </c>
      <c r="BK10" s="80">
        <f>SUM(建設IO!BO18:BO21)</f>
        <v>2066</v>
      </c>
      <c r="BL10" s="80">
        <f>SUM(建設IO!BP18:BP21)</f>
        <v>117</v>
      </c>
      <c r="BM10" s="80">
        <f>SUM(建設IO!BQ18:BQ21)</f>
        <v>3081</v>
      </c>
      <c r="BN10" s="80">
        <f>SUM(建設IO!BR18:BR21)</f>
        <v>37836</v>
      </c>
      <c r="BO10" s="80">
        <f>SUM(建設IO!BS18:BS21)</f>
        <v>12404</v>
      </c>
      <c r="BP10" s="80">
        <f>SUM(建設IO!BT18:BT21)</f>
        <v>2026</v>
      </c>
      <c r="BQ10" s="80">
        <f>SUM(建設IO!BU18:BU21)</f>
        <v>371</v>
      </c>
      <c r="BR10" s="80">
        <f>SUM(建設IO!BV18:BV21)</f>
        <v>4122</v>
      </c>
      <c r="BS10" s="80">
        <f>SUM(建設IO!BW18:BW21)</f>
        <v>6761</v>
      </c>
      <c r="BT10" s="82">
        <f>SUM(建設IO!BX18:BX21)</f>
        <v>12152</v>
      </c>
    </row>
    <row r="11" spans="1:72">
      <c r="A11" s="15">
        <v>8</v>
      </c>
      <c r="B11" s="9" t="s">
        <v>7</v>
      </c>
      <c r="C11" s="79">
        <f>SUM(建設IO!G23:G30)</f>
        <v>307089</v>
      </c>
      <c r="D11" s="80">
        <f>SUM(建設IO!H23:H30)</f>
        <v>179552</v>
      </c>
      <c r="E11" s="80">
        <f>SUM(建設IO!I23:I30)</f>
        <v>114283</v>
      </c>
      <c r="F11" s="80">
        <f>SUM(建設IO!J23:J30)</f>
        <v>63597</v>
      </c>
      <c r="G11" s="80">
        <f>SUM(建設IO!K23:K30)</f>
        <v>60753</v>
      </c>
      <c r="H11" s="80">
        <f>SUM(建設IO!L23:L30)</f>
        <v>2844</v>
      </c>
      <c r="I11" s="80">
        <f>SUM(建設IO!M23:M30)</f>
        <v>50686</v>
      </c>
      <c r="J11" s="80">
        <f>SUM(建設IO!N23:N30)</f>
        <v>808</v>
      </c>
      <c r="K11" s="80">
        <f>SUM(建設IO!O23:O30)</f>
        <v>31207</v>
      </c>
      <c r="L11" s="80">
        <f>SUM(建設IO!P23:P30)</f>
        <v>29605</v>
      </c>
      <c r="M11" s="80">
        <f>SUM(建設IO!Q23:Q30)</f>
        <v>1602</v>
      </c>
      <c r="N11" s="80">
        <f>SUM(建設IO!R23:R30)</f>
        <v>17408</v>
      </c>
      <c r="O11" s="80">
        <f>SUM(建設IO!S23:S30)</f>
        <v>9056</v>
      </c>
      <c r="P11" s="80">
        <f>SUM(建設IO!T23:T30)</f>
        <v>8352</v>
      </c>
      <c r="Q11" s="80">
        <f>SUM(建設IO!U23:U30)</f>
        <v>1263</v>
      </c>
      <c r="R11" s="80">
        <f>SUM(建設IO!V23:V30)</f>
        <v>65269</v>
      </c>
      <c r="S11" s="80">
        <f>SUM(建設IO!W23:W30)</f>
        <v>3727</v>
      </c>
      <c r="T11" s="80">
        <f>SUM(建設IO!X23:X30)</f>
        <v>219</v>
      </c>
      <c r="U11" s="80">
        <f>SUM(建設IO!Y23:Y30)</f>
        <v>3508</v>
      </c>
      <c r="V11" s="80">
        <f>SUM(建設IO!Z23:Z30)</f>
        <v>61542</v>
      </c>
      <c r="W11" s="80">
        <f>SUM(建設IO!AA23:AA30)</f>
        <v>878</v>
      </c>
      <c r="X11" s="80">
        <f>SUM(建設IO!AB23:AB30)</f>
        <v>2411</v>
      </c>
      <c r="Y11" s="80">
        <f>SUM(建設IO!AC23:AC30)</f>
        <v>1483</v>
      </c>
      <c r="Z11" s="80">
        <f>SUM(建設IO!AD23:AD30)</f>
        <v>6740</v>
      </c>
      <c r="AA11" s="80">
        <f>SUM(建設IO!AE23:AE30)</f>
        <v>13733</v>
      </c>
      <c r="AB11" s="80">
        <f>SUM(建設IO!AF23:AF30)</f>
        <v>14043</v>
      </c>
      <c r="AC11" s="80">
        <f>SUM(建設IO!AG23:AG30)</f>
        <v>21708</v>
      </c>
      <c r="AD11" s="80">
        <f>SUM(建設IO!AH23:AH30)</f>
        <v>546</v>
      </c>
      <c r="AE11" s="80">
        <f>SUM(建設IO!AI23:AI30)</f>
        <v>62165</v>
      </c>
      <c r="AF11" s="80">
        <f>SUM(建設IO!AJ23:AJ30)</f>
        <v>34553</v>
      </c>
      <c r="AG11" s="80">
        <f>SUM(建設IO!AK23:AK30)</f>
        <v>22396</v>
      </c>
      <c r="AH11" s="80">
        <f>SUM(建設IO!AL23:AL30)</f>
        <v>22197</v>
      </c>
      <c r="AI11" s="80">
        <f>SUM(建設IO!AM23:AM30)</f>
        <v>18078</v>
      </c>
      <c r="AJ11" s="80">
        <f>SUM(建設IO!AN23:AN30)</f>
        <v>3662</v>
      </c>
      <c r="AK11" s="80">
        <f>SUM(建設IO!AO23:AO30)</f>
        <v>253</v>
      </c>
      <c r="AL11" s="80">
        <f>SUM(建設IO!AP23:AP30)</f>
        <v>2647</v>
      </c>
      <c r="AM11" s="80">
        <f>SUM(建設IO!AQ23:AQ30)</f>
        <v>10844</v>
      </c>
      <c r="AN11" s="80">
        <f>SUM(建設IO!AR23:AR30)</f>
        <v>551</v>
      </c>
      <c r="AO11" s="80">
        <f>SUM(建設IO!AS23:AS30)</f>
        <v>27</v>
      </c>
      <c r="AP11" s="80">
        <f>SUM(建設IO!AT23:AT30)</f>
        <v>94</v>
      </c>
      <c r="AQ11" s="80">
        <f>SUM(建設IO!AU23:AU30)</f>
        <v>4119</v>
      </c>
      <c r="AR11" s="80">
        <f>SUM(建設IO!AV23:AV30)</f>
        <v>3679</v>
      </c>
      <c r="AS11" s="80">
        <f>SUM(建設IO!AW23:AW30)</f>
        <v>2625</v>
      </c>
      <c r="AT11" s="80">
        <f>SUM(建設IO!AX23:AX30)</f>
        <v>285</v>
      </c>
      <c r="AU11" s="80">
        <f>SUM(建設IO!AY23:AY30)</f>
        <v>584</v>
      </c>
      <c r="AV11" s="80">
        <f>SUM(建設IO!AZ23:AZ30)</f>
        <v>185</v>
      </c>
      <c r="AW11" s="80">
        <f>SUM(建設IO!BA23:BA30)</f>
        <v>440</v>
      </c>
      <c r="AX11" s="80">
        <f>SUM(建設IO!BB23:BB30)</f>
        <v>356</v>
      </c>
      <c r="AY11" s="80">
        <f>SUM(建設IO!BC23:BC30)</f>
        <v>84</v>
      </c>
      <c r="AZ11" s="80">
        <f>SUM(建設IO!BD23:BD30)</f>
        <v>199</v>
      </c>
      <c r="BA11" s="80">
        <f>SUM(建設IO!BE23:BE30)</f>
        <v>7698</v>
      </c>
      <c r="BB11" s="80">
        <f>SUM(建設IO!BF23:BF30)</f>
        <v>2992</v>
      </c>
      <c r="BC11" s="80">
        <f>SUM(建設IO!BG23:BG30)</f>
        <v>2286</v>
      </c>
      <c r="BD11" s="80">
        <f>SUM(建設IO!BH23:BH30)</f>
        <v>346</v>
      </c>
      <c r="BE11" s="80">
        <f>SUM(建設IO!BI23:BI30)</f>
        <v>80</v>
      </c>
      <c r="BF11" s="80">
        <f>SUM(建設IO!BJ23:BJ30)</f>
        <v>280</v>
      </c>
      <c r="BG11" s="80">
        <f>SUM(建設IO!BK23:BK30)</f>
        <v>1830</v>
      </c>
      <c r="BH11" s="80">
        <f>SUM(建設IO!BL23:BL30)</f>
        <v>1051</v>
      </c>
      <c r="BI11" s="80">
        <f>SUM(建設IO!BM23:BM30)</f>
        <v>390</v>
      </c>
      <c r="BJ11" s="80">
        <f>SUM(建設IO!BN23:BN30)</f>
        <v>64</v>
      </c>
      <c r="BK11" s="80">
        <f>SUM(建設IO!BO23:BO30)</f>
        <v>1109</v>
      </c>
      <c r="BL11" s="80">
        <f>SUM(建設IO!BP23:BP30)</f>
        <v>262</v>
      </c>
      <c r="BM11" s="80">
        <f>SUM(建設IO!BQ23:BQ30)</f>
        <v>4459</v>
      </c>
      <c r="BN11" s="80">
        <f>SUM(建設IO!BR23:BR30)</f>
        <v>27612</v>
      </c>
      <c r="BO11" s="80">
        <f>SUM(建設IO!BS23:BS30)</f>
        <v>7545</v>
      </c>
      <c r="BP11" s="80">
        <f>SUM(建設IO!BT23:BT30)</f>
        <v>1144</v>
      </c>
      <c r="BQ11" s="80">
        <f>SUM(建設IO!BU23:BU30)</f>
        <v>328</v>
      </c>
      <c r="BR11" s="80">
        <f>SUM(建設IO!BV23:BV30)</f>
        <v>7153</v>
      </c>
      <c r="BS11" s="80">
        <f>SUM(建設IO!BW23:BW30)</f>
        <v>3940</v>
      </c>
      <c r="BT11" s="82">
        <f>SUM(建設IO!BX23:BX30)</f>
        <v>7502</v>
      </c>
    </row>
    <row r="12" spans="1:72">
      <c r="A12" s="15">
        <v>9</v>
      </c>
      <c r="B12" s="9" t="s">
        <v>8</v>
      </c>
      <c r="C12" s="79">
        <f>SUM(建設IO!G31:G32)</f>
        <v>724702</v>
      </c>
      <c r="D12" s="80">
        <f>SUM(建設IO!H31:H32)</f>
        <v>90436</v>
      </c>
      <c r="E12" s="80">
        <f>SUM(建設IO!I31:I32)</f>
        <v>30379</v>
      </c>
      <c r="F12" s="80">
        <f>SUM(建設IO!J31:J32)</f>
        <v>4170</v>
      </c>
      <c r="G12" s="80">
        <f>SUM(建設IO!K31:K32)</f>
        <v>4042</v>
      </c>
      <c r="H12" s="80">
        <f>SUM(建設IO!L31:L32)</f>
        <v>128</v>
      </c>
      <c r="I12" s="80">
        <f>SUM(建設IO!M31:M32)</f>
        <v>26209</v>
      </c>
      <c r="J12" s="80">
        <f>SUM(建設IO!N31:N32)</f>
        <v>445</v>
      </c>
      <c r="K12" s="80">
        <f>SUM(建設IO!O31:O32)</f>
        <v>18405</v>
      </c>
      <c r="L12" s="80">
        <f>SUM(建設IO!P31:P32)</f>
        <v>18293</v>
      </c>
      <c r="M12" s="80">
        <f>SUM(建設IO!Q31:Q32)</f>
        <v>112</v>
      </c>
      <c r="N12" s="80">
        <f>SUM(建設IO!R31:R32)</f>
        <v>6814</v>
      </c>
      <c r="O12" s="80">
        <f>SUM(建設IO!S31:S32)</f>
        <v>4124</v>
      </c>
      <c r="P12" s="80">
        <f>SUM(建設IO!T31:T32)</f>
        <v>2690</v>
      </c>
      <c r="Q12" s="80">
        <f>SUM(建設IO!U31:U32)</f>
        <v>545</v>
      </c>
      <c r="R12" s="80">
        <f>SUM(建設IO!V31:V32)</f>
        <v>60057</v>
      </c>
      <c r="S12" s="80">
        <f>SUM(建設IO!W31:W32)</f>
        <v>885</v>
      </c>
      <c r="T12" s="80">
        <f>SUM(建設IO!X31:X32)</f>
        <v>181</v>
      </c>
      <c r="U12" s="80">
        <f>SUM(建設IO!Y31:Y32)</f>
        <v>704</v>
      </c>
      <c r="V12" s="80">
        <f>SUM(建設IO!Z31:Z32)</f>
        <v>59172</v>
      </c>
      <c r="W12" s="80">
        <f>SUM(建設IO!AA31:AA32)</f>
        <v>989</v>
      </c>
      <c r="X12" s="80">
        <f>SUM(建設IO!AB31:AB32)</f>
        <v>2116</v>
      </c>
      <c r="Y12" s="80">
        <f>SUM(建設IO!AC31:AC32)</f>
        <v>4618</v>
      </c>
      <c r="Z12" s="80">
        <f>SUM(建設IO!AD31:AD32)</f>
        <v>3339</v>
      </c>
      <c r="AA12" s="80">
        <f>SUM(建設IO!AE31:AE32)</f>
        <v>14876</v>
      </c>
      <c r="AB12" s="80">
        <f>SUM(建設IO!AF31:AF32)</f>
        <v>14425</v>
      </c>
      <c r="AC12" s="80">
        <f>SUM(建設IO!AG31:AG32)</f>
        <v>18187</v>
      </c>
      <c r="AD12" s="80">
        <f>SUM(建設IO!AH31:AH32)</f>
        <v>622</v>
      </c>
      <c r="AE12" s="80">
        <f>SUM(建設IO!AI31:AI32)</f>
        <v>614562</v>
      </c>
      <c r="AF12" s="80">
        <f>SUM(建設IO!AJ31:AJ32)</f>
        <v>470427</v>
      </c>
      <c r="AG12" s="80">
        <f>SUM(建設IO!AK31:AK32)</f>
        <v>346693</v>
      </c>
      <c r="AH12" s="80">
        <f>SUM(建設IO!AL31:AL32)</f>
        <v>340106</v>
      </c>
      <c r="AI12" s="80">
        <f>SUM(建設IO!AM31:AM32)</f>
        <v>275009</v>
      </c>
      <c r="AJ12" s="80">
        <f>SUM(建設IO!AN31:AN32)</f>
        <v>82185</v>
      </c>
      <c r="AK12" s="80">
        <f>SUM(建設IO!AO31:AO32)</f>
        <v>23639</v>
      </c>
      <c r="AL12" s="80">
        <f>SUM(建設IO!AP31:AP32)</f>
        <v>2430</v>
      </c>
      <c r="AM12" s="80">
        <f>SUM(建設IO!AQ31:AQ32)</f>
        <v>147449</v>
      </c>
      <c r="AN12" s="80">
        <f>SUM(建設IO!AR31:AR32)</f>
        <v>18102</v>
      </c>
      <c r="AO12" s="80">
        <f>SUM(建設IO!AS31:AS32)</f>
        <v>1025</v>
      </c>
      <c r="AP12" s="80">
        <f>SUM(建設IO!AT31:AT32)</f>
        <v>179</v>
      </c>
      <c r="AQ12" s="80">
        <f>SUM(建設IO!AU31:AU32)</f>
        <v>65097</v>
      </c>
      <c r="AR12" s="80">
        <f>SUM(建設IO!AV31:AV32)</f>
        <v>57349</v>
      </c>
      <c r="AS12" s="80">
        <f>SUM(建設IO!AW31:AW32)</f>
        <v>28824</v>
      </c>
      <c r="AT12" s="80">
        <f>SUM(建設IO!AX31:AX32)</f>
        <v>3279</v>
      </c>
      <c r="AU12" s="80">
        <f>SUM(建設IO!AY31:AY32)</f>
        <v>22947</v>
      </c>
      <c r="AV12" s="80">
        <f>SUM(建設IO!AZ31:AZ32)</f>
        <v>2299</v>
      </c>
      <c r="AW12" s="80">
        <f>SUM(建設IO!BA31:BA32)</f>
        <v>7748</v>
      </c>
      <c r="AX12" s="80">
        <f>SUM(建設IO!BB31:BB32)</f>
        <v>6297</v>
      </c>
      <c r="AY12" s="80">
        <f>SUM(建設IO!BC31:BC32)</f>
        <v>1451</v>
      </c>
      <c r="AZ12" s="80">
        <f>SUM(建設IO!BD31:BD32)</f>
        <v>6587</v>
      </c>
      <c r="BA12" s="80">
        <f>SUM(建設IO!BE31:BE32)</f>
        <v>96303</v>
      </c>
      <c r="BB12" s="80">
        <f>SUM(建設IO!BF31:BF32)</f>
        <v>26836</v>
      </c>
      <c r="BC12" s="80">
        <f>SUM(建設IO!BG31:BG32)</f>
        <v>19891</v>
      </c>
      <c r="BD12" s="80">
        <f>SUM(建設IO!BH31:BH32)</f>
        <v>3942</v>
      </c>
      <c r="BE12" s="80">
        <f>SUM(建設IO!BI31:BI32)</f>
        <v>1007</v>
      </c>
      <c r="BF12" s="80">
        <f>SUM(建設IO!BJ31:BJ32)</f>
        <v>1996</v>
      </c>
      <c r="BG12" s="80">
        <f>SUM(建設IO!BK31:BK32)</f>
        <v>28150</v>
      </c>
      <c r="BH12" s="80">
        <f>SUM(建設IO!BL31:BL32)</f>
        <v>15496</v>
      </c>
      <c r="BI12" s="80">
        <f>SUM(建設IO!BM31:BM32)</f>
        <v>8654</v>
      </c>
      <c r="BJ12" s="80">
        <f>SUM(建設IO!BN31:BN32)</f>
        <v>3272</v>
      </c>
      <c r="BK12" s="80">
        <f>SUM(建設IO!BO31:BO32)</f>
        <v>3472</v>
      </c>
      <c r="BL12" s="80">
        <f>SUM(建設IO!BP31:BP32)</f>
        <v>10423</v>
      </c>
      <c r="BM12" s="80">
        <f>SUM(建設IO!BQ31:BQ32)</f>
        <v>27431</v>
      </c>
      <c r="BN12" s="80">
        <f>SUM(建設IO!BR31:BR32)</f>
        <v>144135</v>
      </c>
      <c r="BO12" s="80">
        <f>SUM(建設IO!BS31:BS32)</f>
        <v>8912</v>
      </c>
      <c r="BP12" s="80">
        <f>SUM(建設IO!BT31:BT32)</f>
        <v>6402</v>
      </c>
      <c r="BQ12" s="80">
        <f>SUM(建設IO!BU31:BU32)</f>
        <v>562</v>
      </c>
      <c r="BR12" s="80">
        <f>SUM(建設IO!BV31:BV32)</f>
        <v>27745</v>
      </c>
      <c r="BS12" s="80">
        <f>SUM(建設IO!BW31:BW32)</f>
        <v>27272</v>
      </c>
      <c r="BT12" s="82">
        <f>SUM(建設IO!BX31:BX32)</f>
        <v>73242</v>
      </c>
    </row>
    <row r="13" spans="1:72">
      <c r="A13" s="151">
        <v>10</v>
      </c>
      <c r="B13" s="152" t="s">
        <v>472</v>
      </c>
      <c r="C13" s="153">
        <f>SUM(建設IO!G33:G34)</f>
        <v>747333</v>
      </c>
      <c r="D13" s="158">
        <f>SUM(建設IO!H33:H34)</f>
        <v>347069</v>
      </c>
      <c r="E13" s="158">
        <f>SUM(建設IO!I33:I34)</f>
        <v>187753</v>
      </c>
      <c r="F13" s="158">
        <f>SUM(建設IO!J33:J34)</f>
        <v>98346</v>
      </c>
      <c r="G13" s="158">
        <f>SUM(建設IO!K33:K34)</f>
        <v>95975</v>
      </c>
      <c r="H13" s="158">
        <f>SUM(建設IO!L33:L34)</f>
        <v>2371</v>
      </c>
      <c r="I13" s="158">
        <f>SUM(建設IO!M33:M34)</f>
        <v>89407</v>
      </c>
      <c r="J13" s="158">
        <f>SUM(建設IO!N33:N34)</f>
        <v>1181</v>
      </c>
      <c r="K13" s="158">
        <f>SUM(建設IO!O33:O34)</f>
        <v>49825</v>
      </c>
      <c r="L13" s="158">
        <f>SUM(建設IO!P33:P34)</f>
        <v>48795</v>
      </c>
      <c r="M13" s="158">
        <f>SUM(建設IO!Q33:Q34)</f>
        <v>1030</v>
      </c>
      <c r="N13" s="158">
        <f>SUM(建設IO!R33:R34)</f>
        <v>37405</v>
      </c>
      <c r="O13" s="158">
        <f>SUM(建設IO!S33:S34)</f>
        <v>15193</v>
      </c>
      <c r="P13" s="158">
        <f>SUM(建設IO!T33:T34)</f>
        <v>22212</v>
      </c>
      <c r="Q13" s="158">
        <f>SUM(建設IO!U33:U34)</f>
        <v>996</v>
      </c>
      <c r="R13" s="158">
        <f>SUM(建設IO!V33:V34)</f>
        <v>159316</v>
      </c>
      <c r="S13" s="158">
        <f>SUM(建設IO!W33:W34)</f>
        <v>7170</v>
      </c>
      <c r="T13" s="158">
        <f>SUM(建設IO!X33:X34)</f>
        <v>480</v>
      </c>
      <c r="U13" s="158">
        <f>SUM(建設IO!Y33:Y34)</f>
        <v>6690</v>
      </c>
      <c r="V13" s="158">
        <f>SUM(建設IO!Z33:Z34)</f>
        <v>152146</v>
      </c>
      <c r="W13" s="158">
        <f>SUM(建設IO!AA33:AA34)</f>
        <v>1376</v>
      </c>
      <c r="X13" s="158">
        <f>SUM(建設IO!AB33:AB34)</f>
        <v>6600</v>
      </c>
      <c r="Y13" s="158">
        <f>SUM(建設IO!AC33:AC34)</f>
        <v>1796</v>
      </c>
      <c r="Z13" s="158">
        <f>SUM(建設IO!AD33:AD34)</f>
        <v>11770</v>
      </c>
      <c r="AA13" s="158">
        <f>SUM(建設IO!AE33:AE34)</f>
        <v>42018</v>
      </c>
      <c r="AB13" s="158">
        <f>SUM(建設IO!AF33:AF34)</f>
        <v>22250</v>
      </c>
      <c r="AC13" s="158">
        <f>SUM(建設IO!AG33:AG34)</f>
        <v>64886</v>
      </c>
      <c r="AD13" s="158">
        <f>SUM(建設IO!AH33:AH34)</f>
        <v>1450</v>
      </c>
      <c r="AE13" s="158">
        <f>SUM(建設IO!AI33:AI34)</f>
        <v>281932</v>
      </c>
      <c r="AF13" s="158">
        <f>SUM(建設IO!AJ33:AJ34)</f>
        <v>152373</v>
      </c>
      <c r="AG13" s="158">
        <f>SUM(建設IO!AK33:AK34)</f>
        <v>73558</v>
      </c>
      <c r="AH13" s="158">
        <f>SUM(建設IO!AL33:AL34)</f>
        <v>71043</v>
      </c>
      <c r="AI13" s="158">
        <f>SUM(建設IO!AM33:AM34)</f>
        <v>49444</v>
      </c>
      <c r="AJ13" s="158">
        <f>SUM(建設IO!AN33:AN34)</f>
        <v>21817</v>
      </c>
      <c r="AK13" s="158">
        <f>SUM(建設IO!AO33:AO34)</f>
        <v>339</v>
      </c>
      <c r="AL13" s="158">
        <f>SUM(建設IO!AP33:AP34)</f>
        <v>8148</v>
      </c>
      <c r="AM13" s="158">
        <f>SUM(建設IO!AQ33:AQ34)</f>
        <v>14515</v>
      </c>
      <c r="AN13" s="158">
        <f>SUM(建設IO!AR33:AR34)</f>
        <v>3669</v>
      </c>
      <c r="AO13" s="158">
        <f>SUM(建設IO!AS33:AS34)</f>
        <v>156</v>
      </c>
      <c r="AP13" s="158">
        <f>SUM(建設IO!AT33:AT34)</f>
        <v>800</v>
      </c>
      <c r="AQ13" s="158">
        <f>SUM(建設IO!AU33:AU34)</f>
        <v>21599</v>
      </c>
      <c r="AR13" s="158">
        <f>SUM(建設IO!AV33:AV34)</f>
        <v>20271</v>
      </c>
      <c r="AS13" s="158">
        <f>SUM(建設IO!AW33:AW34)</f>
        <v>17902</v>
      </c>
      <c r="AT13" s="158">
        <f>SUM(建設IO!AX33:AX34)</f>
        <v>1321</v>
      </c>
      <c r="AU13" s="158">
        <f>SUM(建設IO!AY33:AY34)</f>
        <v>819</v>
      </c>
      <c r="AV13" s="158">
        <f>SUM(建設IO!AZ33:AZ34)</f>
        <v>229</v>
      </c>
      <c r="AW13" s="158">
        <f>SUM(建設IO!BA33:BA34)</f>
        <v>1328</v>
      </c>
      <c r="AX13" s="158">
        <f>SUM(建設IO!BB33:BB34)</f>
        <v>1080</v>
      </c>
      <c r="AY13" s="158">
        <f>SUM(建設IO!BC33:BC34)</f>
        <v>248</v>
      </c>
      <c r="AZ13" s="158">
        <f>SUM(建設IO!BD33:BD34)</f>
        <v>2515</v>
      </c>
      <c r="BA13" s="158">
        <f>SUM(建設IO!BE33:BE34)</f>
        <v>64483</v>
      </c>
      <c r="BB13" s="158">
        <f>SUM(建設IO!BF33:BF34)</f>
        <v>11180</v>
      </c>
      <c r="BC13" s="158">
        <f>SUM(建設IO!BG33:BG34)</f>
        <v>5408</v>
      </c>
      <c r="BD13" s="158">
        <f>SUM(建設IO!BH33:BH34)</f>
        <v>1172</v>
      </c>
      <c r="BE13" s="158">
        <f>SUM(建設IO!BI33:BI34)</f>
        <v>305</v>
      </c>
      <c r="BF13" s="158">
        <f>SUM(建設IO!BJ33:BJ34)</f>
        <v>4295</v>
      </c>
      <c r="BG13" s="158">
        <f>SUM(建設IO!BK33:BK34)</f>
        <v>35196</v>
      </c>
      <c r="BH13" s="158">
        <f>SUM(建設IO!BL33:BL34)</f>
        <v>7656</v>
      </c>
      <c r="BI13" s="158">
        <f>SUM(建設IO!BM33:BM34)</f>
        <v>1059</v>
      </c>
      <c r="BJ13" s="158">
        <f>SUM(建設IO!BN33:BN34)</f>
        <v>3501</v>
      </c>
      <c r="BK13" s="158">
        <f>SUM(建設IO!BO33:BO34)</f>
        <v>3069</v>
      </c>
      <c r="BL13" s="158">
        <f>SUM(建設IO!BP33:BP34)</f>
        <v>2822</v>
      </c>
      <c r="BM13" s="158">
        <f>SUM(建設IO!BQ33:BQ34)</f>
        <v>14332</v>
      </c>
      <c r="BN13" s="158">
        <f>SUM(建設IO!BR33:BR34)</f>
        <v>129559</v>
      </c>
      <c r="BO13" s="158">
        <f>SUM(建設IO!BS33:BS34)</f>
        <v>24961</v>
      </c>
      <c r="BP13" s="158">
        <f>SUM(建設IO!BT33:BT34)</f>
        <v>6231</v>
      </c>
      <c r="BQ13" s="158">
        <f>SUM(建設IO!BU33:BU34)</f>
        <v>3768</v>
      </c>
      <c r="BR13" s="158">
        <f>SUM(建設IO!BV33:BV34)</f>
        <v>28751</v>
      </c>
      <c r="BS13" s="158">
        <f>SUM(建設IO!BW33:BW34)</f>
        <v>20353</v>
      </c>
      <c r="BT13" s="159">
        <f>SUM(建設IO!BX33:BX34)</f>
        <v>45495</v>
      </c>
    </row>
    <row r="14" spans="1:72">
      <c r="A14" s="15">
        <v>11</v>
      </c>
      <c r="B14" s="9" t="s">
        <v>9</v>
      </c>
      <c r="C14" s="79">
        <f>SUM(建設IO!G36:G39)</f>
        <v>2981153</v>
      </c>
      <c r="D14" s="80">
        <f>SUM(建設IO!H36:H39)</f>
        <v>1433059</v>
      </c>
      <c r="E14" s="80">
        <f>SUM(建設IO!I36:I39)</f>
        <v>714814</v>
      </c>
      <c r="F14" s="80">
        <f>SUM(建設IO!J36:J39)</f>
        <v>344994</v>
      </c>
      <c r="G14" s="80">
        <f>SUM(建設IO!K36:K39)</f>
        <v>334856</v>
      </c>
      <c r="H14" s="80">
        <f>SUM(建設IO!L36:L39)</f>
        <v>10138</v>
      </c>
      <c r="I14" s="80">
        <f>SUM(建設IO!M36:M39)</f>
        <v>369820</v>
      </c>
      <c r="J14" s="80">
        <f>SUM(建設IO!N36:N39)</f>
        <v>4925</v>
      </c>
      <c r="K14" s="80">
        <f>SUM(建設IO!O36:O39)</f>
        <v>242269</v>
      </c>
      <c r="L14" s="80">
        <f>SUM(建設IO!P36:P39)</f>
        <v>233723</v>
      </c>
      <c r="M14" s="80">
        <f>SUM(建設IO!Q36:Q39)</f>
        <v>8546</v>
      </c>
      <c r="N14" s="80">
        <f>SUM(建設IO!R36:R39)</f>
        <v>118267</v>
      </c>
      <c r="O14" s="80">
        <f>SUM(建設IO!S36:S39)</f>
        <v>44924</v>
      </c>
      <c r="P14" s="80">
        <f>SUM(建設IO!T36:T39)</f>
        <v>73343</v>
      </c>
      <c r="Q14" s="80">
        <f>SUM(建設IO!U36:U39)</f>
        <v>4359</v>
      </c>
      <c r="R14" s="80">
        <f>SUM(建設IO!V36:V39)</f>
        <v>718245</v>
      </c>
      <c r="S14" s="80">
        <f>SUM(建設IO!W36:W39)</f>
        <v>40678</v>
      </c>
      <c r="T14" s="80">
        <f>SUM(建設IO!X36:X39)</f>
        <v>4145</v>
      </c>
      <c r="U14" s="80">
        <f>SUM(建設IO!Y36:Y39)</f>
        <v>36533</v>
      </c>
      <c r="V14" s="80">
        <f>SUM(建設IO!Z36:Z39)</f>
        <v>677567</v>
      </c>
      <c r="W14" s="80">
        <f>SUM(建設IO!AA36:AA39)</f>
        <v>6434</v>
      </c>
      <c r="X14" s="80">
        <f>SUM(建設IO!AB36:AB39)</f>
        <v>39785</v>
      </c>
      <c r="Y14" s="80">
        <f>SUM(建設IO!AC36:AC39)</f>
        <v>25437</v>
      </c>
      <c r="Z14" s="80">
        <f>SUM(建設IO!AD36:AD39)</f>
        <v>42655</v>
      </c>
      <c r="AA14" s="80">
        <f>SUM(建設IO!AE36:AE39)</f>
        <v>164287</v>
      </c>
      <c r="AB14" s="80">
        <f>SUM(建設IO!AF36:AF39)</f>
        <v>119822</v>
      </c>
      <c r="AC14" s="80">
        <f>SUM(建設IO!AG36:AG39)</f>
        <v>271201</v>
      </c>
      <c r="AD14" s="80">
        <f>SUM(建設IO!AH36:AH39)</f>
        <v>7946</v>
      </c>
      <c r="AE14" s="80">
        <f>SUM(建設IO!AI36:AI39)</f>
        <v>1211925</v>
      </c>
      <c r="AF14" s="80">
        <f>SUM(建設IO!AJ36:AJ39)</f>
        <v>800923</v>
      </c>
      <c r="AG14" s="80">
        <f>SUM(建設IO!AK36:AK39)</f>
        <v>383116</v>
      </c>
      <c r="AH14" s="80">
        <f>SUM(建設IO!AL36:AL39)</f>
        <v>370966</v>
      </c>
      <c r="AI14" s="80">
        <f>SUM(建設IO!AM36:AM39)</f>
        <v>283394</v>
      </c>
      <c r="AJ14" s="80">
        <f>SUM(建設IO!AN36:AN39)</f>
        <v>180243</v>
      </c>
      <c r="AK14" s="80">
        <f>SUM(建設IO!AO36:AO39)</f>
        <v>4639</v>
      </c>
      <c r="AL14" s="80">
        <f>SUM(建設IO!AP36:AP39)</f>
        <v>20502</v>
      </c>
      <c r="AM14" s="80">
        <f>SUM(建設IO!AQ36:AQ39)</f>
        <v>41394</v>
      </c>
      <c r="AN14" s="80">
        <f>SUM(建設IO!AR36:AR39)</f>
        <v>34906</v>
      </c>
      <c r="AO14" s="80">
        <f>SUM(建設IO!AS36:AS39)</f>
        <v>619</v>
      </c>
      <c r="AP14" s="80">
        <f>SUM(建設IO!AT36:AT39)</f>
        <v>1091</v>
      </c>
      <c r="AQ14" s="80">
        <f>SUM(建設IO!AU36:AU39)</f>
        <v>87572</v>
      </c>
      <c r="AR14" s="80">
        <f>SUM(建設IO!AV36:AV39)</f>
        <v>81634</v>
      </c>
      <c r="AS14" s="80">
        <f>SUM(建設IO!AW36:AW39)</f>
        <v>73606</v>
      </c>
      <c r="AT14" s="80">
        <f>SUM(建設IO!AX36:AX39)</f>
        <v>6620</v>
      </c>
      <c r="AU14" s="80">
        <f>SUM(建設IO!AY36:AY39)</f>
        <v>1328</v>
      </c>
      <c r="AV14" s="80">
        <f>SUM(建設IO!AZ36:AZ39)</f>
        <v>80</v>
      </c>
      <c r="AW14" s="80">
        <f>SUM(建設IO!BA36:BA39)</f>
        <v>5938</v>
      </c>
      <c r="AX14" s="80">
        <f>SUM(建設IO!BB36:BB39)</f>
        <v>4829</v>
      </c>
      <c r="AY14" s="80">
        <f>SUM(建設IO!BC36:BC39)</f>
        <v>1109</v>
      </c>
      <c r="AZ14" s="80">
        <f>SUM(建設IO!BD36:BD39)</f>
        <v>12150</v>
      </c>
      <c r="BA14" s="80">
        <f>SUM(建設IO!BE36:BE39)</f>
        <v>341843</v>
      </c>
      <c r="BB14" s="80">
        <f>SUM(建設IO!BF36:BF39)</f>
        <v>110597</v>
      </c>
      <c r="BC14" s="80">
        <f>SUM(建設IO!BG36:BG39)</f>
        <v>52170</v>
      </c>
      <c r="BD14" s="80">
        <f>SUM(建設IO!BH36:BH39)</f>
        <v>17615</v>
      </c>
      <c r="BE14" s="80">
        <f>SUM(建設IO!BI36:BI39)</f>
        <v>4900</v>
      </c>
      <c r="BF14" s="80">
        <f>SUM(建設IO!BJ36:BJ39)</f>
        <v>35912</v>
      </c>
      <c r="BG14" s="80">
        <f>SUM(建設IO!BK36:BK39)</f>
        <v>74074</v>
      </c>
      <c r="BH14" s="80">
        <f>SUM(建設IO!BL36:BL39)</f>
        <v>40795</v>
      </c>
      <c r="BI14" s="80">
        <f>SUM(建設IO!BM36:BM39)</f>
        <v>7194</v>
      </c>
      <c r="BJ14" s="80">
        <f>SUM(建設IO!BN36:BN39)</f>
        <v>13151</v>
      </c>
      <c r="BK14" s="80">
        <f>SUM(建設IO!BO36:BO39)</f>
        <v>10771</v>
      </c>
      <c r="BL14" s="80">
        <f>SUM(建設IO!BP36:BP39)</f>
        <v>85261</v>
      </c>
      <c r="BM14" s="80">
        <f>SUM(建設IO!BQ36:BQ39)</f>
        <v>75964</v>
      </c>
      <c r="BN14" s="80">
        <f>SUM(建設IO!BR36:BR39)</f>
        <v>411002</v>
      </c>
      <c r="BO14" s="80">
        <f>SUM(建設IO!BS36:BS39)</f>
        <v>69576</v>
      </c>
      <c r="BP14" s="80">
        <f>SUM(建設IO!BT36:BT39)</f>
        <v>17392</v>
      </c>
      <c r="BQ14" s="80">
        <f>SUM(建設IO!BU36:BU39)</f>
        <v>2654</v>
      </c>
      <c r="BR14" s="80">
        <f>SUM(建設IO!BV36:BV39)</f>
        <v>66054</v>
      </c>
      <c r="BS14" s="80">
        <f>SUM(建設IO!BW36:BW39)</f>
        <v>78231</v>
      </c>
      <c r="BT14" s="82">
        <f>SUM(建設IO!BX36:BX39)</f>
        <v>177095</v>
      </c>
    </row>
    <row r="15" spans="1:72">
      <c r="A15" s="15">
        <v>12</v>
      </c>
      <c r="B15" s="9" t="s">
        <v>10</v>
      </c>
      <c r="C15" s="79">
        <f>SUM(建設IO!G40:G43)</f>
        <v>1359008</v>
      </c>
      <c r="D15" s="80">
        <f>SUM(建設IO!H40:H43)</f>
        <v>628107</v>
      </c>
      <c r="E15" s="80">
        <f>SUM(建設IO!I40:I43)</f>
        <v>351792</v>
      </c>
      <c r="F15" s="80">
        <f>SUM(建設IO!J40:J43)</f>
        <v>73531</v>
      </c>
      <c r="G15" s="80">
        <f>SUM(建設IO!K40:K43)</f>
        <v>67721</v>
      </c>
      <c r="H15" s="80">
        <f>SUM(建設IO!L40:L43)</f>
        <v>5810</v>
      </c>
      <c r="I15" s="80">
        <f>SUM(建設IO!M40:M43)</f>
        <v>278261</v>
      </c>
      <c r="J15" s="80">
        <f>SUM(建設IO!N40:N43)</f>
        <v>3265</v>
      </c>
      <c r="K15" s="80">
        <f>SUM(建設IO!O40:O43)</f>
        <v>168950</v>
      </c>
      <c r="L15" s="80">
        <f>SUM(建設IO!P40:P43)</f>
        <v>167622</v>
      </c>
      <c r="M15" s="80">
        <f>SUM(建設IO!Q40:Q43)</f>
        <v>1328</v>
      </c>
      <c r="N15" s="80">
        <f>SUM(建設IO!R40:R43)</f>
        <v>103818</v>
      </c>
      <c r="O15" s="80">
        <f>SUM(建設IO!S40:S43)</f>
        <v>19619</v>
      </c>
      <c r="P15" s="80">
        <f>SUM(建設IO!T40:T43)</f>
        <v>84199</v>
      </c>
      <c r="Q15" s="80">
        <f>SUM(建設IO!U40:U43)</f>
        <v>2228</v>
      </c>
      <c r="R15" s="80">
        <f>SUM(建設IO!V40:V43)</f>
        <v>276315</v>
      </c>
      <c r="S15" s="80">
        <f>SUM(建設IO!W40:W43)</f>
        <v>7203</v>
      </c>
      <c r="T15" s="80">
        <f>SUM(建設IO!X40:X43)</f>
        <v>962</v>
      </c>
      <c r="U15" s="80">
        <f>SUM(建設IO!Y40:Y43)</f>
        <v>6241</v>
      </c>
      <c r="V15" s="80">
        <f>SUM(建設IO!Z40:Z43)</f>
        <v>269112</v>
      </c>
      <c r="W15" s="80">
        <f>SUM(建設IO!AA40:AA43)</f>
        <v>3281</v>
      </c>
      <c r="X15" s="80">
        <f>SUM(建設IO!AB40:AB43)</f>
        <v>15761</v>
      </c>
      <c r="Y15" s="80">
        <f>SUM(建設IO!AC40:AC43)</f>
        <v>11839</v>
      </c>
      <c r="Z15" s="80">
        <f>SUM(建設IO!AD40:AD43)</f>
        <v>19434</v>
      </c>
      <c r="AA15" s="80">
        <f>SUM(建設IO!AE40:AE43)</f>
        <v>81656</v>
      </c>
      <c r="AB15" s="80">
        <f>SUM(建設IO!AF40:AF43)</f>
        <v>41105</v>
      </c>
      <c r="AC15" s="80">
        <f>SUM(建設IO!AG40:AG43)</f>
        <v>92810</v>
      </c>
      <c r="AD15" s="80">
        <f>SUM(建設IO!AH40:AH43)</f>
        <v>3226</v>
      </c>
      <c r="AE15" s="80">
        <f>SUM(建設IO!AI40:AI43)</f>
        <v>627392</v>
      </c>
      <c r="AF15" s="80">
        <f>SUM(建設IO!AJ40:AJ43)</f>
        <v>271373</v>
      </c>
      <c r="AG15" s="80">
        <f>SUM(建設IO!AK40:AK43)</f>
        <v>147784</v>
      </c>
      <c r="AH15" s="80">
        <f>SUM(建設IO!AL40:AL43)</f>
        <v>145353</v>
      </c>
      <c r="AI15" s="80">
        <f>SUM(建設IO!AM40:AM43)</f>
        <v>62990</v>
      </c>
      <c r="AJ15" s="80">
        <f>SUM(建設IO!AN40:AN43)</f>
        <v>25194</v>
      </c>
      <c r="AK15" s="80">
        <f>SUM(建設IO!AO40:AO43)</f>
        <v>266</v>
      </c>
      <c r="AL15" s="80">
        <f>SUM(建設IO!AP40:AP43)</f>
        <v>20560</v>
      </c>
      <c r="AM15" s="80">
        <f>SUM(建設IO!AQ40:AQ43)</f>
        <v>10326</v>
      </c>
      <c r="AN15" s="80">
        <f>SUM(建設IO!AR40:AR43)</f>
        <v>5678</v>
      </c>
      <c r="AO15" s="80">
        <f>SUM(建設IO!AS40:AS43)</f>
        <v>44</v>
      </c>
      <c r="AP15" s="80">
        <f>SUM(建設IO!AT40:AT43)</f>
        <v>922</v>
      </c>
      <c r="AQ15" s="80">
        <f>SUM(建設IO!AU40:AU43)</f>
        <v>82363</v>
      </c>
      <c r="AR15" s="80">
        <f>SUM(建設IO!AV40:AV43)</f>
        <v>79687</v>
      </c>
      <c r="AS15" s="80">
        <f>SUM(建設IO!AW40:AW43)</f>
        <v>72154</v>
      </c>
      <c r="AT15" s="80">
        <f>SUM(建設IO!AX40:AX43)</f>
        <v>5374</v>
      </c>
      <c r="AU15" s="80">
        <f>SUM(建設IO!AY40:AY43)</f>
        <v>2003</v>
      </c>
      <c r="AV15" s="80">
        <f>SUM(建設IO!AZ40:AZ43)</f>
        <v>156</v>
      </c>
      <c r="AW15" s="80">
        <f>SUM(建設IO!BA40:BA43)</f>
        <v>2676</v>
      </c>
      <c r="AX15" s="80">
        <f>SUM(建設IO!BB40:BB43)</f>
        <v>2168</v>
      </c>
      <c r="AY15" s="80">
        <f>SUM(建設IO!BC40:BC43)</f>
        <v>508</v>
      </c>
      <c r="AZ15" s="80">
        <f>SUM(建設IO!BD40:BD43)</f>
        <v>2431</v>
      </c>
      <c r="BA15" s="80">
        <f>SUM(建設IO!BE40:BE43)</f>
        <v>95252</v>
      </c>
      <c r="BB15" s="80">
        <f>SUM(建設IO!BF40:BF43)</f>
        <v>32742</v>
      </c>
      <c r="BC15" s="80">
        <f>SUM(建設IO!BG40:BG43)</f>
        <v>24455</v>
      </c>
      <c r="BD15" s="80">
        <f>SUM(建設IO!BH40:BH43)</f>
        <v>3568</v>
      </c>
      <c r="BE15" s="80">
        <f>SUM(建設IO!BI40:BI43)</f>
        <v>2802</v>
      </c>
      <c r="BF15" s="80">
        <f>SUM(建設IO!BJ40:BJ43)</f>
        <v>1917</v>
      </c>
      <c r="BG15" s="80">
        <f>SUM(建設IO!BK40:BK43)</f>
        <v>36268</v>
      </c>
      <c r="BH15" s="80">
        <f>SUM(建設IO!BL40:BL43)</f>
        <v>12953</v>
      </c>
      <c r="BI15" s="80">
        <f>SUM(建設IO!BM40:BM43)</f>
        <v>1424</v>
      </c>
      <c r="BJ15" s="80">
        <f>SUM(建設IO!BN40:BN43)</f>
        <v>3667</v>
      </c>
      <c r="BK15" s="80">
        <f>SUM(建設IO!BO40:BO43)</f>
        <v>346</v>
      </c>
      <c r="BL15" s="80">
        <f>SUM(建設IO!BP40:BP43)</f>
        <v>7852</v>
      </c>
      <c r="BM15" s="80">
        <f>SUM(建設IO!BQ40:BQ43)</f>
        <v>28337</v>
      </c>
      <c r="BN15" s="80">
        <f>SUM(建設IO!BR40:BR43)</f>
        <v>356019</v>
      </c>
      <c r="BO15" s="80">
        <f>SUM(建設IO!BS40:BS43)</f>
        <v>104133</v>
      </c>
      <c r="BP15" s="80">
        <f>SUM(建設IO!BT40:BT43)</f>
        <v>14247</v>
      </c>
      <c r="BQ15" s="80">
        <f>SUM(建設IO!BU40:BU43)</f>
        <v>1224</v>
      </c>
      <c r="BR15" s="80">
        <f>SUM(建設IO!BV40:BV43)</f>
        <v>141302</v>
      </c>
      <c r="BS15" s="80">
        <f>SUM(建設IO!BW40:BW43)</f>
        <v>9533</v>
      </c>
      <c r="BT15" s="82">
        <f>SUM(建設IO!BX40:BX43)</f>
        <v>85580</v>
      </c>
    </row>
    <row r="16" spans="1:72">
      <c r="A16" s="15">
        <v>13</v>
      </c>
      <c r="B16" s="9" t="s">
        <v>11</v>
      </c>
      <c r="C16" s="79">
        <f>SUM(建設IO!G44:G45)</f>
        <v>494932</v>
      </c>
      <c r="D16" s="80">
        <f>SUM(建設IO!H44:H45)</f>
        <v>208248</v>
      </c>
      <c r="E16" s="80">
        <f>SUM(建設IO!I44:I45)</f>
        <v>99388</v>
      </c>
      <c r="F16" s="80">
        <f>SUM(建設IO!J44:J45)</f>
        <v>38998</v>
      </c>
      <c r="G16" s="80">
        <f>SUM(建設IO!K44:K45)</f>
        <v>38376</v>
      </c>
      <c r="H16" s="80">
        <f>SUM(建設IO!L44:L45)</f>
        <v>622</v>
      </c>
      <c r="I16" s="80">
        <f>SUM(建設IO!M44:M45)</f>
        <v>60390</v>
      </c>
      <c r="J16" s="80">
        <f>SUM(建設IO!N44:N45)</f>
        <v>1250</v>
      </c>
      <c r="K16" s="80">
        <f>SUM(建設IO!O44:O45)</f>
        <v>33853</v>
      </c>
      <c r="L16" s="80">
        <f>SUM(建設IO!P44:P45)</f>
        <v>33472</v>
      </c>
      <c r="M16" s="80">
        <f>SUM(建設IO!Q44:Q45)</f>
        <v>381</v>
      </c>
      <c r="N16" s="80">
        <f>SUM(建設IO!R44:R45)</f>
        <v>24778</v>
      </c>
      <c r="O16" s="80">
        <f>SUM(建設IO!S44:S45)</f>
        <v>14389</v>
      </c>
      <c r="P16" s="80">
        <f>SUM(建設IO!T44:T45)</f>
        <v>10389</v>
      </c>
      <c r="Q16" s="80">
        <f>SUM(建設IO!U44:U45)</f>
        <v>509</v>
      </c>
      <c r="R16" s="80">
        <f>SUM(建設IO!V44:V45)</f>
        <v>108860</v>
      </c>
      <c r="S16" s="80">
        <f>SUM(建設IO!W44:W45)</f>
        <v>4613</v>
      </c>
      <c r="T16" s="80">
        <f>SUM(建設IO!X44:X45)</f>
        <v>290</v>
      </c>
      <c r="U16" s="80">
        <f>SUM(建設IO!Y44:Y45)</f>
        <v>4323</v>
      </c>
      <c r="V16" s="80">
        <f>SUM(建設IO!Z44:Z45)</f>
        <v>104247</v>
      </c>
      <c r="W16" s="80">
        <f>SUM(建設IO!AA44:AA45)</f>
        <v>1230</v>
      </c>
      <c r="X16" s="80">
        <f>SUM(建設IO!AB44:AB45)</f>
        <v>4188</v>
      </c>
      <c r="Y16" s="80">
        <f>SUM(建設IO!AC44:AC45)</f>
        <v>1815</v>
      </c>
      <c r="Z16" s="80">
        <f>SUM(建設IO!AD44:AD45)</f>
        <v>5816</v>
      </c>
      <c r="AA16" s="80">
        <f>SUM(建設IO!AE44:AE45)</f>
        <v>26085</v>
      </c>
      <c r="AB16" s="80">
        <f>SUM(建設IO!AF44:AF45)</f>
        <v>17558</v>
      </c>
      <c r="AC16" s="80">
        <f>SUM(建設IO!AG44:AG45)</f>
        <v>45641</v>
      </c>
      <c r="AD16" s="80">
        <f>SUM(建設IO!AH44:AH45)</f>
        <v>1914</v>
      </c>
      <c r="AE16" s="80">
        <f>SUM(建設IO!AI44:AI45)</f>
        <v>236128</v>
      </c>
      <c r="AF16" s="80">
        <f>SUM(建設IO!AJ44:AJ45)</f>
        <v>48142</v>
      </c>
      <c r="AG16" s="80">
        <f>SUM(建設IO!AK44:AK45)</f>
        <v>25246</v>
      </c>
      <c r="AH16" s="80">
        <f>SUM(建設IO!AL44:AL45)</f>
        <v>10979</v>
      </c>
      <c r="AI16" s="80">
        <f>SUM(建設IO!AM44:AM45)</f>
        <v>5740</v>
      </c>
      <c r="AJ16" s="80">
        <f>SUM(建設IO!AN44:AN45)</f>
        <v>2571</v>
      </c>
      <c r="AK16" s="80">
        <f>SUM(建設IO!AO44:AO45)</f>
        <v>56</v>
      </c>
      <c r="AL16" s="80">
        <f>SUM(建設IO!AP44:AP45)</f>
        <v>800</v>
      </c>
      <c r="AM16" s="80">
        <f>SUM(建設IO!AQ44:AQ45)</f>
        <v>1148</v>
      </c>
      <c r="AN16" s="80">
        <f>SUM(建設IO!AR44:AR45)</f>
        <v>764</v>
      </c>
      <c r="AO16" s="80">
        <f>SUM(建設IO!AS44:AS45)</f>
        <v>316</v>
      </c>
      <c r="AP16" s="80">
        <f>SUM(建設IO!AT44:AT45)</f>
        <v>85</v>
      </c>
      <c r="AQ16" s="80">
        <f>SUM(建設IO!AU44:AU45)</f>
        <v>5239</v>
      </c>
      <c r="AR16" s="80">
        <f>SUM(建設IO!AV44:AV45)</f>
        <v>4608</v>
      </c>
      <c r="AS16" s="80">
        <f>SUM(建設IO!AW44:AW45)</f>
        <v>778</v>
      </c>
      <c r="AT16" s="80">
        <f>SUM(建設IO!AX44:AX45)</f>
        <v>641</v>
      </c>
      <c r="AU16" s="80">
        <f>SUM(建設IO!AY44:AY45)</f>
        <v>3185</v>
      </c>
      <c r="AV16" s="80">
        <f>SUM(建設IO!AZ44:AZ45)</f>
        <v>4</v>
      </c>
      <c r="AW16" s="80">
        <f>SUM(建設IO!BA44:BA45)</f>
        <v>631</v>
      </c>
      <c r="AX16" s="80">
        <f>SUM(建設IO!BB44:BB45)</f>
        <v>512</v>
      </c>
      <c r="AY16" s="80">
        <f>SUM(建設IO!BC44:BC45)</f>
        <v>119</v>
      </c>
      <c r="AZ16" s="80">
        <f>SUM(建設IO!BD44:BD45)</f>
        <v>14267</v>
      </c>
      <c r="BA16" s="80">
        <f>SUM(建設IO!BE44:BE45)</f>
        <v>22012</v>
      </c>
      <c r="BB16" s="80">
        <f>SUM(建設IO!BF44:BF45)</f>
        <v>2747</v>
      </c>
      <c r="BC16" s="80">
        <f>SUM(建設IO!BG44:BG45)</f>
        <v>1541</v>
      </c>
      <c r="BD16" s="80">
        <f>SUM(建設IO!BH44:BH45)</f>
        <v>745</v>
      </c>
      <c r="BE16" s="80">
        <f>SUM(建設IO!BI44:BI45)</f>
        <v>418</v>
      </c>
      <c r="BF16" s="80">
        <f>SUM(建設IO!BJ44:BJ45)</f>
        <v>43</v>
      </c>
      <c r="BG16" s="80">
        <f>SUM(建設IO!BK44:BK45)</f>
        <v>14237</v>
      </c>
      <c r="BH16" s="80">
        <f>SUM(建設IO!BL44:BL45)</f>
        <v>1585</v>
      </c>
      <c r="BI16" s="80">
        <f>SUM(建設IO!BM44:BM45)</f>
        <v>136</v>
      </c>
      <c r="BJ16" s="80">
        <f>SUM(建設IO!BN44:BN45)</f>
        <v>1002</v>
      </c>
      <c r="BK16" s="80">
        <f>SUM(建設IO!BO44:BO45)</f>
        <v>2239</v>
      </c>
      <c r="BL16" s="80">
        <f>SUM(建設IO!BP44:BP45)</f>
        <v>66</v>
      </c>
      <c r="BM16" s="80">
        <f>SUM(建設IO!BQ44:BQ45)</f>
        <v>884</v>
      </c>
      <c r="BN16" s="80">
        <f>SUM(建設IO!BR44:BR45)</f>
        <v>187986</v>
      </c>
      <c r="BO16" s="80">
        <f>SUM(建設IO!BS44:BS45)</f>
        <v>96827</v>
      </c>
      <c r="BP16" s="80">
        <f>SUM(建設IO!BT44:BT45)</f>
        <v>51777</v>
      </c>
      <c r="BQ16" s="80">
        <f>SUM(建設IO!BU44:BU45)</f>
        <v>10929</v>
      </c>
      <c r="BR16" s="80">
        <f>SUM(建設IO!BV44:BV45)</f>
        <v>1365</v>
      </c>
      <c r="BS16" s="80">
        <f>SUM(建設IO!BW44:BW45)</f>
        <v>1281</v>
      </c>
      <c r="BT16" s="82">
        <f>SUM(建設IO!BX44:BX45)</f>
        <v>25807</v>
      </c>
    </row>
    <row r="17" spans="1:72">
      <c r="A17" s="15">
        <v>14</v>
      </c>
      <c r="B17" s="9" t="s">
        <v>12</v>
      </c>
      <c r="C17" s="79">
        <f>SUM(建設IO!G46:G47)</f>
        <v>5288760</v>
      </c>
      <c r="D17" s="80">
        <f>SUM(建設IO!H46:H47)</f>
        <v>2900182</v>
      </c>
      <c r="E17" s="80">
        <f>SUM(建設IO!I46:I47)</f>
        <v>1148819</v>
      </c>
      <c r="F17" s="80">
        <f>SUM(建設IO!J46:J47)</f>
        <v>455701</v>
      </c>
      <c r="G17" s="80">
        <f>SUM(建設IO!K46:K47)</f>
        <v>438330</v>
      </c>
      <c r="H17" s="80">
        <f>SUM(建設IO!L46:L47)</f>
        <v>17371</v>
      </c>
      <c r="I17" s="80">
        <f>SUM(建設IO!M46:M47)</f>
        <v>693118</v>
      </c>
      <c r="J17" s="80">
        <f>SUM(建設IO!N46:N47)</f>
        <v>8572</v>
      </c>
      <c r="K17" s="80">
        <f>SUM(建設IO!O46:O47)</f>
        <v>231240</v>
      </c>
      <c r="L17" s="80">
        <f>SUM(建設IO!P46:P47)</f>
        <v>225704</v>
      </c>
      <c r="M17" s="80">
        <f>SUM(建設IO!Q46:Q47)</f>
        <v>5536</v>
      </c>
      <c r="N17" s="80">
        <f>SUM(建設IO!R46:R47)</f>
        <v>448453</v>
      </c>
      <c r="O17" s="80">
        <f>SUM(建設IO!S46:S47)</f>
        <v>161629</v>
      </c>
      <c r="P17" s="80">
        <f>SUM(建設IO!T46:T47)</f>
        <v>286824</v>
      </c>
      <c r="Q17" s="80">
        <f>SUM(建設IO!U46:U47)</f>
        <v>4853</v>
      </c>
      <c r="R17" s="80">
        <f>SUM(建設IO!V46:V47)</f>
        <v>1751363</v>
      </c>
      <c r="S17" s="80">
        <f>SUM(建設IO!W46:W47)</f>
        <v>58615</v>
      </c>
      <c r="T17" s="80">
        <f>SUM(建設IO!X46:X47)</f>
        <v>4750</v>
      </c>
      <c r="U17" s="80">
        <f>SUM(建設IO!Y46:Y47)</f>
        <v>53865</v>
      </c>
      <c r="V17" s="80">
        <f>SUM(建設IO!Z46:Z47)</f>
        <v>1692748</v>
      </c>
      <c r="W17" s="80">
        <f>SUM(建設IO!AA46:AA47)</f>
        <v>16497</v>
      </c>
      <c r="X17" s="80">
        <f>SUM(建設IO!AB46:AB47)</f>
        <v>98077</v>
      </c>
      <c r="Y17" s="80">
        <f>SUM(建設IO!AC46:AC47)</f>
        <v>31534</v>
      </c>
      <c r="Z17" s="80">
        <f>SUM(建設IO!AD46:AD47)</f>
        <v>76958</v>
      </c>
      <c r="AA17" s="80">
        <f>SUM(建設IO!AE46:AE47)</f>
        <v>262642</v>
      </c>
      <c r="AB17" s="80">
        <f>SUM(建設IO!AF46:AF47)</f>
        <v>403617</v>
      </c>
      <c r="AC17" s="80">
        <f>SUM(建設IO!AG46:AG47)</f>
        <v>785404</v>
      </c>
      <c r="AD17" s="80">
        <f>SUM(建設IO!AH46:AH47)</f>
        <v>18019</v>
      </c>
      <c r="AE17" s="80">
        <f>SUM(建設IO!AI46:AI47)</f>
        <v>1001045</v>
      </c>
      <c r="AF17" s="80">
        <f>SUM(建設IO!AJ46:AJ47)</f>
        <v>460708</v>
      </c>
      <c r="AG17" s="80">
        <f>SUM(建設IO!AK46:AK47)</f>
        <v>288158</v>
      </c>
      <c r="AH17" s="80">
        <f>SUM(建設IO!AL46:AL47)</f>
        <v>284025</v>
      </c>
      <c r="AI17" s="80">
        <f>SUM(建設IO!AM46:AM47)</f>
        <v>208998</v>
      </c>
      <c r="AJ17" s="80">
        <f>SUM(建設IO!AN46:AN47)</f>
        <v>68879</v>
      </c>
      <c r="AK17" s="80">
        <f>SUM(建設IO!AO46:AO47)</f>
        <v>5288</v>
      </c>
      <c r="AL17" s="80">
        <f>SUM(建設IO!AP46:AP47)</f>
        <v>52711</v>
      </c>
      <c r="AM17" s="80">
        <f>SUM(建設IO!AQ46:AQ47)</f>
        <v>71502</v>
      </c>
      <c r="AN17" s="80">
        <f>SUM(建設IO!AR46:AR47)</f>
        <v>8197</v>
      </c>
      <c r="AO17" s="80">
        <f>SUM(建設IO!AS46:AS47)</f>
        <v>650</v>
      </c>
      <c r="AP17" s="80">
        <f>SUM(建設IO!AT46:AT47)</f>
        <v>1771</v>
      </c>
      <c r="AQ17" s="80">
        <f>SUM(建設IO!AU46:AU47)</f>
        <v>75027</v>
      </c>
      <c r="AR17" s="80">
        <f>SUM(建設IO!AV46:AV47)</f>
        <v>68752</v>
      </c>
      <c r="AS17" s="80">
        <f>SUM(建設IO!AW46:AW47)</f>
        <v>48565</v>
      </c>
      <c r="AT17" s="80">
        <f>SUM(建設IO!AX46:AX47)</f>
        <v>17476</v>
      </c>
      <c r="AU17" s="80">
        <f>SUM(建設IO!AY46:AY47)</f>
        <v>1522</v>
      </c>
      <c r="AV17" s="80">
        <f>SUM(建設IO!AZ46:AZ47)</f>
        <v>1189</v>
      </c>
      <c r="AW17" s="80">
        <f>SUM(建設IO!BA46:BA47)</f>
        <v>6275</v>
      </c>
      <c r="AX17" s="80">
        <f>SUM(建設IO!BB46:BB47)</f>
        <v>5103</v>
      </c>
      <c r="AY17" s="80">
        <f>SUM(建設IO!BC46:BC47)</f>
        <v>1172</v>
      </c>
      <c r="AZ17" s="80">
        <f>SUM(建設IO!BD46:BD47)</f>
        <v>4133</v>
      </c>
      <c r="BA17" s="80">
        <f>SUM(建設IO!BE46:BE47)</f>
        <v>136031</v>
      </c>
      <c r="BB17" s="80">
        <f>SUM(建設IO!BF46:BF47)</f>
        <v>41406</v>
      </c>
      <c r="BC17" s="80">
        <f>SUM(建設IO!BG46:BG47)</f>
        <v>17983</v>
      </c>
      <c r="BD17" s="80">
        <f>SUM(建設IO!BH46:BH47)</f>
        <v>6278</v>
      </c>
      <c r="BE17" s="80">
        <f>SUM(建設IO!BI46:BI47)</f>
        <v>1138</v>
      </c>
      <c r="BF17" s="80">
        <f>SUM(建設IO!BJ46:BJ47)</f>
        <v>16007</v>
      </c>
      <c r="BG17" s="80">
        <f>SUM(建設IO!BK46:BK47)</f>
        <v>41075</v>
      </c>
      <c r="BH17" s="80">
        <f>SUM(建設IO!BL46:BL47)</f>
        <v>25068</v>
      </c>
      <c r="BI17" s="80">
        <f>SUM(建設IO!BM46:BM47)</f>
        <v>2076</v>
      </c>
      <c r="BJ17" s="80">
        <f>SUM(建設IO!BN46:BN47)</f>
        <v>2175</v>
      </c>
      <c r="BK17" s="80">
        <f>SUM(建設IO!BO46:BO47)</f>
        <v>17348</v>
      </c>
      <c r="BL17" s="80">
        <f>SUM(建設IO!BP46:BP47)</f>
        <v>6883</v>
      </c>
      <c r="BM17" s="80">
        <f>SUM(建設IO!BQ46:BQ47)</f>
        <v>36519</v>
      </c>
      <c r="BN17" s="80">
        <f>SUM(建設IO!BR46:BR47)</f>
        <v>540337</v>
      </c>
      <c r="BO17" s="80">
        <f>SUM(建設IO!BS46:BS47)</f>
        <v>72503</v>
      </c>
      <c r="BP17" s="80">
        <f>SUM(建設IO!BT46:BT47)</f>
        <v>60072</v>
      </c>
      <c r="BQ17" s="80">
        <f>SUM(建設IO!BU46:BU47)</f>
        <v>6384</v>
      </c>
      <c r="BR17" s="80">
        <f>SUM(建設IO!BV46:BV47)</f>
        <v>159512</v>
      </c>
      <c r="BS17" s="80">
        <f>SUM(建設IO!BW46:BW47)</f>
        <v>22361</v>
      </c>
      <c r="BT17" s="82">
        <f>SUM(建設IO!BX46:BX47)</f>
        <v>219505</v>
      </c>
    </row>
    <row r="18" spans="1:72">
      <c r="A18" s="151">
        <v>15</v>
      </c>
      <c r="B18" s="152" t="s">
        <v>473</v>
      </c>
      <c r="C18" s="153">
        <f>SUM(建設IO!G48)</f>
        <v>389561</v>
      </c>
      <c r="D18" s="158">
        <f>SUM(建設IO!H48)</f>
        <v>271544</v>
      </c>
      <c r="E18" s="158">
        <f>SUM(建設IO!I48)</f>
        <v>66065</v>
      </c>
      <c r="F18" s="158">
        <f>SUM(建設IO!J48)</f>
        <v>24619</v>
      </c>
      <c r="G18" s="158">
        <f>SUM(建設IO!K48)</f>
        <v>24443</v>
      </c>
      <c r="H18" s="158">
        <f>SUM(建設IO!L48)</f>
        <v>176</v>
      </c>
      <c r="I18" s="158">
        <f>SUM(建設IO!M48)</f>
        <v>41446</v>
      </c>
      <c r="J18" s="158">
        <f>SUM(建設IO!N48)</f>
        <v>1525</v>
      </c>
      <c r="K18" s="158">
        <f>SUM(建設IO!O48)</f>
        <v>27458</v>
      </c>
      <c r="L18" s="158">
        <f>SUM(建設IO!P48)</f>
        <v>26817</v>
      </c>
      <c r="M18" s="158">
        <f>SUM(建設IO!Q48)</f>
        <v>641</v>
      </c>
      <c r="N18" s="158">
        <f>SUM(建設IO!R48)</f>
        <v>12271</v>
      </c>
      <c r="O18" s="158">
        <f>SUM(建設IO!S48)</f>
        <v>9326</v>
      </c>
      <c r="P18" s="158">
        <f>SUM(建設IO!T48)</f>
        <v>2945</v>
      </c>
      <c r="Q18" s="158">
        <f>SUM(建設IO!U48)</f>
        <v>192</v>
      </c>
      <c r="R18" s="158">
        <f>SUM(建設IO!V48)</f>
        <v>205479</v>
      </c>
      <c r="S18" s="158">
        <f>SUM(建設IO!W48)</f>
        <v>8900</v>
      </c>
      <c r="T18" s="158">
        <f>SUM(建設IO!X48)</f>
        <v>105</v>
      </c>
      <c r="U18" s="158">
        <f>SUM(建設IO!Y48)</f>
        <v>8795</v>
      </c>
      <c r="V18" s="158">
        <f>SUM(建設IO!Z48)</f>
        <v>196579</v>
      </c>
      <c r="W18" s="158">
        <f>SUM(建設IO!AA48)</f>
        <v>3824</v>
      </c>
      <c r="X18" s="158">
        <f>SUM(建設IO!AB48)</f>
        <v>8471</v>
      </c>
      <c r="Y18" s="158">
        <f>SUM(建設IO!AC48)</f>
        <v>3063</v>
      </c>
      <c r="Z18" s="158">
        <f>SUM(建設IO!AD48)</f>
        <v>10716</v>
      </c>
      <c r="AA18" s="158">
        <f>SUM(建設IO!AE48)</f>
        <v>43611</v>
      </c>
      <c r="AB18" s="158">
        <f>SUM(建設IO!AF48)</f>
        <v>33013</v>
      </c>
      <c r="AC18" s="158">
        <f>SUM(建設IO!AG48)</f>
        <v>91374</v>
      </c>
      <c r="AD18" s="158">
        <f>SUM(建設IO!AH48)</f>
        <v>2507</v>
      </c>
      <c r="AE18" s="158">
        <f>SUM(建設IO!AI48)</f>
        <v>111473</v>
      </c>
      <c r="AF18" s="158">
        <f>SUM(建設IO!AJ48)</f>
        <v>55452</v>
      </c>
      <c r="AG18" s="158">
        <f>SUM(建設IO!AK48)</f>
        <v>3180</v>
      </c>
      <c r="AH18" s="158">
        <f>SUM(建設IO!AL48)</f>
        <v>3128</v>
      </c>
      <c r="AI18" s="158">
        <f>SUM(建設IO!AM48)</f>
        <v>2579</v>
      </c>
      <c r="AJ18" s="158">
        <f>SUM(建設IO!AN48)</f>
        <v>1143</v>
      </c>
      <c r="AK18" s="158">
        <f>SUM(建設IO!AO48)</f>
        <v>66</v>
      </c>
      <c r="AL18" s="158">
        <f>SUM(建設IO!AP48)</f>
        <v>221</v>
      </c>
      <c r="AM18" s="158">
        <f>SUM(建設IO!AQ48)</f>
        <v>926</v>
      </c>
      <c r="AN18" s="158">
        <f>SUM(建設IO!AR48)</f>
        <v>202</v>
      </c>
      <c r="AO18" s="158">
        <f>SUM(建設IO!AS48)</f>
        <v>6</v>
      </c>
      <c r="AP18" s="158">
        <f>SUM(建設IO!AT48)</f>
        <v>15</v>
      </c>
      <c r="AQ18" s="158">
        <f>SUM(建設IO!AU48)</f>
        <v>549</v>
      </c>
      <c r="AR18" s="158">
        <f>SUM(建設IO!AV48)</f>
        <v>248</v>
      </c>
      <c r="AS18" s="158">
        <f>SUM(建設IO!AW48)</f>
        <v>198</v>
      </c>
      <c r="AT18" s="158">
        <f>SUM(建設IO!AX48)</f>
        <v>29</v>
      </c>
      <c r="AU18" s="158">
        <f>SUM(建設IO!AY48)</f>
        <v>18</v>
      </c>
      <c r="AV18" s="158">
        <f>SUM(建設IO!AZ48)</f>
        <v>3</v>
      </c>
      <c r="AW18" s="158">
        <f>SUM(建設IO!BA48)</f>
        <v>301</v>
      </c>
      <c r="AX18" s="158">
        <f>SUM(建設IO!BB48)</f>
        <v>244</v>
      </c>
      <c r="AY18" s="158">
        <f>SUM(建設IO!BC48)</f>
        <v>57</v>
      </c>
      <c r="AZ18" s="158">
        <f>SUM(建設IO!BD48)</f>
        <v>52</v>
      </c>
      <c r="BA18" s="158">
        <f>SUM(建設IO!BE48)</f>
        <v>51674</v>
      </c>
      <c r="BB18" s="158">
        <f>SUM(建設IO!BF48)</f>
        <v>9087</v>
      </c>
      <c r="BC18" s="158">
        <f>SUM(建設IO!BG48)</f>
        <v>6863</v>
      </c>
      <c r="BD18" s="158">
        <f>SUM(建設IO!BH48)</f>
        <v>2071</v>
      </c>
      <c r="BE18" s="158">
        <f>SUM(建設IO!BI48)</f>
        <v>112</v>
      </c>
      <c r="BF18" s="158">
        <f>SUM(建設IO!BJ48)</f>
        <v>41</v>
      </c>
      <c r="BG18" s="158">
        <f>SUM(建設IO!BK48)</f>
        <v>37065</v>
      </c>
      <c r="BH18" s="158">
        <f>SUM(建設IO!BL48)</f>
        <v>1101</v>
      </c>
      <c r="BI18" s="158">
        <f>SUM(建設IO!BM48)</f>
        <v>9</v>
      </c>
      <c r="BJ18" s="158">
        <f>SUM(建設IO!BN48)</f>
        <v>1208</v>
      </c>
      <c r="BK18" s="158">
        <f>SUM(建設IO!BO48)</f>
        <v>3123</v>
      </c>
      <c r="BL18" s="158">
        <f>SUM(建設IO!BP48)</f>
        <v>81</v>
      </c>
      <c r="BM18" s="158">
        <f>SUM(建設IO!BQ48)</f>
        <v>598</v>
      </c>
      <c r="BN18" s="158">
        <f>SUM(建設IO!BR48)</f>
        <v>56021</v>
      </c>
      <c r="BO18" s="158">
        <f>SUM(建設IO!BS48)</f>
        <v>7488</v>
      </c>
      <c r="BP18" s="158">
        <f>SUM(建設IO!BT48)</f>
        <v>2950</v>
      </c>
      <c r="BQ18" s="158">
        <f>SUM(建設IO!BU48)</f>
        <v>357</v>
      </c>
      <c r="BR18" s="158">
        <f>SUM(建設IO!BV48)</f>
        <v>314</v>
      </c>
      <c r="BS18" s="158">
        <f>SUM(建設IO!BW48)</f>
        <v>5729</v>
      </c>
      <c r="BT18" s="159">
        <f>SUM(建設IO!BX48)</f>
        <v>39183</v>
      </c>
    </row>
    <row r="19" spans="1:72">
      <c r="A19" s="15">
        <v>16</v>
      </c>
      <c r="B19" s="9" t="s">
        <v>474</v>
      </c>
      <c r="C19" s="79">
        <f>SUM(建設IO!G49)</f>
        <v>3890</v>
      </c>
      <c r="D19" s="80">
        <f>SUM(建設IO!H49)</f>
        <v>762</v>
      </c>
      <c r="E19" s="80">
        <f>SUM(建設IO!I49)</f>
        <v>304</v>
      </c>
      <c r="F19" s="80">
        <f>SUM(建設IO!J49)</f>
        <v>140</v>
      </c>
      <c r="G19" s="80">
        <f>SUM(建設IO!K49)</f>
        <v>135</v>
      </c>
      <c r="H19" s="80">
        <f>SUM(建設IO!L49)</f>
        <v>5</v>
      </c>
      <c r="I19" s="80">
        <f>SUM(建設IO!M49)</f>
        <v>164</v>
      </c>
      <c r="J19" s="80">
        <f>SUM(建設IO!N49)</f>
        <v>2</v>
      </c>
      <c r="K19" s="80">
        <f>SUM(建設IO!O49)</f>
        <v>85</v>
      </c>
      <c r="L19" s="80">
        <f>SUM(建設IO!P49)</f>
        <v>83</v>
      </c>
      <c r="M19" s="80">
        <f>SUM(建設IO!Q49)</f>
        <v>2</v>
      </c>
      <c r="N19" s="80">
        <f>SUM(建設IO!R49)</f>
        <v>75</v>
      </c>
      <c r="O19" s="80">
        <f>SUM(建設IO!S49)</f>
        <v>29</v>
      </c>
      <c r="P19" s="80">
        <f>SUM(建設IO!T49)</f>
        <v>46</v>
      </c>
      <c r="Q19" s="80">
        <f>SUM(建設IO!U49)</f>
        <v>2</v>
      </c>
      <c r="R19" s="80">
        <f>SUM(建設IO!V49)</f>
        <v>458</v>
      </c>
      <c r="S19" s="80">
        <f>SUM(建設IO!W49)</f>
        <v>20</v>
      </c>
      <c r="T19" s="80">
        <f>SUM(建設IO!X49)</f>
        <v>2</v>
      </c>
      <c r="U19" s="80">
        <f>SUM(建設IO!Y49)</f>
        <v>18</v>
      </c>
      <c r="V19" s="80">
        <f>SUM(建設IO!Z49)</f>
        <v>438</v>
      </c>
      <c r="W19" s="80">
        <f>SUM(建設IO!AA49)</f>
        <v>4</v>
      </c>
      <c r="X19" s="80">
        <f>SUM(建設IO!AB49)</f>
        <v>20</v>
      </c>
      <c r="Y19" s="80">
        <f>SUM(建設IO!AC49)</f>
        <v>11</v>
      </c>
      <c r="Z19" s="80">
        <f>SUM(建設IO!AD49)</f>
        <v>30</v>
      </c>
      <c r="AA19" s="80">
        <f>SUM(建設IO!AE49)</f>
        <v>96</v>
      </c>
      <c r="AB19" s="80">
        <f>SUM(建設IO!AF49)</f>
        <v>74</v>
      </c>
      <c r="AC19" s="80">
        <f>SUM(建設IO!AG49)</f>
        <v>197</v>
      </c>
      <c r="AD19" s="80">
        <f>SUM(建設IO!AH49)</f>
        <v>6</v>
      </c>
      <c r="AE19" s="80">
        <f>SUM(建設IO!AI49)</f>
        <v>2174</v>
      </c>
      <c r="AF19" s="80">
        <f>SUM(建設IO!AJ49)</f>
        <v>2070</v>
      </c>
      <c r="AG19" s="80">
        <f>SUM(建設IO!AK49)</f>
        <v>1777</v>
      </c>
      <c r="AH19" s="80">
        <f>SUM(建設IO!AL49)</f>
        <v>1690</v>
      </c>
      <c r="AI19" s="80">
        <f>SUM(建設IO!AM49)</f>
        <v>1326</v>
      </c>
      <c r="AJ19" s="80">
        <f>SUM(建設IO!AN49)</f>
        <v>581</v>
      </c>
      <c r="AK19" s="80">
        <f>SUM(建設IO!AO49)</f>
        <v>46</v>
      </c>
      <c r="AL19" s="80">
        <f>SUM(建設IO!AP49)</f>
        <v>131</v>
      </c>
      <c r="AM19" s="80">
        <f>SUM(建設IO!AQ49)</f>
        <v>436</v>
      </c>
      <c r="AN19" s="80">
        <f>SUM(建設IO!AR49)</f>
        <v>122</v>
      </c>
      <c r="AO19" s="80">
        <f>SUM(建設IO!AS49)</f>
        <v>4</v>
      </c>
      <c r="AP19" s="80">
        <f>SUM(建設IO!AT49)</f>
        <v>6</v>
      </c>
      <c r="AQ19" s="80">
        <f>SUM(建設IO!AU49)</f>
        <v>364</v>
      </c>
      <c r="AR19" s="80">
        <f>SUM(建設IO!AV49)</f>
        <v>331</v>
      </c>
      <c r="AS19" s="80">
        <f>SUM(建設IO!AW49)</f>
        <v>244</v>
      </c>
      <c r="AT19" s="80">
        <f>SUM(建設IO!AX49)</f>
        <v>51</v>
      </c>
      <c r="AU19" s="80">
        <f>SUM(建設IO!AY49)</f>
        <v>32</v>
      </c>
      <c r="AV19" s="80">
        <f>SUM(建設IO!AZ49)</f>
        <v>4</v>
      </c>
      <c r="AW19" s="80">
        <f>SUM(建設IO!BA49)</f>
        <v>33</v>
      </c>
      <c r="AX19" s="80">
        <f>SUM(建設IO!BB49)</f>
        <v>27</v>
      </c>
      <c r="AY19" s="80">
        <f>SUM(建設IO!BC49)</f>
        <v>6</v>
      </c>
      <c r="AZ19" s="80">
        <f>SUM(建設IO!BD49)</f>
        <v>87</v>
      </c>
      <c r="BA19" s="80">
        <f>SUM(建設IO!BE49)</f>
        <v>79</v>
      </c>
      <c r="BB19" s="80">
        <f>SUM(建設IO!BF49)</f>
        <v>28</v>
      </c>
      <c r="BC19" s="80">
        <f>SUM(建設IO!BG49)</f>
        <v>16</v>
      </c>
      <c r="BD19" s="80">
        <f>SUM(建設IO!BH49)</f>
        <v>4</v>
      </c>
      <c r="BE19" s="80">
        <f>SUM(建設IO!BI49)</f>
        <v>1</v>
      </c>
      <c r="BF19" s="80">
        <f>SUM(建設IO!BJ49)</f>
        <v>7</v>
      </c>
      <c r="BG19" s="80">
        <f>SUM(建設IO!BK49)</f>
        <v>18</v>
      </c>
      <c r="BH19" s="80">
        <f>SUM(建設IO!BL49)</f>
        <v>9</v>
      </c>
      <c r="BI19" s="80">
        <f>SUM(建設IO!BM49)</f>
        <v>2</v>
      </c>
      <c r="BJ19" s="80">
        <f>SUM(建設IO!BN49)</f>
        <v>3</v>
      </c>
      <c r="BK19" s="80">
        <f>SUM(建設IO!BO49)</f>
        <v>8</v>
      </c>
      <c r="BL19" s="80">
        <f>SUM(建設IO!BP49)</f>
        <v>11</v>
      </c>
      <c r="BM19" s="80">
        <f>SUM(建設IO!BQ49)</f>
        <v>214</v>
      </c>
      <c r="BN19" s="80">
        <f>SUM(建設IO!BR49)</f>
        <v>104</v>
      </c>
      <c r="BO19" s="80">
        <f>SUM(建設IO!BS49)</f>
        <v>11</v>
      </c>
      <c r="BP19" s="80">
        <f>SUM(建設IO!BT49)</f>
        <v>7</v>
      </c>
      <c r="BQ19" s="80">
        <f>SUM(建設IO!BU49)</f>
        <v>4</v>
      </c>
      <c r="BR19" s="80">
        <f>SUM(建設IO!BV49)</f>
        <v>22</v>
      </c>
      <c r="BS19" s="80">
        <f>SUM(建設IO!BW49)</f>
        <v>14</v>
      </c>
      <c r="BT19" s="82">
        <f>SUM(建設IO!BX49)</f>
        <v>46</v>
      </c>
    </row>
    <row r="20" spans="1:72">
      <c r="A20" s="15">
        <v>17</v>
      </c>
      <c r="B20" s="9" t="s">
        <v>475</v>
      </c>
      <c r="C20" s="79">
        <f>SUM(建設IO!G50)</f>
        <v>11956</v>
      </c>
      <c r="D20" s="80">
        <f>SUM(建設IO!H50)</f>
        <v>11352</v>
      </c>
      <c r="E20" s="80">
        <f>SUM(建設IO!I50)</f>
        <v>2267</v>
      </c>
      <c r="F20" s="80">
        <f>SUM(建設IO!J50)</f>
        <v>1186</v>
      </c>
      <c r="G20" s="80">
        <f>SUM(建設IO!K50)</f>
        <v>1165</v>
      </c>
      <c r="H20" s="80">
        <f>SUM(建設IO!L50)</f>
        <v>21</v>
      </c>
      <c r="I20" s="80">
        <f>SUM(建設IO!M50)</f>
        <v>1081</v>
      </c>
      <c r="J20" s="80">
        <f>SUM(建設IO!N50)</f>
        <v>55</v>
      </c>
      <c r="K20" s="80">
        <f>SUM(建設IO!O50)</f>
        <v>466</v>
      </c>
      <c r="L20" s="80">
        <f>SUM(建設IO!P50)</f>
        <v>458</v>
      </c>
      <c r="M20" s="80">
        <f>SUM(建設IO!Q50)</f>
        <v>8</v>
      </c>
      <c r="N20" s="80">
        <f>SUM(建設IO!R50)</f>
        <v>556</v>
      </c>
      <c r="O20" s="80">
        <f>SUM(建設IO!S50)</f>
        <v>422</v>
      </c>
      <c r="P20" s="80">
        <f>SUM(建設IO!T50)</f>
        <v>134</v>
      </c>
      <c r="Q20" s="80">
        <f>SUM(建設IO!U50)</f>
        <v>4</v>
      </c>
      <c r="R20" s="80">
        <f>SUM(建設IO!V50)</f>
        <v>9085</v>
      </c>
      <c r="S20" s="80">
        <f>SUM(建設IO!W50)</f>
        <v>116</v>
      </c>
      <c r="T20" s="80">
        <f>SUM(建設IO!X50)</f>
        <v>2</v>
      </c>
      <c r="U20" s="80">
        <f>SUM(建設IO!Y50)</f>
        <v>114</v>
      </c>
      <c r="V20" s="80">
        <f>SUM(建設IO!Z50)</f>
        <v>8969</v>
      </c>
      <c r="W20" s="80">
        <f>SUM(建設IO!AA50)</f>
        <v>238</v>
      </c>
      <c r="X20" s="80">
        <f>SUM(建設IO!AB50)</f>
        <v>319</v>
      </c>
      <c r="Y20" s="80">
        <f>SUM(建設IO!AC50)</f>
        <v>13</v>
      </c>
      <c r="Z20" s="80">
        <f>SUM(建設IO!AD50)</f>
        <v>393</v>
      </c>
      <c r="AA20" s="80">
        <f>SUM(建設IO!AE50)</f>
        <v>1832</v>
      </c>
      <c r="AB20" s="80">
        <f>SUM(建設IO!AF50)</f>
        <v>1268</v>
      </c>
      <c r="AC20" s="80">
        <f>SUM(建設IO!AG50)</f>
        <v>4857</v>
      </c>
      <c r="AD20" s="80">
        <f>SUM(建設IO!AH50)</f>
        <v>49</v>
      </c>
      <c r="AE20" s="80">
        <f>SUM(建設IO!AI50)</f>
        <v>604</v>
      </c>
      <c r="AF20" s="80">
        <f>SUM(建設IO!AJ50)</f>
        <v>604</v>
      </c>
      <c r="AG20" s="80">
        <f>SUM(建設IO!AK50)</f>
        <v>285</v>
      </c>
      <c r="AH20" s="80">
        <f>SUM(建設IO!AL50)</f>
        <v>285</v>
      </c>
      <c r="AI20" s="80">
        <f>SUM(建設IO!AM50)</f>
        <v>258</v>
      </c>
      <c r="AJ20" s="80">
        <f>SUM(建設IO!AN50)</f>
        <v>130</v>
      </c>
      <c r="AK20" s="80">
        <f>SUM(建設IO!AO50)</f>
        <v>6</v>
      </c>
      <c r="AL20" s="80">
        <f>SUM(建設IO!AP50)</f>
        <v>21</v>
      </c>
      <c r="AM20" s="80">
        <f>SUM(建設IO!AQ50)</f>
        <v>101</v>
      </c>
      <c r="AN20" s="80">
        <f>SUM(建設IO!AR50)</f>
        <v>0</v>
      </c>
      <c r="AO20" s="80">
        <f>SUM(建設IO!AS50)</f>
        <v>0</v>
      </c>
      <c r="AP20" s="80">
        <f>SUM(建設IO!AT50)</f>
        <v>0</v>
      </c>
      <c r="AQ20" s="80">
        <f>SUM(建設IO!AU50)</f>
        <v>27</v>
      </c>
      <c r="AR20" s="80">
        <f>SUM(建設IO!AV50)</f>
        <v>24</v>
      </c>
      <c r="AS20" s="80">
        <f>SUM(建設IO!AW50)</f>
        <v>20</v>
      </c>
      <c r="AT20" s="80">
        <f>SUM(建設IO!AX50)</f>
        <v>2</v>
      </c>
      <c r="AU20" s="80">
        <f>SUM(建設IO!AY50)</f>
        <v>1</v>
      </c>
      <c r="AV20" s="80">
        <f>SUM(建設IO!AZ50)</f>
        <v>1</v>
      </c>
      <c r="AW20" s="80">
        <f>SUM(建設IO!BA50)</f>
        <v>3</v>
      </c>
      <c r="AX20" s="80">
        <f>SUM(建設IO!BB50)</f>
        <v>2</v>
      </c>
      <c r="AY20" s="80">
        <f>SUM(建設IO!BC50)</f>
        <v>1</v>
      </c>
      <c r="AZ20" s="80">
        <f>SUM(建設IO!BD50)</f>
        <v>0</v>
      </c>
      <c r="BA20" s="80">
        <f>SUM(建設IO!BE50)</f>
        <v>201</v>
      </c>
      <c r="BB20" s="80">
        <f>SUM(建設IO!BF50)</f>
        <v>201</v>
      </c>
      <c r="BC20" s="80">
        <f>SUM(建設IO!BG50)</f>
        <v>201</v>
      </c>
      <c r="BD20" s="80">
        <f>SUM(建設IO!BH50)</f>
        <v>0</v>
      </c>
      <c r="BE20" s="80">
        <f>SUM(建設IO!BI50)</f>
        <v>0</v>
      </c>
      <c r="BF20" s="80">
        <f>SUM(建設IO!BJ50)</f>
        <v>0</v>
      </c>
      <c r="BG20" s="80">
        <f>SUM(建設IO!BK50)</f>
        <v>0</v>
      </c>
      <c r="BH20" s="80">
        <f>SUM(建設IO!BL50)</f>
        <v>0</v>
      </c>
      <c r="BI20" s="80">
        <f>SUM(建設IO!BM50)</f>
        <v>0</v>
      </c>
      <c r="BJ20" s="80">
        <f>SUM(建設IO!BN50)</f>
        <v>0</v>
      </c>
      <c r="BK20" s="80">
        <f>SUM(建設IO!BO50)</f>
        <v>0</v>
      </c>
      <c r="BL20" s="80">
        <f>SUM(建設IO!BP50)</f>
        <v>0</v>
      </c>
      <c r="BM20" s="80">
        <f>SUM(建設IO!BQ50)</f>
        <v>118</v>
      </c>
      <c r="BN20" s="80">
        <f>SUM(建設IO!BR50)</f>
        <v>0</v>
      </c>
      <c r="BO20" s="80">
        <f>SUM(建設IO!BS50)</f>
        <v>0</v>
      </c>
      <c r="BP20" s="80">
        <f>SUM(建設IO!BT50)</f>
        <v>0</v>
      </c>
      <c r="BQ20" s="80">
        <f>SUM(建設IO!BU50)</f>
        <v>0</v>
      </c>
      <c r="BR20" s="80">
        <f>SUM(建設IO!BV50)</f>
        <v>0</v>
      </c>
      <c r="BS20" s="80">
        <f>SUM(建設IO!BW50)</f>
        <v>0</v>
      </c>
      <c r="BT20" s="82">
        <f>SUM(建設IO!BX50)</f>
        <v>0</v>
      </c>
    </row>
    <row r="21" spans="1:72">
      <c r="A21" s="15">
        <v>18</v>
      </c>
      <c r="B21" s="9" t="s">
        <v>14</v>
      </c>
      <c r="C21" s="79">
        <f>SUM(建設IO!G51:G52)</f>
        <v>18515</v>
      </c>
      <c r="D21" s="80">
        <f>SUM(建設IO!H51:H52)</f>
        <v>16272</v>
      </c>
      <c r="E21" s="80">
        <f>SUM(建設IO!I51:I52)</f>
        <v>10923</v>
      </c>
      <c r="F21" s="80">
        <f>SUM(建設IO!J51:J52)</f>
        <v>3984</v>
      </c>
      <c r="G21" s="80">
        <f>SUM(建設IO!K51:K52)</f>
        <v>3910</v>
      </c>
      <c r="H21" s="80">
        <f>SUM(建設IO!L51:L52)</f>
        <v>74</v>
      </c>
      <c r="I21" s="80">
        <f>SUM(建設IO!M51:M52)</f>
        <v>6939</v>
      </c>
      <c r="J21" s="80">
        <f>SUM(建設IO!N51:N52)</f>
        <v>91</v>
      </c>
      <c r="K21" s="80">
        <f>SUM(建設IO!O51:O52)</f>
        <v>4719</v>
      </c>
      <c r="L21" s="80">
        <f>SUM(建設IO!P51:P52)</f>
        <v>4668</v>
      </c>
      <c r="M21" s="80">
        <f>SUM(建設IO!Q51:Q52)</f>
        <v>51</v>
      </c>
      <c r="N21" s="80">
        <f>SUM(建設IO!R51:R52)</f>
        <v>2046</v>
      </c>
      <c r="O21" s="80">
        <f>SUM(建設IO!S51:S52)</f>
        <v>588</v>
      </c>
      <c r="P21" s="80">
        <f>SUM(建設IO!T51:T52)</f>
        <v>1458</v>
      </c>
      <c r="Q21" s="80">
        <f>SUM(建設IO!U51:U52)</f>
        <v>83</v>
      </c>
      <c r="R21" s="80">
        <f>SUM(建設IO!V51:V52)</f>
        <v>5349</v>
      </c>
      <c r="S21" s="80">
        <f>SUM(建設IO!W51:W52)</f>
        <v>313</v>
      </c>
      <c r="T21" s="80">
        <f>SUM(建設IO!X51:X52)</f>
        <v>24</v>
      </c>
      <c r="U21" s="80">
        <f>SUM(建設IO!Y51:Y52)</f>
        <v>289</v>
      </c>
      <c r="V21" s="80">
        <f>SUM(建設IO!Z51:Z52)</f>
        <v>5036</v>
      </c>
      <c r="W21" s="80">
        <f>SUM(建設IO!AA51:AA52)</f>
        <v>19</v>
      </c>
      <c r="X21" s="80">
        <f>SUM(建設IO!AB51:AB52)</f>
        <v>131</v>
      </c>
      <c r="Y21" s="80">
        <f>SUM(建設IO!AC51:AC52)</f>
        <v>35</v>
      </c>
      <c r="Z21" s="80">
        <f>SUM(建設IO!AD51:AD52)</f>
        <v>428</v>
      </c>
      <c r="AA21" s="80">
        <f>SUM(建設IO!AE51:AE52)</f>
        <v>1728</v>
      </c>
      <c r="AB21" s="80">
        <f>SUM(建設IO!AF51:AF52)</f>
        <v>395</v>
      </c>
      <c r="AC21" s="80">
        <f>SUM(建設IO!AG51:AG52)</f>
        <v>2191</v>
      </c>
      <c r="AD21" s="80">
        <f>SUM(建設IO!AH51:AH52)</f>
        <v>109</v>
      </c>
      <c r="AE21" s="80">
        <f>SUM(建設IO!AI51:AI52)</f>
        <v>704</v>
      </c>
      <c r="AF21" s="80">
        <f>SUM(建設IO!AJ51:AJ52)</f>
        <v>625</v>
      </c>
      <c r="AG21" s="80">
        <f>SUM(建設IO!AK51:AK52)</f>
        <v>245</v>
      </c>
      <c r="AH21" s="80">
        <f>SUM(建設IO!AL51:AL52)</f>
        <v>233</v>
      </c>
      <c r="AI21" s="80">
        <f>SUM(建設IO!AM51:AM52)</f>
        <v>181</v>
      </c>
      <c r="AJ21" s="80">
        <f>SUM(建設IO!AN51:AN52)</f>
        <v>77</v>
      </c>
      <c r="AK21" s="80">
        <f>SUM(建設IO!AO51:AO52)</f>
        <v>6</v>
      </c>
      <c r="AL21" s="80">
        <f>SUM(建設IO!AP51:AP52)</f>
        <v>18</v>
      </c>
      <c r="AM21" s="80">
        <f>SUM(建設IO!AQ51:AQ52)</f>
        <v>61</v>
      </c>
      <c r="AN21" s="80">
        <f>SUM(建設IO!AR51:AR52)</f>
        <v>17</v>
      </c>
      <c r="AO21" s="80">
        <f>SUM(建設IO!AS51:AS52)</f>
        <v>1</v>
      </c>
      <c r="AP21" s="80">
        <f>SUM(建設IO!AT51:AT52)</f>
        <v>1</v>
      </c>
      <c r="AQ21" s="80">
        <f>SUM(建設IO!AU51:AU52)</f>
        <v>52</v>
      </c>
      <c r="AR21" s="80">
        <f>SUM(建設IO!AV51:AV52)</f>
        <v>47</v>
      </c>
      <c r="AS21" s="80">
        <f>SUM(建設IO!AW51:AW52)</f>
        <v>34</v>
      </c>
      <c r="AT21" s="80">
        <f>SUM(建設IO!AX51:AX52)</f>
        <v>7</v>
      </c>
      <c r="AU21" s="80">
        <f>SUM(建設IO!AY51:AY52)</f>
        <v>5</v>
      </c>
      <c r="AV21" s="80">
        <f>SUM(建設IO!AZ51:AZ52)</f>
        <v>1</v>
      </c>
      <c r="AW21" s="80">
        <f>SUM(建設IO!BA51:BA52)</f>
        <v>5</v>
      </c>
      <c r="AX21" s="80">
        <f>SUM(建設IO!BB51:BB52)</f>
        <v>4</v>
      </c>
      <c r="AY21" s="80">
        <f>SUM(建設IO!BC51:BC52)</f>
        <v>1</v>
      </c>
      <c r="AZ21" s="80">
        <f>SUM(建設IO!BD51:BD52)</f>
        <v>12</v>
      </c>
      <c r="BA21" s="80">
        <f>SUM(建設IO!BE51:BE52)</f>
        <v>271</v>
      </c>
      <c r="BB21" s="80">
        <f>SUM(建設IO!BF51:BF52)</f>
        <v>93</v>
      </c>
      <c r="BC21" s="80">
        <f>SUM(建設IO!BG51:BG52)</f>
        <v>52</v>
      </c>
      <c r="BD21" s="80">
        <f>SUM(建設IO!BH51:BH52)</f>
        <v>13</v>
      </c>
      <c r="BE21" s="80">
        <f>SUM(建設IO!BI51:BI52)</f>
        <v>4</v>
      </c>
      <c r="BF21" s="80">
        <f>SUM(建設IO!BJ51:BJ52)</f>
        <v>24</v>
      </c>
      <c r="BG21" s="80">
        <f>SUM(建設IO!BK51:BK52)</f>
        <v>71</v>
      </c>
      <c r="BH21" s="80">
        <f>SUM(建設IO!BL51:BL52)</f>
        <v>30</v>
      </c>
      <c r="BI21" s="80">
        <f>SUM(建設IO!BM51:BM52)</f>
        <v>7</v>
      </c>
      <c r="BJ21" s="80">
        <f>SUM(建設IO!BN51:BN52)</f>
        <v>9</v>
      </c>
      <c r="BK21" s="80">
        <f>SUM(建設IO!BO51:BO52)</f>
        <v>26</v>
      </c>
      <c r="BL21" s="80">
        <f>SUM(建設IO!BP51:BP52)</f>
        <v>35</v>
      </c>
      <c r="BM21" s="80">
        <f>SUM(建設IO!BQ51:BQ52)</f>
        <v>109</v>
      </c>
      <c r="BN21" s="80">
        <f>SUM(建設IO!BR51:BR52)</f>
        <v>79</v>
      </c>
      <c r="BO21" s="80">
        <f>SUM(建設IO!BS51:BS52)</f>
        <v>39</v>
      </c>
      <c r="BP21" s="80">
        <f>SUM(建設IO!BT51:BT52)</f>
        <v>29</v>
      </c>
      <c r="BQ21" s="80">
        <f>SUM(建設IO!BU51:BU52)</f>
        <v>5</v>
      </c>
      <c r="BR21" s="80">
        <f>SUM(建設IO!BV51:BV52)</f>
        <v>1</v>
      </c>
      <c r="BS21" s="80">
        <f>SUM(建設IO!BW51:BW52)</f>
        <v>1</v>
      </c>
      <c r="BT21" s="82">
        <f>SUM(建設IO!BX51:BX52)</f>
        <v>4</v>
      </c>
    </row>
    <row r="22" spans="1:72">
      <c r="A22" s="15">
        <v>19</v>
      </c>
      <c r="B22" s="9" t="s">
        <v>13</v>
      </c>
      <c r="C22" s="79">
        <f>SUM(建設IO!G53:G56)</f>
        <v>460261</v>
      </c>
      <c r="D22" s="80">
        <f>SUM(建設IO!H53:H56)</f>
        <v>309880</v>
      </c>
      <c r="E22" s="80">
        <f>SUM(建設IO!I53:I56)</f>
        <v>154856</v>
      </c>
      <c r="F22" s="80">
        <f>SUM(建設IO!J53:J56)</f>
        <v>80625</v>
      </c>
      <c r="G22" s="80">
        <f>SUM(建設IO!K53:K56)</f>
        <v>79435</v>
      </c>
      <c r="H22" s="80">
        <f>SUM(建設IO!L53:L56)</f>
        <v>1190</v>
      </c>
      <c r="I22" s="80">
        <f>SUM(建設IO!M53:M56)</f>
        <v>74231</v>
      </c>
      <c r="J22" s="80">
        <f>SUM(建設IO!N53:N56)</f>
        <v>1638</v>
      </c>
      <c r="K22" s="80">
        <f>SUM(建設IO!O53:O56)</f>
        <v>32569</v>
      </c>
      <c r="L22" s="80">
        <f>SUM(建設IO!P53:P56)</f>
        <v>31323</v>
      </c>
      <c r="M22" s="80">
        <f>SUM(建設IO!Q53:Q56)</f>
        <v>1246</v>
      </c>
      <c r="N22" s="80">
        <f>SUM(建設IO!R53:R56)</f>
        <v>39560</v>
      </c>
      <c r="O22" s="80">
        <f>SUM(建設IO!S53:S56)</f>
        <v>21259</v>
      </c>
      <c r="P22" s="80">
        <f>SUM(建設IO!T53:T56)</f>
        <v>18301</v>
      </c>
      <c r="Q22" s="80">
        <f>SUM(建設IO!U53:U56)</f>
        <v>464</v>
      </c>
      <c r="R22" s="80">
        <f>SUM(建設IO!V53:V56)</f>
        <v>155024</v>
      </c>
      <c r="S22" s="80">
        <f>SUM(建設IO!W53:W56)</f>
        <v>13862</v>
      </c>
      <c r="T22" s="80">
        <f>SUM(建設IO!X53:X56)</f>
        <v>727</v>
      </c>
      <c r="U22" s="80">
        <f>SUM(建設IO!Y53:Y56)</f>
        <v>13135</v>
      </c>
      <c r="V22" s="80">
        <f>SUM(建設IO!Z53:Z56)</f>
        <v>141162</v>
      </c>
      <c r="W22" s="80">
        <f>SUM(建設IO!AA53:AA56)</f>
        <v>1141</v>
      </c>
      <c r="X22" s="80">
        <f>SUM(建設IO!AB53:AB56)</f>
        <v>4598</v>
      </c>
      <c r="Y22" s="80">
        <f>SUM(建設IO!AC53:AC56)</f>
        <v>2001</v>
      </c>
      <c r="Z22" s="80">
        <f>SUM(建設IO!AD53:AD56)</f>
        <v>7345</v>
      </c>
      <c r="AA22" s="80">
        <f>SUM(建設IO!AE53:AE56)</f>
        <v>36222</v>
      </c>
      <c r="AB22" s="80">
        <f>SUM(建設IO!AF53:AF56)</f>
        <v>21144</v>
      </c>
      <c r="AC22" s="80">
        <f>SUM(建設IO!AG53:AG56)</f>
        <v>65497</v>
      </c>
      <c r="AD22" s="80">
        <f>SUM(建設IO!AH53:AH56)</f>
        <v>3214</v>
      </c>
      <c r="AE22" s="80">
        <f>SUM(建設IO!AI53:AI56)</f>
        <v>93584</v>
      </c>
      <c r="AF22" s="80">
        <f>SUM(建設IO!AJ53:AJ56)</f>
        <v>38005</v>
      </c>
      <c r="AG22" s="80">
        <f>SUM(建設IO!AK53:AK56)</f>
        <v>8709</v>
      </c>
      <c r="AH22" s="80">
        <f>SUM(建設IO!AL53:AL56)</f>
        <v>8489</v>
      </c>
      <c r="AI22" s="80">
        <f>SUM(建設IO!AM53:AM56)</f>
        <v>7677</v>
      </c>
      <c r="AJ22" s="80">
        <f>SUM(建設IO!AN53:AN56)</f>
        <v>1471</v>
      </c>
      <c r="AK22" s="80">
        <f>SUM(建設IO!AO53:AO56)</f>
        <v>79</v>
      </c>
      <c r="AL22" s="80">
        <f>SUM(建設IO!AP53:AP56)</f>
        <v>478</v>
      </c>
      <c r="AM22" s="80">
        <f>SUM(建設IO!AQ53:AQ56)</f>
        <v>3228</v>
      </c>
      <c r="AN22" s="80">
        <f>SUM(建設IO!AR53:AR56)</f>
        <v>2289</v>
      </c>
      <c r="AO22" s="80">
        <f>SUM(建設IO!AS53:AS56)</f>
        <v>32</v>
      </c>
      <c r="AP22" s="80">
        <f>SUM(建設IO!AT53:AT56)</f>
        <v>100</v>
      </c>
      <c r="AQ22" s="80">
        <f>SUM(建設IO!AU53:AU56)</f>
        <v>812</v>
      </c>
      <c r="AR22" s="80">
        <f>SUM(建設IO!AV53:AV56)</f>
        <v>464</v>
      </c>
      <c r="AS22" s="80">
        <f>SUM(建設IO!AW53:AW56)</f>
        <v>266</v>
      </c>
      <c r="AT22" s="80">
        <f>SUM(建設IO!AX53:AX56)</f>
        <v>65</v>
      </c>
      <c r="AU22" s="80">
        <f>SUM(建設IO!AY53:AY56)</f>
        <v>125</v>
      </c>
      <c r="AV22" s="80">
        <f>SUM(建設IO!AZ53:AZ56)</f>
        <v>8</v>
      </c>
      <c r="AW22" s="80">
        <f>SUM(建設IO!BA53:BA56)</f>
        <v>348</v>
      </c>
      <c r="AX22" s="80">
        <f>SUM(建設IO!BB53:BB56)</f>
        <v>275</v>
      </c>
      <c r="AY22" s="80">
        <f>SUM(建設IO!BC53:BC56)</f>
        <v>73</v>
      </c>
      <c r="AZ22" s="80">
        <f>SUM(建設IO!BD53:BD56)</f>
        <v>220</v>
      </c>
      <c r="BA22" s="80">
        <f>SUM(建設IO!BE53:BE56)</f>
        <v>28346</v>
      </c>
      <c r="BB22" s="80">
        <f>SUM(建設IO!BF53:BF56)</f>
        <v>5075</v>
      </c>
      <c r="BC22" s="80">
        <f>SUM(建設IO!BG53:BG56)</f>
        <v>2433</v>
      </c>
      <c r="BD22" s="80">
        <f>SUM(建設IO!BH53:BH56)</f>
        <v>2269</v>
      </c>
      <c r="BE22" s="80">
        <f>SUM(建設IO!BI53:BI56)</f>
        <v>153</v>
      </c>
      <c r="BF22" s="80">
        <f>SUM(建設IO!BJ53:BJ56)</f>
        <v>220</v>
      </c>
      <c r="BG22" s="80">
        <f>SUM(建設IO!BK53:BK56)</f>
        <v>17496</v>
      </c>
      <c r="BH22" s="80">
        <f>SUM(建設IO!BL53:BL56)</f>
        <v>2287</v>
      </c>
      <c r="BI22" s="80">
        <f>SUM(建設IO!BM53:BM56)</f>
        <v>88</v>
      </c>
      <c r="BJ22" s="80">
        <f>SUM(建設IO!BN53:BN56)</f>
        <v>528</v>
      </c>
      <c r="BK22" s="80">
        <f>SUM(建設IO!BO53:BO56)</f>
        <v>2579</v>
      </c>
      <c r="BL22" s="80">
        <f>SUM(建設IO!BP53:BP56)</f>
        <v>293</v>
      </c>
      <c r="BM22" s="80">
        <f>SUM(建設IO!BQ53:BQ56)</f>
        <v>950</v>
      </c>
      <c r="BN22" s="80">
        <f>SUM(建設IO!BR53:BR56)</f>
        <v>55579</v>
      </c>
      <c r="BO22" s="80">
        <f>SUM(建設IO!BS53:BS56)</f>
        <v>5889</v>
      </c>
      <c r="BP22" s="80">
        <f>SUM(建設IO!BT53:BT56)</f>
        <v>7440</v>
      </c>
      <c r="BQ22" s="80">
        <f>SUM(建設IO!BU53:BU56)</f>
        <v>953</v>
      </c>
      <c r="BR22" s="80">
        <f>SUM(建設IO!BV53:BV56)</f>
        <v>2472</v>
      </c>
      <c r="BS22" s="80">
        <f>SUM(建設IO!BW53:BW56)</f>
        <v>2828</v>
      </c>
      <c r="BT22" s="82">
        <f>SUM(建設IO!BX53:BX56)</f>
        <v>35997</v>
      </c>
    </row>
    <row r="23" spans="1:72">
      <c r="A23" s="151">
        <v>20</v>
      </c>
      <c r="B23" s="152" t="s">
        <v>476</v>
      </c>
      <c r="C23" s="153">
        <f>SUM(建設IO!G57:G58)</f>
        <v>99815</v>
      </c>
      <c r="D23" s="158">
        <f>SUM(建設IO!H57:H58)</f>
        <v>41550</v>
      </c>
      <c r="E23" s="158">
        <f>SUM(建設IO!I57:I58)</f>
        <v>15501</v>
      </c>
      <c r="F23" s="158">
        <f>SUM(建設IO!J57:J58)</f>
        <v>4500</v>
      </c>
      <c r="G23" s="158">
        <f>SUM(建設IO!K57:K58)</f>
        <v>4415</v>
      </c>
      <c r="H23" s="158">
        <f>SUM(建設IO!L57:L58)</f>
        <v>85</v>
      </c>
      <c r="I23" s="158">
        <f>SUM(建設IO!M57:M58)</f>
        <v>11001</v>
      </c>
      <c r="J23" s="158">
        <f>SUM(建設IO!N57:N58)</f>
        <v>207</v>
      </c>
      <c r="K23" s="158">
        <f>SUM(建設IO!O57:O58)</f>
        <v>7760</v>
      </c>
      <c r="L23" s="158">
        <f>SUM(建設IO!P57:P58)</f>
        <v>7727</v>
      </c>
      <c r="M23" s="158">
        <f>SUM(建設IO!Q57:Q58)</f>
        <v>33</v>
      </c>
      <c r="N23" s="158">
        <f>SUM(建設IO!R57:R58)</f>
        <v>2986</v>
      </c>
      <c r="O23" s="158">
        <f>SUM(建設IO!S57:S58)</f>
        <v>1972</v>
      </c>
      <c r="P23" s="158">
        <f>SUM(建設IO!T57:T58)</f>
        <v>1014</v>
      </c>
      <c r="Q23" s="158">
        <f>SUM(建設IO!U57:U58)</f>
        <v>48</v>
      </c>
      <c r="R23" s="158">
        <f>SUM(建設IO!V57:V58)</f>
        <v>26049</v>
      </c>
      <c r="S23" s="158">
        <f>SUM(建設IO!W57:W58)</f>
        <v>653</v>
      </c>
      <c r="T23" s="158">
        <f>SUM(建設IO!X57:X58)</f>
        <v>15</v>
      </c>
      <c r="U23" s="158">
        <f>SUM(建設IO!Y57:Y58)</f>
        <v>638</v>
      </c>
      <c r="V23" s="158">
        <f>SUM(建設IO!Z57:Z58)</f>
        <v>25396</v>
      </c>
      <c r="W23" s="158">
        <f>SUM(建設IO!AA57:AA58)</f>
        <v>263</v>
      </c>
      <c r="X23" s="158">
        <f>SUM(建設IO!AB57:AB58)</f>
        <v>873</v>
      </c>
      <c r="Y23" s="158">
        <f>SUM(建設IO!AC57:AC58)</f>
        <v>654</v>
      </c>
      <c r="Z23" s="158">
        <f>SUM(建設IO!AD57:AD58)</f>
        <v>1257</v>
      </c>
      <c r="AA23" s="158">
        <f>SUM(建設IO!AE57:AE58)</f>
        <v>6721</v>
      </c>
      <c r="AB23" s="158">
        <f>SUM(建設IO!AF57:AF58)</f>
        <v>4169</v>
      </c>
      <c r="AC23" s="158">
        <f>SUM(建設IO!AG57:AG58)</f>
        <v>11071</v>
      </c>
      <c r="AD23" s="158">
        <f>SUM(建設IO!AH57:AH58)</f>
        <v>388</v>
      </c>
      <c r="AE23" s="158">
        <f>SUM(建設IO!AI57:AI58)</f>
        <v>55505</v>
      </c>
      <c r="AF23" s="158">
        <f>SUM(建設IO!AJ57:AJ58)</f>
        <v>32066</v>
      </c>
      <c r="AG23" s="158">
        <f>SUM(建設IO!AK57:AK58)</f>
        <v>4905</v>
      </c>
      <c r="AH23" s="158">
        <f>SUM(建設IO!AL57:AL58)</f>
        <v>4686</v>
      </c>
      <c r="AI23" s="158">
        <f>SUM(建設IO!AM57:AM58)</f>
        <v>3715</v>
      </c>
      <c r="AJ23" s="158">
        <f>SUM(建設IO!AN57:AN58)</f>
        <v>1871</v>
      </c>
      <c r="AK23" s="158">
        <f>SUM(建設IO!AO57:AO58)</f>
        <v>95</v>
      </c>
      <c r="AL23" s="158">
        <f>SUM(建設IO!AP57:AP58)</f>
        <v>288</v>
      </c>
      <c r="AM23" s="158">
        <f>SUM(建設IO!AQ57:AQ58)</f>
        <v>924</v>
      </c>
      <c r="AN23" s="158">
        <f>SUM(建設IO!AR57:AR58)</f>
        <v>335</v>
      </c>
      <c r="AO23" s="158">
        <f>SUM(建設IO!AS57:AS58)</f>
        <v>188</v>
      </c>
      <c r="AP23" s="158">
        <f>SUM(建設IO!AT57:AT58)</f>
        <v>14</v>
      </c>
      <c r="AQ23" s="158">
        <f>SUM(建設IO!AU57:AU58)</f>
        <v>971</v>
      </c>
      <c r="AR23" s="158">
        <f>SUM(建設IO!AV57:AV58)</f>
        <v>702</v>
      </c>
      <c r="AS23" s="158">
        <f>SUM(建設IO!AW57:AW58)</f>
        <v>516</v>
      </c>
      <c r="AT23" s="158">
        <f>SUM(建設IO!AX57:AX58)</f>
        <v>107</v>
      </c>
      <c r="AU23" s="158">
        <f>SUM(建設IO!AY57:AY58)</f>
        <v>68</v>
      </c>
      <c r="AV23" s="158">
        <f>SUM(建設IO!AZ57:AZ58)</f>
        <v>11</v>
      </c>
      <c r="AW23" s="158">
        <f>SUM(建設IO!BA57:BA58)</f>
        <v>269</v>
      </c>
      <c r="AX23" s="158">
        <f>SUM(建設IO!BB57:BB58)</f>
        <v>217</v>
      </c>
      <c r="AY23" s="158">
        <f>SUM(建設IO!BC57:BC58)</f>
        <v>52</v>
      </c>
      <c r="AZ23" s="158">
        <f>SUM(建設IO!BD57:BD58)</f>
        <v>219</v>
      </c>
      <c r="BA23" s="158">
        <f>SUM(建設IO!BE57:BE58)</f>
        <v>27113</v>
      </c>
      <c r="BB23" s="158">
        <f>SUM(建設IO!BF57:BF58)</f>
        <v>8759</v>
      </c>
      <c r="BC23" s="158">
        <f>SUM(建設IO!BG57:BG58)</f>
        <v>1430</v>
      </c>
      <c r="BD23" s="158">
        <f>SUM(建設IO!BH57:BH58)</f>
        <v>7044</v>
      </c>
      <c r="BE23" s="158">
        <f>SUM(建設IO!BI57:BI58)</f>
        <v>42</v>
      </c>
      <c r="BF23" s="158">
        <f>SUM(建設IO!BJ57:BJ58)</f>
        <v>243</v>
      </c>
      <c r="BG23" s="158">
        <f>SUM(建設IO!BK57:BK58)</f>
        <v>15830</v>
      </c>
      <c r="BH23" s="158">
        <f>SUM(建設IO!BL57:BL58)</f>
        <v>540</v>
      </c>
      <c r="BI23" s="158">
        <f>SUM(建設IO!BM57:BM58)</f>
        <v>162</v>
      </c>
      <c r="BJ23" s="158">
        <f>SUM(建設IO!BN57:BN58)</f>
        <v>736</v>
      </c>
      <c r="BK23" s="158">
        <f>SUM(建設IO!BO57:BO58)</f>
        <v>723</v>
      </c>
      <c r="BL23" s="158">
        <f>SUM(建設IO!BP57:BP58)</f>
        <v>363</v>
      </c>
      <c r="BM23" s="158">
        <f>SUM(建設IO!BQ57:BQ58)</f>
        <v>48</v>
      </c>
      <c r="BN23" s="158">
        <f>SUM(建設IO!BR57:BR58)</f>
        <v>23439</v>
      </c>
      <c r="BO23" s="158">
        <f>SUM(建設IO!BS57:BS58)</f>
        <v>5783</v>
      </c>
      <c r="BP23" s="158">
        <f>SUM(建設IO!BT57:BT58)</f>
        <v>2054</v>
      </c>
      <c r="BQ23" s="158">
        <f>SUM(建設IO!BU57:BU58)</f>
        <v>3105</v>
      </c>
      <c r="BR23" s="158">
        <f>SUM(建設IO!BV57:BV58)</f>
        <v>399</v>
      </c>
      <c r="BS23" s="158">
        <f>SUM(建設IO!BW57:BW58)</f>
        <v>511</v>
      </c>
      <c r="BT23" s="159">
        <f>SUM(建設IO!BX57:BX58)</f>
        <v>11587</v>
      </c>
    </row>
    <row r="24" spans="1:72">
      <c r="A24" s="15">
        <v>21</v>
      </c>
      <c r="B24" s="9" t="s">
        <v>15</v>
      </c>
      <c r="C24" s="79">
        <f>SUM(建設IO!G59:G63)</f>
        <v>0</v>
      </c>
      <c r="D24" s="80">
        <f>SUM(建設IO!H59:H63)</f>
        <v>0</v>
      </c>
      <c r="E24" s="80">
        <f>SUM(建設IO!I59:I63)</f>
        <v>0</v>
      </c>
      <c r="F24" s="80">
        <f>SUM(建設IO!J59:J63)</f>
        <v>0</v>
      </c>
      <c r="G24" s="80">
        <f>SUM(建設IO!K59:K63)</f>
        <v>0</v>
      </c>
      <c r="H24" s="80">
        <f>SUM(建設IO!L59:L63)</f>
        <v>0</v>
      </c>
      <c r="I24" s="80">
        <f>SUM(建設IO!M59:M63)</f>
        <v>0</v>
      </c>
      <c r="J24" s="80">
        <f>SUM(建設IO!N59:N63)</f>
        <v>0</v>
      </c>
      <c r="K24" s="80">
        <f>SUM(建設IO!O59:O63)</f>
        <v>0</v>
      </c>
      <c r="L24" s="80">
        <f>SUM(建設IO!P59:P63)</f>
        <v>0</v>
      </c>
      <c r="M24" s="80">
        <f>SUM(建設IO!Q59:Q63)</f>
        <v>0</v>
      </c>
      <c r="N24" s="80">
        <f>SUM(建設IO!R59:R63)</f>
        <v>0</v>
      </c>
      <c r="O24" s="80">
        <f>SUM(建設IO!S59:S63)</f>
        <v>0</v>
      </c>
      <c r="P24" s="80">
        <f>SUM(建設IO!T59:T63)</f>
        <v>0</v>
      </c>
      <c r="Q24" s="80">
        <f>SUM(建設IO!U59:U63)</f>
        <v>0</v>
      </c>
      <c r="R24" s="80">
        <f>SUM(建設IO!V59:V63)</f>
        <v>0</v>
      </c>
      <c r="S24" s="80">
        <f>SUM(建設IO!W59:W63)</f>
        <v>0</v>
      </c>
      <c r="T24" s="80">
        <f>SUM(建設IO!X59:X63)</f>
        <v>0</v>
      </c>
      <c r="U24" s="80">
        <f>SUM(建設IO!Y59:Y63)</f>
        <v>0</v>
      </c>
      <c r="V24" s="80">
        <f>SUM(建設IO!Z59:Z63)</f>
        <v>0</v>
      </c>
      <c r="W24" s="80">
        <f>SUM(建設IO!AA59:AA63)</f>
        <v>0</v>
      </c>
      <c r="X24" s="80">
        <f>SUM(建設IO!AB59:AB63)</f>
        <v>0</v>
      </c>
      <c r="Y24" s="80">
        <f>SUM(建設IO!AC59:AC63)</f>
        <v>0</v>
      </c>
      <c r="Z24" s="80">
        <f>SUM(建設IO!AD59:AD63)</f>
        <v>0</v>
      </c>
      <c r="AA24" s="80">
        <f>SUM(建設IO!AE59:AE63)</f>
        <v>0</v>
      </c>
      <c r="AB24" s="80">
        <f>SUM(建設IO!AF59:AF63)</f>
        <v>0</v>
      </c>
      <c r="AC24" s="80">
        <f>SUM(建設IO!AG59:AG63)</f>
        <v>0</v>
      </c>
      <c r="AD24" s="80">
        <f>SUM(建設IO!AH59:AH63)</f>
        <v>0</v>
      </c>
      <c r="AE24" s="80">
        <f>SUM(建設IO!AI59:AI63)</f>
        <v>0</v>
      </c>
      <c r="AF24" s="80">
        <f>SUM(建設IO!AJ59:AJ63)</f>
        <v>0</v>
      </c>
      <c r="AG24" s="80">
        <f>SUM(建設IO!AK59:AK63)</f>
        <v>0</v>
      </c>
      <c r="AH24" s="80">
        <f>SUM(建設IO!AL59:AL63)</f>
        <v>0</v>
      </c>
      <c r="AI24" s="80">
        <f>SUM(建設IO!AM59:AM63)</f>
        <v>0</v>
      </c>
      <c r="AJ24" s="80">
        <f>SUM(建設IO!AN59:AN63)</f>
        <v>0</v>
      </c>
      <c r="AK24" s="80">
        <f>SUM(建設IO!AO59:AO63)</f>
        <v>0</v>
      </c>
      <c r="AL24" s="80">
        <f>SUM(建設IO!AP59:AP63)</f>
        <v>0</v>
      </c>
      <c r="AM24" s="80">
        <f>SUM(建設IO!AQ59:AQ63)</f>
        <v>0</v>
      </c>
      <c r="AN24" s="80">
        <f>SUM(建設IO!AR59:AR63)</f>
        <v>0</v>
      </c>
      <c r="AO24" s="80">
        <f>SUM(建設IO!AS59:AS63)</f>
        <v>0</v>
      </c>
      <c r="AP24" s="80">
        <f>SUM(建設IO!AT59:AT63)</f>
        <v>0</v>
      </c>
      <c r="AQ24" s="80">
        <f>SUM(建設IO!AU59:AU63)</f>
        <v>0</v>
      </c>
      <c r="AR24" s="80">
        <f>SUM(建設IO!AV59:AV63)</f>
        <v>0</v>
      </c>
      <c r="AS24" s="80">
        <f>SUM(建設IO!AW59:AW63)</f>
        <v>0</v>
      </c>
      <c r="AT24" s="80">
        <f>SUM(建設IO!AX59:AX63)</f>
        <v>0</v>
      </c>
      <c r="AU24" s="80">
        <f>SUM(建設IO!AY59:AY63)</f>
        <v>0</v>
      </c>
      <c r="AV24" s="80">
        <f>SUM(建設IO!AZ59:AZ63)</f>
        <v>0</v>
      </c>
      <c r="AW24" s="80">
        <f>SUM(建設IO!BA59:BA63)</f>
        <v>0</v>
      </c>
      <c r="AX24" s="80">
        <f>SUM(建設IO!BB59:BB63)</f>
        <v>0</v>
      </c>
      <c r="AY24" s="80">
        <f>SUM(建設IO!BC59:BC63)</f>
        <v>0</v>
      </c>
      <c r="AZ24" s="80">
        <f>SUM(建設IO!BD59:BD63)</f>
        <v>0</v>
      </c>
      <c r="BA24" s="80">
        <f>SUM(建設IO!BE59:BE63)</f>
        <v>0</v>
      </c>
      <c r="BB24" s="80">
        <f>SUM(建設IO!BF59:BF63)</f>
        <v>0</v>
      </c>
      <c r="BC24" s="80">
        <f>SUM(建設IO!BG59:BG63)</f>
        <v>0</v>
      </c>
      <c r="BD24" s="80">
        <f>SUM(建設IO!BH59:BH63)</f>
        <v>0</v>
      </c>
      <c r="BE24" s="80">
        <f>SUM(建設IO!BI59:BI63)</f>
        <v>0</v>
      </c>
      <c r="BF24" s="80">
        <f>SUM(建設IO!BJ59:BJ63)</f>
        <v>0</v>
      </c>
      <c r="BG24" s="80">
        <f>SUM(建設IO!BK59:BK63)</f>
        <v>0</v>
      </c>
      <c r="BH24" s="80">
        <f>SUM(建設IO!BL59:BL63)</f>
        <v>0</v>
      </c>
      <c r="BI24" s="80">
        <f>SUM(建設IO!BM59:BM63)</f>
        <v>0</v>
      </c>
      <c r="BJ24" s="80">
        <f>SUM(建設IO!BN59:BN63)</f>
        <v>0</v>
      </c>
      <c r="BK24" s="80">
        <f>SUM(建設IO!BO59:BO63)</f>
        <v>0</v>
      </c>
      <c r="BL24" s="80">
        <f>SUM(建設IO!BP59:BP63)</f>
        <v>0</v>
      </c>
      <c r="BM24" s="80">
        <f>SUM(建設IO!BQ59:BQ63)</f>
        <v>0</v>
      </c>
      <c r="BN24" s="80">
        <f>SUM(建設IO!BR59:BR63)</f>
        <v>0</v>
      </c>
      <c r="BO24" s="80">
        <f>SUM(建設IO!BS59:BS63)</f>
        <v>0</v>
      </c>
      <c r="BP24" s="80">
        <f>SUM(建設IO!BT59:BT63)</f>
        <v>0</v>
      </c>
      <c r="BQ24" s="80">
        <f>SUM(建設IO!BU59:BU63)</f>
        <v>0</v>
      </c>
      <c r="BR24" s="80">
        <f>SUM(建設IO!BV59:BV63)</f>
        <v>0</v>
      </c>
      <c r="BS24" s="80">
        <f>SUM(建設IO!BW59:BW63)</f>
        <v>0</v>
      </c>
      <c r="BT24" s="82">
        <f>SUM(建設IO!BX59:BX63)</f>
        <v>0</v>
      </c>
    </row>
    <row r="25" spans="1:72">
      <c r="A25" s="15">
        <v>22</v>
      </c>
      <c r="B25" s="9" t="s">
        <v>16</v>
      </c>
      <c r="C25" s="79">
        <f>SUM(建設IO!G22,建設IO!G35,建設IO!G64:G65)</f>
        <v>188786</v>
      </c>
      <c r="D25" s="80">
        <f>SUM(建設IO!H22,建設IO!H35,建設IO!H64:H65)</f>
        <v>59633</v>
      </c>
      <c r="E25" s="80">
        <f>SUM(建設IO!I22,建設IO!I35,建設IO!I64:I65)</f>
        <v>39642</v>
      </c>
      <c r="F25" s="80">
        <f>SUM(建設IO!J22,建設IO!J35,建設IO!J64:J65)</f>
        <v>22833</v>
      </c>
      <c r="G25" s="80">
        <f>SUM(建設IO!K22,建設IO!K35,建設IO!K64:K65)</f>
        <v>22252</v>
      </c>
      <c r="H25" s="80">
        <f>SUM(建設IO!L22,建設IO!L35,建設IO!L64:L65)</f>
        <v>581</v>
      </c>
      <c r="I25" s="80">
        <f>SUM(建設IO!M22,建設IO!M35,建設IO!M64:M65)</f>
        <v>16809</v>
      </c>
      <c r="J25" s="80">
        <f>SUM(建設IO!N22,建設IO!N35,建設IO!N64:N65)</f>
        <v>218</v>
      </c>
      <c r="K25" s="80">
        <f>SUM(建設IO!O22,建設IO!O35,建設IO!O64:O65)</f>
        <v>8641</v>
      </c>
      <c r="L25" s="80">
        <f>SUM(建設IO!P22,建設IO!P35,建設IO!P64:P65)</f>
        <v>8466</v>
      </c>
      <c r="M25" s="80">
        <f>SUM(建設IO!Q22,建設IO!Q35,建設IO!Q64:Q65)</f>
        <v>175</v>
      </c>
      <c r="N25" s="80">
        <f>SUM(建設IO!R22,建設IO!R35,建設IO!R64:R65)</f>
        <v>7761</v>
      </c>
      <c r="O25" s="80">
        <f>SUM(建設IO!S22,建設IO!S35,建設IO!S64:S65)</f>
        <v>2865</v>
      </c>
      <c r="P25" s="80">
        <f>SUM(建設IO!T22,建設IO!T35,建設IO!T64:T65)</f>
        <v>4896</v>
      </c>
      <c r="Q25" s="80">
        <f>SUM(建設IO!U22,建設IO!U35,建設IO!U64:U65)</f>
        <v>189</v>
      </c>
      <c r="R25" s="80">
        <f>SUM(建設IO!V22,建設IO!V35,建設IO!V64:V65)</f>
        <v>19991</v>
      </c>
      <c r="S25" s="80">
        <f>SUM(建設IO!W22,建設IO!W35,建設IO!W64:W65)</f>
        <v>846</v>
      </c>
      <c r="T25" s="80">
        <f>SUM(建設IO!X22,建設IO!X35,建設IO!X64:X65)</f>
        <v>40</v>
      </c>
      <c r="U25" s="80">
        <f>SUM(建設IO!Y22,建設IO!Y35,建設IO!Y64:Y65)</f>
        <v>806</v>
      </c>
      <c r="V25" s="80">
        <f>SUM(建設IO!Z22,建設IO!Z35,建設IO!Z64:Z65)</f>
        <v>19145</v>
      </c>
      <c r="W25" s="80">
        <f>SUM(建設IO!AA22,建設IO!AA35,建設IO!AA64:AA65)</f>
        <v>194</v>
      </c>
      <c r="X25" s="80">
        <f>SUM(建設IO!AB22,建設IO!AB35,建設IO!AB64:AB65)</f>
        <v>870</v>
      </c>
      <c r="Y25" s="80">
        <f>SUM(建設IO!AC22,建設IO!AC35,建設IO!AC64:AC65)</f>
        <v>475</v>
      </c>
      <c r="Z25" s="80">
        <f>SUM(建設IO!AD22,建設IO!AD35,建設IO!AD64:AD65)</f>
        <v>1263</v>
      </c>
      <c r="AA25" s="80">
        <f>SUM(建設IO!AE22,建設IO!AE35,建設IO!AE64:AE65)</f>
        <v>4347</v>
      </c>
      <c r="AB25" s="80">
        <f>SUM(建設IO!AF22,建設IO!AF35,建設IO!AF64:AF65)</f>
        <v>3123</v>
      </c>
      <c r="AC25" s="80">
        <f>SUM(建設IO!AG22,建設IO!AG35,建設IO!AG64:AG65)</f>
        <v>8595</v>
      </c>
      <c r="AD25" s="80">
        <f>SUM(建設IO!AH22,建設IO!AH35,建設IO!AH64:AH65)</f>
        <v>278</v>
      </c>
      <c r="AE25" s="80">
        <f>SUM(建設IO!AI22,建設IO!AI35,建設IO!AI64:AI65)</f>
        <v>80840</v>
      </c>
      <c r="AF25" s="80">
        <f>SUM(建設IO!AJ22,建設IO!AJ35,建設IO!AJ64:AJ65)</f>
        <v>48214</v>
      </c>
      <c r="AG25" s="80">
        <f>SUM(建設IO!AK22,建設IO!AK35,建設IO!AK64:AK65)</f>
        <v>34607</v>
      </c>
      <c r="AH25" s="80">
        <f>SUM(建設IO!AL22,建設IO!AL35,建設IO!AL64:AL65)</f>
        <v>34013</v>
      </c>
      <c r="AI25" s="80">
        <f>SUM(建設IO!AM22,建設IO!AM35,建設IO!AM64:AM65)</f>
        <v>26823</v>
      </c>
      <c r="AJ25" s="80">
        <f>SUM(建設IO!AN22,建設IO!AN35,建設IO!AN64:AN65)</f>
        <v>8664</v>
      </c>
      <c r="AK25" s="80">
        <f>SUM(建設IO!AO22,建設IO!AO35,建設IO!AO64:AO65)</f>
        <v>302</v>
      </c>
      <c r="AL25" s="80">
        <f>SUM(建設IO!AP22,建設IO!AP35,建設IO!AP64:AP65)</f>
        <v>1121</v>
      </c>
      <c r="AM25" s="80">
        <f>SUM(建設IO!AQ22,建設IO!AQ35,建設IO!AQ64:AQ65)</f>
        <v>15141</v>
      </c>
      <c r="AN25" s="80">
        <f>SUM(建設IO!AR22,建設IO!AR35,建設IO!AR64:AR65)</f>
        <v>1444</v>
      </c>
      <c r="AO25" s="80">
        <f>SUM(建設IO!AS22,建設IO!AS35,建設IO!AS64:AS65)</f>
        <v>87</v>
      </c>
      <c r="AP25" s="80">
        <f>SUM(建設IO!AT22,建設IO!AT35,建設IO!AT64:AT65)</f>
        <v>64</v>
      </c>
      <c r="AQ25" s="80">
        <f>SUM(建設IO!AU22,建設IO!AU35,建設IO!AU64:AU65)</f>
        <v>7190</v>
      </c>
      <c r="AR25" s="80">
        <f>SUM(建設IO!AV22,建設IO!AV35,建設IO!AV64:AV65)</f>
        <v>6647</v>
      </c>
      <c r="AS25" s="80">
        <f>SUM(建設IO!AW22,建設IO!AW35,建設IO!AW64:AW65)</f>
        <v>5067</v>
      </c>
      <c r="AT25" s="80">
        <f>SUM(建設IO!AX22,建設IO!AX35,建設IO!AX64:AX65)</f>
        <v>796</v>
      </c>
      <c r="AU25" s="80">
        <f>SUM(建設IO!AY22,建設IO!AY35,建設IO!AY64:AY65)</f>
        <v>405</v>
      </c>
      <c r="AV25" s="80">
        <f>SUM(建設IO!AZ22,建設IO!AZ35,建設IO!AZ64:AZ65)</f>
        <v>379</v>
      </c>
      <c r="AW25" s="80">
        <f>SUM(建設IO!BA22,建設IO!BA35,建設IO!BA64:BA65)</f>
        <v>543</v>
      </c>
      <c r="AX25" s="80">
        <f>SUM(建設IO!BB22,建設IO!BB35,建設IO!BB64:BB65)</f>
        <v>417</v>
      </c>
      <c r="AY25" s="80">
        <f>SUM(建設IO!BC22,建設IO!BC35,建設IO!BC64:BC65)</f>
        <v>126</v>
      </c>
      <c r="AZ25" s="80">
        <f>SUM(建設IO!BD22,建設IO!BD35,建設IO!BD64:BD65)</f>
        <v>594</v>
      </c>
      <c r="BA25" s="80">
        <f>SUM(建設IO!BE22,建設IO!BE35,建設IO!BE64:BE65)</f>
        <v>12097</v>
      </c>
      <c r="BB25" s="80">
        <f>SUM(建設IO!BF22,建設IO!BF35,建設IO!BF64:BF65)</f>
        <v>2347</v>
      </c>
      <c r="BC25" s="80">
        <f>SUM(建設IO!BG22,建設IO!BG35,建設IO!BG64:BG65)</f>
        <v>970</v>
      </c>
      <c r="BD25" s="80">
        <f>SUM(建設IO!BH22,建設IO!BH35,建設IO!BH64:BH65)</f>
        <v>492</v>
      </c>
      <c r="BE25" s="80">
        <f>SUM(建設IO!BI22,建設IO!BI35,建設IO!BI64:BI65)</f>
        <v>417</v>
      </c>
      <c r="BF25" s="80">
        <f>SUM(建設IO!BJ22,建設IO!BJ35,建設IO!BJ64:BJ65)</f>
        <v>468</v>
      </c>
      <c r="BG25" s="80">
        <f>SUM(建設IO!BK22,建設IO!BK35,建設IO!BK64:BK65)</f>
        <v>6998</v>
      </c>
      <c r="BH25" s="80">
        <f>SUM(建設IO!BL22,建設IO!BL35,建設IO!BL64:BL65)</f>
        <v>1318</v>
      </c>
      <c r="BI25" s="80">
        <f>SUM(建設IO!BM22,建設IO!BM35,建設IO!BM64:BM65)</f>
        <v>49</v>
      </c>
      <c r="BJ25" s="80">
        <f>SUM(建設IO!BN22,建設IO!BN35,建設IO!BN64:BN65)</f>
        <v>557</v>
      </c>
      <c r="BK25" s="80">
        <f>SUM(建設IO!BO22,建設IO!BO35,建設IO!BO64:BO65)</f>
        <v>401</v>
      </c>
      <c r="BL25" s="80">
        <f>SUM(建設IO!BP22,建設IO!BP35,建設IO!BP64:BP65)</f>
        <v>427</v>
      </c>
      <c r="BM25" s="80">
        <f>SUM(建設IO!BQ22,建設IO!BQ35,建設IO!BQ64:BQ65)</f>
        <v>1510</v>
      </c>
      <c r="BN25" s="80">
        <f>SUM(建設IO!BR22,建設IO!BR35,建設IO!BR64:BR65)</f>
        <v>32626</v>
      </c>
      <c r="BO25" s="80">
        <f>SUM(建設IO!BS22,建設IO!BS35,建設IO!BS64:BS65)</f>
        <v>6145</v>
      </c>
      <c r="BP25" s="80">
        <f>SUM(建設IO!BT22,建設IO!BT35,建設IO!BT64:BT65)</f>
        <v>2282</v>
      </c>
      <c r="BQ25" s="80">
        <f>SUM(建設IO!BU22,建設IO!BU35,建設IO!BU64:BU65)</f>
        <v>491</v>
      </c>
      <c r="BR25" s="80">
        <f>SUM(建設IO!BV22,建設IO!BV35,建設IO!BV64:BV65)</f>
        <v>3603</v>
      </c>
      <c r="BS25" s="80">
        <f>SUM(建設IO!BW22,建設IO!BW35,建設IO!BW64:BW65)</f>
        <v>7756</v>
      </c>
      <c r="BT25" s="82">
        <f>SUM(建設IO!BX22,建設IO!BX35,建設IO!BX64:BX65)</f>
        <v>12349</v>
      </c>
    </row>
    <row r="26" spans="1:72">
      <c r="A26" s="15">
        <v>23</v>
      </c>
      <c r="B26" s="9" t="s">
        <v>17</v>
      </c>
      <c r="C26" s="79">
        <f>SUM(建設IO!G66:G69)</f>
        <v>34593</v>
      </c>
      <c r="D26" s="80">
        <f>SUM(建設IO!H66:H69)</f>
        <v>18643</v>
      </c>
      <c r="E26" s="80">
        <f>SUM(建設IO!I66:I69)</f>
        <v>9376</v>
      </c>
      <c r="F26" s="80">
        <f>SUM(建設IO!J66:J69)</f>
        <v>5580</v>
      </c>
      <c r="G26" s="80">
        <f>SUM(建設IO!K66:K69)</f>
        <v>5479</v>
      </c>
      <c r="H26" s="80">
        <f>SUM(建設IO!L66:L69)</f>
        <v>101</v>
      </c>
      <c r="I26" s="80">
        <f>SUM(建設IO!M66:M69)</f>
        <v>3796</v>
      </c>
      <c r="J26" s="80">
        <f>SUM(建設IO!N66:N69)</f>
        <v>67</v>
      </c>
      <c r="K26" s="80">
        <f>SUM(建設IO!O66:O69)</f>
        <v>2425</v>
      </c>
      <c r="L26" s="80">
        <f>SUM(建設IO!P66:P69)</f>
        <v>2398</v>
      </c>
      <c r="M26" s="80">
        <f>SUM(建設IO!Q66:Q69)</f>
        <v>27</v>
      </c>
      <c r="N26" s="80">
        <f>SUM(建設IO!R66:R69)</f>
        <v>1277</v>
      </c>
      <c r="O26" s="80">
        <f>SUM(建設IO!S66:S69)</f>
        <v>716</v>
      </c>
      <c r="P26" s="80">
        <f>SUM(建設IO!T66:T69)</f>
        <v>561</v>
      </c>
      <c r="Q26" s="80">
        <f>SUM(建設IO!U66:U69)</f>
        <v>27</v>
      </c>
      <c r="R26" s="80">
        <f>SUM(建設IO!V66:V69)</f>
        <v>9267</v>
      </c>
      <c r="S26" s="80">
        <f>SUM(建設IO!W66:W69)</f>
        <v>470</v>
      </c>
      <c r="T26" s="80">
        <f>SUM(建設IO!X66:X69)</f>
        <v>30</v>
      </c>
      <c r="U26" s="80">
        <f>SUM(建設IO!Y66:Y69)</f>
        <v>440</v>
      </c>
      <c r="V26" s="80">
        <f>SUM(建設IO!Z66:Z69)</f>
        <v>8797</v>
      </c>
      <c r="W26" s="80">
        <f>SUM(建設IO!AA66:AA69)</f>
        <v>129</v>
      </c>
      <c r="X26" s="80">
        <f>SUM(建設IO!AB66:AB69)</f>
        <v>414</v>
      </c>
      <c r="Y26" s="80">
        <f>SUM(建設IO!AC66:AC69)</f>
        <v>195</v>
      </c>
      <c r="Z26" s="80">
        <f>SUM(建設IO!AD66:AD69)</f>
        <v>839</v>
      </c>
      <c r="AA26" s="80">
        <f>SUM(建設IO!AE66:AE69)</f>
        <v>2027</v>
      </c>
      <c r="AB26" s="80">
        <f>SUM(建設IO!AF66:AF69)</f>
        <v>1409</v>
      </c>
      <c r="AC26" s="80">
        <f>SUM(建設IO!AG66:AG69)</f>
        <v>3696</v>
      </c>
      <c r="AD26" s="80">
        <f>SUM(建設IO!AH66:AH69)</f>
        <v>88</v>
      </c>
      <c r="AE26" s="80">
        <f>SUM(建設IO!AI66:AI69)</f>
        <v>7003</v>
      </c>
      <c r="AF26" s="80">
        <f>SUM(建設IO!AJ66:AJ69)</f>
        <v>4994</v>
      </c>
      <c r="AG26" s="80">
        <f>SUM(建設IO!AK66:AK69)</f>
        <v>3080</v>
      </c>
      <c r="AH26" s="80">
        <f>SUM(建設IO!AL66:AL69)</f>
        <v>3022</v>
      </c>
      <c r="AI26" s="80">
        <f>SUM(建設IO!AM66:AM69)</f>
        <v>2590</v>
      </c>
      <c r="AJ26" s="80">
        <f>SUM(建設IO!AN66:AN69)</f>
        <v>1181</v>
      </c>
      <c r="AK26" s="80">
        <f>SUM(建設IO!AO66:AO69)</f>
        <v>55</v>
      </c>
      <c r="AL26" s="80">
        <f>SUM(建設IO!AP66:AP69)</f>
        <v>162</v>
      </c>
      <c r="AM26" s="80">
        <f>SUM(建設IO!AQ66:AQ69)</f>
        <v>928</v>
      </c>
      <c r="AN26" s="80">
        <f>SUM(建設IO!AR66:AR69)</f>
        <v>249</v>
      </c>
      <c r="AO26" s="80">
        <f>SUM(建設IO!AS66:AS69)</f>
        <v>5</v>
      </c>
      <c r="AP26" s="80">
        <f>SUM(建設IO!AT66:AT69)</f>
        <v>10</v>
      </c>
      <c r="AQ26" s="80">
        <f>SUM(建設IO!AU66:AU69)</f>
        <v>432</v>
      </c>
      <c r="AR26" s="80">
        <f>SUM(建設IO!AV66:AV69)</f>
        <v>382</v>
      </c>
      <c r="AS26" s="80">
        <f>SUM(建設IO!AW66:AW69)</f>
        <v>305</v>
      </c>
      <c r="AT26" s="80">
        <f>SUM(建設IO!AX66:AX69)</f>
        <v>41</v>
      </c>
      <c r="AU26" s="80">
        <f>SUM(建設IO!AY66:AY69)</f>
        <v>28</v>
      </c>
      <c r="AV26" s="80">
        <f>SUM(建設IO!AZ66:AZ69)</f>
        <v>8</v>
      </c>
      <c r="AW26" s="80">
        <f>SUM(建設IO!BA66:BA69)</f>
        <v>50</v>
      </c>
      <c r="AX26" s="80">
        <f>SUM(建設IO!BB66:BB69)</f>
        <v>40</v>
      </c>
      <c r="AY26" s="80">
        <f>SUM(建設IO!BC66:BC69)</f>
        <v>10</v>
      </c>
      <c r="AZ26" s="80">
        <f>SUM(建設IO!BD66:BD69)</f>
        <v>58</v>
      </c>
      <c r="BA26" s="80">
        <f>SUM(建設IO!BE66:BE69)</f>
        <v>1707</v>
      </c>
      <c r="BB26" s="80">
        <f>SUM(建設IO!BF66:BF69)</f>
        <v>560</v>
      </c>
      <c r="BC26" s="80">
        <f>SUM(建設IO!BG66:BG69)</f>
        <v>351</v>
      </c>
      <c r="BD26" s="80">
        <f>SUM(建設IO!BH66:BH69)</f>
        <v>66</v>
      </c>
      <c r="BE26" s="80">
        <f>SUM(建設IO!BI66:BI69)</f>
        <v>28</v>
      </c>
      <c r="BF26" s="80">
        <f>SUM(建設IO!BJ66:BJ69)</f>
        <v>115</v>
      </c>
      <c r="BG26" s="80">
        <f>SUM(建設IO!BK66:BK69)</f>
        <v>568</v>
      </c>
      <c r="BH26" s="80">
        <f>SUM(建設IO!BL66:BL69)</f>
        <v>257</v>
      </c>
      <c r="BI26" s="80">
        <f>SUM(建設IO!BM66:BM69)</f>
        <v>32</v>
      </c>
      <c r="BJ26" s="80">
        <f>SUM(建設IO!BN66:BN69)</f>
        <v>50</v>
      </c>
      <c r="BK26" s="80">
        <f>SUM(建設IO!BO66:BO69)</f>
        <v>66</v>
      </c>
      <c r="BL26" s="80">
        <f>SUM(建設IO!BP66:BP69)</f>
        <v>174</v>
      </c>
      <c r="BM26" s="80">
        <f>SUM(建設IO!BQ66:BQ69)</f>
        <v>207</v>
      </c>
      <c r="BN26" s="80">
        <f>SUM(建設IO!BR66:BR69)</f>
        <v>2009</v>
      </c>
      <c r="BO26" s="80">
        <f>SUM(建設IO!BS66:BS69)</f>
        <v>466</v>
      </c>
      <c r="BP26" s="80">
        <f>SUM(建設IO!BT66:BT69)</f>
        <v>313</v>
      </c>
      <c r="BQ26" s="80">
        <f>SUM(建設IO!BU66:BU69)</f>
        <v>44</v>
      </c>
      <c r="BR26" s="80">
        <f>SUM(建設IO!BV66:BV69)</f>
        <v>215</v>
      </c>
      <c r="BS26" s="80">
        <f>SUM(建設IO!BW66:BW69)</f>
        <v>203</v>
      </c>
      <c r="BT26" s="82">
        <f>SUM(建設IO!BX66:BX69)</f>
        <v>768</v>
      </c>
    </row>
    <row r="27" spans="1:72">
      <c r="A27" s="15">
        <v>24</v>
      </c>
      <c r="B27" s="9" t="s">
        <v>18</v>
      </c>
      <c r="C27" s="79">
        <f>SUM(建設IO!G70:G71)</f>
        <v>187440</v>
      </c>
      <c r="D27" s="80">
        <f>SUM(建設IO!H70:H71)</f>
        <v>108003</v>
      </c>
      <c r="E27" s="80">
        <f>SUM(建設IO!I70:I71)</f>
        <v>86900</v>
      </c>
      <c r="F27" s="80">
        <f>SUM(建設IO!J70:J71)</f>
        <v>34849</v>
      </c>
      <c r="G27" s="80">
        <f>SUM(建設IO!K70:K71)</f>
        <v>33636</v>
      </c>
      <c r="H27" s="80">
        <f>SUM(建設IO!L70:L71)</f>
        <v>1213</v>
      </c>
      <c r="I27" s="80">
        <f>SUM(建設IO!M70:M71)</f>
        <v>52051</v>
      </c>
      <c r="J27" s="80">
        <f>SUM(建設IO!N70:N71)</f>
        <v>840</v>
      </c>
      <c r="K27" s="80">
        <f>SUM(建設IO!O70:O71)</f>
        <v>30407</v>
      </c>
      <c r="L27" s="80">
        <f>SUM(建設IO!P70:P71)</f>
        <v>29838</v>
      </c>
      <c r="M27" s="80">
        <f>SUM(建設IO!Q70:Q71)</f>
        <v>569</v>
      </c>
      <c r="N27" s="80">
        <f>SUM(建設IO!R70:R71)</f>
        <v>20344</v>
      </c>
      <c r="O27" s="80">
        <f>SUM(建設IO!S70:S71)</f>
        <v>7663</v>
      </c>
      <c r="P27" s="80">
        <f>SUM(建設IO!T70:T71)</f>
        <v>12681</v>
      </c>
      <c r="Q27" s="80">
        <f>SUM(建設IO!U70:U71)</f>
        <v>460</v>
      </c>
      <c r="R27" s="80">
        <f>SUM(建設IO!V70:V71)</f>
        <v>21103</v>
      </c>
      <c r="S27" s="80">
        <f>SUM(建設IO!W70:W71)</f>
        <v>1191</v>
      </c>
      <c r="T27" s="80">
        <f>SUM(建設IO!X70:X71)</f>
        <v>96</v>
      </c>
      <c r="U27" s="80">
        <f>SUM(建設IO!Y70:Y71)</f>
        <v>1095</v>
      </c>
      <c r="V27" s="80">
        <f>SUM(建設IO!Z70:Z71)</f>
        <v>19912</v>
      </c>
      <c r="W27" s="80">
        <f>SUM(建設IO!AA70:AA71)</f>
        <v>266</v>
      </c>
      <c r="X27" s="80">
        <f>SUM(建設IO!AB70:AB71)</f>
        <v>945</v>
      </c>
      <c r="Y27" s="80">
        <f>SUM(建設IO!AC70:AC71)</f>
        <v>575</v>
      </c>
      <c r="Z27" s="80">
        <f>SUM(建設IO!AD70:AD71)</f>
        <v>2090</v>
      </c>
      <c r="AA27" s="80">
        <f>SUM(建設IO!AE70:AE71)</f>
        <v>4500</v>
      </c>
      <c r="AB27" s="80">
        <f>SUM(建設IO!AF70:AF71)</f>
        <v>3222</v>
      </c>
      <c r="AC27" s="80">
        <f>SUM(建設IO!AG70:AG71)</f>
        <v>7961</v>
      </c>
      <c r="AD27" s="80">
        <f>SUM(建設IO!AH70:AH71)</f>
        <v>353</v>
      </c>
      <c r="AE27" s="80">
        <f>SUM(建設IO!AI70:AI71)</f>
        <v>60297</v>
      </c>
      <c r="AF27" s="80">
        <f>SUM(建設IO!AJ70:AJ71)</f>
        <v>27465</v>
      </c>
      <c r="AG27" s="80">
        <f>SUM(建設IO!AK70:AK71)</f>
        <v>14467</v>
      </c>
      <c r="AH27" s="80">
        <f>SUM(建設IO!AL70:AL71)</f>
        <v>14409</v>
      </c>
      <c r="AI27" s="80">
        <f>SUM(建設IO!AM70:AM71)</f>
        <v>12042</v>
      </c>
      <c r="AJ27" s="80">
        <f>SUM(建設IO!AN70:AN71)</f>
        <v>5987</v>
      </c>
      <c r="AK27" s="80">
        <f>SUM(建設IO!AO70:AO71)</f>
        <v>261</v>
      </c>
      <c r="AL27" s="80">
        <f>SUM(建設IO!AP70:AP71)</f>
        <v>734</v>
      </c>
      <c r="AM27" s="80">
        <f>SUM(建設IO!AQ70:AQ71)</f>
        <v>4562</v>
      </c>
      <c r="AN27" s="80">
        <f>SUM(建設IO!AR70:AR71)</f>
        <v>468</v>
      </c>
      <c r="AO27" s="80">
        <f>SUM(建設IO!AS70:AS71)</f>
        <v>8</v>
      </c>
      <c r="AP27" s="80">
        <f>SUM(建設IO!AT70:AT71)</f>
        <v>22</v>
      </c>
      <c r="AQ27" s="80">
        <f>SUM(建設IO!AU70:AU71)</f>
        <v>2367</v>
      </c>
      <c r="AR27" s="80">
        <f>SUM(建設IO!AV70:AV71)</f>
        <v>2090</v>
      </c>
      <c r="AS27" s="80">
        <f>SUM(建設IO!AW70:AW71)</f>
        <v>1702</v>
      </c>
      <c r="AT27" s="80">
        <f>SUM(建設IO!AX70:AX71)</f>
        <v>220</v>
      </c>
      <c r="AU27" s="80">
        <f>SUM(建設IO!AY70:AY71)</f>
        <v>119</v>
      </c>
      <c r="AV27" s="80">
        <f>SUM(建設IO!AZ70:AZ71)</f>
        <v>49</v>
      </c>
      <c r="AW27" s="80">
        <f>SUM(建設IO!BA70:BA71)</f>
        <v>277</v>
      </c>
      <c r="AX27" s="80">
        <f>SUM(建設IO!BB70:BB71)</f>
        <v>214</v>
      </c>
      <c r="AY27" s="80">
        <f>SUM(建設IO!BC70:BC71)</f>
        <v>63</v>
      </c>
      <c r="AZ27" s="80">
        <f>SUM(建設IO!BD70:BD71)</f>
        <v>58</v>
      </c>
      <c r="BA27" s="80">
        <f>SUM(建設IO!BE70:BE71)</f>
        <v>10264</v>
      </c>
      <c r="BB27" s="80">
        <f>SUM(建設IO!BF70:BF71)</f>
        <v>3916</v>
      </c>
      <c r="BC27" s="80">
        <f>SUM(建設IO!BG70:BG71)</f>
        <v>2257</v>
      </c>
      <c r="BD27" s="80">
        <f>SUM(建設IO!BH70:BH71)</f>
        <v>740</v>
      </c>
      <c r="BE27" s="80">
        <f>SUM(建設IO!BI70:BI71)</f>
        <v>149</v>
      </c>
      <c r="BF27" s="80">
        <f>SUM(建設IO!BJ70:BJ71)</f>
        <v>770</v>
      </c>
      <c r="BG27" s="80">
        <f>SUM(建設IO!BK70:BK71)</f>
        <v>2327</v>
      </c>
      <c r="BH27" s="80">
        <f>SUM(建設IO!BL70:BL71)</f>
        <v>1414</v>
      </c>
      <c r="BI27" s="80">
        <f>SUM(建設IO!BM70:BM71)</f>
        <v>166</v>
      </c>
      <c r="BJ27" s="80">
        <f>SUM(建設IO!BN70:BN71)</f>
        <v>615</v>
      </c>
      <c r="BK27" s="80">
        <f>SUM(建設IO!BO70:BO71)</f>
        <v>235</v>
      </c>
      <c r="BL27" s="80">
        <f>SUM(建設IO!BP70:BP71)</f>
        <v>1591</v>
      </c>
      <c r="BM27" s="80">
        <f>SUM(建設IO!BQ70:BQ71)</f>
        <v>2734</v>
      </c>
      <c r="BN27" s="80">
        <f>SUM(建設IO!BR70:BR71)</f>
        <v>32832</v>
      </c>
      <c r="BO27" s="80">
        <f>SUM(建設IO!BS70:BS71)</f>
        <v>6554</v>
      </c>
      <c r="BP27" s="80">
        <f>SUM(建設IO!BT70:BT71)</f>
        <v>2246</v>
      </c>
      <c r="BQ27" s="80">
        <f>SUM(建設IO!BU70:BU71)</f>
        <v>1007</v>
      </c>
      <c r="BR27" s="80">
        <f>SUM(建設IO!BV70:BV71)</f>
        <v>7316</v>
      </c>
      <c r="BS27" s="80">
        <f>SUM(建設IO!BW70:BW71)</f>
        <v>2811</v>
      </c>
      <c r="BT27" s="82">
        <f>SUM(建設IO!BX70:BX71)</f>
        <v>12898</v>
      </c>
    </row>
    <row r="28" spans="1:72">
      <c r="A28" s="151">
        <v>25</v>
      </c>
      <c r="B28" s="152" t="s">
        <v>29</v>
      </c>
      <c r="C28" s="153">
        <f>建設IO!G72</f>
        <v>38440</v>
      </c>
      <c r="D28" s="158">
        <f>建設IO!H72</f>
        <v>19011</v>
      </c>
      <c r="E28" s="158">
        <f>建設IO!I72</f>
        <v>11342</v>
      </c>
      <c r="F28" s="158">
        <f>建設IO!J72</f>
        <v>7193</v>
      </c>
      <c r="G28" s="158">
        <f>建設IO!K72</f>
        <v>6953</v>
      </c>
      <c r="H28" s="158">
        <f>建設IO!L72</f>
        <v>240</v>
      </c>
      <c r="I28" s="158">
        <f>建設IO!M72</f>
        <v>4149</v>
      </c>
      <c r="J28" s="158">
        <f>建設IO!N72</f>
        <v>57</v>
      </c>
      <c r="K28" s="158">
        <f>建設IO!O72</f>
        <v>2106</v>
      </c>
      <c r="L28" s="158">
        <f>建設IO!P72</f>
        <v>2024</v>
      </c>
      <c r="M28" s="158">
        <f>建設IO!Q72</f>
        <v>82</v>
      </c>
      <c r="N28" s="158">
        <f>建設IO!R72</f>
        <v>1955</v>
      </c>
      <c r="O28" s="158">
        <f>建設IO!S72</f>
        <v>510</v>
      </c>
      <c r="P28" s="158">
        <f>建設IO!T72</f>
        <v>1445</v>
      </c>
      <c r="Q28" s="158">
        <f>建設IO!U72</f>
        <v>31</v>
      </c>
      <c r="R28" s="158">
        <f>建設IO!V72</f>
        <v>7669</v>
      </c>
      <c r="S28" s="158">
        <f>建設IO!W72</f>
        <v>1203</v>
      </c>
      <c r="T28" s="158">
        <f>建設IO!X72</f>
        <v>113</v>
      </c>
      <c r="U28" s="158">
        <f>建設IO!Y72</f>
        <v>1090</v>
      </c>
      <c r="V28" s="158">
        <f>建設IO!Z72</f>
        <v>6466</v>
      </c>
      <c r="W28" s="158">
        <f>建設IO!AA72</f>
        <v>82</v>
      </c>
      <c r="X28" s="158">
        <f>建設IO!AB72</f>
        <v>316</v>
      </c>
      <c r="Y28" s="158">
        <f>建設IO!AC72</f>
        <v>202</v>
      </c>
      <c r="Z28" s="158">
        <f>建設IO!AD72</f>
        <v>703</v>
      </c>
      <c r="AA28" s="158">
        <f>建設IO!AE72</f>
        <v>1454</v>
      </c>
      <c r="AB28" s="158">
        <f>建設IO!AF72</f>
        <v>1054</v>
      </c>
      <c r="AC28" s="158">
        <f>建設IO!AG72</f>
        <v>2535</v>
      </c>
      <c r="AD28" s="158">
        <f>建設IO!AH72</f>
        <v>120</v>
      </c>
      <c r="AE28" s="158">
        <f>建設IO!AI72</f>
        <v>11486</v>
      </c>
      <c r="AF28" s="158">
        <f>建設IO!AJ72</f>
        <v>6026</v>
      </c>
      <c r="AG28" s="158">
        <f>建設IO!AK72</f>
        <v>3940</v>
      </c>
      <c r="AH28" s="158">
        <f>建設IO!AL72</f>
        <v>3928</v>
      </c>
      <c r="AI28" s="158">
        <f>建設IO!AM72</f>
        <v>3322</v>
      </c>
      <c r="AJ28" s="158">
        <f>建設IO!AN72</f>
        <v>1444</v>
      </c>
      <c r="AK28" s="158">
        <f>建設IO!AO72</f>
        <v>69</v>
      </c>
      <c r="AL28" s="158">
        <f>建設IO!AP72</f>
        <v>182</v>
      </c>
      <c r="AM28" s="158">
        <f>建設IO!AQ72</f>
        <v>1494</v>
      </c>
      <c r="AN28" s="158">
        <f>建設IO!AR72</f>
        <v>121</v>
      </c>
      <c r="AO28" s="158">
        <f>建設IO!AS72</f>
        <v>2</v>
      </c>
      <c r="AP28" s="158">
        <f>建設IO!AT72</f>
        <v>10</v>
      </c>
      <c r="AQ28" s="158">
        <f>建設IO!AU72</f>
        <v>606</v>
      </c>
      <c r="AR28" s="158">
        <f>建設IO!AV72</f>
        <v>536</v>
      </c>
      <c r="AS28" s="158">
        <f>建設IO!AW72</f>
        <v>435</v>
      </c>
      <c r="AT28" s="158">
        <f>建設IO!AX72</f>
        <v>57</v>
      </c>
      <c r="AU28" s="158">
        <f>建設IO!AY72</f>
        <v>32</v>
      </c>
      <c r="AV28" s="158">
        <f>建設IO!AZ72</f>
        <v>12</v>
      </c>
      <c r="AW28" s="158">
        <f>建設IO!BA72</f>
        <v>70</v>
      </c>
      <c r="AX28" s="158">
        <f>建設IO!BB72</f>
        <v>55</v>
      </c>
      <c r="AY28" s="158">
        <f>建設IO!BC72</f>
        <v>15</v>
      </c>
      <c r="AZ28" s="158">
        <f>建設IO!BD72</f>
        <v>12</v>
      </c>
      <c r="BA28" s="158">
        <f>建設IO!BE72</f>
        <v>1920</v>
      </c>
      <c r="BB28" s="158">
        <f>建設IO!BF72</f>
        <v>635</v>
      </c>
      <c r="BC28" s="158">
        <f>建設IO!BG72</f>
        <v>358</v>
      </c>
      <c r="BD28" s="158">
        <f>建設IO!BH72</f>
        <v>107</v>
      </c>
      <c r="BE28" s="158">
        <f>建設IO!BI72</f>
        <v>30</v>
      </c>
      <c r="BF28" s="158">
        <f>建設IO!BJ72</f>
        <v>140</v>
      </c>
      <c r="BG28" s="158">
        <f>建設IO!BK72</f>
        <v>499</v>
      </c>
      <c r="BH28" s="158">
        <f>建設IO!BL72</f>
        <v>285</v>
      </c>
      <c r="BI28" s="158">
        <f>建設IO!BM72</f>
        <v>48</v>
      </c>
      <c r="BJ28" s="158">
        <f>建設IO!BN72</f>
        <v>51</v>
      </c>
      <c r="BK28" s="158">
        <f>建設IO!BO72</f>
        <v>75</v>
      </c>
      <c r="BL28" s="158">
        <f>建設IO!BP72</f>
        <v>327</v>
      </c>
      <c r="BM28" s="158">
        <f>建設IO!BQ72</f>
        <v>166</v>
      </c>
      <c r="BN28" s="158">
        <f>建設IO!BR72</f>
        <v>5460</v>
      </c>
      <c r="BO28" s="158">
        <f>建設IO!BS72</f>
        <v>1097</v>
      </c>
      <c r="BP28" s="158">
        <f>建設IO!BT72</f>
        <v>445</v>
      </c>
      <c r="BQ28" s="158">
        <f>建設IO!BU72</f>
        <v>118</v>
      </c>
      <c r="BR28" s="158">
        <f>建設IO!BV72</f>
        <v>601</v>
      </c>
      <c r="BS28" s="158">
        <f>建設IO!BW72</f>
        <v>689</v>
      </c>
      <c r="BT28" s="159">
        <f>建設IO!BX72</f>
        <v>2510</v>
      </c>
    </row>
    <row r="29" spans="1:72">
      <c r="A29" s="15">
        <v>26</v>
      </c>
      <c r="B29" s="9" t="s">
        <v>30</v>
      </c>
      <c r="C29" s="79">
        <f>建設IO!G73</f>
        <v>115368</v>
      </c>
      <c r="D29" s="80">
        <f>建設IO!H73</f>
        <v>12528</v>
      </c>
      <c r="E29" s="80">
        <f>建設IO!I73</f>
        <v>7971</v>
      </c>
      <c r="F29" s="80">
        <f>建設IO!J73</f>
        <v>3717</v>
      </c>
      <c r="G29" s="80">
        <f>建設IO!K73</f>
        <v>3574</v>
      </c>
      <c r="H29" s="80">
        <f>建設IO!L73</f>
        <v>143</v>
      </c>
      <c r="I29" s="80">
        <f>建設IO!M73</f>
        <v>4254</v>
      </c>
      <c r="J29" s="80">
        <f>建設IO!N73</f>
        <v>58</v>
      </c>
      <c r="K29" s="80">
        <f>建設IO!O73</f>
        <v>2274</v>
      </c>
      <c r="L29" s="80">
        <f>建設IO!P73</f>
        <v>2217</v>
      </c>
      <c r="M29" s="80">
        <f>建設IO!Q73</f>
        <v>57</v>
      </c>
      <c r="N29" s="80">
        <f>建設IO!R73</f>
        <v>1876</v>
      </c>
      <c r="O29" s="80">
        <f>建設IO!S73</f>
        <v>415</v>
      </c>
      <c r="P29" s="80">
        <f>建設IO!T73</f>
        <v>1461</v>
      </c>
      <c r="Q29" s="80">
        <f>建設IO!U73</f>
        <v>46</v>
      </c>
      <c r="R29" s="80">
        <f>建設IO!V73</f>
        <v>4557</v>
      </c>
      <c r="S29" s="80">
        <f>建設IO!W73</f>
        <v>248</v>
      </c>
      <c r="T29" s="80">
        <f>建設IO!X73</f>
        <v>32</v>
      </c>
      <c r="U29" s="80">
        <f>建設IO!Y73</f>
        <v>216</v>
      </c>
      <c r="V29" s="80">
        <f>建設IO!Z73</f>
        <v>4309</v>
      </c>
      <c r="W29" s="80">
        <f>建設IO!AA73</f>
        <v>39</v>
      </c>
      <c r="X29" s="80">
        <f>建設IO!AB73</f>
        <v>184</v>
      </c>
      <c r="Y29" s="80">
        <f>建設IO!AC73</f>
        <v>218</v>
      </c>
      <c r="Z29" s="80">
        <f>建設IO!AD73</f>
        <v>476</v>
      </c>
      <c r="AA29" s="80">
        <f>建設IO!AE73</f>
        <v>939</v>
      </c>
      <c r="AB29" s="80">
        <f>建設IO!AF73</f>
        <v>711</v>
      </c>
      <c r="AC29" s="80">
        <f>建設IO!AG73</f>
        <v>1596</v>
      </c>
      <c r="AD29" s="80">
        <f>建設IO!AH73</f>
        <v>146</v>
      </c>
      <c r="AE29" s="80">
        <f>建設IO!AI73</f>
        <v>102825</v>
      </c>
      <c r="AF29" s="80">
        <f>建設IO!AJ73</f>
        <v>56808</v>
      </c>
      <c r="AG29" s="80">
        <f>建設IO!AK73</f>
        <v>26976</v>
      </c>
      <c r="AH29" s="80">
        <f>建設IO!AL73</f>
        <v>25546</v>
      </c>
      <c r="AI29" s="80">
        <f>建設IO!AM73</f>
        <v>24232</v>
      </c>
      <c r="AJ29" s="80">
        <f>建設IO!AN73</f>
        <v>15588</v>
      </c>
      <c r="AK29" s="80">
        <f>建設IO!AO73</f>
        <v>375</v>
      </c>
      <c r="AL29" s="80">
        <f>建設IO!AP73</f>
        <v>673</v>
      </c>
      <c r="AM29" s="80">
        <f>建設IO!AQ73</f>
        <v>4160</v>
      </c>
      <c r="AN29" s="80">
        <f>建設IO!AR73</f>
        <v>3324</v>
      </c>
      <c r="AO29" s="80">
        <f>建設IO!AS73</f>
        <v>56</v>
      </c>
      <c r="AP29" s="80">
        <f>建設IO!AT73</f>
        <v>56</v>
      </c>
      <c r="AQ29" s="80">
        <f>建設IO!AU73</f>
        <v>1314</v>
      </c>
      <c r="AR29" s="80">
        <f>建設IO!AV73</f>
        <v>938</v>
      </c>
      <c r="AS29" s="80">
        <f>建設IO!AW73</f>
        <v>125</v>
      </c>
      <c r="AT29" s="80">
        <f>建設IO!AX73</f>
        <v>335</v>
      </c>
      <c r="AU29" s="80">
        <f>建設IO!AY73</f>
        <v>286</v>
      </c>
      <c r="AV29" s="80">
        <f>建設IO!AZ73</f>
        <v>192</v>
      </c>
      <c r="AW29" s="80">
        <f>建設IO!BA73</f>
        <v>376</v>
      </c>
      <c r="AX29" s="80">
        <f>建設IO!BB73</f>
        <v>305</v>
      </c>
      <c r="AY29" s="80">
        <f>建設IO!BC73</f>
        <v>71</v>
      </c>
      <c r="AZ29" s="80">
        <f>建設IO!BD73</f>
        <v>1430</v>
      </c>
      <c r="BA29" s="80">
        <f>建設IO!BE73</f>
        <v>20564</v>
      </c>
      <c r="BB29" s="80">
        <f>建設IO!BF73</f>
        <v>9162</v>
      </c>
      <c r="BC29" s="80">
        <f>建設IO!BG73</f>
        <v>7818</v>
      </c>
      <c r="BD29" s="80">
        <f>建設IO!BH73</f>
        <v>319</v>
      </c>
      <c r="BE29" s="80">
        <f>建設IO!BI73</f>
        <v>101</v>
      </c>
      <c r="BF29" s="80">
        <f>建設IO!BJ73</f>
        <v>924</v>
      </c>
      <c r="BG29" s="80">
        <f>建設IO!BK73</f>
        <v>7652</v>
      </c>
      <c r="BH29" s="80">
        <f>建設IO!BL73</f>
        <v>1355</v>
      </c>
      <c r="BI29" s="80">
        <f>建設IO!BM73</f>
        <v>333</v>
      </c>
      <c r="BJ29" s="80">
        <f>建設IO!BN73</f>
        <v>489</v>
      </c>
      <c r="BK29" s="80">
        <f>建設IO!BO73</f>
        <v>479</v>
      </c>
      <c r="BL29" s="80">
        <f>建設IO!BP73</f>
        <v>1094</v>
      </c>
      <c r="BM29" s="80">
        <f>建設IO!BQ73</f>
        <v>9268</v>
      </c>
      <c r="BN29" s="80">
        <f>建設IO!BR73</f>
        <v>46017</v>
      </c>
      <c r="BO29" s="80">
        <f>建設IO!BS73</f>
        <v>13118</v>
      </c>
      <c r="BP29" s="80">
        <f>建設IO!BT73</f>
        <v>3891</v>
      </c>
      <c r="BQ29" s="80">
        <f>建設IO!BU73</f>
        <v>889</v>
      </c>
      <c r="BR29" s="80">
        <f>建設IO!BV73</f>
        <v>3450</v>
      </c>
      <c r="BS29" s="80">
        <f>建設IO!BW73</f>
        <v>4386</v>
      </c>
      <c r="BT29" s="82">
        <f>建設IO!BX73</f>
        <v>20283</v>
      </c>
    </row>
    <row r="30" spans="1:72">
      <c r="A30" s="15">
        <v>27</v>
      </c>
      <c r="B30" s="9" t="s">
        <v>19</v>
      </c>
      <c r="C30" s="79">
        <f>建設IO!G74</f>
        <v>3132174</v>
      </c>
      <c r="D30" s="80">
        <f>建設IO!H74</f>
        <v>1749457</v>
      </c>
      <c r="E30" s="80">
        <f>建設IO!I74</f>
        <v>1037487</v>
      </c>
      <c r="F30" s="80">
        <f>建設IO!J74</f>
        <v>575792</v>
      </c>
      <c r="G30" s="80">
        <f>建設IO!K74</f>
        <v>556535</v>
      </c>
      <c r="H30" s="80">
        <f>建設IO!L74</f>
        <v>19257</v>
      </c>
      <c r="I30" s="80">
        <f>建設IO!M74</f>
        <v>461695</v>
      </c>
      <c r="J30" s="80">
        <f>建設IO!N74</f>
        <v>5750</v>
      </c>
      <c r="K30" s="80">
        <f>建設IO!O74</f>
        <v>229447</v>
      </c>
      <c r="L30" s="80">
        <f>建設IO!P74</f>
        <v>222937</v>
      </c>
      <c r="M30" s="80">
        <f>建設IO!Q74</f>
        <v>6510</v>
      </c>
      <c r="N30" s="80">
        <f>建設IO!R74</f>
        <v>221699</v>
      </c>
      <c r="O30" s="80">
        <f>建設IO!S74</f>
        <v>59682</v>
      </c>
      <c r="P30" s="80">
        <f>建設IO!T74</f>
        <v>162017</v>
      </c>
      <c r="Q30" s="80">
        <f>建設IO!U74</f>
        <v>4799</v>
      </c>
      <c r="R30" s="80">
        <f>建設IO!V74</f>
        <v>711970</v>
      </c>
      <c r="S30" s="80">
        <f>建設IO!W74</f>
        <v>47827</v>
      </c>
      <c r="T30" s="80">
        <f>建設IO!X74</f>
        <v>3555</v>
      </c>
      <c r="U30" s="80">
        <f>建設IO!Y74</f>
        <v>44272</v>
      </c>
      <c r="V30" s="80">
        <f>建設IO!Z74</f>
        <v>664143</v>
      </c>
      <c r="W30" s="80">
        <f>建設IO!AA74</f>
        <v>6472</v>
      </c>
      <c r="X30" s="80">
        <f>建設IO!AB74</f>
        <v>37324</v>
      </c>
      <c r="Y30" s="80">
        <f>建設IO!AC74</f>
        <v>17646</v>
      </c>
      <c r="Z30" s="80">
        <f>建設IO!AD74</f>
        <v>47549</v>
      </c>
      <c r="AA30" s="80">
        <f>建設IO!AE74</f>
        <v>161470</v>
      </c>
      <c r="AB30" s="80">
        <f>建設IO!AF74</f>
        <v>110089</v>
      </c>
      <c r="AC30" s="80">
        <f>建設IO!AG74</f>
        <v>275699</v>
      </c>
      <c r="AD30" s="80">
        <f>建設IO!AH74</f>
        <v>7894</v>
      </c>
      <c r="AE30" s="80">
        <f>建設IO!AI74</f>
        <v>818558</v>
      </c>
      <c r="AF30" s="80">
        <f>建設IO!AJ74</f>
        <v>500010</v>
      </c>
      <c r="AG30" s="80">
        <f>建設IO!AK74</f>
        <v>269681</v>
      </c>
      <c r="AH30" s="80">
        <f>建設IO!AL74</f>
        <v>261263</v>
      </c>
      <c r="AI30" s="80">
        <f>建設IO!AM74</f>
        <v>201401</v>
      </c>
      <c r="AJ30" s="80">
        <f>建設IO!AN74</f>
        <v>107308</v>
      </c>
      <c r="AK30" s="80">
        <f>建設IO!AO74</f>
        <v>4793</v>
      </c>
      <c r="AL30" s="80">
        <f>建設IO!AP74</f>
        <v>14943</v>
      </c>
      <c r="AM30" s="80">
        <f>建設IO!AQ74</f>
        <v>54455</v>
      </c>
      <c r="AN30" s="80">
        <f>建設IO!AR74</f>
        <v>18512</v>
      </c>
      <c r="AO30" s="80">
        <f>建設IO!AS74</f>
        <v>515</v>
      </c>
      <c r="AP30" s="80">
        <f>建設IO!AT74</f>
        <v>875</v>
      </c>
      <c r="AQ30" s="80">
        <f>建設IO!AU74</f>
        <v>59862</v>
      </c>
      <c r="AR30" s="80">
        <f>建設IO!AV74</f>
        <v>55327</v>
      </c>
      <c r="AS30" s="80">
        <f>建設IO!AW74</f>
        <v>44993</v>
      </c>
      <c r="AT30" s="80">
        <f>建設IO!AX74</f>
        <v>5313</v>
      </c>
      <c r="AU30" s="80">
        <f>建設IO!AY74</f>
        <v>4199</v>
      </c>
      <c r="AV30" s="80">
        <f>建設IO!AZ74</f>
        <v>822</v>
      </c>
      <c r="AW30" s="80">
        <f>建設IO!BA74</f>
        <v>4535</v>
      </c>
      <c r="AX30" s="80">
        <f>建設IO!BB74</f>
        <v>3691</v>
      </c>
      <c r="AY30" s="80">
        <f>建設IO!BC74</f>
        <v>844</v>
      </c>
      <c r="AZ30" s="80">
        <f>建設IO!BD74</f>
        <v>8418</v>
      </c>
      <c r="BA30" s="80">
        <f>建設IO!BE74</f>
        <v>189415</v>
      </c>
      <c r="BB30" s="80">
        <f>建設IO!BF74</f>
        <v>59227</v>
      </c>
      <c r="BC30" s="80">
        <f>建設IO!BG74</f>
        <v>31222</v>
      </c>
      <c r="BD30" s="80">
        <f>建設IO!BH74</f>
        <v>9587</v>
      </c>
      <c r="BE30" s="80">
        <f>建設IO!BI74</f>
        <v>2575</v>
      </c>
      <c r="BF30" s="80">
        <f>建設IO!BJ74</f>
        <v>15843</v>
      </c>
      <c r="BG30" s="80">
        <f>建設IO!BK74</f>
        <v>54969</v>
      </c>
      <c r="BH30" s="80">
        <f>建設IO!BL74</f>
        <v>22253</v>
      </c>
      <c r="BI30" s="80">
        <f>建設IO!BM74</f>
        <v>4563</v>
      </c>
      <c r="BJ30" s="80">
        <f>建設IO!BN74</f>
        <v>7049</v>
      </c>
      <c r="BK30" s="80">
        <f>建設IO!BO74</f>
        <v>11731</v>
      </c>
      <c r="BL30" s="80">
        <f>建設IO!BP74</f>
        <v>29623</v>
      </c>
      <c r="BM30" s="80">
        <f>建設IO!BQ74</f>
        <v>40914</v>
      </c>
      <c r="BN30" s="80">
        <f>建設IO!BR74</f>
        <v>318548</v>
      </c>
      <c r="BO30" s="80">
        <f>建設IO!BS74</f>
        <v>64986</v>
      </c>
      <c r="BP30" s="80">
        <f>建設IO!BT74</f>
        <v>19203</v>
      </c>
      <c r="BQ30" s="80">
        <f>建設IO!BU74</f>
        <v>4209</v>
      </c>
      <c r="BR30" s="80">
        <f>建設IO!BV74</f>
        <v>52848</v>
      </c>
      <c r="BS30" s="80">
        <f>建設IO!BW74</f>
        <v>44961</v>
      </c>
      <c r="BT30" s="82">
        <f>建設IO!BX74</f>
        <v>132341</v>
      </c>
    </row>
    <row r="31" spans="1:72">
      <c r="A31" s="15">
        <v>28</v>
      </c>
      <c r="B31" s="9" t="s">
        <v>20</v>
      </c>
      <c r="C31" s="79">
        <f>建設IO!G75</f>
        <v>732017</v>
      </c>
      <c r="D31" s="80">
        <f>建設IO!H75</f>
        <v>347816</v>
      </c>
      <c r="E31" s="80">
        <f>建設IO!I75</f>
        <v>179307</v>
      </c>
      <c r="F31" s="80">
        <f>建設IO!J75</f>
        <v>107561</v>
      </c>
      <c r="G31" s="80">
        <f>建設IO!K75</f>
        <v>103996</v>
      </c>
      <c r="H31" s="80">
        <f>建設IO!L75</f>
        <v>3565</v>
      </c>
      <c r="I31" s="80">
        <f>建設IO!M75</f>
        <v>71746</v>
      </c>
      <c r="J31" s="80">
        <f>建設IO!N75</f>
        <v>930</v>
      </c>
      <c r="K31" s="80">
        <f>建設IO!O75</f>
        <v>37779</v>
      </c>
      <c r="L31" s="80">
        <f>建設IO!P75</f>
        <v>37002</v>
      </c>
      <c r="M31" s="80">
        <f>建設IO!Q75</f>
        <v>777</v>
      </c>
      <c r="N31" s="80">
        <f>建設IO!R75</f>
        <v>32269</v>
      </c>
      <c r="O31" s="80">
        <f>建設IO!S75</f>
        <v>12488</v>
      </c>
      <c r="P31" s="80">
        <f>建設IO!T75</f>
        <v>19781</v>
      </c>
      <c r="Q31" s="80">
        <f>建設IO!U75</f>
        <v>768</v>
      </c>
      <c r="R31" s="80">
        <f>建設IO!V75</f>
        <v>168509</v>
      </c>
      <c r="S31" s="80">
        <f>建設IO!W75</f>
        <v>10576</v>
      </c>
      <c r="T31" s="80">
        <f>建設IO!X75</f>
        <v>830</v>
      </c>
      <c r="U31" s="80">
        <f>建設IO!Y75</f>
        <v>9746</v>
      </c>
      <c r="V31" s="80">
        <f>建設IO!Z75</f>
        <v>157933</v>
      </c>
      <c r="W31" s="80">
        <f>建設IO!AA75</f>
        <v>1704</v>
      </c>
      <c r="X31" s="80">
        <f>建設IO!AB75</f>
        <v>7232</v>
      </c>
      <c r="Y31" s="80">
        <f>建設IO!AC75</f>
        <v>4021</v>
      </c>
      <c r="Z31" s="80">
        <f>建設IO!AD75</f>
        <v>10815</v>
      </c>
      <c r="AA31" s="80">
        <f>建設IO!AE75</f>
        <v>34263</v>
      </c>
      <c r="AB31" s="80">
        <f>建設IO!AF75</f>
        <v>26891</v>
      </c>
      <c r="AC31" s="80">
        <f>建設IO!AG75</f>
        <v>70874</v>
      </c>
      <c r="AD31" s="80">
        <f>建設IO!AH75</f>
        <v>2133</v>
      </c>
      <c r="AE31" s="80">
        <f>建設IO!AI75</f>
        <v>333295</v>
      </c>
      <c r="AF31" s="80">
        <f>建設IO!AJ75</f>
        <v>212556</v>
      </c>
      <c r="AG31" s="80">
        <f>建設IO!AK75</f>
        <v>105439</v>
      </c>
      <c r="AH31" s="80">
        <f>建設IO!AL75</f>
        <v>100490</v>
      </c>
      <c r="AI31" s="80">
        <f>建設IO!AM75</f>
        <v>79217</v>
      </c>
      <c r="AJ31" s="80">
        <f>建設IO!AN75</f>
        <v>35050</v>
      </c>
      <c r="AK31" s="80">
        <f>建設IO!AO75</f>
        <v>2598</v>
      </c>
      <c r="AL31" s="80">
        <f>建設IO!AP75</f>
        <v>7544</v>
      </c>
      <c r="AM31" s="80">
        <f>建設IO!AQ75</f>
        <v>26224</v>
      </c>
      <c r="AN31" s="80">
        <f>建設IO!AR75</f>
        <v>7199</v>
      </c>
      <c r="AO31" s="80">
        <f>建設IO!AS75</f>
        <v>230</v>
      </c>
      <c r="AP31" s="80">
        <f>建設IO!AT75</f>
        <v>372</v>
      </c>
      <c r="AQ31" s="80">
        <f>建設IO!AU75</f>
        <v>21273</v>
      </c>
      <c r="AR31" s="80">
        <f>建設IO!AV75</f>
        <v>19314</v>
      </c>
      <c r="AS31" s="80">
        <f>建設IO!AW75</f>
        <v>14200</v>
      </c>
      <c r="AT31" s="80">
        <f>建設IO!AX75</f>
        <v>2981</v>
      </c>
      <c r="AU31" s="80">
        <f>建設IO!AY75</f>
        <v>1861</v>
      </c>
      <c r="AV31" s="80">
        <f>建設IO!AZ75</f>
        <v>272</v>
      </c>
      <c r="AW31" s="80">
        <f>建設IO!BA75</f>
        <v>1959</v>
      </c>
      <c r="AX31" s="80">
        <f>建設IO!BB75</f>
        <v>1580</v>
      </c>
      <c r="AY31" s="80">
        <f>建設IO!BC75</f>
        <v>379</v>
      </c>
      <c r="AZ31" s="80">
        <f>建設IO!BD75</f>
        <v>4949</v>
      </c>
      <c r="BA31" s="80">
        <f>建設IO!BE75</f>
        <v>88986</v>
      </c>
      <c r="BB31" s="80">
        <f>建設IO!BF75</f>
        <v>29263</v>
      </c>
      <c r="BC31" s="80">
        <f>建設IO!BG75</f>
        <v>16324</v>
      </c>
      <c r="BD31" s="80">
        <f>建設IO!BH75</f>
        <v>4284</v>
      </c>
      <c r="BE31" s="80">
        <f>建設IO!BI75</f>
        <v>1286</v>
      </c>
      <c r="BF31" s="80">
        <f>建設IO!BJ75</f>
        <v>7369</v>
      </c>
      <c r="BG31" s="80">
        <f>建設IO!BK75</f>
        <v>24891</v>
      </c>
      <c r="BH31" s="80">
        <f>建設IO!BL75</f>
        <v>9497</v>
      </c>
      <c r="BI31" s="80">
        <f>建設IO!BM75</f>
        <v>2063</v>
      </c>
      <c r="BJ31" s="80">
        <f>建設IO!BN75</f>
        <v>3165</v>
      </c>
      <c r="BK31" s="80">
        <f>建設IO!BO75</f>
        <v>8463</v>
      </c>
      <c r="BL31" s="80">
        <f>建設IO!BP75</f>
        <v>11644</v>
      </c>
      <c r="BM31" s="80">
        <f>建設IO!BQ75</f>
        <v>18131</v>
      </c>
      <c r="BN31" s="80">
        <f>建設IO!BR75</f>
        <v>120739</v>
      </c>
      <c r="BO31" s="80">
        <f>建設IO!BS75</f>
        <v>27215</v>
      </c>
      <c r="BP31" s="80">
        <f>建設IO!BT75</f>
        <v>14400</v>
      </c>
      <c r="BQ31" s="80">
        <f>建設IO!BU75</f>
        <v>7706</v>
      </c>
      <c r="BR31" s="80">
        <f>建設IO!BV75</f>
        <v>19127</v>
      </c>
      <c r="BS31" s="80">
        <f>建設IO!BW75</f>
        <v>12603</v>
      </c>
      <c r="BT31" s="82">
        <f>建設IO!BX75</f>
        <v>39688</v>
      </c>
    </row>
    <row r="32" spans="1:72">
      <c r="A32" s="15">
        <v>29</v>
      </c>
      <c r="B32" s="9" t="s">
        <v>21</v>
      </c>
      <c r="C32" s="79">
        <f>SUM(建設IO!G76:G78)</f>
        <v>268375</v>
      </c>
      <c r="D32" s="80">
        <f>SUM(建設IO!H76:H78)</f>
        <v>206555</v>
      </c>
      <c r="E32" s="80">
        <f>SUM(建設IO!I76:I78)</f>
        <v>146258</v>
      </c>
      <c r="F32" s="80">
        <f>SUM(建設IO!J76:J78)</f>
        <v>55311</v>
      </c>
      <c r="G32" s="80">
        <f>SUM(建設IO!K76:K78)</f>
        <v>52392</v>
      </c>
      <c r="H32" s="80">
        <f>SUM(建設IO!L76:L78)</f>
        <v>2919</v>
      </c>
      <c r="I32" s="80">
        <f>SUM(建設IO!M76:M78)</f>
        <v>90947</v>
      </c>
      <c r="J32" s="80">
        <f>SUM(建設IO!N76:N78)</f>
        <v>1319</v>
      </c>
      <c r="K32" s="80">
        <f>SUM(建設IO!O76:O78)</f>
        <v>49927</v>
      </c>
      <c r="L32" s="80">
        <f>SUM(建設IO!P76:P78)</f>
        <v>48460</v>
      </c>
      <c r="M32" s="80">
        <f>SUM(建設IO!Q76:Q78)</f>
        <v>1467</v>
      </c>
      <c r="N32" s="80">
        <f>SUM(建設IO!R76:R78)</f>
        <v>38678</v>
      </c>
      <c r="O32" s="80">
        <f>SUM(建設IO!S76:S78)</f>
        <v>14242</v>
      </c>
      <c r="P32" s="80">
        <f>SUM(建設IO!T76:T78)</f>
        <v>24436</v>
      </c>
      <c r="Q32" s="80">
        <f>SUM(建設IO!U76:U78)</f>
        <v>1023</v>
      </c>
      <c r="R32" s="80">
        <f>SUM(建設IO!V76:V78)</f>
        <v>60297</v>
      </c>
      <c r="S32" s="80">
        <f>SUM(建設IO!W76:W78)</f>
        <v>5327</v>
      </c>
      <c r="T32" s="80">
        <f>SUM(建設IO!X76:X78)</f>
        <v>351</v>
      </c>
      <c r="U32" s="80">
        <f>SUM(建設IO!Y76:Y78)</f>
        <v>4976</v>
      </c>
      <c r="V32" s="80">
        <f>SUM(建設IO!Z76:Z78)</f>
        <v>54970</v>
      </c>
      <c r="W32" s="80">
        <f>SUM(建設IO!AA76:AA78)</f>
        <v>765</v>
      </c>
      <c r="X32" s="80">
        <f>SUM(建設IO!AB76:AB78)</f>
        <v>2579</v>
      </c>
      <c r="Y32" s="80">
        <f>SUM(建設IO!AC76:AC78)</f>
        <v>1247</v>
      </c>
      <c r="Z32" s="80">
        <f>SUM(建設IO!AD76:AD78)</f>
        <v>4815</v>
      </c>
      <c r="AA32" s="80">
        <f>SUM(建設IO!AE76:AE78)</f>
        <v>12466</v>
      </c>
      <c r="AB32" s="80">
        <f>SUM(建設IO!AF76:AF78)</f>
        <v>8900</v>
      </c>
      <c r="AC32" s="80">
        <f>SUM(建設IO!AG76:AG78)</f>
        <v>23098</v>
      </c>
      <c r="AD32" s="80">
        <f>SUM(建設IO!AH76:AH78)</f>
        <v>1100</v>
      </c>
      <c r="AE32" s="80">
        <f>SUM(建設IO!AI76:AI78)</f>
        <v>40918</v>
      </c>
      <c r="AF32" s="80">
        <f>SUM(建設IO!AJ76:AJ78)</f>
        <v>19854</v>
      </c>
      <c r="AG32" s="80">
        <f>SUM(建設IO!AK76:AK78)</f>
        <v>9722</v>
      </c>
      <c r="AH32" s="80">
        <f>SUM(建設IO!AL76:AL78)</f>
        <v>9672</v>
      </c>
      <c r="AI32" s="80">
        <f>SUM(建設IO!AM76:AM78)</f>
        <v>8132</v>
      </c>
      <c r="AJ32" s="80">
        <f>SUM(建設IO!AN76:AN78)</f>
        <v>4086</v>
      </c>
      <c r="AK32" s="80">
        <f>SUM(建設IO!AO76:AO78)</f>
        <v>253</v>
      </c>
      <c r="AL32" s="80">
        <f>SUM(建設IO!AP76:AP78)</f>
        <v>553</v>
      </c>
      <c r="AM32" s="80">
        <f>SUM(建設IO!AQ76:AQ78)</f>
        <v>3106</v>
      </c>
      <c r="AN32" s="80">
        <f>SUM(建設IO!AR76:AR78)</f>
        <v>125</v>
      </c>
      <c r="AO32" s="80">
        <f>SUM(建設IO!AS76:AS78)</f>
        <v>3</v>
      </c>
      <c r="AP32" s="80">
        <f>SUM(建設IO!AT76:AT78)</f>
        <v>6</v>
      </c>
      <c r="AQ32" s="80">
        <f>SUM(建設IO!AU76:AU78)</f>
        <v>1540</v>
      </c>
      <c r="AR32" s="80">
        <f>SUM(建設IO!AV76:AV78)</f>
        <v>1362</v>
      </c>
      <c r="AS32" s="80">
        <f>SUM(建設IO!AW76:AW78)</f>
        <v>1010</v>
      </c>
      <c r="AT32" s="80">
        <f>SUM(建設IO!AX76:AX78)</f>
        <v>193</v>
      </c>
      <c r="AU32" s="80">
        <f>SUM(建設IO!AY76:AY78)</f>
        <v>125</v>
      </c>
      <c r="AV32" s="80">
        <f>SUM(建設IO!AZ76:AZ78)</f>
        <v>34</v>
      </c>
      <c r="AW32" s="80">
        <f>SUM(建設IO!BA76:BA78)</f>
        <v>178</v>
      </c>
      <c r="AX32" s="80">
        <f>SUM(建設IO!BB76:BB78)</f>
        <v>144</v>
      </c>
      <c r="AY32" s="80">
        <f>SUM(建設IO!BC76:BC78)</f>
        <v>34</v>
      </c>
      <c r="AZ32" s="80">
        <f>SUM(建設IO!BD76:BD78)</f>
        <v>50</v>
      </c>
      <c r="BA32" s="80">
        <f>SUM(建設IO!BE76:BE78)</f>
        <v>9454</v>
      </c>
      <c r="BB32" s="80">
        <f>SUM(建設IO!BF76:BF78)</f>
        <v>6250</v>
      </c>
      <c r="BC32" s="80">
        <f>SUM(建設IO!BG76:BG78)</f>
        <v>1758</v>
      </c>
      <c r="BD32" s="80">
        <f>SUM(建設IO!BH76:BH78)</f>
        <v>644</v>
      </c>
      <c r="BE32" s="80">
        <f>SUM(建設IO!BI76:BI78)</f>
        <v>34</v>
      </c>
      <c r="BF32" s="80">
        <f>SUM(建設IO!BJ76:BJ78)</f>
        <v>3814</v>
      </c>
      <c r="BG32" s="80">
        <f>SUM(建設IO!BK76:BK78)</f>
        <v>682</v>
      </c>
      <c r="BH32" s="80">
        <f>SUM(建設IO!BL76:BL78)</f>
        <v>1697</v>
      </c>
      <c r="BI32" s="80">
        <f>SUM(建設IO!BM76:BM78)</f>
        <v>118</v>
      </c>
      <c r="BJ32" s="80">
        <f>SUM(建設IO!BN76:BN78)</f>
        <v>72</v>
      </c>
      <c r="BK32" s="80">
        <f>SUM(建設IO!BO76:BO78)</f>
        <v>274</v>
      </c>
      <c r="BL32" s="80">
        <f>SUM(建設IO!BP76:BP78)</f>
        <v>361</v>
      </c>
      <c r="BM32" s="80">
        <f>SUM(建設IO!BQ76:BQ78)</f>
        <v>678</v>
      </c>
      <c r="BN32" s="80">
        <f>SUM(建設IO!BR76:BR78)</f>
        <v>21064</v>
      </c>
      <c r="BO32" s="80">
        <f>SUM(建設IO!BS76:BS78)</f>
        <v>6384</v>
      </c>
      <c r="BP32" s="80">
        <f>SUM(建設IO!BT76:BT78)</f>
        <v>910</v>
      </c>
      <c r="BQ32" s="80">
        <f>SUM(建設IO!BU76:BU78)</f>
        <v>199</v>
      </c>
      <c r="BR32" s="80">
        <f>SUM(建設IO!BV76:BV78)</f>
        <v>1298</v>
      </c>
      <c r="BS32" s="80">
        <f>SUM(建設IO!BW76:BW78)</f>
        <v>4118</v>
      </c>
      <c r="BT32" s="82">
        <f>SUM(建設IO!BX76:BX78)</f>
        <v>8155</v>
      </c>
    </row>
    <row r="33" spans="1:72">
      <c r="A33" s="151">
        <v>30</v>
      </c>
      <c r="B33" s="152" t="s">
        <v>32</v>
      </c>
      <c r="C33" s="153">
        <f>SUM(建設IO!G79:G87)</f>
        <v>2499202</v>
      </c>
      <c r="D33" s="158">
        <f>SUM(建設IO!H79:H87)</f>
        <v>1241125</v>
      </c>
      <c r="E33" s="158">
        <f>SUM(建設IO!I79:I87)</f>
        <v>703210</v>
      </c>
      <c r="F33" s="158">
        <f>SUM(建設IO!J79:J87)</f>
        <v>349431</v>
      </c>
      <c r="G33" s="158">
        <f>SUM(建設IO!K79:K87)</f>
        <v>336071</v>
      </c>
      <c r="H33" s="158">
        <f>SUM(建設IO!L79:L87)</f>
        <v>13360</v>
      </c>
      <c r="I33" s="158">
        <f>SUM(建設IO!M79:M87)</f>
        <v>353779</v>
      </c>
      <c r="J33" s="158">
        <f>SUM(建設IO!N79:N87)</f>
        <v>4753</v>
      </c>
      <c r="K33" s="158">
        <f>SUM(建設IO!O79:O87)</f>
        <v>181768</v>
      </c>
      <c r="L33" s="158">
        <f>SUM(建設IO!P79:P87)</f>
        <v>177548</v>
      </c>
      <c r="M33" s="158">
        <f>SUM(建設IO!Q79:Q87)</f>
        <v>4220</v>
      </c>
      <c r="N33" s="158">
        <f>SUM(建設IO!R79:R87)</f>
        <v>163721</v>
      </c>
      <c r="O33" s="158">
        <f>SUM(建設IO!S79:S87)</f>
        <v>61482</v>
      </c>
      <c r="P33" s="158">
        <f>SUM(建設IO!T79:T87)</f>
        <v>102239</v>
      </c>
      <c r="Q33" s="158">
        <f>SUM(建設IO!U79:U87)</f>
        <v>3537</v>
      </c>
      <c r="R33" s="158">
        <f>SUM(建設IO!V79:V87)</f>
        <v>537915</v>
      </c>
      <c r="S33" s="158">
        <f>SUM(建設IO!W79:W87)</f>
        <v>26925</v>
      </c>
      <c r="T33" s="158">
        <f>SUM(建設IO!X79:X87)</f>
        <v>2242</v>
      </c>
      <c r="U33" s="158">
        <f>SUM(建設IO!Y79:Y87)</f>
        <v>24683</v>
      </c>
      <c r="V33" s="158">
        <f>SUM(建設IO!Z79:Z87)</f>
        <v>510990</v>
      </c>
      <c r="W33" s="158">
        <f>SUM(建設IO!AA79:AA87)</f>
        <v>5909</v>
      </c>
      <c r="X33" s="158">
        <f>SUM(建設IO!AB79:AB87)</f>
        <v>25061</v>
      </c>
      <c r="Y33" s="158">
        <f>SUM(建設IO!AC79:AC87)</f>
        <v>12816</v>
      </c>
      <c r="Z33" s="158">
        <f>SUM(建設IO!AD79:AD87)</f>
        <v>35939</v>
      </c>
      <c r="AA33" s="158">
        <f>SUM(建設IO!AE79:AE87)</f>
        <v>102921</v>
      </c>
      <c r="AB33" s="158">
        <f>SUM(建設IO!AF79:AF87)</f>
        <v>101317</v>
      </c>
      <c r="AC33" s="158">
        <f>SUM(建設IO!AG79:AG87)</f>
        <v>219792</v>
      </c>
      <c r="AD33" s="158">
        <f>SUM(建設IO!AH79:AH87)</f>
        <v>7235</v>
      </c>
      <c r="AE33" s="158">
        <f>SUM(建設IO!AI79:AI87)</f>
        <v>922504</v>
      </c>
      <c r="AF33" s="158">
        <f>SUM(建設IO!AJ79:AJ87)</f>
        <v>578189</v>
      </c>
      <c r="AG33" s="158">
        <f>SUM(建設IO!AK79:AK87)</f>
        <v>315797</v>
      </c>
      <c r="AH33" s="158">
        <f>SUM(建設IO!AL79:AL87)</f>
        <v>310753</v>
      </c>
      <c r="AI33" s="158">
        <f>SUM(建設IO!AM79:AM87)</f>
        <v>265368</v>
      </c>
      <c r="AJ33" s="158">
        <f>SUM(建設IO!AN79:AN87)</f>
        <v>89992</v>
      </c>
      <c r="AK33" s="158">
        <f>SUM(建設IO!AO79:AO87)</f>
        <v>6830</v>
      </c>
      <c r="AL33" s="158">
        <f>SUM(建設IO!AP79:AP87)</f>
        <v>41068</v>
      </c>
      <c r="AM33" s="158">
        <f>SUM(建設IO!AQ79:AQ87)</f>
        <v>104876</v>
      </c>
      <c r="AN33" s="158">
        <f>SUM(建設IO!AR79:AR87)</f>
        <v>21176</v>
      </c>
      <c r="AO33" s="158">
        <f>SUM(建設IO!AS79:AS87)</f>
        <v>514</v>
      </c>
      <c r="AP33" s="158">
        <f>SUM(建設IO!AT79:AT87)</f>
        <v>912</v>
      </c>
      <c r="AQ33" s="158">
        <f>SUM(建設IO!AU79:AU87)</f>
        <v>45385</v>
      </c>
      <c r="AR33" s="158">
        <f>SUM(建設IO!AV79:AV87)</f>
        <v>38924</v>
      </c>
      <c r="AS33" s="158">
        <f>SUM(建設IO!AW79:AW87)</f>
        <v>30147</v>
      </c>
      <c r="AT33" s="158">
        <f>SUM(建設IO!AX79:AX87)</f>
        <v>4630</v>
      </c>
      <c r="AU33" s="158">
        <f>SUM(建設IO!AY79:AY87)</f>
        <v>3501</v>
      </c>
      <c r="AV33" s="158">
        <f>SUM(建設IO!AZ79:AZ87)</f>
        <v>646</v>
      </c>
      <c r="AW33" s="158">
        <f>SUM(建設IO!BA79:BA87)</f>
        <v>6461</v>
      </c>
      <c r="AX33" s="158">
        <f>SUM(建設IO!BB79:BB87)</f>
        <v>5240</v>
      </c>
      <c r="AY33" s="158">
        <f>SUM(建設IO!BC79:BC87)</f>
        <v>1221</v>
      </c>
      <c r="AZ33" s="158">
        <f>SUM(建設IO!BD79:BD87)</f>
        <v>5044</v>
      </c>
      <c r="BA33" s="158">
        <f>SUM(建設IO!BE79:BE87)</f>
        <v>220287</v>
      </c>
      <c r="BB33" s="158">
        <f>SUM(建設IO!BF79:BF87)</f>
        <v>82272</v>
      </c>
      <c r="BC33" s="158">
        <f>SUM(建設IO!BG79:BG87)</f>
        <v>42682</v>
      </c>
      <c r="BD33" s="158">
        <f>SUM(建設IO!BH79:BH87)</f>
        <v>5156</v>
      </c>
      <c r="BE33" s="158">
        <f>SUM(建設IO!BI79:BI87)</f>
        <v>4820</v>
      </c>
      <c r="BF33" s="158">
        <f>SUM(建設IO!BJ79:BJ87)</f>
        <v>29614</v>
      </c>
      <c r="BG33" s="158">
        <f>SUM(建設IO!BK79:BK87)</f>
        <v>42364</v>
      </c>
      <c r="BH33" s="158">
        <f>SUM(建設IO!BL79:BL87)</f>
        <v>33693</v>
      </c>
      <c r="BI33" s="158">
        <f>SUM(建設IO!BM79:BM87)</f>
        <v>10294</v>
      </c>
      <c r="BJ33" s="158">
        <f>SUM(建設IO!BN79:BN87)</f>
        <v>6247</v>
      </c>
      <c r="BK33" s="158">
        <f>SUM(建設IO!BO79:BO87)</f>
        <v>23506</v>
      </c>
      <c r="BL33" s="158">
        <f>SUM(建設IO!BP79:BP87)</f>
        <v>21911</v>
      </c>
      <c r="BM33" s="158">
        <f>SUM(建設IO!BQ79:BQ87)</f>
        <v>42105</v>
      </c>
      <c r="BN33" s="158">
        <f>SUM(建設IO!BR79:BR87)</f>
        <v>344315</v>
      </c>
      <c r="BO33" s="158">
        <f>SUM(建設IO!BS79:BS87)</f>
        <v>62981</v>
      </c>
      <c r="BP33" s="158">
        <f>SUM(建設IO!BT79:BT87)</f>
        <v>26380</v>
      </c>
      <c r="BQ33" s="158">
        <f>SUM(建設IO!BU79:BU87)</f>
        <v>6006</v>
      </c>
      <c r="BR33" s="158">
        <f>SUM(建設IO!BV79:BV87)</f>
        <v>51343</v>
      </c>
      <c r="BS33" s="158">
        <f>SUM(建設IO!BW79:BW87)</f>
        <v>63072</v>
      </c>
      <c r="BT33" s="159">
        <f>SUM(建設IO!BX79:BX87)</f>
        <v>134533</v>
      </c>
    </row>
    <row r="34" spans="1:72">
      <c r="A34" s="15">
        <v>31</v>
      </c>
      <c r="B34" s="9" t="s">
        <v>22</v>
      </c>
      <c r="C34" s="79">
        <f>SUM(建設IO!G88:G92)</f>
        <v>384305</v>
      </c>
      <c r="D34" s="80">
        <f>SUM(建設IO!H88:H92)</f>
        <v>130096</v>
      </c>
      <c r="E34" s="80">
        <f>SUM(建設IO!I88:I92)</f>
        <v>59221</v>
      </c>
      <c r="F34" s="80">
        <f>SUM(建設IO!J88:J92)</f>
        <v>26188</v>
      </c>
      <c r="G34" s="80">
        <f>SUM(建設IO!K88:K92)</f>
        <v>22702</v>
      </c>
      <c r="H34" s="80">
        <f>SUM(建設IO!L88:L92)</f>
        <v>3486</v>
      </c>
      <c r="I34" s="80">
        <f>SUM(建設IO!M88:M92)</f>
        <v>33033</v>
      </c>
      <c r="J34" s="80">
        <f>SUM(建設IO!N88:N92)</f>
        <v>376</v>
      </c>
      <c r="K34" s="80">
        <f>SUM(建設IO!O88:O92)</f>
        <v>15163</v>
      </c>
      <c r="L34" s="80">
        <f>SUM(建設IO!P88:P92)</f>
        <v>14442</v>
      </c>
      <c r="M34" s="80">
        <f>SUM(建設IO!Q88:Q92)</f>
        <v>721</v>
      </c>
      <c r="N34" s="80">
        <f>SUM(建設IO!R88:R92)</f>
        <v>17027</v>
      </c>
      <c r="O34" s="80">
        <f>SUM(建設IO!S88:S92)</f>
        <v>4644</v>
      </c>
      <c r="P34" s="80">
        <f>SUM(建設IO!T88:T92)</f>
        <v>12383</v>
      </c>
      <c r="Q34" s="80">
        <f>SUM(建設IO!U88:U92)</f>
        <v>467</v>
      </c>
      <c r="R34" s="80">
        <f>SUM(建設IO!V88:V92)</f>
        <v>70875</v>
      </c>
      <c r="S34" s="80">
        <f>SUM(建設IO!W88:W92)</f>
        <v>6652</v>
      </c>
      <c r="T34" s="80">
        <f>SUM(建設IO!X88:X92)</f>
        <v>499</v>
      </c>
      <c r="U34" s="80">
        <f>SUM(建設IO!Y88:Y92)</f>
        <v>6153</v>
      </c>
      <c r="V34" s="80">
        <f>SUM(建設IO!Z88:Z92)</f>
        <v>64223</v>
      </c>
      <c r="W34" s="80">
        <f>SUM(建設IO!AA88:AA92)</f>
        <v>778</v>
      </c>
      <c r="X34" s="80">
        <f>SUM(建設IO!AB88:AB92)</f>
        <v>2905</v>
      </c>
      <c r="Y34" s="80">
        <f>SUM(建設IO!AC88:AC92)</f>
        <v>1519</v>
      </c>
      <c r="Z34" s="80">
        <f>SUM(建設IO!AD88:AD92)</f>
        <v>4945</v>
      </c>
      <c r="AA34" s="80">
        <f>SUM(建設IO!AE88:AE92)</f>
        <v>14021</v>
      </c>
      <c r="AB34" s="80">
        <f>SUM(建設IO!AF88:AF92)</f>
        <v>10456</v>
      </c>
      <c r="AC34" s="80">
        <f>SUM(建設IO!AG88:AG92)</f>
        <v>27544</v>
      </c>
      <c r="AD34" s="80">
        <f>SUM(建設IO!AH88:AH92)</f>
        <v>2055</v>
      </c>
      <c r="AE34" s="80">
        <f>SUM(建設IO!AI88:AI92)</f>
        <v>197536</v>
      </c>
      <c r="AF34" s="80">
        <f>SUM(建設IO!AJ88:AJ92)</f>
        <v>113859</v>
      </c>
      <c r="AG34" s="80">
        <f>SUM(建設IO!AK88:AK92)</f>
        <v>62691</v>
      </c>
      <c r="AH34" s="80">
        <f>SUM(建設IO!AL88:AL92)</f>
        <v>61960</v>
      </c>
      <c r="AI34" s="80">
        <f>SUM(建設IO!AM88:AM92)</f>
        <v>52567</v>
      </c>
      <c r="AJ34" s="80">
        <f>SUM(建設IO!AN88:AN92)</f>
        <v>23831</v>
      </c>
      <c r="AK34" s="80">
        <f>SUM(建設IO!AO88:AO92)</f>
        <v>1121</v>
      </c>
      <c r="AL34" s="80">
        <f>SUM(建設IO!AP88:AP92)</f>
        <v>3177</v>
      </c>
      <c r="AM34" s="80">
        <f>SUM(建設IO!AQ88:AQ92)</f>
        <v>18773</v>
      </c>
      <c r="AN34" s="80">
        <f>SUM(建設IO!AR88:AR92)</f>
        <v>5342</v>
      </c>
      <c r="AO34" s="80">
        <f>SUM(建設IO!AS88:AS92)</f>
        <v>97</v>
      </c>
      <c r="AP34" s="80">
        <f>SUM(建設IO!AT88:AT92)</f>
        <v>226</v>
      </c>
      <c r="AQ34" s="80">
        <f>SUM(建設IO!AU88:AU92)</f>
        <v>9393</v>
      </c>
      <c r="AR34" s="80">
        <f>SUM(建設IO!AV88:AV92)</f>
        <v>8344</v>
      </c>
      <c r="AS34" s="80">
        <f>SUM(建設IO!AW88:AW92)</f>
        <v>6724</v>
      </c>
      <c r="AT34" s="80">
        <f>SUM(建設IO!AX88:AX92)</f>
        <v>885</v>
      </c>
      <c r="AU34" s="80">
        <f>SUM(建設IO!AY88:AY92)</f>
        <v>540</v>
      </c>
      <c r="AV34" s="80">
        <f>SUM(建設IO!AZ88:AZ92)</f>
        <v>195</v>
      </c>
      <c r="AW34" s="80">
        <f>SUM(建設IO!BA88:BA92)</f>
        <v>1049</v>
      </c>
      <c r="AX34" s="80">
        <f>SUM(建設IO!BB88:BB92)</f>
        <v>815</v>
      </c>
      <c r="AY34" s="80">
        <f>SUM(建設IO!BC88:BC92)</f>
        <v>234</v>
      </c>
      <c r="AZ34" s="80">
        <f>SUM(建設IO!BD88:BD92)</f>
        <v>731</v>
      </c>
      <c r="BA34" s="80">
        <f>SUM(建設IO!BE88:BE92)</f>
        <v>48491</v>
      </c>
      <c r="BB34" s="80">
        <f>SUM(建設IO!BF88:BF92)</f>
        <v>20887</v>
      </c>
      <c r="BC34" s="80">
        <f>SUM(建設IO!BG88:BG92)</f>
        <v>11955</v>
      </c>
      <c r="BD34" s="80">
        <f>SUM(建設IO!BH88:BH92)</f>
        <v>2902</v>
      </c>
      <c r="BE34" s="80">
        <f>SUM(建設IO!BI88:BI92)</f>
        <v>899</v>
      </c>
      <c r="BF34" s="80">
        <f>SUM(建設IO!BJ88:BJ92)</f>
        <v>5131</v>
      </c>
      <c r="BG34" s="80">
        <f>SUM(建設IO!BK88:BK92)</f>
        <v>12128</v>
      </c>
      <c r="BH34" s="80">
        <f>SUM(建設IO!BL88:BL92)</f>
        <v>7565</v>
      </c>
      <c r="BI34" s="80">
        <f>SUM(建設IO!BM88:BM92)</f>
        <v>811</v>
      </c>
      <c r="BJ34" s="80">
        <f>SUM(建設IO!BN88:BN92)</f>
        <v>1042</v>
      </c>
      <c r="BK34" s="80">
        <f>SUM(建設IO!BO88:BO92)</f>
        <v>1528</v>
      </c>
      <c r="BL34" s="80">
        <f>SUM(建設IO!BP88:BP92)</f>
        <v>4530</v>
      </c>
      <c r="BM34" s="80">
        <f>SUM(建設IO!BQ88:BQ92)</f>
        <v>2677</v>
      </c>
      <c r="BN34" s="80">
        <f>SUM(建設IO!BR88:BR92)</f>
        <v>83677</v>
      </c>
      <c r="BO34" s="80">
        <f>SUM(建設IO!BS88:BS92)</f>
        <v>14737</v>
      </c>
      <c r="BP34" s="80">
        <f>SUM(建設IO!BT88:BT92)</f>
        <v>7360</v>
      </c>
      <c r="BQ34" s="80">
        <f>SUM(建設IO!BU88:BU92)</f>
        <v>1836</v>
      </c>
      <c r="BR34" s="80">
        <f>SUM(建設IO!BV88:BV92)</f>
        <v>9135</v>
      </c>
      <c r="BS34" s="80">
        <f>SUM(建設IO!BW88:BW92)</f>
        <v>11957</v>
      </c>
      <c r="BT34" s="82">
        <f>SUM(建設IO!BX88:BX92)</f>
        <v>38652</v>
      </c>
    </row>
    <row r="35" spans="1:72">
      <c r="A35" s="15">
        <v>32</v>
      </c>
      <c r="B35" s="9" t="s">
        <v>23</v>
      </c>
      <c r="C35" s="79">
        <f>建設IO!G93</f>
        <v>0</v>
      </c>
      <c r="D35" s="80">
        <f>建設IO!H93</f>
        <v>0</v>
      </c>
      <c r="E35" s="80">
        <f>建設IO!I93</f>
        <v>0</v>
      </c>
      <c r="F35" s="80">
        <f>建設IO!J93</f>
        <v>0</v>
      </c>
      <c r="G35" s="80">
        <f>建設IO!K93</f>
        <v>0</v>
      </c>
      <c r="H35" s="80">
        <f>建設IO!L93</f>
        <v>0</v>
      </c>
      <c r="I35" s="80">
        <f>建設IO!M93</f>
        <v>0</v>
      </c>
      <c r="J35" s="80">
        <f>建設IO!N93</f>
        <v>0</v>
      </c>
      <c r="K35" s="80">
        <f>建設IO!O93</f>
        <v>0</v>
      </c>
      <c r="L35" s="80">
        <f>建設IO!P93</f>
        <v>0</v>
      </c>
      <c r="M35" s="80">
        <f>建設IO!Q93</f>
        <v>0</v>
      </c>
      <c r="N35" s="80">
        <f>建設IO!R93</f>
        <v>0</v>
      </c>
      <c r="O35" s="80">
        <f>建設IO!S93</f>
        <v>0</v>
      </c>
      <c r="P35" s="80">
        <f>建設IO!T93</f>
        <v>0</v>
      </c>
      <c r="Q35" s="80">
        <f>建設IO!U93</f>
        <v>0</v>
      </c>
      <c r="R35" s="80">
        <f>建設IO!V93</f>
        <v>0</v>
      </c>
      <c r="S35" s="80">
        <f>建設IO!W93</f>
        <v>0</v>
      </c>
      <c r="T35" s="80">
        <f>建設IO!X93</f>
        <v>0</v>
      </c>
      <c r="U35" s="80">
        <f>建設IO!Y93</f>
        <v>0</v>
      </c>
      <c r="V35" s="80">
        <f>建設IO!Z93</f>
        <v>0</v>
      </c>
      <c r="W35" s="80">
        <f>建設IO!AA93</f>
        <v>0</v>
      </c>
      <c r="X35" s="80">
        <f>建設IO!AB93</f>
        <v>0</v>
      </c>
      <c r="Y35" s="80">
        <f>建設IO!AC93</f>
        <v>0</v>
      </c>
      <c r="Z35" s="80">
        <f>建設IO!AD93</f>
        <v>0</v>
      </c>
      <c r="AA35" s="80">
        <f>建設IO!AE93</f>
        <v>0</v>
      </c>
      <c r="AB35" s="80">
        <f>建設IO!AF93</f>
        <v>0</v>
      </c>
      <c r="AC35" s="80">
        <f>建設IO!AG93</f>
        <v>0</v>
      </c>
      <c r="AD35" s="80">
        <f>建設IO!AH93</f>
        <v>0</v>
      </c>
      <c r="AE35" s="80">
        <f>建設IO!AI93</f>
        <v>0</v>
      </c>
      <c r="AF35" s="80">
        <f>建設IO!AJ93</f>
        <v>0</v>
      </c>
      <c r="AG35" s="80">
        <f>建設IO!AK93</f>
        <v>0</v>
      </c>
      <c r="AH35" s="80">
        <f>建設IO!AL93</f>
        <v>0</v>
      </c>
      <c r="AI35" s="80">
        <f>建設IO!AM93</f>
        <v>0</v>
      </c>
      <c r="AJ35" s="80">
        <f>建設IO!AN93</f>
        <v>0</v>
      </c>
      <c r="AK35" s="80">
        <f>建設IO!AO93</f>
        <v>0</v>
      </c>
      <c r="AL35" s="80">
        <f>建設IO!AP93</f>
        <v>0</v>
      </c>
      <c r="AM35" s="80">
        <f>建設IO!AQ93</f>
        <v>0</v>
      </c>
      <c r="AN35" s="80">
        <f>建設IO!AR93</f>
        <v>0</v>
      </c>
      <c r="AO35" s="80">
        <f>建設IO!AS93</f>
        <v>0</v>
      </c>
      <c r="AP35" s="80">
        <f>建設IO!AT93</f>
        <v>0</v>
      </c>
      <c r="AQ35" s="80">
        <f>建設IO!AU93</f>
        <v>0</v>
      </c>
      <c r="AR35" s="80">
        <f>建設IO!AV93</f>
        <v>0</v>
      </c>
      <c r="AS35" s="80">
        <f>建設IO!AW93</f>
        <v>0</v>
      </c>
      <c r="AT35" s="80">
        <f>建設IO!AX93</f>
        <v>0</v>
      </c>
      <c r="AU35" s="80">
        <f>建設IO!AY93</f>
        <v>0</v>
      </c>
      <c r="AV35" s="80">
        <f>建設IO!AZ93</f>
        <v>0</v>
      </c>
      <c r="AW35" s="80">
        <f>建設IO!BA93</f>
        <v>0</v>
      </c>
      <c r="AX35" s="80">
        <f>建設IO!BB93</f>
        <v>0</v>
      </c>
      <c r="AY35" s="80">
        <f>建設IO!BC93</f>
        <v>0</v>
      </c>
      <c r="AZ35" s="80">
        <f>建設IO!BD93</f>
        <v>0</v>
      </c>
      <c r="BA35" s="80">
        <f>建設IO!BE93</f>
        <v>0</v>
      </c>
      <c r="BB35" s="80">
        <f>建設IO!BF93</f>
        <v>0</v>
      </c>
      <c r="BC35" s="80">
        <f>建設IO!BG93</f>
        <v>0</v>
      </c>
      <c r="BD35" s="80">
        <f>建設IO!BH93</f>
        <v>0</v>
      </c>
      <c r="BE35" s="80">
        <f>建設IO!BI93</f>
        <v>0</v>
      </c>
      <c r="BF35" s="80">
        <f>建設IO!BJ93</f>
        <v>0</v>
      </c>
      <c r="BG35" s="80">
        <f>建設IO!BK93</f>
        <v>0</v>
      </c>
      <c r="BH35" s="80">
        <f>建設IO!BL93</f>
        <v>0</v>
      </c>
      <c r="BI35" s="80">
        <f>建設IO!BM93</f>
        <v>0</v>
      </c>
      <c r="BJ35" s="80">
        <f>建設IO!BN93</f>
        <v>0</v>
      </c>
      <c r="BK35" s="80">
        <f>建設IO!BO93</f>
        <v>0</v>
      </c>
      <c r="BL35" s="80">
        <f>建設IO!BP93</f>
        <v>0</v>
      </c>
      <c r="BM35" s="80">
        <f>建設IO!BQ93</f>
        <v>0</v>
      </c>
      <c r="BN35" s="80">
        <f>建設IO!BR93</f>
        <v>0</v>
      </c>
      <c r="BO35" s="80">
        <f>建設IO!BS93</f>
        <v>0</v>
      </c>
      <c r="BP35" s="80">
        <f>建設IO!BT93</f>
        <v>0</v>
      </c>
      <c r="BQ35" s="80">
        <f>建設IO!BU93</f>
        <v>0</v>
      </c>
      <c r="BR35" s="80">
        <f>建設IO!BV93</f>
        <v>0</v>
      </c>
      <c r="BS35" s="80">
        <f>建設IO!BW93</f>
        <v>0</v>
      </c>
      <c r="BT35" s="82">
        <f>建設IO!BX93</f>
        <v>0</v>
      </c>
    </row>
    <row r="36" spans="1:72">
      <c r="A36" s="15">
        <v>33</v>
      </c>
      <c r="B36" s="9" t="s">
        <v>24</v>
      </c>
      <c r="C36" s="79">
        <f>SUM(建設IO!G94:G95)</f>
        <v>9396</v>
      </c>
      <c r="D36" s="80">
        <f>SUM(建設IO!H94:H95)</f>
        <v>6300</v>
      </c>
      <c r="E36" s="80">
        <f>SUM(建設IO!I94:I95)</f>
        <v>3236</v>
      </c>
      <c r="F36" s="80">
        <f>SUM(建設IO!J94:J95)</f>
        <v>1790</v>
      </c>
      <c r="G36" s="80">
        <f>SUM(建設IO!K94:K95)</f>
        <v>1726</v>
      </c>
      <c r="H36" s="80">
        <f>SUM(建設IO!L94:L95)</f>
        <v>64</v>
      </c>
      <c r="I36" s="80">
        <f>SUM(建設IO!M94:M95)</f>
        <v>1446</v>
      </c>
      <c r="J36" s="80">
        <f>SUM(建設IO!N94:N95)</f>
        <v>24</v>
      </c>
      <c r="K36" s="80">
        <f>SUM(建設IO!O94:O95)</f>
        <v>861</v>
      </c>
      <c r="L36" s="80">
        <f>SUM(建設IO!P94:P95)</f>
        <v>844</v>
      </c>
      <c r="M36" s="80">
        <f>SUM(建設IO!Q94:Q95)</f>
        <v>17</v>
      </c>
      <c r="N36" s="80">
        <f>SUM(建設IO!R94:R95)</f>
        <v>548</v>
      </c>
      <c r="O36" s="80">
        <f>SUM(建設IO!S94:S95)</f>
        <v>253</v>
      </c>
      <c r="P36" s="80">
        <f>SUM(建設IO!T94:T95)</f>
        <v>295</v>
      </c>
      <c r="Q36" s="80">
        <f>SUM(建設IO!U94:U95)</f>
        <v>13</v>
      </c>
      <c r="R36" s="80">
        <f>SUM(建設IO!V94:V95)</f>
        <v>3064</v>
      </c>
      <c r="S36" s="80">
        <f>SUM(建設IO!W94:W95)</f>
        <v>77</v>
      </c>
      <c r="T36" s="80">
        <f>SUM(建設IO!X94:X95)</f>
        <v>5</v>
      </c>
      <c r="U36" s="80">
        <f>SUM(建設IO!Y94:Y95)</f>
        <v>72</v>
      </c>
      <c r="V36" s="80">
        <f>SUM(建設IO!Z94:Z95)</f>
        <v>2987</v>
      </c>
      <c r="W36" s="80">
        <f>SUM(建設IO!AA94:AA95)</f>
        <v>44</v>
      </c>
      <c r="X36" s="80">
        <f>SUM(建設IO!AB94:AB95)</f>
        <v>140</v>
      </c>
      <c r="Y36" s="80">
        <f>SUM(建設IO!AC94:AC95)</f>
        <v>66</v>
      </c>
      <c r="Z36" s="80">
        <f>SUM(建設IO!AD94:AD95)</f>
        <v>282</v>
      </c>
      <c r="AA36" s="80">
        <f>SUM(建設IO!AE94:AE95)</f>
        <v>686</v>
      </c>
      <c r="AB36" s="80">
        <f>SUM(建設IO!AF94:AF95)</f>
        <v>475</v>
      </c>
      <c r="AC36" s="80">
        <f>SUM(建設IO!AG94:AG95)</f>
        <v>1250</v>
      </c>
      <c r="AD36" s="80">
        <f>SUM(建設IO!AH94:AH95)</f>
        <v>44</v>
      </c>
      <c r="AE36" s="80">
        <f>SUM(建設IO!AI94:AI95)</f>
        <v>2899</v>
      </c>
      <c r="AF36" s="80">
        <f>SUM(建設IO!AJ94:AJ95)</f>
        <v>1578</v>
      </c>
      <c r="AG36" s="80">
        <f>SUM(建設IO!AK94:AK95)</f>
        <v>1142</v>
      </c>
      <c r="AH36" s="80">
        <f>SUM(建設IO!AL94:AL95)</f>
        <v>1086</v>
      </c>
      <c r="AI36" s="80">
        <f>SUM(建設IO!AM94:AM95)</f>
        <v>853</v>
      </c>
      <c r="AJ36" s="80">
        <f>SUM(建設IO!AN94:AN95)</f>
        <v>376</v>
      </c>
      <c r="AK36" s="80">
        <f>SUM(建設IO!AO94:AO95)</f>
        <v>29</v>
      </c>
      <c r="AL36" s="80">
        <f>SUM(建設IO!AP94:AP95)</f>
        <v>84</v>
      </c>
      <c r="AM36" s="80">
        <f>SUM(建設IO!AQ94:AQ95)</f>
        <v>279</v>
      </c>
      <c r="AN36" s="80">
        <f>SUM(建設IO!AR94:AR95)</f>
        <v>78</v>
      </c>
      <c r="AO36" s="80">
        <f>SUM(建設IO!AS94:AS95)</f>
        <v>3</v>
      </c>
      <c r="AP36" s="80">
        <f>SUM(建設IO!AT94:AT95)</f>
        <v>4</v>
      </c>
      <c r="AQ36" s="80">
        <f>SUM(建設IO!AU94:AU95)</f>
        <v>233</v>
      </c>
      <c r="AR36" s="80">
        <f>SUM(建設IO!AV94:AV95)</f>
        <v>212</v>
      </c>
      <c r="AS36" s="80">
        <f>SUM(建設IO!AW94:AW95)</f>
        <v>156</v>
      </c>
      <c r="AT36" s="80">
        <f>SUM(建設IO!AX94:AX95)</f>
        <v>32</v>
      </c>
      <c r="AU36" s="80">
        <f>SUM(建設IO!AY94:AY95)</f>
        <v>21</v>
      </c>
      <c r="AV36" s="80">
        <f>SUM(建設IO!AZ94:AZ95)</f>
        <v>3</v>
      </c>
      <c r="AW36" s="80">
        <f>SUM(建設IO!BA94:BA95)</f>
        <v>21</v>
      </c>
      <c r="AX36" s="80">
        <f>SUM(建設IO!BB94:BB95)</f>
        <v>17</v>
      </c>
      <c r="AY36" s="80">
        <f>SUM(建設IO!BC94:BC95)</f>
        <v>4</v>
      </c>
      <c r="AZ36" s="80">
        <f>SUM(建設IO!BD94:BD95)</f>
        <v>56</v>
      </c>
      <c r="BA36" s="80">
        <f>SUM(建設IO!BE94:BE95)</f>
        <v>375</v>
      </c>
      <c r="BB36" s="80">
        <f>SUM(建設IO!BF94:BF95)</f>
        <v>130</v>
      </c>
      <c r="BC36" s="80">
        <f>SUM(建設IO!BG94:BG95)</f>
        <v>73</v>
      </c>
      <c r="BD36" s="80">
        <f>SUM(建設IO!BH94:BH95)</f>
        <v>19</v>
      </c>
      <c r="BE36" s="80">
        <f>SUM(建設IO!BI94:BI95)</f>
        <v>6</v>
      </c>
      <c r="BF36" s="80">
        <f>SUM(建設IO!BJ94:BJ95)</f>
        <v>32</v>
      </c>
      <c r="BG36" s="80">
        <f>SUM(建設IO!BK94:BK95)</f>
        <v>97</v>
      </c>
      <c r="BH36" s="80">
        <f>SUM(建設IO!BL94:BL95)</f>
        <v>42</v>
      </c>
      <c r="BI36" s="80">
        <f>SUM(建設IO!BM94:BM95)</f>
        <v>9</v>
      </c>
      <c r="BJ36" s="80">
        <f>SUM(建設IO!BN94:BN95)</f>
        <v>13</v>
      </c>
      <c r="BK36" s="80">
        <f>SUM(建設IO!BO94:BO95)</f>
        <v>36</v>
      </c>
      <c r="BL36" s="80">
        <f>SUM(建設IO!BP94:BP95)</f>
        <v>48</v>
      </c>
      <c r="BM36" s="80">
        <f>SUM(建設IO!BQ94:BQ95)</f>
        <v>61</v>
      </c>
      <c r="BN36" s="80">
        <f>SUM(建設IO!BR94:BR95)</f>
        <v>1321</v>
      </c>
      <c r="BO36" s="80">
        <f>SUM(建設IO!BS94:BS95)</f>
        <v>187</v>
      </c>
      <c r="BP36" s="80">
        <f>SUM(建設IO!BT94:BT95)</f>
        <v>124</v>
      </c>
      <c r="BQ36" s="80">
        <f>SUM(建設IO!BU94:BU95)</f>
        <v>28</v>
      </c>
      <c r="BR36" s="80">
        <f>SUM(建設IO!BV94:BV95)</f>
        <v>254</v>
      </c>
      <c r="BS36" s="80">
        <f>SUM(建設IO!BW94:BW95)</f>
        <v>169</v>
      </c>
      <c r="BT36" s="82">
        <f>SUM(建設IO!BX94:BX95)</f>
        <v>559</v>
      </c>
    </row>
    <row r="37" spans="1:72">
      <c r="A37" s="15">
        <v>34</v>
      </c>
      <c r="B37" s="9" t="s">
        <v>31</v>
      </c>
      <c r="C37" s="79">
        <f>SUM(建設IO!G96:G99)</f>
        <v>69</v>
      </c>
      <c r="D37" s="80">
        <f>SUM(建設IO!H96:H99)</f>
        <v>22</v>
      </c>
      <c r="E37" s="80">
        <f>SUM(建設IO!I96:I99)</f>
        <v>9</v>
      </c>
      <c r="F37" s="80">
        <f>SUM(建設IO!J96:J99)</f>
        <v>4</v>
      </c>
      <c r="G37" s="80">
        <f>SUM(建設IO!K96:K99)</f>
        <v>4</v>
      </c>
      <c r="H37" s="80">
        <f>SUM(建設IO!L96:L99)</f>
        <v>0</v>
      </c>
      <c r="I37" s="80">
        <f>SUM(建設IO!M96:M99)</f>
        <v>5</v>
      </c>
      <c r="J37" s="80">
        <f>SUM(建設IO!N96:N99)</f>
        <v>0</v>
      </c>
      <c r="K37" s="80">
        <f>SUM(建設IO!O96:O99)</f>
        <v>3</v>
      </c>
      <c r="L37" s="80">
        <f>SUM(建設IO!P96:P99)</f>
        <v>3</v>
      </c>
      <c r="M37" s="80">
        <f>SUM(建設IO!Q96:Q99)</f>
        <v>0</v>
      </c>
      <c r="N37" s="80">
        <f>SUM(建設IO!R96:R99)</f>
        <v>2</v>
      </c>
      <c r="O37" s="80">
        <f>SUM(建設IO!S96:S99)</f>
        <v>1</v>
      </c>
      <c r="P37" s="80">
        <f>SUM(建設IO!T96:T99)</f>
        <v>1</v>
      </c>
      <c r="Q37" s="80">
        <f>SUM(建設IO!U96:U99)</f>
        <v>0</v>
      </c>
      <c r="R37" s="80">
        <f>SUM(建設IO!V96:V99)</f>
        <v>13</v>
      </c>
      <c r="S37" s="80">
        <f>SUM(建設IO!W96:W99)</f>
        <v>7</v>
      </c>
      <c r="T37" s="80">
        <f>SUM(建設IO!X96:X99)</f>
        <v>1</v>
      </c>
      <c r="U37" s="80">
        <f>SUM(建設IO!Y96:Y99)</f>
        <v>6</v>
      </c>
      <c r="V37" s="80">
        <f>SUM(建設IO!Z96:Z99)</f>
        <v>6</v>
      </c>
      <c r="W37" s="80">
        <f>SUM(建設IO!AA96:AA99)</f>
        <v>0</v>
      </c>
      <c r="X37" s="80">
        <f>SUM(建設IO!AB96:AB99)</f>
        <v>0</v>
      </c>
      <c r="Y37" s="80">
        <f>SUM(建設IO!AC96:AC99)</f>
        <v>0</v>
      </c>
      <c r="Z37" s="80">
        <f>SUM(建設IO!AD96:AD99)</f>
        <v>0</v>
      </c>
      <c r="AA37" s="80">
        <f>SUM(建設IO!AE96:AE99)</f>
        <v>1</v>
      </c>
      <c r="AB37" s="80">
        <f>SUM(建設IO!AF96:AF99)</f>
        <v>1</v>
      </c>
      <c r="AC37" s="80">
        <f>SUM(建設IO!AG96:AG99)</f>
        <v>4</v>
      </c>
      <c r="AD37" s="80">
        <f>SUM(建設IO!AH96:AH99)</f>
        <v>0</v>
      </c>
      <c r="AE37" s="80">
        <f>SUM(建設IO!AI96:AI99)</f>
        <v>38</v>
      </c>
      <c r="AF37" s="80">
        <f>SUM(建設IO!AJ96:AJ99)</f>
        <v>22</v>
      </c>
      <c r="AG37" s="80">
        <f>SUM(建設IO!AK96:AK99)</f>
        <v>4</v>
      </c>
      <c r="AH37" s="80">
        <f>SUM(建設IO!AL96:AL99)</f>
        <v>4</v>
      </c>
      <c r="AI37" s="80">
        <f>SUM(建設IO!AM96:AM99)</f>
        <v>3</v>
      </c>
      <c r="AJ37" s="80">
        <f>SUM(建設IO!AN96:AN99)</f>
        <v>2</v>
      </c>
      <c r="AK37" s="80">
        <f>SUM(建設IO!AO96:AO99)</f>
        <v>0</v>
      </c>
      <c r="AL37" s="80">
        <f>SUM(建設IO!AP96:AP99)</f>
        <v>0</v>
      </c>
      <c r="AM37" s="80">
        <f>SUM(建設IO!AQ96:AQ99)</f>
        <v>1</v>
      </c>
      <c r="AN37" s="80">
        <f>SUM(建設IO!AR96:AR99)</f>
        <v>0</v>
      </c>
      <c r="AO37" s="80">
        <f>SUM(建設IO!AS96:AS99)</f>
        <v>0</v>
      </c>
      <c r="AP37" s="80">
        <f>SUM(建設IO!AT96:AT99)</f>
        <v>0</v>
      </c>
      <c r="AQ37" s="80">
        <f>SUM(建設IO!AU96:AU99)</f>
        <v>1</v>
      </c>
      <c r="AR37" s="80">
        <f>SUM(建設IO!AV96:AV99)</f>
        <v>1</v>
      </c>
      <c r="AS37" s="80">
        <f>SUM(建設IO!AW96:AW99)</f>
        <v>1</v>
      </c>
      <c r="AT37" s="80">
        <f>SUM(建設IO!AX96:AX99)</f>
        <v>0</v>
      </c>
      <c r="AU37" s="80">
        <f>SUM(建設IO!AY96:AY99)</f>
        <v>0</v>
      </c>
      <c r="AV37" s="80">
        <f>SUM(建設IO!AZ96:AZ99)</f>
        <v>0</v>
      </c>
      <c r="AW37" s="80">
        <f>SUM(建設IO!BA96:BA99)</f>
        <v>0</v>
      </c>
      <c r="AX37" s="80">
        <f>SUM(建設IO!BB96:BB99)</f>
        <v>0</v>
      </c>
      <c r="AY37" s="80">
        <f>SUM(建設IO!BC96:BC99)</f>
        <v>0</v>
      </c>
      <c r="AZ37" s="80">
        <f>SUM(建設IO!BD96:BD99)</f>
        <v>0</v>
      </c>
      <c r="BA37" s="80">
        <f>SUM(建設IO!BE96:BE99)</f>
        <v>4</v>
      </c>
      <c r="BB37" s="80">
        <f>SUM(建設IO!BF96:BF99)</f>
        <v>1</v>
      </c>
      <c r="BC37" s="80">
        <f>SUM(建設IO!BG96:BG99)</f>
        <v>1</v>
      </c>
      <c r="BD37" s="80">
        <f>SUM(建設IO!BH96:BH99)</f>
        <v>0</v>
      </c>
      <c r="BE37" s="80">
        <f>SUM(建設IO!BI96:BI99)</f>
        <v>0</v>
      </c>
      <c r="BF37" s="80">
        <f>SUM(建設IO!BJ96:BJ99)</f>
        <v>0</v>
      </c>
      <c r="BG37" s="80">
        <f>SUM(建設IO!BK96:BK99)</f>
        <v>2</v>
      </c>
      <c r="BH37" s="80">
        <f>SUM(建設IO!BL96:BL99)</f>
        <v>0</v>
      </c>
      <c r="BI37" s="80">
        <f>SUM(建設IO!BM96:BM99)</f>
        <v>0</v>
      </c>
      <c r="BJ37" s="80">
        <f>SUM(建設IO!BN96:BN99)</f>
        <v>0</v>
      </c>
      <c r="BK37" s="80">
        <f>SUM(建設IO!BO96:BO99)</f>
        <v>0</v>
      </c>
      <c r="BL37" s="80">
        <f>SUM(建設IO!BP96:BP99)</f>
        <v>1</v>
      </c>
      <c r="BM37" s="80">
        <f>SUM(建設IO!BQ96:BQ99)</f>
        <v>14</v>
      </c>
      <c r="BN37" s="80">
        <f>SUM(建設IO!BR96:BR99)</f>
        <v>16</v>
      </c>
      <c r="BO37" s="80">
        <f>SUM(建設IO!BS96:BS99)</f>
        <v>5</v>
      </c>
      <c r="BP37" s="80">
        <f>SUM(建設IO!BT96:BT99)</f>
        <v>3</v>
      </c>
      <c r="BQ37" s="80">
        <f>SUM(建設IO!BU96:BU99)</f>
        <v>3</v>
      </c>
      <c r="BR37" s="80">
        <f>SUM(建設IO!BV96:BV99)</f>
        <v>1</v>
      </c>
      <c r="BS37" s="80">
        <f>SUM(建設IO!BW96:BW99)</f>
        <v>1</v>
      </c>
      <c r="BT37" s="82">
        <f>SUM(建設IO!BX96:BX99)</f>
        <v>3</v>
      </c>
    </row>
    <row r="38" spans="1:72">
      <c r="A38" s="151">
        <v>35</v>
      </c>
      <c r="B38" s="152" t="s">
        <v>477</v>
      </c>
      <c r="C38" s="153">
        <f>建設IO!G100</f>
        <v>56218</v>
      </c>
      <c r="D38" s="158">
        <f>建設IO!H100</f>
        <v>19570</v>
      </c>
      <c r="E38" s="158">
        <f>建設IO!I100</f>
        <v>3650</v>
      </c>
      <c r="F38" s="158">
        <f>建設IO!J100</f>
        <v>793</v>
      </c>
      <c r="G38" s="158">
        <f>建設IO!K100</f>
        <v>766</v>
      </c>
      <c r="H38" s="158">
        <f>建設IO!L100</f>
        <v>27</v>
      </c>
      <c r="I38" s="158">
        <f>建設IO!M100</f>
        <v>2857</v>
      </c>
      <c r="J38" s="158">
        <f>建設IO!N100</f>
        <v>36</v>
      </c>
      <c r="K38" s="158">
        <f>建設IO!O100</f>
        <v>1485</v>
      </c>
      <c r="L38" s="158">
        <f>建設IO!P100</f>
        <v>1453</v>
      </c>
      <c r="M38" s="158">
        <f>建設IO!Q100</f>
        <v>32</v>
      </c>
      <c r="N38" s="158">
        <f>建設IO!R100</f>
        <v>1305</v>
      </c>
      <c r="O38" s="158">
        <f>建設IO!S100</f>
        <v>495</v>
      </c>
      <c r="P38" s="158">
        <f>建設IO!T100</f>
        <v>810</v>
      </c>
      <c r="Q38" s="158">
        <f>建設IO!U100</f>
        <v>31</v>
      </c>
      <c r="R38" s="158">
        <f>建設IO!V100</f>
        <v>15920</v>
      </c>
      <c r="S38" s="158">
        <f>建設IO!W100</f>
        <v>2227</v>
      </c>
      <c r="T38" s="158">
        <f>建設IO!X100</f>
        <v>176</v>
      </c>
      <c r="U38" s="158">
        <f>建設IO!Y100</f>
        <v>2051</v>
      </c>
      <c r="V38" s="158">
        <f>建設IO!Z100</f>
        <v>13693</v>
      </c>
      <c r="W38" s="158">
        <f>建設IO!AA100</f>
        <v>145</v>
      </c>
      <c r="X38" s="158">
        <f>建設IO!AB100</f>
        <v>621</v>
      </c>
      <c r="Y38" s="158">
        <f>建設IO!AC100</f>
        <v>352</v>
      </c>
      <c r="Z38" s="158">
        <f>建設IO!AD100</f>
        <v>913</v>
      </c>
      <c r="AA38" s="158">
        <f>建設IO!AE100</f>
        <v>2973</v>
      </c>
      <c r="AB38" s="158">
        <f>建設IO!AF100</f>
        <v>2330</v>
      </c>
      <c r="AC38" s="158">
        <f>建設IO!AG100</f>
        <v>6169</v>
      </c>
      <c r="AD38" s="158">
        <f>建設IO!AH100</f>
        <v>190</v>
      </c>
      <c r="AE38" s="158">
        <f>建設IO!AI100</f>
        <v>22336</v>
      </c>
      <c r="AF38" s="158">
        <f>建設IO!AJ100</f>
        <v>12750</v>
      </c>
      <c r="AG38" s="158">
        <f>建設IO!AK100</f>
        <v>4360</v>
      </c>
      <c r="AH38" s="158">
        <f>建設IO!AL100</f>
        <v>4283</v>
      </c>
      <c r="AI38" s="158">
        <f>建設IO!AM100</f>
        <v>3683</v>
      </c>
      <c r="AJ38" s="158">
        <f>建設IO!AN100</f>
        <v>1670</v>
      </c>
      <c r="AK38" s="158">
        <f>建設IO!AO100</f>
        <v>78</v>
      </c>
      <c r="AL38" s="158">
        <f>建設IO!AP100</f>
        <v>228</v>
      </c>
      <c r="AM38" s="158">
        <f>建設IO!AQ100</f>
        <v>1323</v>
      </c>
      <c r="AN38" s="158">
        <f>建設IO!AR100</f>
        <v>362</v>
      </c>
      <c r="AO38" s="158">
        <f>建設IO!AS100</f>
        <v>7</v>
      </c>
      <c r="AP38" s="158">
        <f>建設IO!AT100</f>
        <v>15</v>
      </c>
      <c r="AQ38" s="158">
        <f>建設IO!AU100</f>
        <v>600</v>
      </c>
      <c r="AR38" s="158">
        <f>建設IO!AV100</f>
        <v>531</v>
      </c>
      <c r="AS38" s="158">
        <f>建設IO!AW100</f>
        <v>423</v>
      </c>
      <c r="AT38" s="158">
        <f>建設IO!AX100</f>
        <v>57</v>
      </c>
      <c r="AU38" s="158">
        <f>建設IO!AY100</f>
        <v>41</v>
      </c>
      <c r="AV38" s="158">
        <f>建設IO!AZ100</f>
        <v>10</v>
      </c>
      <c r="AW38" s="158">
        <f>建設IO!BA100</f>
        <v>69</v>
      </c>
      <c r="AX38" s="158">
        <f>建設IO!BB100</f>
        <v>56</v>
      </c>
      <c r="AY38" s="158">
        <f>建設IO!BC100</f>
        <v>13</v>
      </c>
      <c r="AZ38" s="158">
        <f>建設IO!BD100</f>
        <v>77</v>
      </c>
      <c r="BA38" s="158">
        <f>建設IO!BE100</f>
        <v>3149</v>
      </c>
      <c r="BB38" s="158">
        <f>建設IO!BF100</f>
        <v>1028</v>
      </c>
      <c r="BC38" s="158">
        <f>建設IO!BG100</f>
        <v>647</v>
      </c>
      <c r="BD38" s="158">
        <f>建設IO!BH100</f>
        <v>120</v>
      </c>
      <c r="BE38" s="158">
        <f>建設IO!BI100</f>
        <v>52</v>
      </c>
      <c r="BF38" s="158">
        <f>建設IO!BJ100</f>
        <v>209</v>
      </c>
      <c r="BG38" s="158">
        <f>建設IO!BK100</f>
        <v>1102</v>
      </c>
      <c r="BH38" s="158">
        <f>建設IO!BL100</f>
        <v>407</v>
      </c>
      <c r="BI38" s="158">
        <f>建設IO!BM100</f>
        <v>54</v>
      </c>
      <c r="BJ38" s="158">
        <f>建設IO!BN100</f>
        <v>97</v>
      </c>
      <c r="BK38" s="158">
        <f>建設IO!BO100</f>
        <v>128</v>
      </c>
      <c r="BL38" s="158">
        <f>建設IO!BP100</f>
        <v>333</v>
      </c>
      <c r="BM38" s="158">
        <f>建設IO!BQ100</f>
        <v>5241</v>
      </c>
      <c r="BN38" s="158">
        <f>建設IO!BR100</f>
        <v>9586</v>
      </c>
      <c r="BO38" s="158">
        <f>建設IO!BS100</f>
        <v>868</v>
      </c>
      <c r="BP38" s="158">
        <f>建設IO!BT100</f>
        <v>518</v>
      </c>
      <c r="BQ38" s="158">
        <f>建設IO!BU100</f>
        <v>89</v>
      </c>
      <c r="BR38" s="158">
        <f>建設IO!BV100</f>
        <v>1471</v>
      </c>
      <c r="BS38" s="158">
        <f>建設IO!BW100</f>
        <v>1389</v>
      </c>
      <c r="BT38" s="159">
        <f>建設IO!BX100</f>
        <v>5251</v>
      </c>
    </row>
    <row r="39" spans="1:72">
      <c r="A39" s="15">
        <v>36</v>
      </c>
      <c r="B39" s="9" t="s">
        <v>25</v>
      </c>
      <c r="C39" s="79">
        <f>SUM(建設IO!G101:G104)</f>
        <v>5466750</v>
      </c>
      <c r="D39" s="80">
        <f>SUM(建設IO!H101:H104)</f>
        <v>2499545</v>
      </c>
      <c r="E39" s="80">
        <f>SUM(建設IO!I101:I104)</f>
        <v>1213394</v>
      </c>
      <c r="F39" s="80">
        <f>SUM(建設IO!J101:J104)</f>
        <v>499172</v>
      </c>
      <c r="G39" s="80">
        <f>SUM(建設IO!K101:K104)</f>
        <v>487283</v>
      </c>
      <c r="H39" s="80">
        <f>SUM(建設IO!L101:L104)</f>
        <v>11889</v>
      </c>
      <c r="I39" s="80">
        <f>SUM(建設IO!M101:M104)</f>
        <v>714222</v>
      </c>
      <c r="J39" s="80">
        <f>SUM(建設IO!N101:N104)</f>
        <v>7179</v>
      </c>
      <c r="K39" s="80">
        <f>SUM(建設IO!O101:O104)</f>
        <v>455754</v>
      </c>
      <c r="L39" s="80">
        <f>SUM(建設IO!P101:P104)</f>
        <v>451481</v>
      </c>
      <c r="M39" s="80">
        <f>SUM(建設IO!Q101:Q104)</f>
        <v>4273</v>
      </c>
      <c r="N39" s="80">
        <f>SUM(建設IO!R101:R104)</f>
        <v>240924</v>
      </c>
      <c r="O39" s="80">
        <f>SUM(建設IO!S101:S104)</f>
        <v>170170</v>
      </c>
      <c r="P39" s="80">
        <f>SUM(建設IO!T101:T104)</f>
        <v>70754</v>
      </c>
      <c r="Q39" s="80">
        <f>SUM(建設IO!U101:U104)</f>
        <v>10365</v>
      </c>
      <c r="R39" s="80">
        <f>SUM(建設IO!V101:V104)</f>
        <v>1286151</v>
      </c>
      <c r="S39" s="80">
        <f>SUM(建設IO!W101:W104)</f>
        <v>55318</v>
      </c>
      <c r="T39" s="80">
        <f>SUM(建設IO!X101:X104)</f>
        <v>4758</v>
      </c>
      <c r="U39" s="80">
        <f>SUM(建設IO!Y101:Y104)</f>
        <v>50560</v>
      </c>
      <c r="V39" s="80">
        <f>SUM(建設IO!Z101:Z104)</f>
        <v>1230833</v>
      </c>
      <c r="W39" s="80">
        <f>SUM(建設IO!AA101:AA104)</f>
        <v>9151</v>
      </c>
      <c r="X39" s="80">
        <f>SUM(建設IO!AB101:AB104)</f>
        <v>43074</v>
      </c>
      <c r="Y39" s="80">
        <f>SUM(建設IO!AC101:AC104)</f>
        <v>29668</v>
      </c>
      <c r="Z39" s="80">
        <f>SUM(建設IO!AD101:AD104)</f>
        <v>85547</v>
      </c>
      <c r="AA39" s="80">
        <f>SUM(建設IO!AE101:AE104)</f>
        <v>242413</v>
      </c>
      <c r="AB39" s="80">
        <f>SUM(建設IO!AF101:AF104)</f>
        <v>167163</v>
      </c>
      <c r="AC39" s="80">
        <f>SUM(建設IO!AG101:AG104)</f>
        <v>633755</v>
      </c>
      <c r="AD39" s="80">
        <f>SUM(建設IO!AH101:AH104)</f>
        <v>20062</v>
      </c>
      <c r="AE39" s="80">
        <f>SUM(建設IO!AI101:AI104)</f>
        <v>2709846</v>
      </c>
      <c r="AF39" s="80">
        <f>SUM(建設IO!AJ101:AJ104)</f>
        <v>1931486</v>
      </c>
      <c r="AG39" s="80">
        <f>SUM(建設IO!AK101:AK104)</f>
        <v>891007</v>
      </c>
      <c r="AH39" s="80">
        <f>SUM(建設IO!AL101:AL104)</f>
        <v>867987</v>
      </c>
      <c r="AI39" s="80">
        <f>SUM(建設IO!AM101:AM104)</f>
        <v>755888</v>
      </c>
      <c r="AJ39" s="80">
        <f>SUM(建設IO!AN101:AN104)</f>
        <v>338329</v>
      </c>
      <c r="AK39" s="80">
        <f>SUM(建設IO!AO101:AO104)</f>
        <v>14628</v>
      </c>
      <c r="AL39" s="80">
        <f>SUM(建設IO!AP101:AP104)</f>
        <v>59174</v>
      </c>
      <c r="AM39" s="80">
        <f>SUM(建設IO!AQ101:AQ104)</f>
        <v>267849</v>
      </c>
      <c r="AN39" s="80">
        <f>SUM(建設IO!AR101:AR104)</f>
        <v>71714</v>
      </c>
      <c r="AO39" s="80">
        <f>SUM(建設IO!AS101:AS104)</f>
        <v>1229</v>
      </c>
      <c r="AP39" s="80">
        <f>SUM(建設IO!AT101:AT104)</f>
        <v>2965</v>
      </c>
      <c r="AQ39" s="80">
        <f>SUM(建設IO!AU101:AU104)</f>
        <v>112099</v>
      </c>
      <c r="AR39" s="80">
        <f>SUM(建設IO!AV101:AV104)</f>
        <v>103435</v>
      </c>
      <c r="AS39" s="80">
        <f>SUM(建設IO!AW101:AW104)</f>
        <v>88316</v>
      </c>
      <c r="AT39" s="80">
        <f>SUM(建設IO!AX101:AX104)</f>
        <v>9439</v>
      </c>
      <c r="AU39" s="80">
        <f>SUM(建設IO!AY101:AY104)</f>
        <v>4114</v>
      </c>
      <c r="AV39" s="80">
        <f>SUM(建設IO!AZ101:AZ104)</f>
        <v>1566</v>
      </c>
      <c r="AW39" s="80">
        <f>SUM(建設IO!BA101:BA104)</f>
        <v>8664</v>
      </c>
      <c r="AX39" s="80">
        <f>SUM(建設IO!BB101:BB104)</f>
        <v>6776</v>
      </c>
      <c r="AY39" s="80">
        <f>SUM(建設IO!BC101:BC104)</f>
        <v>1888</v>
      </c>
      <c r="AZ39" s="80">
        <f>SUM(建設IO!BD101:BD104)</f>
        <v>23020</v>
      </c>
      <c r="BA39" s="80">
        <f>SUM(建設IO!BE101:BE104)</f>
        <v>917285</v>
      </c>
      <c r="BB39" s="80">
        <f>SUM(建設IO!BF101:BF104)</f>
        <v>370247</v>
      </c>
      <c r="BC39" s="80">
        <f>SUM(建設IO!BG101:BG104)</f>
        <v>218491</v>
      </c>
      <c r="BD39" s="80">
        <f>SUM(建設IO!BH101:BH104)</f>
        <v>59778</v>
      </c>
      <c r="BE39" s="80">
        <f>SUM(建設IO!BI101:BI104)</f>
        <v>12700</v>
      </c>
      <c r="BF39" s="80">
        <f>SUM(建設IO!BJ101:BJ104)</f>
        <v>79278</v>
      </c>
      <c r="BG39" s="80">
        <f>SUM(建設IO!BK101:BK104)</f>
        <v>257508</v>
      </c>
      <c r="BH39" s="80">
        <f>SUM(建設IO!BL101:BL104)</f>
        <v>68414</v>
      </c>
      <c r="BI39" s="80">
        <f>SUM(建設IO!BM101:BM104)</f>
        <v>5126</v>
      </c>
      <c r="BJ39" s="80">
        <f>SUM(建設IO!BN101:BN104)</f>
        <v>40083</v>
      </c>
      <c r="BK39" s="80">
        <f>SUM(建設IO!BO101:BO104)</f>
        <v>100592</v>
      </c>
      <c r="BL39" s="80">
        <f>SUM(建設IO!BP101:BP104)</f>
        <v>75315</v>
      </c>
      <c r="BM39" s="80">
        <f>SUM(建設IO!BQ101:BQ104)</f>
        <v>123194</v>
      </c>
      <c r="BN39" s="80">
        <f>SUM(建設IO!BR101:BR104)</f>
        <v>778360</v>
      </c>
      <c r="BO39" s="80">
        <f>SUM(建設IO!BS101:BS104)</f>
        <v>171241</v>
      </c>
      <c r="BP39" s="80">
        <f>SUM(建設IO!BT101:BT104)</f>
        <v>69146</v>
      </c>
      <c r="BQ39" s="80">
        <f>SUM(建設IO!BU101:BU104)</f>
        <v>15139</v>
      </c>
      <c r="BR39" s="80">
        <f>SUM(建設IO!BV101:BV104)</f>
        <v>101643</v>
      </c>
      <c r="BS39" s="80">
        <f>SUM(建設IO!BW101:BW104)</f>
        <v>99401</v>
      </c>
      <c r="BT39" s="82">
        <f>SUM(建設IO!BX101:BX104)</f>
        <v>321790</v>
      </c>
    </row>
    <row r="40" spans="1:72">
      <c r="A40" s="15">
        <v>37</v>
      </c>
      <c r="B40" s="9" t="s">
        <v>26</v>
      </c>
      <c r="C40" s="79">
        <f>SUM(建設IO!G105:G109)</f>
        <v>14899</v>
      </c>
      <c r="D40" s="80">
        <f>SUM(建設IO!H105:H109)</f>
        <v>5799</v>
      </c>
      <c r="E40" s="80">
        <f>SUM(建設IO!I105:I109)</f>
        <v>2579</v>
      </c>
      <c r="F40" s="80">
        <f>SUM(建設IO!J105:J109)</f>
        <v>1130</v>
      </c>
      <c r="G40" s="80">
        <f>SUM(建設IO!K105:K109)</f>
        <v>1091</v>
      </c>
      <c r="H40" s="80">
        <f>SUM(建設IO!L105:L109)</f>
        <v>39</v>
      </c>
      <c r="I40" s="80">
        <f>SUM(建設IO!M105:M109)</f>
        <v>1449</v>
      </c>
      <c r="J40" s="80">
        <f>SUM(建設IO!N105:N109)</f>
        <v>19</v>
      </c>
      <c r="K40" s="80">
        <f>SUM(建設IO!O105:O109)</f>
        <v>754</v>
      </c>
      <c r="L40" s="80">
        <f>SUM(建設IO!P105:P109)</f>
        <v>739</v>
      </c>
      <c r="M40" s="80">
        <f>SUM(建設IO!Q105:Q109)</f>
        <v>15</v>
      </c>
      <c r="N40" s="80">
        <f>SUM(建設IO!R105:R109)</f>
        <v>661</v>
      </c>
      <c r="O40" s="80">
        <f>SUM(建設IO!S105:S109)</f>
        <v>251</v>
      </c>
      <c r="P40" s="80">
        <f>SUM(建設IO!T105:T109)</f>
        <v>410</v>
      </c>
      <c r="Q40" s="80">
        <f>SUM(建設IO!U105:U109)</f>
        <v>15</v>
      </c>
      <c r="R40" s="80">
        <f>SUM(建設IO!V105:V109)</f>
        <v>3220</v>
      </c>
      <c r="S40" s="80">
        <f>SUM(建設IO!W105:W109)</f>
        <v>156</v>
      </c>
      <c r="T40" s="80">
        <f>SUM(建設IO!X105:X109)</f>
        <v>13</v>
      </c>
      <c r="U40" s="80">
        <f>SUM(建設IO!Y105:Y109)</f>
        <v>143</v>
      </c>
      <c r="V40" s="80">
        <f>SUM(建設IO!Z105:Z109)</f>
        <v>3064</v>
      </c>
      <c r="W40" s="80">
        <f>SUM(建設IO!AA105:AA109)</f>
        <v>33</v>
      </c>
      <c r="X40" s="80">
        <f>SUM(建設IO!AB105:AB109)</f>
        <v>139</v>
      </c>
      <c r="Y40" s="80">
        <f>SUM(建設IO!AC105:AC109)</f>
        <v>79</v>
      </c>
      <c r="Z40" s="80">
        <f>SUM(建設IO!AD105:AD109)</f>
        <v>205</v>
      </c>
      <c r="AA40" s="80">
        <f>SUM(建設IO!AE105:AE109)</f>
        <v>665</v>
      </c>
      <c r="AB40" s="80">
        <f>SUM(建設IO!AF105:AF109)</f>
        <v>521</v>
      </c>
      <c r="AC40" s="80">
        <f>SUM(建設IO!AG105:AG109)</f>
        <v>1379</v>
      </c>
      <c r="AD40" s="80">
        <f>SUM(建設IO!AH105:AH109)</f>
        <v>43</v>
      </c>
      <c r="AE40" s="80">
        <f>SUM(建設IO!AI105:AI109)</f>
        <v>8259</v>
      </c>
      <c r="AF40" s="80">
        <f>SUM(建設IO!AJ105:AJ109)</f>
        <v>4979</v>
      </c>
      <c r="AG40" s="80">
        <f>SUM(建設IO!AK105:AK109)</f>
        <v>2642</v>
      </c>
      <c r="AH40" s="80">
        <f>SUM(建設IO!AL105:AL109)</f>
        <v>2517</v>
      </c>
      <c r="AI40" s="80">
        <f>SUM(建設IO!AM105:AM109)</f>
        <v>1996</v>
      </c>
      <c r="AJ40" s="80">
        <f>SUM(建設IO!AN105:AN109)</f>
        <v>898</v>
      </c>
      <c r="AK40" s="80">
        <f>SUM(建設IO!AO105:AO109)</f>
        <v>67</v>
      </c>
      <c r="AL40" s="80">
        <f>SUM(建設IO!AP105:AP109)</f>
        <v>186</v>
      </c>
      <c r="AM40" s="80">
        <f>SUM(建設IO!AQ105:AQ109)</f>
        <v>667</v>
      </c>
      <c r="AN40" s="80">
        <f>SUM(建設IO!AR105:AR109)</f>
        <v>164</v>
      </c>
      <c r="AO40" s="80">
        <f>SUM(建設IO!AS105:AS109)</f>
        <v>5</v>
      </c>
      <c r="AP40" s="80">
        <f>SUM(建設IO!AT105:AT109)</f>
        <v>9</v>
      </c>
      <c r="AQ40" s="80">
        <f>SUM(建設IO!AU105:AU109)</f>
        <v>521</v>
      </c>
      <c r="AR40" s="80">
        <f>SUM(建設IO!AV105:AV109)</f>
        <v>471</v>
      </c>
      <c r="AS40" s="80">
        <f>SUM(建設IO!AW105:AW109)</f>
        <v>348</v>
      </c>
      <c r="AT40" s="80">
        <f>SUM(建設IO!AX105:AX109)</f>
        <v>72</v>
      </c>
      <c r="AU40" s="80">
        <f>SUM(建設IO!AY105:AY109)</f>
        <v>45</v>
      </c>
      <c r="AV40" s="80">
        <f>SUM(建設IO!AZ105:AZ109)</f>
        <v>6</v>
      </c>
      <c r="AW40" s="80">
        <f>SUM(建設IO!BA105:BA109)</f>
        <v>50</v>
      </c>
      <c r="AX40" s="80">
        <f>SUM(建設IO!BB105:BB109)</f>
        <v>40</v>
      </c>
      <c r="AY40" s="80">
        <f>SUM(建設IO!BC105:BC109)</f>
        <v>10</v>
      </c>
      <c r="AZ40" s="80">
        <f>SUM(建設IO!BD105:BD109)</f>
        <v>125</v>
      </c>
      <c r="BA40" s="80">
        <f>SUM(建設IO!BE105:BE109)</f>
        <v>2260</v>
      </c>
      <c r="BB40" s="80">
        <f>SUM(建設IO!BF105:BF109)</f>
        <v>519</v>
      </c>
      <c r="BC40" s="80">
        <f>SUM(建設IO!BG105:BG109)</f>
        <v>295</v>
      </c>
      <c r="BD40" s="80">
        <f>SUM(建設IO!BH105:BH109)</f>
        <v>70</v>
      </c>
      <c r="BE40" s="80">
        <f>SUM(建設IO!BI105:BI109)</f>
        <v>31</v>
      </c>
      <c r="BF40" s="80">
        <f>SUM(建設IO!BJ105:BJ109)</f>
        <v>123</v>
      </c>
      <c r="BG40" s="80">
        <f>SUM(建設IO!BK105:BK109)</f>
        <v>1081</v>
      </c>
      <c r="BH40" s="80">
        <f>SUM(建設IO!BL105:BL109)</f>
        <v>159</v>
      </c>
      <c r="BI40" s="80">
        <f>SUM(建設IO!BM105:BM109)</f>
        <v>46</v>
      </c>
      <c r="BJ40" s="80">
        <f>SUM(建設IO!BN105:BN109)</f>
        <v>133</v>
      </c>
      <c r="BK40" s="80">
        <f>SUM(建設IO!BO105:BO109)</f>
        <v>143</v>
      </c>
      <c r="BL40" s="80">
        <f>SUM(建設IO!BP105:BP109)</f>
        <v>179</v>
      </c>
      <c r="BM40" s="80">
        <f>SUM(建設IO!BQ105:BQ109)</f>
        <v>77</v>
      </c>
      <c r="BN40" s="80">
        <f>SUM(建設IO!BR105:BR109)</f>
        <v>3280</v>
      </c>
      <c r="BO40" s="80">
        <f>SUM(建設IO!BS105:BS109)</f>
        <v>433</v>
      </c>
      <c r="BP40" s="80">
        <f>SUM(建設IO!BT105:BT109)</f>
        <v>320</v>
      </c>
      <c r="BQ40" s="80">
        <f>SUM(建設IO!BU105:BU109)</f>
        <v>30</v>
      </c>
      <c r="BR40" s="80">
        <f>SUM(建設IO!BV105:BV109)</f>
        <v>828</v>
      </c>
      <c r="BS40" s="80">
        <f>SUM(建設IO!BW105:BW109)</f>
        <v>437</v>
      </c>
      <c r="BT40" s="82">
        <f>SUM(建設IO!BX105:BX109)</f>
        <v>1232</v>
      </c>
    </row>
    <row r="41" spans="1:72">
      <c r="A41" s="15">
        <v>38</v>
      </c>
      <c r="B41" s="9" t="s">
        <v>27</v>
      </c>
      <c r="C41" s="79">
        <f>建設IO!G110</f>
        <v>53549</v>
      </c>
      <c r="D41" s="80">
        <f>建設IO!H110</f>
        <v>18705</v>
      </c>
      <c r="E41" s="80">
        <f>建設IO!I110</f>
        <v>13349</v>
      </c>
      <c r="F41" s="80">
        <f>建設IO!J110</f>
        <v>11288</v>
      </c>
      <c r="G41" s="80">
        <f>建設IO!K110</f>
        <v>10567</v>
      </c>
      <c r="H41" s="80">
        <f>建設IO!L110</f>
        <v>721</v>
      </c>
      <c r="I41" s="80">
        <f>建設IO!M110</f>
        <v>2061</v>
      </c>
      <c r="J41" s="80">
        <f>建設IO!N110</f>
        <v>30</v>
      </c>
      <c r="K41" s="80">
        <f>建設IO!O110</f>
        <v>1110</v>
      </c>
      <c r="L41" s="80">
        <f>建設IO!P110</f>
        <v>1074</v>
      </c>
      <c r="M41" s="80">
        <f>建設IO!Q110</f>
        <v>36</v>
      </c>
      <c r="N41" s="80">
        <f>建設IO!R110</f>
        <v>897</v>
      </c>
      <c r="O41" s="80">
        <f>建設IO!S110</f>
        <v>319</v>
      </c>
      <c r="P41" s="80">
        <f>建設IO!T110</f>
        <v>578</v>
      </c>
      <c r="Q41" s="80">
        <f>建設IO!U110</f>
        <v>24</v>
      </c>
      <c r="R41" s="80">
        <f>建設IO!V110</f>
        <v>5356</v>
      </c>
      <c r="S41" s="80">
        <f>建設IO!W110</f>
        <v>1737</v>
      </c>
      <c r="T41" s="80">
        <f>建設IO!X110</f>
        <v>112</v>
      </c>
      <c r="U41" s="80">
        <f>建設IO!Y110</f>
        <v>1625</v>
      </c>
      <c r="V41" s="80">
        <f>建設IO!Z110</f>
        <v>3619</v>
      </c>
      <c r="W41" s="80">
        <f>建設IO!AA110</f>
        <v>52</v>
      </c>
      <c r="X41" s="80">
        <f>建設IO!AB110</f>
        <v>169</v>
      </c>
      <c r="Y41" s="80">
        <f>建設IO!AC110</f>
        <v>80</v>
      </c>
      <c r="Z41" s="80">
        <f>建設IO!AD110</f>
        <v>346</v>
      </c>
      <c r="AA41" s="80">
        <f>建設IO!AE110</f>
        <v>824</v>
      </c>
      <c r="AB41" s="80">
        <f>建設IO!AF110</f>
        <v>574</v>
      </c>
      <c r="AC41" s="80">
        <f>建設IO!AG110</f>
        <v>1497</v>
      </c>
      <c r="AD41" s="80">
        <f>建設IO!AH110</f>
        <v>77</v>
      </c>
      <c r="AE41" s="80">
        <f>建設IO!AI110</f>
        <v>34651</v>
      </c>
      <c r="AF41" s="80">
        <f>建設IO!AJ110</f>
        <v>30861</v>
      </c>
      <c r="AG41" s="80">
        <f>建設IO!AK110</f>
        <v>19209</v>
      </c>
      <c r="AH41" s="80">
        <f>建設IO!AL110</f>
        <v>19038</v>
      </c>
      <c r="AI41" s="80">
        <f>建設IO!AM110</f>
        <v>16256</v>
      </c>
      <c r="AJ41" s="80">
        <f>建設IO!AN110</f>
        <v>7027</v>
      </c>
      <c r="AK41" s="80">
        <f>建設IO!AO110</f>
        <v>330</v>
      </c>
      <c r="AL41" s="80">
        <f>建設IO!AP110</f>
        <v>931</v>
      </c>
      <c r="AM41" s="80">
        <f>建設IO!AQ110</f>
        <v>5458</v>
      </c>
      <c r="AN41" s="80">
        <f>建設IO!AR110</f>
        <v>2370</v>
      </c>
      <c r="AO41" s="80">
        <f>建設IO!AS110</f>
        <v>43</v>
      </c>
      <c r="AP41" s="80">
        <f>建設IO!AT110</f>
        <v>97</v>
      </c>
      <c r="AQ41" s="80">
        <f>建設IO!AU110</f>
        <v>2782</v>
      </c>
      <c r="AR41" s="80">
        <f>建設IO!AV110</f>
        <v>2479</v>
      </c>
      <c r="AS41" s="80">
        <f>建設IO!AW110</f>
        <v>2009</v>
      </c>
      <c r="AT41" s="80">
        <f>建設IO!AX110</f>
        <v>263</v>
      </c>
      <c r="AU41" s="80">
        <f>建設IO!AY110</f>
        <v>145</v>
      </c>
      <c r="AV41" s="80">
        <f>建設IO!AZ110</f>
        <v>62</v>
      </c>
      <c r="AW41" s="80">
        <f>建設IO!BA110</f>
        <v>303</v>
      </c>
      <c r="AX41" s="80">
        <f>建設IO!BB110</f>
        <v>230</v>
      </c>
      <c r="AY41" s="80">
        <f>建設IO!BC110</f>
        <v>73</v>
      </c>
      <c r="AZ41" s="80">
        <f>建設IO!BD110</f>
        <v>171</v>
      </c>
      <c r="BA41" s="80">
        <f>建設IO!BE110</f>
        <v>11385</v>
      </c>
      <c r="BB41" s="80">
        <f>建設IO!BF110</f>
        <v>3845</v>
      </c>
      <c r="BC41" s="80">
        <f>建設IO!BG110</f>
        <v>2330</v>
      </c>
      <c r="BD41" s="80">
        <f>建設IO!BH110</f>
        <v>734</v>
      </c>
      <c r="BE41" s="80">
        <f>建設IO!BI110</f>
        <v>225</v>
      </c>
      <c r="BF41" s="80">
        <f>建設IO!BJ110</f>
        <v>556</v>
      </c>
      <c r="BG41" s="80">
        <f>建設IO!BK110</f>
        <v>3141</v>
      </c>
      <c r="BH41" s="80">
        <f>建設IO!BL110</f>
        <v>1516</v>
      </c>
      <c r="BI41" s="80">
        <f>建設IO!BM110</f>
        <v>206</v>
      </c>
      <c r="BJ41" s="80">
        <f>建設IO!BN110</f>
        <v>286</v>
      </c>
      <c r="BK41" s="80">
        <f>建設IO!BO110</f>
        <v>311</v>
      </c>
      <c r="BL41" s="80">
        <f>建設IO!BP110</f>
        <v>2080</v>
      </c>
      <c r="BM41" s="80">
        <f>建設IO!BQ110</f>
        <v>267</v>
      </c>
      <c r="BN41" s="80">
        <f>建設IO!BR110</f>
        <v>3790</v>
      </c>
      <c r="BO41" s="80">
        <f>建設IO!BS110</f>
        <v>2339</v>
      </c>
      <c r="BP41" s="80">
        <f>建設IO!BT110</f>
        <v>328</v>
      </c>
      <c r="BQ41" s="80">
        <f>建設IO!BU110</f>
        <v>74</v>
      </c>
      <c r="BR41" s="80">
        <f>建設IO!BV110</f>
        <v>234</v>
      </c>
      <c r="BS41" s="80">
        <f>建設IO!BW110</f>
        <v>221</v>
      </c>
      <c r="BT41" s="82">
        <f>建設IO!BX110</f>
        <v>594</v>
      </c>
    </row>
    <row r="42" spans="1:72">
      <c r="A42" s="16">
        <v>39</v>
      </c>
      <c r="B42" s="5" t="s">
        <v>28</v>
      </c>
      <c r="C42" s="86">
        <f>建設IO!G111</f>
        <v>786015</v>
      </c>
      <c r="D42" s="87">
        <f>建設IO!H111</f>
        <v>497138</v>
      </c>
      <c r="E42" s="87">
        <f>建設IO!I111</f>
        <v>254237</v>
      </c>
      <c r="F42" s="87">
        <f>建設IO!J111</f>
        <v>169827</v>
      </c>
      <c r="G42" s="87">
        <f>建設IO!K111</f>
        <v>166239</v>
      </c>
      <c r="H42" s="87">
        <f>建設IO!L111</f>
        <v>3588</v>
      </c>
      <c r="I42" s="87">
        <f>建設IO!M111</f>
        <v>84410</v>
      </c>
      <c r="J42" s="87">
        <f>建設IO!N111</f>
        <v>1203</v>
      </c>
      <c r="K42" s="87">
        <f>建設IO!O111</f>
        <v>51889</v>
      </c>
      <c r="L42" s="87">
        <f>建設IO!P111</f>
        <v>51024</v>
      </c>
      <c r="M42" s="87">
        <f>建設IO!Q111</f>
        <v>865</v>
      </c>
      <c r="N42" s="87">
        <f>建設IO!R111</f>
        <v>30663</v>
      </c>
      <c r="O42" s="87">
        <f>建設IO!S111</f>
        <v>19308</v>
      </c>
      <c r="P42" s="87">
        <f>建設IO!T111</f>
        <v>11355</v>
      </c>
      <c r="Q42" s="87">
        <f>建設IO!U111</f>
        <v>655</v>
      </c>
      <c r="R42" s="87">
        <f>建設IO!V111</f>
        <v>242901</v>
      </c>
      <c r="S42" s="87">
        <f>建設IO!W111</f>
        <v>3506</v>
      </c>
      <c r="T42" s="87">
        <f>建設IO!X111</f>
        <v>227</v>
      </c>
      <c r="U42" s="87">
        <f>建設IO!Y111</f>
        <v>3279</v>
      </c>
      <c r="V42" s="87">
        <f>建設IO!Z111</f>
        <v>239395</v>
      </c>
      <c r="W42" s="87">
        <f>建設IO!AA111</f>
        <v>4877</v>
      </c>
      <c r="X42" s="87">
        <f>建設IO!AB111</f>
        <v>10697</v>
      </c>
      <c r="Y42" s="87">
        <f>建設IO!AC111</f>
        <v>9426</v>
      </c>
      <c r="Z42" s="87">
        <f>建設IO!AD111</f>
        <v>19800</v>
      </c>
      <c r="AA42" s="87">
        <f>建設IO!AE111</f>
        <v>46734</v>
      </c>
      <c r="AB42" s="87">
        <f>建設IO!AF111</f>
        <v>43745</v>
      </c>
      <c r="AC42" s="87">
        <f>建設IO!AG111</f>
        <v>95790</v>
      </c>
      <c r="AD42" s="87">
        <f>建設IO!AH111</f>
        <v>8326</v>
      </c>
      <c r="AE42" s="87">
        <f>建設IO!AI111</f>
        <v>137648</v>
      </c>
      <c r="AF42" s="87">
        <f>建設IO!AJ111</f>
        <v>62514</v>
      </c>
      <c r="AG42" s="87">
        <f>建設IO!AK111</f>
        <v>37824</v>
      </c>
      <c r="AH42" s="87">
        <f>建設IO!AL111</f>
        <v>37749</v>
      </c>
      <c r="AI42" s="87">
        <f>建設IO!AM111</f>
        <v>27023</v>
      </c>
      <c r="AJ42" s="87">
        <f>建設IO!AN111</f>
        <v>12892</v>
      </c>
      <c r="AK42" s="87">
        <f>建設IO!AO111</f>
        <v>458</v>
      </c>
      <c r="AL42" s="87">
        <f>建設IO!AP111</f>
        <v>2237</v>
      </c>
      <c r="AM42" s="87">
        <f>建設IO!AQ111</f>
        <v>11003</v>
      </c>
      <c r="AN42" s="87">
        <f>建設IO!AR111</f>
        <v>372</v>
      </c>
      <c r="AO42" s="87">
        <f>建設IO!AS111</f>
        <v>2</v>
      </c>
      <c r="AP42" s="87">
        <f>建設IO!AT111</f>
        <v>59</v>
      </c>
      <c r="AQ42" s="87">
        <f>建設IO!AU111</f>
        <v>10726</v>
      </c>
      <c r="AR42" s="87">
        <f>建設IO!AV111</f>
        <v>10173</v>
      </c>
      <c r="AS42" s="87">
        <f>建設IO!AW111</f>
        <v>9451</v>
      </c>
      <c r="AT42" s="87">
        <f>建設IO!AX111</f>
        <v>415</v>
      </c>
      <c r="AU42" s="87">
        <f>建設IO!AY111</f>
        <v>214</v>
      </c>
      <c r="AV42" s="87">
        <f>建設IO!AZ111</f>
        <v>93</v>
      </c>
      <c r="AW42" s="87">
        <f>建設IO!BA111</f>
        <v>553</v>
      </c>
      <c r="AX42" s="87">
        <f>建設IO!BB111</f>
        <v>441</v>
      </c>
      <c r="AY42" s="87">
        <f>建設IO!BC111</f>
        <v>112</v>
      </c>
      <c r="AZ42" s="87">
        <f>建設IO!BD111</f>
        <v>75</v>
      </c>
      <c r="BA42" s="87">
        <f>建設IO!BE111</f>
        <v>24634</v>
      </c>
      <c r="BB42" s="87">
        <f>建設IO!BF111</f>
        <v>5586</v>
      </c>
      <c r="BC42" s="87">
        <f>建設IO!BG111</f>
        <v>2454</v>
      </c>
      <c r="BD42" s="87">
        <f>建設IO!BH111</f>
        <v>1588</v>
      </c>
      <c r="BE42" s="87">
        <f>建設IO!BI111</f>
        <v>329</v>
      </c>
      <c r="BF42" s="87">
        <f>建設IO!BJ111</f>
        <v>1215</v>
      </c>
      <c r="BG42" s="87">
        <f>建設IO!BK111</f>
        <v>8089</v>
      </c>
      <c r="BH42" s="87">
        <f>建設IO!BL111</f>
        <v>6478</v>
      </c>
      <c r="BI42" s="87">
        <f>建設IO!BM111</f>
        <v>616</v>
      </c>
      <c r="BJ42" s="87">
        <f>建設IO!BN111</f>
        <v>488</v>
      </c>
      <c r="BK42" s="87">
        <f>建設IO!BO111</f>
        <v>234</v>
      </c>
      <c r="BL42" s="87">
        <f>建設IO!BP111</f>
        <v>3143</v>
      </c>
      <c r="BM42" s="87">
        <f>建設IO!BQ111</f>
        <v>56</v>
      </c>
      <c r="BN42" s="87">
        <f>建設IO!BR111</f>
        <v>75134</v>
      </c>
      <c r="BO42" s="87">
        <f>建設IO!BS111</f>
        <v>17542</v>
      </c>
      <c r="BP42" s="87">
        <f>建設IO!BT111</f>
        <v>10616</v>
      </c>
      <c r="BQ42" s="87">
        <f>建設IO!BU111</f>
        <v>2358</v>
      </c>
      <c r="BR42" s="87">
        <f>建設IO!BV111</f>
        <v>10822</v>
      </c>
      <c r="BS42" s="87">
        <f>建設IO!BW111</f>
        <v>11427</v>
      </c>
      <c r="BT42" s="88">
        <f>建設IO!BX111</f>
        <v>22369</v>
      </c>
    </row>
    <row r="43" spans="1:72">
      <c r="A43" s="17">
        <v>70</v>
      </c>
      <c r="B43" s="10" t="s">
        <v>33</v>
      </c>
      <c r="C43" s="83">
        <f>建設IO!G112</f>
        <v>30232212</v>
      </c>
      <c r="D43" s="84">
        <f>建設IO!H112</f>
        <v>15877275</v>
      </c>
      <c r="E43" s="84">
        <f>建設IO!I112</f>
        <v>8759477</v>
      </c>
      <c r="F43" s="84">
        <f>建設IO!J112</f>
        <v>4591585</v>
      </c>
      <c r="G43" s="84">
        <f>建設IO!K112</f>
        <v>4436651</v>
      </c>
      <c r="H43" s="84">
        <f>建設IO!L112</f>
        <v>154934</v>
      </c>
      <c r="I43" s="84">
        <f>建設IO!M112</f>
        <v>4167892</v>
      </c>
      <c r="J43" s="84">
        <f>建設IO!N112</f>
        <v>52777</v>
      </c>
      <c r="K43" s="84">
        <f>建設IO!O112</f>
        <v>2169846</v>
      </c>
      <c r="L43" s="84">
        <f>建設IO!P112</f>
        <v>2123942</v>
      </c>
      <c r="M43" s="84">
        <f>建設IO!Q112</f>
        <v>45904</v>
      </c>
      <c r="N43" s="84">
        <f>建設IO!R112</f>
        <v>1900947</v>
      </c>
      <c r="O43" s="84">
        <f>建設IO!S112</f>
        <v>718624</v>
      </c>
      <c r="P43" s="84">
        <f>建設IO!T112</f>
        <v>1182323</v>
      </c>
      <c r="Q43" s="84">
        <f>建設IO!U112</f>
        <v>44322</v>
      </c>
      <c r="R43" s="84">
        <f>建設IO!V112</f>
        <v>7117798</v>
      </c>
      <c r="S43" s="84">
        <f>建設IO!W112</f>
        <v>385109</v>
      </c>
      <c r="T43" s="84">
        <f>建設IO!X112</f>
        <v>30201</v>
      </c>
      <c r="U43" s="84">
        <f>建設IO!Y112</f>
        <v>354908</v>
      </c>
      <c r="V43" s="84">
        <f>建設IO!Z112</f>
        <v>6732689</v>
      </c>
      <c r="W43" s="84">
        <f>建設IO!AA112</f>
        <v>68468</v>
      </c>
      <c r="X43" s="84">
        <f>建設IO!AB112</f>
        <v>331841</v>
      </c>
      <c r="Y43" s="84">
        <f>建設IO!AC112</f>
        <v>169689</v>
      </c>
      <c r="Z43" s="84">
        <f>建設IO!AD112</f>
        <v>447726</v>
      </c>
      <c r="AA43" s="84">
        <f>建設IO!AE112</f>
        <v>1435299</v>
      </c>
      <c r="AB43" s="84">
        <f>建設IO!AF112</f>
        <v>1205083</v>
      </c>
      <c r="AC43" s="84">
        <f>建設IO!AG112</f>
        <v>2980789</v>
      </c>
      <c r="AD43" s="84">
        <f>建設IO!AH112</f>
        <v>93794</v>
      </c>
      <c r="AE43" s="84">
        <f>建設IO!AI112</f>
        <v>10237117</v>
      </c>
      <c r="AF43" s="84">
        <f>建設IO!AJ112</f>
        <v>6242161</v>
      </c>
      <c r="AG43" s="84">
        <f>建設IO!AK112</f>
        <v>3234867</v>
      </c>
      <c r="AH43" s="84">
        <f>建設IO!AL112</f>
        <v>3141147</v>
      </c>
      <c r="AI43" s="84">
        <f>建設IO!AM112</f>
        <v>2504192</v>
      </c>
      <c r="AJ43" s="84">
        <f>建設IO!AN112</f>
        <v>1115388</v>
      </c>
      <c r="AK43" s="84">
        <f>建設IO!AO112</f>
        <v>72147</v>
      </c>
      <c r="AL43" s="84">
        <f>建設IO!AP112</f>
        <v>244365</v>
      </c>
      <c r="AM43" s="84">
        <f>建設IO!AQ112</f>
        <v>835205</v>
      </c>
      <c r="AN43" s="84">
        <f>建設IO!AR112</f>
        <v>220020</v>
      </c>
      <c r="AO43" s="84">
        <f>建設IO!AS112</f>
        <v>6100</v>
      </c>
      <c r="AP43" s="84">
        <f>建設IO!AT112</f>
        <v>10967</v>
      </c>
      <c r="AQ43" s="84">
        <f>建設IO!AU112</f>
        <v>636955</v>
      </c>
      <c r="AR43" s="84">
        <f>建設IO!AV112</f>
        <v>583655</v>
      </c>
      <c r="AS43" s="84">
        <f>建設IO!AW112</f>
        <v>464381</v>
      </c>
      <c r="AT43" s="84">
        <f>建設IO!AX112</f>
        <v>61863</v>
      </c>
      <c r="AU43" s="84">
        <f>建設IO!AY112</f>
        <v>48794</v>
      </c>
      <c r="AV43" s="84">
        <f>建設IO!AZ112</f>
        <v>8617</v>
      </c>
      <c r="AW43" s="84">
        <f>建設IO!BA112</f>
        <v>53300</v>
      </c>
      <c r="AX43" s="84">
        <f>建設IO!BB112</f>
        <v>42915</v>
      </c>
      <c r="AY43" s="84">
        <f>建設IO!BC112</f>
        <v>10385</v>
      </c>
      <c r="AZ43" s="84">
        <f>建設IO!BD112</f>
        <v>93720</v>
      </c>
      <c r="BA43" s="84">
        <f>建設IO!BE112</f>
        <v>2533410</v>
      </c>
      <c r="BB43" s="84">
        <f>建設IO!BF112</f>
        <v>874334</v>
      </c>
      <c r="BC43" s="84">
        <f>建設IO!BG112</f>
        <v>492905</v>
      </c>
      <c r="BD43" s="84">
        <f>建設IO!BH112</f>
        <v>134117</v>
      </c>
      <c r="BE43" s="84">
        <f>建設IO!BI112</f>
        <v>37658</v>
      </c>
      <c r="BF43" s="84">
        <f>建設IO!BJ112</f>
        <v>209654</v>
      </c>
      <c r="BG43" s="84">
        <f>建設IO!BK112</f>
        <v>737185</v>
      </c>
      <c r="BH43" s="84">
        <f>建設IO!BL112</f>
        <v>284102</v>
      </c>
      <c r="BI43" s="84">
        <f>建設IO!BM112</f>
        <v>60269</v>
      </c>
      <c r="BJ43" s="84">
        <f>建設IO!BN112</f>
        <v>94519</v>
      </c>
      <c r="BK43" s="84">
        <f>建設IO!BO112</f>
        <v>200847</v>
      </c>
      <c r="BL43" s="84">
        <f>建設IO!BP112</f>
        <v>282154</v>
      </c>
      <c r="BM43" s="84">
        <f>建設IO!BQ112</f>
        <v>473884</v>
      </c>
      <c r="BN43" s="84">
        <f>建設IO!BR112</f>
        <v>3994956</v>
      </c>
      <c r="BO43" s="84">
        <f>建設IO!BS112</f>
        <v>831432</v>
      </c>
      <c r="BP43" s="84">
        <f>建設IO!BT112</f>
        <v>334713</v>
      </c>
      <c r="BQ43" s="84">
        <f>建設IO!BU112</f>
        <v>71410</v>
      </c>
      <c r="BR43" s="84">
        <f>建設IO!BV112</f>
        <v>724278</v>
      </c>
      <c r="BS43" s="84">
        <f>建設IO!BW112</f>
        <v>479839</v>
      </c>
      <c r="BT43" s="85">
        <f>建設IO!BX112</f>
        <v>1553284</v>
      </c>
    </row>
    <row r="44" spans="1:72">
      <c r="A44" s="15">
        <v>71</v>
      </c>
      <c r="B44" s="9" t="s">
        <v>34</v>
      </c>
      <c r="C44" s="79">
        <f>建設IO!G113</f>
        <v>1196129</v>
      </c>
      <c r="D44" s="80">
        <f>建設IO!H113</f>
        <v>719800</v>
      </c>
      <c r="E44" s="80">
        <f>建設IO!I113</f>
        <v>425616</v>
      </c>
      <c r="F44" s="80">
        <f>建設IO!J113</f>
        <v>240330</v>
      </c>
      <c r="G44" s="80">
        <f>建設IO!K113</f>
        <v>234224</v>
      </c>
      <c r="H44" s="80">
        <f>建設IO!L113</f>
        <v>6106</v>
      </c>
      <c r="I44" s="80">
        <f>建設IO!M113</f>
        <v>185286</v>
      </c>
      <c r="J44" s="80">
        <f>建設IO!N113</f>
        <v>3096</v>
      </c>
      <c r="K44" s="80">
        <f>建設IO!O113</f>
        <v>114958</v>
      </c>
      <c r="L44" s="80">
        <f>建設IO!P113</f>
        <v>113289</v>
      </c>
      <c r="M44" s="80">
        <f>建設IO!Q113</f>
        <v>1669</v>
      </c>
      <c r="N44" s="80">
        <f>建設IO!R113</f>
        <v>65732</v>
      </c>
      <c r="O44" s="80">
        <f>建設IO!S113</f>
        <v>33457</v>
      </c>
      <c r="P44" s="80">
        <f>建設IO!T113</f>
        <v>32275</v>
      </c>
      <c r="Q44" s="80">
        <f>建設IO!U113</f>
        <v>1500</v>
      </c>
      <c r="R44" s="80">
        <f>建設IO!V113</f>
        <v>294184</v>
      </c>
      <c r="S44" s="80">
        <f>建設IO!W113</f>
        <v>17063</v>
      </c>
      <c r="T44" s="80">
        <f>建設IO!X113</f>
        <v>1106</v>
      </c>
      <c r="U44" s="80">
        <f>建設IO!Y113</f>
        <v>15957</v>
      </c>
      <c r="V44" s="80">
        <f>建設IO!Z113</f>
        <v>277121</v>
      </c>
      <c r="W44" s="80">
        <f>建設IO!AA113</f>
        <v>3940</v>
      </c>
      <c r="X44" s="80">
        <f>建設IO!AB113</f>
        <v>13361</v>
      </c>
      <c r="Y44" s="80">
        <f>建設IO!AC113</f>
        <v>6230</v>
      </c>
      <c r="Z44" s="80">
        <f>建設IO!AD113</f>
        <v>26051</v>
      </c>
      <c r="AA44" s="80">
        <f>建設IO!AE113</f>
        <v>62772</v>
      </c>
      <c r="AB44" s="80">
        <f>建設IO!AF113</f>
        <v>45117</v>
      </c>
      <c r="AC44" s="80">
        <f>建設IO!AG113</f>
        <v>116356</v>
      </c>
      <c r="AD44" s="80">
        <f>建設IO!AH113</f>
        <v>3294</v>
      </c>
      <c r="AE44" s="80">
        <f>建設IO!AI113</f>
        <v>358847</v>
      </c>
      <c r="AF44" s="80">
        <f>建設IO!AJ113</f>
        <v>253113</v>
      </c>
      <c r="AG44" s="80">
        <f>建設IO!AK113</f>
        <v>138830</v>
      </c>
      <c r="AH44" s="80">
        <f>建設IO!AL113</f>
        <v>135108</v>
      </c>
      <c r="AI44" s="80">
        <f>建設IO!AM113</f>
        <v>114157</v>
      </c>
      <c r="AJ44" s="80">
        <f>建設IO!AN113</f>
        <v>52790</v>
      </c>
      <c r="AK44" s="80">
        <f>建設IO!AO113</f>
        <v>2519</v>
      </c>
      <c r="AL44" s="80">
        <f>建設IO!AP113</f>
        <v>6767</v>
      </c>
      <c r="AM44" s="80">
        <f>建設IO!AQ113</f>
        <v>42882</v>
      </c>
      <c r="AN44" s="80">
        <f>建設IO!AR113</f>
        <v>8677</v>
      </c>
      <c r="AO44" s="80">
        <f>建設IO!AS113</f>
        <v>158</v>
      </c>
      <c r="AP44" s="80">
        <f>建設IO!AT113</f>
        <v>364</v>
      </c>
      <c r="AQ44" s="80">
        <f>建設IO!AU113</f>
        <v>20951</v>
      </c>
      <c r="AR44" s="80">
        <f>建設IO!AV113</f>
        <v>18685</v>
      </c>
      <c r="AS44" s="80">
        <f>建設IO!AW113</f>
        <v>14987</v>
      </c>
      <c r="AT44" s="80">
        <f>建設IO!AX113</f>
        <v>2082</v>
      </c>
      <c r="AU44" s="80">
        <f>建設IO!AY113</f>
        <v>1251</v>
      </c>
      <c r="AV44" s="80">
        <f>建設IO!AZ113</f>
        <v>365</v>
      </c>
      <c r="AW44" s="80">
        <f>建設IO!BA113</f>
        <v>2266</v>
      </c>
      <c r="AX44" s="80">
        <f>建設IO!BB113</f>
        <v>1823</v>
      </c>
      <c r="AY44" s="80">
        <f>建設IO!BC113</f>
        <v>443</v>
      </c>
      <c r="AZ44" s="80">
        <f>建設IO!BD113</f>
        <v>3722</v>
      </c>
      <c r="BA44" s="80">
        <f>建設IO!BE113</f>
        <v>104279</v>
      </c>
      <c r="BB44" s="80">
        <f>建設IO!BF113</f>
        <v>36369</v>
      </c>
      <c r="BC44" s="80">
        <f>建設IO!BG113</f>
        <v>22904</v>
      </c>
      <c r="BD44" s="80">
        <f>建設IO!BH113</f>
        <v>4576</v>
      </c>
      <c r="BE44" s="80">
        <f>建設IO!BI113</f>
        <v>1716</v>
      </c>
      <c r="BF44" s="80">
        <f>建設IO!BJ113</f>
        <v>7173</v>
      </c>
      <c r="BG44" s="80">
        <f>建設IO!BK113</f>
        <v>29670</v>
      </c>
      <c r="BH44" s="80">
        <f>建設IO!BL113</f>
        <v>13847</v>
      </c>
      <c r="BI44" s="80">
        <f>建設IO!BM113</f>
        <v>1836</v>
      </c>
      <c r="BJ44" s="80">
        <f>建設IO!BN113</f>
        <v>2551</v>
      </c>
      <c r="BK44" s="80">
        <f>建設IO!BO113</f>
        <v>10177</v>
      </c>
      <c r="BL44" s="80">
        <f>建設IO!BP113</f>
        <v>9829</v>
      </c>
      <c r="BM44" s="80">
        <f>建設IO!BQ113</f>
        <v>10004</v>
      </c>
      <c r="BN44" s="80">
        <f>建設IO!BR113</f>
        <v>105734</v>
      </c>
      <c r="BO44" s="80">
        <f>建設IO!BS113</f>
        <v>25883</v>
      </c>
      <c r="BP44" s="80">
        <f>建設IO!BT113</f>
        <v>9151</v>
      </c>
      <c r="BQ44" s="80">
        <f>建設IO!BU113</f>
        <v>3137</v>
      </c>
      <c r="BR44" s="80">
        <f>建設IO!BV113</f>
        <v>11557</v>
      </c>
      <c r="BS44" s="80">
        <f>建設IO!BW113</f>
        <v>14169</v>
      </c>
      <c r="BT44" s="82">
        <f>建設IO!BX113</f>
        <v>41837</v>
      </c>
    </row>
    <row r="45" spans="1:72">
      <c r="A45" s="15">
        <v>91</v>
      </c>
      <c r="B45" s="9" t="s">
        <v>35</v>
      </c>
      <c r="C45" s="79">
        <f>建設IO!G114</f>
        <v>20065431</v>
      </c>
      <c r="D45" s="80">
        <f>建設IO!H114</f>
        <v>9822294</v>
      </c>
      <c r="E45" s="80">
        <f>建設IO!I114</f>
        <v>5560777</v>
      </c>
      <c r="F45" s="80">
        <f>建設IO!J114</f>
        <v>3176458</v>
      </c>
      <c r="G45" s="80">
        <f>建設IO!K114</f>
        <v>3108325</v>
      </c>
      <c r="H45" s="80">
        <f>建設IO!L114</f>
        <v>68133</v>
      </c>
      <c r="I45" s="80">
        <f>建設IO!M114</f>
        <v>2384319</v>
      </c>
      <c r="J45" s="80">
        <f>建設IO!N114</f>
        <v>34528</v>
      </c>
      <c r="K45" s="80">
        <f>建設IO!O114</f>
        <v>1508883</v>
      </c>
      <c r="L45" s="80">
        <f>建設IO!P114</f>
        <v>1487936</v>
      </c>
      <c r="M45" s="80">
        <f>建設IO!Q114</f>
        <v>20947</v>
      </c>
      <c r="N45" s="80">
        <f>建設IO!R114</f>
        <v>820914</v>
      </c>
      <c r="O45" s="80">
        <f>建設IO!S114</f>
        <v>353979</v>
      </c>
      <c r="P45" s="80">
        <f>建設IO!T114</f>
        <v>466935</v>
      </c>
      <c r="Q45" s="80">
        <f>建設IO!U114</f>
        <v>19994</v>
      </c>
      <c r="R45" s="80">
        <f>建設IO!V114</f>
        <v>4261517</v>
      </c>
      <c r="S45" s="80">
        <f>建設IO!W114</f>
        <v>302289</v>
      </c>
      <c r="T45" s="80">
        <f>建設IO!X114</f>
        <v>21991</v>
      </c>
      <c r="U45" s="80">
        <f>建設IO!Y114</f>
        <v>280298</v>
      </c>
      <c r="V45" s="80">
        <f>建設IO!Z114</f>
        <v>3959228</v>
      </c>
      <c r="W45" s="80">
        <f>建設IO!AA114</f>
        <v>32450</v>
      </c>
      <c r="X45" s="80">
        <f>建設IO!AB114</f>
        <v>307303</v>
      </c>
      <c r="Y45" s="80">
        <f>建設IO!AC114</f>
        <v>85759</v>
      </c>
      <c r="Z45" s="80">
        <f>建設IO!AD114</f>
        <v>274942</v>
      </c>
      <c r="AA45" s="80">
        <f>建設IO!AE114</f>
        <v>546242</v>
      </c>
      <c r="AB45" s="80">
        <f>建設IO!AF114</f>
        <v>925635</v>
      </c>
      <c r="AC45" s="80">
        <f>建設IO!AG114</f>
        <v>1737668</v>
      </c>
      <c r="AD45" s="80">
        <f>建設IO!AH114</f>
        <v>49229</v>
      </c>
      <c r="AE45" s="80">
        <f>建設IO!AI114</f>
        <v>7703044</v>
      </c>
      <c r="AF45" s="80">
        <f>建設IO!AJ114</f>
        <v>4160754</v>
      </c>
      <c r="AG45" s="80">
        <f>建設IO!AK114</f>
        <v>2166251</v>
      </c>
      <c r="AH45" s="80">
        <f>建設IO!AL114</f>
        <v>2095354</v>
      </c>
      <c r="AI45" s="80">
        <f>建設IO!AM114</f>
        <v>1696539</v>
      </c>
      <c r="AJ45" s="80">
        <f>建設IO!AN114</f>
        <v>708072</v>
      </c>
      <c r="AK45" s="80">
        <f>建設IO!AO114</f>
        <v>26400</v>
      </c>
      <c r="AL45" s="80">
        <f>建設IO!AP114</f>
        <v>134503</v>
      </c>
      <c r="AM45" s="80">
        <f>建設IO!AQ114</f>
        <v>667089</v>
      </c>
      <c r="AN45" s="80">
        <f>建設IO!AR114</f>
        <v>152041</v>
      </c>
      <c r="AO45" s="80">
        <f>建設IO!AS114</f>
        <v>2540</v>
      </c>
      <c r="AP45" s="80">
        <f>建設IO!AT114</f>
        <v>5894</v>
      </c>
      <c r="AQ45" s="80">
        <f>建設IO!AU114</f>
        <v>398815</v>
      </c>
      <c r="AR45" s="80">
        <f>建設IO!AV114</f>
        <v>360071</v>
      </c>
      <c r="AS45" s="80">
        <f>建設IO!AW114</f>
        <v>298226</v>
      </c>
      <c r="AT45" s="80">
        <f>建設IO!AX114</f>
        <v>36444</v>
      </c>
      <c r="AU45" s="80">
        <f>建設IO!AY114</f>
        <v>15783</v>
      </c>
      <c r="AV45" s="80">
        <f>建設IO!AZ114</f>
        <v>9618</v>
      </c>
      <c r="AW45" s="80">
        <f>建設IO!BA114</f>
        <v>38744</v>
      </c>
      <c r="AX45" s="80">
        <f>建設IO!BB114</f>
        <v>30127</v>
      </c>
      <c r="AY45" s="80">
        <f>建設IO!BC114</f>
        <v>8617</v>
      </c>
      <c r="AZ45" s="80">
        <f>建設IO!BD114</f>
        <v>70897</v>
      </c>
      <c r="BA45" s="80">
        <f>建設IO!BE114</f>
        <v>1624119</v>
      </c>
      <c r="BB45" s="80">
        <f>建設IO!BF114</f>
        <v>484473</v>
      </c>
      <c r="BC45" s="80">
        <f>建設IO!BG114</f>
        <v>297137</v>
      </c>
      <c r="BD45" s="80">
        <f>建設IO!BH114</f>
        <v>81599</v>
      </c>
      <c r="BE45" s="80">
        <f>建設IO!BI114</f>
        <v>20790</v>
      </c>
      <c r="BF45" s="80">
        <f>建設IO!BJ114</f>
        <v>84947</v>
      </c>
      <c r="BG45" s="80">
        <f>建設IO!BK114</f>
        <v>471130</v>
      </c>
      <c r="BH45" s="80">
        <f>建設IO!BL114</f>
        <v>173227</v>
      </c>
      <c r="BI45" s="80">
        <f>建設IO!BM114</f>
        <v>38718</v>
      </c>
      <c r="BJ45" s="80">
        <f>建設IO!BN114</f>
        <v>103524</v>
      </c>
      <c r="BK45" s="80">
        <f>建設IO!BO114</f>
        <v>89427</v>
      </c>
      <c r="BL45" s="80">
        <f>建設IO!BP114</f>
        <v>263620</v>
      </c>
      <c r="BM45" s="80">
        <f>建設IO!BQ114</f>
        <v>370384</v>
      </c>
      <c r="BN45" s="80">
        <f>建設IO!BR114</f>
        <v>3542290</v>
      </c>
      <c r="BO45" s="80">
        <f>建設IO!BS114</f>
        <v>790626</v>
      </c>
      <c r="BP45" s="80">
        <f>建設IO!BT114</f>
        <v>390379</v>
      </c>
      <c r="BQ45" s="80">
        <f>建設IO!BU114</f>
        <v>83198</v>
      </c>
      <c r="BR45" s="80">
        <f>建設IO!BV114</f>
        <v>414893</v>
      </c>
      <c r="BS45" s="80">
        <f>建設IO!BW114</f>
        <v>697927</v>
      </c>
      <c r="BT45" s="82">
        <f>建設IO!BX114</f>
        <v>1165267</v>
      </c>
    </row>
    <row r="46" spans="1:72">
      <c r="A46" s="15">
        <v>92</v>
      </c>
      <c r="B46" s="9" t="s">
        <v>36</v>
      </c>
      <c r="C46" s="79">
        <f>建設IO!G115</f>
        <v>1586091</v>
      </c>
      <c r="D46" s="80">
        <f>建設IO!H115</f>
        <v>935407</v>
      </c>
      <c r="E46" s="80">
        <f>建設IO!I115</f>
        <v>490314</v>
      </c>
      <c r="F46" s="80">
        <f>建設IO!J115</f>
        <v>304843</v>
      </c>
      <c r="G46" s="80">
        <f>建設IO!K115</f>
        <v>294779</v>
      </c>
      <c r="H46" s="80">
        <f>建設IO!L115</f>
        <v>10064</v>
      </c>
      <c r="I46" s="80">
        <f>建設IO!M115</f>
        <v>185471</v>
      </c>
      <c r="J46" s="80">
        <f>建設IO!N115</f>
        <v>4302</v>
      </c>
      <c r="K46" s="80">
        <f>建設IO!O115</f>
        <v>40450</v>
      </c>
      <c r="L46" s="80">
        <f>建設IO!P115</f>
        <v>37549</v>
      </c>
      <c r="M46" s="80">
        <f>建設IO!Q115</f>
        <v>2901</v>
      </c>
      <c r="N46" s="80">
        <f>建設IO!R115</f>
        <v>140292</v>
      </c>
      <c r="O46" s="80">
        <f>建設IO!S115</f>
        <v>10076</v>
      </c>
      <c r="P46" s="80">
        <f>建設IO!T115</f>
        <v>130216</v>
      </c>
      <c r="Q46" s="80">
        <f>建設IO!U115</f>
        <v>427</v>
      </c>
      <c r="R46" s="80">
        <f>建設IO!V115</f>
        <v>445093</v>
      </c>
      <c r="S46" s="80">
        <f>建設IO!W115</f>
        <v>15621</v>
      </c>
      <c r="T46" s="80">
        <f>建設IO!X115</f>
        <v>52</v>
      </c>
      <c r="U46" s="80">
        <f>建設IO!Y115</f>
        <v>15569</v>
      </c>
      <c r="V46" s="80">
        <f>建設IO!Z115</f>
        <v>429472</v>
      </c>
      <c r="W46" s="80">
        <f>建設IO!AA115</f>
        <v>1512</v>
      </c>
      <c r="X46" s="80">
        <f>建設IO!AB115</f>
        <v>40335</v>
      </c>
      <c r="Y46" s="80">
        <f>建設IO!AC115</f>
        <v>22612</v>
      </c>
      <c r="Z46" s="80">
        <f>建設IO!AD115</f>
        <v>17901</v>
      </c>
      <c r="AA46" s="80">
        <f>建設IO!AE115</f>
        <v>172133</v>
      </c>
      <c r="AB46" s="80">
        <f>建設IO!AF115</f>
        <v>39804</v>
      </c>
      <c r="AC46" s="80">
        <f>建設IO!AG115</f>
        <v>119605</v>
      </c>
      <c r="AD46" s="80">
        <f>建設IO!AH115</f>
        <v>15570</v>
      </c>
      <c r="AE46" s="80">
        <f>建設IO!AI115</f>
        <v>378540</v>
      </c>
      <c r="AF46" s="80">
        <f>建設IO!AJ115</f>
        <v>205454</v>
      </c>
      <c r="AG46" s="80">
        <f>建設IO!AK115</f>
        <v>67919</v>
      </c>
      <c r="AH46" s="80">
        <f>建設IO!AL115</f>
        <v>66698</v>
      </c>
      <c r="AI46" s="80">
        <f>建設IO!AM115</f>
        <v>57304</v>
      </c>
      <c r="AJ46" s="80">
        <f>建設IO!AN115</f>
        <v>25919</v>
      </c>
      <c r="AK46" s="80">
        <f>建設IO!AO115</f>
        <v>1209</v>
      </c>
      <c r="AL46" s="80">
        <f>建設IO!AP115</f>
        <v>3557</v>
      </c>
      <c r="AM46" s="80">
        <f>建設IO!AQ115</f>
        <v>20677</v>
      </c>
      <c r="AN46" s="80">
        <f>建設IO!AR115</f>
        <v>5606</v>
      </c>
      <c r="AO46" s="80">
        <f>建設IO!AS115</f>
        <v>104</v>
      </c>
      <c r="AP46" s="80">
        <f>建設IO!AT115</f>
        <v>232</v>
      </c>
      <c r="AQ46" s="80">
        <f>建設IO!AU115</f>
        <v>9394</v>
      </c>
      <c r="AR46" s="80">
        <f>建設IO!AV115</f>
        <v>8314</v>
      </c>
      <c r="AS46" s="80">
        <f>建設IO!AW115</f>
        <v>6596</v>
      </c>
      <c r="AT46" s="80">
        <f>建設IO!AX115</f>
        <v>919</v>
      </c>
      <c r="AU46" s="80">
        <f>建設IO!AY115</f>
        <v>637</v>
      </c>
      <c r="AV46" s="80">
        <f>建設IO!AZ115</f>
        <v>162</v>
      </c>
      <c r="AW46" s="80">
        <f>建設IO!BA115</f>
        <v>1080</v>
      </c>
      <c r="AX46" s="80">
        <f>建設IO!BB115</f>
        <v>878</v>
      </c>
      <c r="AY46" s="80">
        <f>建設IO!BC115</f>
        <v>202</v>
      </c>
      <c r="AZ46" s="80">
        <f>建設IO!BD115</f>
        <v>1221</v>
      </c>
      <c r="BA46" s="80">
        <f>建設IO!BE115</f>
        <v>133792</v>
      </c>
      <c r="BB46" s="80">
        <f>建設IO!BF115</f>
        <v>42719</v>
      </c>
      <c r="BC46" s="80">
        <f>建設IO!BG115</f>
        <v>26759</v>
      </c>
      <c r="BD46" s="80">
        <f>建設IO!BH115</f>
        <v>5149</v>
      </c>
      <c r="BE46" s="80">
        <f>建設IO!BI115</f>
        <v>2157</v>
      </c>
      <c r="BF46" s="80">
        <f>建設IO!BJ115</f>
        <v>8654</v>
      </c>
      <c r="BG46" s="80">
        <f>建設IO!BK115</f>
        <v>46431</v>
      </c>
      <c r="BH46" s="80">
        <f>建設IO!BL115</f>
        <v>17114</v>
      </c>
      <c r="BI46" s="80">
        <f>建設IO!BM115</f>
        <v>2403</v>
      </c>
      <c r="BJ46" s="80">
        <f>建設IO!BN115</f>
        <v>4161</v>
      </c>
      <c r="BK46" s="80">
        <f>建設IO!BO115</f>
        <v>5885</v>
      </c>
      <c r="BL46" s="80">
        <f>建設IO!BP115</f>
        <v>15079</v>
      </c>
      <c r="BM46" s="80">
        <f>建設IO!BQ115</f>
        <v>3743</v>
      </c>
      <c r="BN46" s="80">
        <f>建設IO!BR115</f>
        <v>173086</v>
      </c>
      <c r="BO46" s="80">
        <f>建設IO!BS115</f>
        <v>16346</v>
      </c>
      <c r="BP46" s="80">
        <f>建設IO!BT115</f>
        <v>2445</v>
      </c>
      <c r="BQ46" s="80">
        <f>建設IO!BU115</f>
        <v>1130</v>
      </c>
      <c r="BR46" s="80">
        <f>建設IO!BV115</f>
        <v>27363</v>
      </c>
      <c r="BS46" s="80">
        <f>建設IO!BW115</f>
        <v>27361</v>
      </c>
      <c r="BT46" s="82">
        <f>建設IO!BX115</f>
        <v>98441</v>
      </c>
    </row>
    <row r="47" spans="1:72">
      <c r="A47" s="15">
        <v>93</v>
      </c>
      <c r="B47" s="9" t="s">
        <v>37</v>
      </c>
      <c r="C47" s="79">
        <f>建設IO!G116</f>
        <v>2227175</v>
      </c>
      <c r="D47" s="80">
        <f>建設IO!H116</f>
        <v>809789</v>
      </c>
      <c r="E47" s="80">
        <f>建設IO!I116</f>
        <v>422464</v>
      </c>
      <c r="F47" s="80">
        <f>建設IO!J116</f>
        <v>226432</v>
      </c>
      <c r="G47" s="80">
        <f>建設IO!K116</f>
        <v>221608</v>
      </c>
      <c r="H47" s="80">
        <f>建設IO!L116</f>
        <v>4824</v>
      </c>
      <c r="I47" s="80">
        <f>建設IO!M116</f>
        <v>196032</v>
      </c>
      <c r="J47" s="80">
        <f>建設IO!N116</f>
        <v>3354</v>
      </c>
      <c r="K47" s="80">
        <f>建設IO!O116</f>
        <v>125651</v>
      </c>
      <c r="L47" s="80">
        <f>建設IO!P116</f>
        <v>124257</v>
      </c>
      <c r="M47" s="80">
        <f>建設IO!Q116</f>
        <v>1394</v>
      </c>
      <c r="N47" s="80">
        <f>建設IO!R116</f>
        <v>64988</v>
      </c>
      <c r="O47" s="80">
        <f>建設IO!S116</f>
        <v>31449</v>
      </c>
      <c r="P47" s="80">
        <f>建設IO!T116</f>
        <v>33539</v>
      </c>
      <c r="Q47" s="80">
        <f>建設IO!U116</f>
        <v>2039</v>
      </c>
      <c r="R47" s="80">
        <f>建設IO!V116</f>
        <v>387325</v>
      </c>
      <c r="S47" s="80">
        <f>建設IO!W116</f>
        <v>21172</v>
      </c>
      <c r="T47" s="80">
        <f>建設IO!X116</f>
        <v>2008</v>
      </c>
      <c r="U47" s="80">
        <f>建設IO!Y116</f>
        <v>19164</v>
      </c>
      <c r="V47" s="80">
        <f>建設IO!Z116</f>
        <v>366153</v>
      </c>
      <c r="W47" s="80">
        <f>建設IO!AA116</f>
        <v>4400</v>
      </c>
      <c r="X47" s="80">
        <f>建設IO!AB116</f>
        <v>18835</v>
      </c>
      <c r="Y47" s="80">
        <f>建設IO!AC116</f>
        <v>12956</v>
      </c>
      <c r="Z47" s="80">
        <f>建設IO!AD116</f>
        <v>28858</v>
      </c>
      <c r="AA47" s="80">
        <f>建設IO!AE116</f>
        <v>75977</v>
      </c>
      <c r="AB47" s="80">
        <f>建設IO!AF116</f>
        <v>73505</v>
      </c>
      <c r="AC47" s="80">
        <f>建設IO!AG116</f>
        <v>146833</v>
      </c>
      <c r="AD47" s="80">
        <f>建設IO!AH116</f>
        <v>4789</v>
      </c>
      <c r="AE47" s="80">
        <f>建設IO!AI116</f>
        <v>1246009</v>
      </c>
      <c r="AF47" s="80">
        <f>建設IO!AJ116</f>
        <v>914649</v>
      </c>
      <c r="AG47" s="80">
        <f>建設IO!AK116</f>
        <v>450527</v>
      </c>
      <c r="AH47" s="80">
        <f>建設IO!AL116</f>
        <v>444081</v>
      </c>
      <c r="AI47" s="80">
        <f>建設IO!AM116</f>
        <v>356904</v>
      </c>
      <c r="AJ47" s="80">
        <f>建設IO!AN116</f>
        <v>236125</v>
      </c>
      <c r="AK47" s="80">
        <f>建設IO!AO116</f>
        <v>3870</v>
      </c>
      <c r="AL47" s="80">
        <f>建設IO!AP116</f>
        <v>18476</v>
      </c>
      <c r="AM47" s="80">
        <f>建設IO!AQ116</f>
        <v>64806</v>
      </c>
      <c r="AN47" s="80">
        <f>建設IO!AR116</f>
        <v>32493</v>
      </c>
      <c r="AO47" s="80">
        <f>建設IO!AS116</f>
        <v>295</v>
      </c>
      <c r="AP47" s="80">
        <f>建設IO!AT116</f>
        <v>839</v>
      </c>
      <c r="AQ47" s="80">
        <f>建設IO!AU116</f>
        <v>87177</v>
      </c>
      <c r="AR47" s="80">
        <f>建設IO!AV116</f>
        <v>80458</v>
      </c>
      <c r="AS47" s="80">
        <f>建設IO!AW116</f>
        <v>76643</v>
      </c>
      <c r="AT47" s="80">
        <f>建設IO!AX116</f>
        <v>950</v>
      </c>
      <c r="AU47" s="80">
        <f>建設IO!AY116</f>
        <v>2287</v>
      </c>
      <c r="AV47" s="80">
        <f>建設IO!AZ116</f>
        <v>578</v>
      </c>
      <c r="AW47" s="80">
        <f>建設IO!BA116</f>
        <v>6719</v>
      </c>
      <c r="AX47" s="80">
        <f>建設IO!BB116</f>
        <v>5470</v>
      </c>
      <c r="AY47" s="80">
        <f>建設IO!BC116</f>
        <v>1249</v>
      </c>
      <c r="AZ47" s="80">
        <f>建設IO!BD116</f>
        <v>6446</v>
      </c>
      <c r="BA47" s="80">
        <f>建設IO!BE116</f>
        <v>398974</v>
      </c>
      <c r="BB47" s="80">
        <f>建設IO!BF116</f>
        <v>116662</v>
      </c>
      <c r="BC47" s="80">
        <f>建設IO!BG116</f>
        <v>85405</v>
      </c>
      <c r="BD47" s="80">
        <f>建設IO!BH116</f>
        <v>15778</v>
      </c>
      <c r="BE47" s="80">
        <f>建設IO!BI116</f>
        <v>4854</v>
      </c>
      <c r="BF47" s="80">
        <f>建設IO!BJ116</f>
        <v>10625</v>
      </c>
      <c r="BG47" s="80">
        <f>建設IO!BK116</f>
        <v>80633</v>
      </c>
      <c r="BH47" s="80">
        <f>建設IO!BL116</f>
        <v>111781</v>
      </c>
      <c r="BI47" s="80">
        <f>建設IO!BM116</f>
        <v>10052</v>
      </c>
      <c r="BJ47" s="80">
        <f>建設IO!BN116</f>
        <v>22626</v>
      </c>
      <c r="BK47" s="80">
        <f>建設IO!BO116</f>
        <v>3978</v>
      </c>
      <c r="BL47" s="80">
        <f>建設IO!BP116</f>
        <v>53242</v>
      </c>
      <c r="BM47" s="80">
        <f>建設IO!BQ116</f>
        <v>65148</v>
      </c>
      <c r="BN47" s="80">
        <f>建設IO!BR116</f>
        <v>331360</v>
      </c>
      <c r="BO47" s="80">
        <f>建設IO!BS116</f>
        <v>116840</v>
      </c>
      <c r="BP47" s="80">
        <f>建設IO!BT116</f>
        <v>59322</v>
      </c>
      <c r="BQ47" s="80">
        <f>建設IO!BU116</f>
        <v>6614</v>
      </c>
      <c r="BR47" s="80">
        <f>建設IO!BV116</f>
        <v>35883</v>
      </c>
      <c r="BS47" s="80">
        <f>建設IO!BW116</f>
        <v>37256</v>
      </c>
      <c r="BT47" s="82">
        <f>建設IO!BX116</f>
        <v>75445</v>
      </c>
    </row>
    <row r="48" spans="1:72">
      <c r="A48" s="15">
        <v>94</v>
      </c>
      <c r="B48" s="9" t="s">
        <v>38</v>
      </c>
      <c r="C48" s="79">
        <f>建設IO!G118</f>
        <v>2121738</v>
      </c>
      <c r="D48" s="80">
        <f>建設IO!H118</f>
        <v>1111847</v>
      </c>
      <c r="E48" s="80">
        <f>建設IO!I118</f>
        <v>602700</v>
      </c>
      <c r="F48" s="80">
        <f>建設IO!J118</f>
        <v>342645</v>
      </c>
      <c r="G48" s="80">
        <f>建設IO!K118</f>
        <v>333445</v>
      </c>
      <c r="H48" s="80">
        <f>建設IO!L118</f>
        <v>9200</v>
      </c>
      <c r="I48" s="80">
        <f>建設IO!M118</f>
        <v>260055</v>
      </c>
      <c r="J48" s="80">
        <f>建設IO!N118</f>
        <v>3545</v>
      </c>
      <c r="K48" s="80">
        <f>建設IO!O118</f>
        <v>148118</v>
      </c>
      <c r="L48" s="80">
        <f>建設IO!P118</f>
        <v>145547</v>
      </c>
      <c r="M48" s="80">
        <f>建設IO!Q118</f>
        <v>2571</v>
      </c>
      <c r="N48" s="80">
        <f>建設IO!R118</f>
        <v>105763</v>
      </c>
      <c r="O48" s="80">
        <f>建設IO!S118</f>
        <v>41697</v>
      </c>
      <c r="P48" s="80">
        <f>建設IO!T118</f>
        <v>64066</v>
      </c>
      <c r="Q48" s="80">
        <f>建設IO!U118</f>
        <v>2629</v>
      </c>
      <c r="R48" s="80">
        <f>建設IO!V118</f>
        <v>509147</v>
      </c>
      <c r="S48" s="80">
        <f>建設IO!W118</f>
        <v>28081</v>
      </c>
      <c r="T48" s="80">
        <f>建設IO!X118</f>
        <v>2156</v>
      </c>
      <c r="U48" s="80">
        <f>建設IO!Y118</f>
        <v>25925</v>
      </c>
      <c r="V48" s="80">
        <f>建設IO!Z118</f>
        <v>481066</v>
      </c>
      <c r="W48" s="80">
        <f>建設IO!AA118</f>
        <v>5579</v>
      </c>
      <c r="X48" s="80">
        <f>建設IO!AB118</f>
        <v>24165</v>
      </c>
      <c r="Y48" s="80">
        <f>建設IO!AC118</f>
        <v>12308</v>
      </c>
      <c r="Z48" s="80">
        <f>建設IO!AD118</f>
        <v>35922</v>
      </c>
      <c r="AA48" s="80">
        <f>建設IO!AE118</f>
        <v>102604</v>
      </c>
      <c r="AB48" s="80">
        <f>建設IO!AF118</f>
        <v>85020</v>
      </c>
      <c r="AC48" s="80">
        <f>建設IO!AG118</f>
        <v>208689</v>
      </c>
      <c r="AD48" s="80">
        <f>建設IO!AH118</f>
        <v>6779</v>
      </c>
      <c r="AE48" s="80">
        <f>建設IO!AI118</f>
        <v>744224</v>
      </c>
      <c r="AF48" s="80">
        <f>建設IO!AJ118</f>
        <v>503592</v>
      </c>
      <c r="AG48" s="80">
        <f>建設IO!AK118</f>
        <v>267766</v>
      </c>
      <c r="AH48" s="80">
        <f>建設IO!AL118</f>
        <v>262269</v>
      </c>
      <c r="AI48" s="80">
        <f>建設IO!AM118</f>
        <v>214275</v>
      </c>
      <c r="AJ48" s="80">
        <f>建設IO!AN118</f>
        <v>97376</v>
      </c>
      <c r="AK48" s="80">
        <f>建設IO!AO118</f>
        <v>4777</v>
      </c>
      <c r="AL48" s="80">
        <f>建設IO!AP118</f>
        <v>16700</v>
      </c>
      <c r="AM48" s="80">
        <f>建設IO!AQ118</f>
        <v>73313</v>
      </c>
      <c r="AN48" s="80">
        <f>建設IO!AR118</f>
        <v>20801</v>
      </c>
      <c r="AO48" s="80">
        <f>建設IO!AS118</f>
        <v>387</v>
      </c>
      <c r="AP48" s="80">
        <f>建設IO!AT118</f>
        <v>921</v>
      </c>
      <c r="AQ48" s="80">
        <f>建設IO!AU118</f>
        <v>47994</v>
      </c>
      <c r="AR48" s="80">
        <f>建設IO!AV118</f>
        <v>44010</v>
      </c>
      <c r="AS48" s="80">
        <f>建設IO!AW118</f>
        <v>37047</v>
      </c>
      <c r="AT48" s="80">
        <f>建設IO!AX118</f>
        <v>3704</v>
      </c>
      <c r="AU48" s="80">
        <f>建設IO!AY118</f>
        <v>2457</v>
      </c>
      <c r="AV48" s="80">
        <f>建設IO!AZ118</f>
        <v>802</v>
      </c>
      <c r="AW48" s="80">
        <f>建設IO!BA118</f>
        <v>3984</v>
      </c>
      <c r="AX48" s="80">
        <f>建設IO!BB118</f>
        <v>3223</v>
      </c>
      <c r="AY48" s="80">
        <f>建設IO!BC118</f>
        <v>761</v>
      </c>
      <c r="AZ48" s="80">
        <f>建設IO!BD118</f>
        <v>5497</v>
      </c>
      <c r="BA48" s="80">
        <f>建設IO!BE118</f>
        <v>193396</v>
      </c>
      <c r="BB48" s="80">
        <f>建設IO!BF118</f>
        <v>59815</v>
      </c>
      <c r="BC48" s="80">
        <f>建設IO!BG118</f>
        <v>35150</v>
      </c>
      <c r="BD48" s="80">
        <f>建設IO!BH118</f>
        <v>9570</v>
      </c>
      <c r="BE48" s="80">
        <f>建設IO!BI118</f>
        <v>2743</v>
      </c>
      <c r="BF48" s="80">
        <f>建設IO!BJ118</f>
        <v>12352</v>
      </c>
      <c r="BG48" s="80">
        <f>建設IO!BK118</f>
        <v>69697</v>
      </c>
      <c r="BH48" s="80">
        <f>建設IO!BL118</f>
        <v>20800</v>
      </c>
      <c r="BI48" s="80">
        <f>建設IO!BM118</f>
        <v>3537</v>
      </c>
      <c r="BJ48" s="80">
        <f>建設IO!BN118</f>
        <v>8774</v>
      </c>
      <c r="BK48" s="80">
        <f>建設IO!BO118</f>
        <v>10767</v>
      </c>
      <c r="BL48" s="80">
        <f>建設IO!BP118</f>
        <v>20006</v>
      </c>
      <c r="BM48" s="80">
        <f>建設IO!BQ118</f>
        <v>42430</v>
      </c>
      <c r="BN48" s="80">
        <f>建設IO!BR118</f>
        <v>240632</v>
      </c>
      <c r="BO48" s="80">
        <f>建設IO!BS118</f>
        <v>40589</v>
      </c>
      <c r="BP48" s="80">
        <f>建設IO!BT118</f>
        <v>26249</v>
      </c>
      <c r="BQ48" s="80">
        <f>建設IO!BU118</f>
        <v>7408</v>
      </c>
      <c r="BR48" s="80">
        <f>建設IO!BV118</f>
        <v>34294</v>
      </c>
      <c r="BS48" s="80">
        <f>建設IO!BW118</f>
        <v>28386</v>
      </c>
      <c r="BT48" s="82">
        <f>建設IO!BX118</f>
        <v>103706</v>
      </c>
    </row>
    <row r="49" spans="1:72">
      <c r="A49" s="15">
        <v>95</v>
      </c>
      <c r="B49" s="9" t="s">
        <v>39</v>
      </c>
      <c r="C49" s="79">
        <f>建設IO!G119</f>
        <v>-291587</v>
      </c>
      <c r="D49" s="80">
        <f>建設IO!H119</f>
        <v>-371</v>
      </c>
      <c r="E49" s="80">
        <f>建設IO!I119</f>
        <v>-231</v>
      </c>
      <c r="F49" s="80">
        <f>建設IO!J119</f>
        <v>-110</v>
      </c>
      <c r="G49" s="80">
        <f>建設IO!K119</f>
        <v>-107</v>
      </c>
      <c r="H49" s="80">
        <f>建設IO!L119</f>
        <v>-3</v>
      </c>
      <c r="I49" s="80">
        <f>建設IO!M119</f>
        <v>-121</v>
      </c>
      <c r="J49" s="80">
        <f>建設IO!N119</f>
        <v>-2</v>
      </c>
      <c r="K49" s="80">
        <f>建設IO!O119</f>
        <v>-72</v>
      </c>
      <c r="L49" s="80">
        <f>建設IO!P119</f>
        <v>-71</v>
      </c>
      <c r="M49" s="80">
        <f>建設IO!Q119</f>
        <v>-1</v>
      </c>
      <c r="N49" s="80">
        <f>建設IO!R119</f>
        <v>-46</v>
      </c>
      <c r="O49" s="80">
        <f>建設IO!S119</f>
        <v>-18</v>
      </c>
      <c r="P49" s="80">
        <f>建設IO!T119</f>
        <v>-28</v>
      </c>
      <c r="Q49" s="80">
        <f>建設IO!U119</f>
        <v>-1</v>
      </c>
      <c r="R49" s="80">
        <f>建設IO!V119</f>
        <v>-140</v>
      </c>
      <c r="S49" s="80">
        <f>建設IO!W119</f>
        <v>-7</v>
      </c>
      <c r="T49" s="80">
        <f>建設IO!X119</f>
        <v>-1</v>
      </c>
      <c r="U49" s="80">
        <f>建設IO!Y119</f>
        <v>-6</v>
      </c>
      <c r="V49" s="80">
        <f>建設IO!Z119</f>
        <v>-133</v>
      </c>
      <c r="W49" s="80">
        <f>建設IO!AA119</f>
        <v>-2</v>
      </c>
      <c r="X49" s="80">
        <f>建設IO!AB119</f>
        <v>-7</v>
      </c>
      <c r="Y49" s="80">
        <f>建設IO!AC119</f>
        <v>-4</v>
      </c>
      <c r="Z49" s="80">
        <f>建設IO!AD119</f>
        <v>-10</v>
      </c>
      <c r="AA49" s="80">
        <f>建設IO!AE119</f>
        <v>-33</v>
      </c>
      <c r="AB49" s="80">
        <f>建設IO!AF119</f>
        <v>-22</v>
      </c>
      <c r="AC49" s="80">
        <f>建設IO!AG119</f>
        <v>-53</v>
      </c>
      <c r="AD49" s="80">
        <f>建設IO!AH119</f>
        <v>-2</v>
      </c>
      <c r="AE49" s="80">
        <f>建設IO!AI119</f>
        <v>-291215</v>
      </c>
      <c r="AF49" s="80">
        <f>建設IO!AJ119</f>
        <v>-33509</v>
      </c>
      <c r="AG49" s="80">
        <f>建設IO!AK119</f>
        <v>-18046</v>
      </c>
      <c r="AH49" s="80">
        <f>建設IO!AL119</f>
        <v>-17716</v>
      </c>
      <c r="AI49" s="80">
        <f>建設IO!AM119</f>
        <v>-14628</v>
      </c>
      <c r="AJ49" s="80">
        <f>建設IO!AN119</f>
        <v>-7036</v>
      </c>
      <c r="AK49" s="80">
        <f>建設IO!AO119</f>
        <v>-253</v>
      </c>
      <c r="AL49" s="80">
        <f>建設IO!AP119</f>
        <v>-982</v>
      </c>
      <c r="AM49" s="80">
        <f>建設IO!AQ119</f>
        <v>-4835</v>
      </c>
      <c r="AN49" s="80">
        <f>建設IO!AR119</f>
        <v>-1440</v>
      </c>
      <c r="AO49" s="80">
        <f>建設IO!AS119</f>
        <v>-22</v>
      </c>
      <c r="AP49" s="80">
        <f>建設IO!AT119</f>
        <v>-60</v>
      </c>
      <c r="AQ49" s="80">
        <f>建設IO!AU119</f>
        <v>-3088</v>
      </c>
      <c r="AR49" s="80">
        <f>建設IO!AV119</f>
        <v>-2803</v>
      </c>
      <c r="AS49" s="80">
        <f>建設IO!AW119</f>
        <v>-2438</v>
      </c>
      <c r="AT49" s="80">
        <f>建設IO!AX119</f>
        <v>-177</v>
      </c>
      <c r="AU49" s="80">
        <f>建設IO!AY119</f>
        <v>-124</v>
      </c>
      <c r="AV49" s="80">
        <f>建設IO!AZ119</f>
        <v>-64</v>
      </c>
      <c r="AW49" s="80">
        <f>建設IO!BA119</f>
        <v>-285</v>
      </c>
      <c r="AX49" s="80">
        <f>建設IO!BB119</f>
        <v>-224</v>
      </c>
      <c r="AY49" s="80">
        <f>建設IO!BC119</f>
        <v>-61</v>
      </c>
      <c r="AZ49" s="80">
        <f>建設IO!BD119</f>
        <v>-330</v>
      </c>
      <c r="BA49" s="80">
        <f>建設IO!BE119</f>
        <v>-14912</v>
      </c>
      <c r="BB49" s="80">
        <f>建設IO!BF119</f>
        <v>-5183</v>
      </c>
      <c r="BC49" s="80">
        <f>建設IO!BG119</f>
        <v>-3382</v>
      </c>
      <c r="BD49" s="80">
        <f>建設IO!BH119</f>
        <v>-675</v>
      </c>
      <c r="BE49" s="80">
        <f>建設IO!BI119</f>
        <v>-221</v>
      </c>
      <c r="BF49" s="80">
        <f>建設IO!BJ119</f>
        <v>-905</v>
      </c>
      <c r="BG49" s="80">
        <f>建設IO!BK119</f>
        <v>-4516</v>
      </c>
      <c r="BH49" s="80">
        <f>建設IO!BL119</f>
        <v>-2192</v>
      </c>
      <c r="BI49" s="80">
        <f>建設IO!BM119</f>
        <v>-253</v>
      </c>
      <c r="BJ49" s="80">
        <f>建設IO!BN119</f>
        <v>-784</v>
      </c>
      <c r="BK49" s="80">
        <f>建設IO!BO119</f>
        <v>-500</v>
      </c>
      <c r="BL49" s="80">
        <f>建設IO!BP119</f>
        <v>-1484</v>
      </c>
      <c r="BM49" s="80">
        <f>建設IO!BQ119</f>
        <v>-551</v>
      </c>
      <c r="BN49" s="80">
        <f>建設IO!BR119</f>
        <v>-257706</v>
      </c>
      <c r="BO49" s="80">
        <f>建設IO!BS119</f>
        <v>-88218</v>
      </c>
      <c r="BP49" s="80">
        <f>建設IO!BT119</f>
        <v>-1518</v>
      </c>
      <c r="BQ49" s="80">
        <f>建設IO!BU119</f>
        <v>-768</v>
      </c>
      <c r="BR49" s="80">
        <f>建設IO!BV119</f>
        <v>-39337</v>
      </c>
      <c r="BS49" s="80">
        <f>建設IO!BW119</f>
        <v>-30960</v>
      </c>
      <c r="BT49" s="82">
        <f>建設IO!BX119</f>
        <v>-96905</v>
      </c>
    </row>
    <row r="50" spans="1:72">
      <c r="A50" s="17">
        <v>96</v>
      </c>
      <c r="B50" s="10" t="s">
        <v>40</v>
      </c>
      <c r="C50" s="83">
        <f>建設IO!G120</f>
        <v>26904977</v>
      </c>
      <c r="D50" s="84">
        <f>建設IO!H120</f>
        <v>13398766</v>
      </c>
      <c r="E50" s="84">
        <f>建設IO!I120</f>
        <v>7501640</v>
      </c>
      <c r="F50" s="84">
        <f>建設IO!J120</f>
        <v>4290598</v>
      </c>
      <c r="G50" s="84">
        <f>建設IO!K120</f>
        <v>4192274</v>
      </c>
      <c r="H50" s="84">
        <f>建設IO!L120</f>
        <v>98324</v>
      </c>
      <c r="I50" s="84">
        <f>建設IO!M120</f>
        <v>3211042</v>
      </c>
      <c r="J50" s="84">
        <f>建設IO!N120</f>
        <v>48823</v>
      </c>
      <c r="K50" s="84">
        <f>建設IO!O120</f>
        <v>1937988</v>
      </c>
      <c r="L50" s="84">
        <f>建設IO!P120</f>
        <v>1908507</v>
      </c>
      <c r="M50" s="84">
        <f>建設IO!Q120</f>
        <v>29481</v>
      </c>
      <c r="N50" s="84">
        <f>建設IO!R120</f>
        <v>1197643</v>
      </c>
      <c r="O50" s="84">
        <f>建設IO!S120</f>
        <v>470640</v>
      </c>
      <c r="P50" s="84">
        <f>建設IO!T120</f>
        <v>727003</v>
      </c>
      <c r="Q50" s="84">
        <f>建設IO!U120</f>
        <v>26588</v>
      </c>
      <c r="R50" s="84">
        <f>建設IO!V120</f>
        <v>5897126</v>
      </c>
      <c r="S50" s="84">
        <f>建設IO!W120</f>
        <v>384219</v>
      </c>
      <c r="T50" s="84">
        <f>建設IO!X120</f>
        <v>27312</v>
      </c>
      <c r="U50" s="84">
        <f>建設IO!Y120</f>
        <v>356907</v>
      </c>
      <c r="V50" s="84">
        <f>建設IO!Z120</f>
        <v>5512907</v>
      </c>
      <c r="W50" s="84">
        <f>建設IO!AA120</f>
        <v>47879</v>
      </c>
      <c r="X50" s="84">
        <f>建設IO!AB120</f>
        <v>403992</v>
      </c>
      <c r="Y50" s="84">
        <f>建設IO!AC120</f>
        <v>139861</v>
      </c>
      <c r="Z50" s="84">
        <f>建設IO!AD120</f>
        <v>383664</v>
      </c>
      <c r="AA50" s="84">
        <f>建設IO!AE120</f>
        <v>959695</v>
      </c>
      <c r="AB50" s="84">
        <f>建設IO!AF120</f>
        <v>1169059</v>
      </c>
      <c r="AC50" s="84">
        <f>建設IO!AG120</f>
        <v>2329098</v>
      </c>
      <c r="AD50" s="84">
        <f>建設IO!AH120</f>
        <v>79659</v>
      </c>
      <c r="AE50" s="84">
        <f>建設IO!AI120</f>
        <v>10139449</v>
      </c>
      <c r="AF50" s="84">
        <f>建設IO!AJ120</f>
        <v>6004053</v>
      </c>
      <c r="AG50" s="84">
        <f>建設IO!AK120</f>
        <v>3073247</v>
      </c>
      <c r="AH50" s="84">
        <f>建設IO!AL120</f>
        <v>2985794</v>
      </c>
      <c r="AI50" s="84">
        <f>建設IO!AM120</f>
        <v>2424551</v>
      </c>
      <c r="AJ50" s="84">
        <f>建設IO!AN120</f>
        <v>1113246</v>
      </c>
      <c r="AK50" s="84">
        <f>建設IO!AO120</f>
        <v>38522</v>
      </c>
      <c r="AL50" s="84">
        <f>建設IO!AP120</f>
        <v>179021</v>
      </c>
      <c r="AM50" s="84">
        <f>建設IO!AQ120</f>
        <v>863932</v>
      </c>
      <c r="AN50" s="84">
        <f>建設IO!AR120</f>
        <v>218178</v>
      </c>
      <c r="AO50" s="84">
        <f>建設IO!AS120</f>
        <v>3462</v>
      </c>
      <c r="AP50" s="84">
        <f>建設IO!AT120</f>
        <v>8190</v>
      </c>
      <c r="AQ50" s="84">
        <f>建設IO!AU120</f>
        <v>561243</v>
      </c>
      <c r="AR50" s="84">
        <f>建設IO!AV120</f>
        <v>508735</v>
      </c>
      <c r="AS50" s="84">
        <f>建設IO!AW120</f>
        <v>431061</v>
      </c>
      <c r="AT50" s="84">
        <f>建設IO!AX120</f>
        <v>43922</v>
      </c>
      <c r="AU50" s="84">
        <f>建設IO!AY120</f>
        <v>22291</v>
      </c>
      <c r="AV50" s="84">
        <f>建設IO!AZ120</f>
        <v>11461</v>
      </c>
      <c r="AW50" s="84">
        <f>建設IO!BA120</f>
        <v>52508</v>
      </c>
      <c r="AX50" s="84">
        <f>建設IO!BB120</f>
        <v>41297</v>
      </c>
      <c r="AY50" s="84">
        <f>建設IO!BC120</f>
        <v>11211</v>
      </c>
      <c r="AZ50" s="84">
        <f>建設IO!BD120</f>
        <v>87453</v>
      </c>
      <c r="BA50" s="84">
        <f>建設IO!BE120</f>
        <v>2439648</v>
      </c>
      <c r="BB50" s="84">
        <f>建設IO!BF120</f>
        <v>734855</v>
      </c>
      <c r="BC50" s="84">
        <f>建設IO!BG120</f>
        <v>463973</v>
      </c>
      <c r="BD50" s="84">
        <f>建設IO!BH120</f>
        <v>115997</v>
      </c>
      <c r="BE50" s="84">
        <f>建設IO!BI120</f>
        <v>32039</v>
      </c>
      <c r="BF50" s="84">
        <f>建設IO!BJ120</f>
        <v>122846</v>
      </c>
      <c r="BG50" s="84">
        <f>建設IO!BK120</f>
        <v>693045</v>
      </c>
      <c r="BH50" s="84">
        <f>建設IO!BL120</f>
        <v>334577</v>
      </c>
      <c r="BI50" s="84">
        <f>建設IO!BM120</f>
        <v>56293</v>
      </c>
      <c r="BJ50" s="84">
        <f>建設IO!BN120</f>
        <v>140852</v>
      </c>
      <c r="BK50" s="84">
        <f>建設IO!BO120</f>
        <v>119734</v>
      </c>
      <c r="BL50" s="84">
        <f>建設IO!BP120</f>
        <v>360292</v>
      </c>
      <c r="BM50" s="84">
        <f>建設IO!BQ120</f>
        <v>491158</v>
      </c>
      <c r="BN50" s="84">
        <f>建設IO!BR120</f>
        <v>4135396</v>
      </c>
      <c r="BO50" s="84">
        <f>建設IO!BS120</f>
        <v>902066</v>
      </c>
      <c r="BP50" s="84">
        <f>建設IO!BT120</f>
        <v>486028</v>
      </c>
      <c r="BQ50" s="84">
        <f>建設IO!BU120</f>
        <v>100719</v>
      </c>
      <c r="BR50" s="84">
        <f>建設IO!BV120</f>
        <v>484653</v>
      </c>
      <c r="BS50" s="84">
        <f>建設IO!BW120</f>
        <v>774139</v>
      </c>
      <c r="BT50" s="85">
        <f>建設IO!BX120</f>
        <v>1387791</v>
      </c>
    </row>
    <row r="51" spans="1:72">
      <c r="A51" s="16">
        <v>97</v>
      </c>
      <c r="B51" s="5" t="s">
        <v>41</v>
      </c>
      <c r="C51" s="86">
        <f>建設IO!G121</f>
        <v>57137189</v>
      </c>
      <c r="D51" s="87">
        <f>建設IO!H121</f>
        <v>29276041</v>
      </c>
      <c r="E51" s="87">
        <f>建設IO!I121</f>
        <v>16261117</v>
      </c>
      <c r="F51" s="87">
        <f>建設IO!J121</f>
        <v>8882183</v>
      </c>
      <c r="G51" s="87">
        <f>建設IO!K121</f>
        <v>8628925</v>
      </c>
      <c r="H51" s="87">
        <f>建設IO!L121</f>
        <v>253258</v>
      </c>
      <c r="I51" s="87">
        <f>建設IO!M121</f>
        <v>7378934</v>
      </c>
      <c r="J51" s="87">
        <f>建設IO!N121</f>
        <v>101600</v>
      </c>
      <c r="K51" s="87">
        <f>建設IO!O121</f>
        <v>4107834</v>
      </c>
      <c r="L51" s="87">
        <f>建設IO!P121</f>
        <v>4032449</v>
      </c>
      <c r="M51" s="87">
        <f>建設IO!Q121</f>
        <v>75385</v>
      </c>
      <c r="N51" s="87">
        <f>建設IO!R121</f>
        <v>3098590</v>
      </c>
      <c r="O51" s="87">
        <f>建設IO!S121</f>
        <v>1189264</v>
      </c>
      <c r="P51" s="87">
        <f>建設IO!T121</f>
        <v>1909326</v>
      </c>
      <c r="Q51" s="87">
        <f>建設IO!U121</f>
        <v>70910</v>
      </c>
      <c r="R51" s="87">
        <f>建設IO!V121</f>
        <v>13014924</v>
      </c>
      <c r="S51" s="87">
        <f>建設IO!W121</f>
        <v>769328</v>
      </c>
      <c r="T51" s="87">
        <f>建設IO!X121</f>
        <v>57513</v>
      </c>
      <c r="U51" s="87">
        <f>建設IO!Y121</f>
        <v>711815</v>
      </c>
      <c r="V51" s="87">
        <f>建設IO!Z121</f>
        <v>12245596</v>
      </c>
      <c r="W51" s="87">
        <f>建設IO!AA121</f>
        <v>116347</v>
      </c>
      <c r="X51" s="87">
        <f>建設IO!AB121</f>
        <v>735833</v>
      </c>
      <c r="Y51" s="87">
        <f>建設IO!AC121</f>
        <v>309550</v>
      </c>
      <c r="Z51" s="87">
        <f>建設IO!AD121</f>
        <v>831390</v>
      </c>
      <c r="AA51" s="87">
        <f>建設IO!AE121</f>
        <v>2394994</v>
      </c>
      <c r="AB51" s="87">
        <f>建設IO!AF121</f>
        <v>2374142</v>
      </c>
      <c r="AC51" s="87">
        <f>建設IO!AG121</f>
        <v>5309887</v>
      </c>
      <c r="AD51" s="87">
        <f>建設IO!AH121</f>
        <v>173453</v>
      </c>
      <c r="AE51" s="87">
        <f>建設IO!AI121</f>
        <v>20376566</v>
      </c>
      <c r="AF51" s="87">
        <f>建設IO!AJ121</f>
        <v>12246214</v>
      </c>
      <c r="AG51" s="87">
        <f>建設IO!AK121</f>
        <v>6308114</v>
      </c>
      <c r="AH51" s="87">
        <f>建設IO!AL121</f>
        <v>6126941</v>
      </c>
      <c r="AI51" s="87">
        <f>建設IO!AM121</f>
        <v>4928743</v>
      </c>
      <c r="AJ51" s="87">
        <f>建設IO!AN121</f>
        <v>2228634</v>
      </c>
      <c r="AK51" s="87">
        <f>建設IO!AO121</f>
        <v>110669</v>
      </c>
      <c r="AL51" s="87">
        <f>建設IO!AP121</f>
        <v>423386</v>
      </c>
      <c r="AM51" s="87">
        <f>建設IO!AQ121</f>
        <v>1699137</v>
      </c>
      <c r="AN51" s="87">
        <f>建設IO!AR121</f>
        <v>438198</v>
      </c>
      <c r="AO51" s="87">
        <f>建設IO!AS121</f>
        <v>9562</v>
      </c>
      <c r="AP51" s="87">
        <f>建設IO!AT121</f>
        <v>19157</v>
      </c>
      <c r="AQ51" s="87">
        <f>建設IO!AU121</f>
        <v>1198198</v>
      </c>
      <c r="AR51" s="87">
        <f>建設IO!AV121</f>
        <v>1092390</v>
      </c>
      <c r="AS51" s="87">
        <f>建設IO!AW121</f>
        <v>895442</v>
      </c>
      <c r="AT51" s="87">
        <f>建設IO!AX121</f>
        <v>105785</v>
      </c>
      <c r="AU51" s="87">
        <f>建設IO!AY121</f>
        <v>71085</v>
      </c>
      <c r="AV51" s="87">
        <f>建設IO!AZ121</f>
        <v>20078</v>
      </c>
      <c r="AW51" s="87">
        <f>建設IO!BA121</f>
        <v>105808</v>
      </c>
      <c r="AX51" s="87">
        <f>建設IO!BB121</f>
        <v>84212</v>
      </c>
      <c r="AY51" s="87">
        <f>建設IO!BC121</f>
        <v>21596</v>
      </c>
      <c r="AZ51" s="87">
        <f>建設IO!BD121</f>
        <v>181173</v>
      </c>
      <c r="BA51" s="87">
        <f>建設IO!BE121</f>
        <v>4973058</v>
      </c>
      <c r="BB51" s="87">
        <f>建設IO!BF121</f>
        <v>1609189</v>
      </c>
      <c r="BC51" s="87">
        <f>建設IO!BG121</f>
        <v>956878</v>
      </c>
      <c r="BD51" s="87">
        <f>建設IO!BH121</f>
        <v>250114</v>
      </c>
      <c r="BE51" s="87">
        <f>建設IO!BI121</f>
        <v>69697</v>
      </c>
      <c r="BF51" s="87">
        <f>建設IO!BJ121</f>
        <v>332500</v>
      </c>
      <c r="BG51" s="87">
        <f>建設IO!BK121</f>
        <v>1430230</v>
      </c>
      <c r="BH51" s="87">
        <f>建設IO!BL121</f>
        <v>618679</v>
      </c>
      <c r="BI51" s="87">
        <f>建設IO!BM121</f>
        <v>116562</v>
      </c>
      <c r="BJ51" s="87">
        <f>建設IO!BN121</f>
        <v>235371</v>
      </c>
      <c r="BK51" s="87">
        <f>建設IO!BO121</f>
        <v>320581</v>
      </c>
      <c r="BL51" s="87">
        <f>建設IO!BP121</f>
        <v>642446</v>
      </c>
      <c r="BM51" s="87">
        <f>建設IO!BQ121</f>
        <v>965042</v>
      </c>
      <c r="BN51" s="87">
        <f>建設IO!BR121</f>
        <v>8130352</v>
      </c>
      <c r="BO51" s="87">
        <f>建設IO!BS121</f>
        <v>1733498</v>
      </c>
      <c r="BP51" s="87">
        <f>建設IO!BT121</f>
        <v>820741</v>
      </c>
      <c r="BQ51" s="87">
        <f>建設IO!BU121</f>
        <v>172129</v>
      </c>
      <c r="BR51" s="87">
        <f>建設IO!BV121</f>
        <v>1208931</v>
      </c>
      <c r="BS51" s="87">
        <f>建設IO!BW121</f>
        <v>1253978</v>
      </c>
      <c r="BT51" s="88">
        <f>建設IO!BX121</f>
        <v>2941075</v>
      </c>
    </row>
  </sheetData>
  <sheetProtection algorithmName="SHA-512" hashValue="iTL7wrebAEH14tsYNV8Z1RXqgc8VawmattEVaEkxElw53YAeIteCrnFwh53ncWaXBA8vtlRldvzEWD9iaGeFOA==" saltValue="LopT/hV1Hrb54c8h9dTihg==" spinCount="100000" sheet="1"/>
  <phoneticPr fontId="28"/>
  <pageMargins left="0.70866141732283472" right="0.70866141732283472" top="0.74803149606299213" bottom="0.74803149606299213" header="0.31496062992125984" footer="0.31496062992125984"/>
  <pageSetup paperSize="9" scale="70"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249977111117893"/>
  </sheetPr>
  <dimension ref="A1:BT55"/>
  <sheetViews>
    <sheetView view="pageBreakPreview" zoomScaleNormal="100" zoomScaleSheetLayoutView="100" workbookViewId="0">
      <pane xSplit="2" ySplit="3" topLeftCell="C4" activePane="bottomRight" state="frozen"/>
      <selection activeCell="Q29" sqref="Q29"/>
      <selection pane="topRight" activeCell="Q29" sqref="Q29"/>
      <selection pane="bottomLeft" activeCell="Q29" sqref="Q29"/>
      <selection pane="bottomRight"/>
    </sheetView>
  </sheetViews>
  <sheetFormatPr defaultColWidth="10.33203125" defaultRowHeight="11.25"/>
  <cols>
    <col min="1" max="1" width="4.6640625" style="1" bestFit="1" customWidth="1"/>
    <col min="2" max="2" width="31.6640625" style="1" bestFit="1" customWidth="1"/>
    <col min="3" max="3" width="11" style="1" bestFit="1" customWidth="1"/>
    <col min="4" max="72" width="10.6640625" style="1" customWidth="1"/>
    <col min="73" max="16384" width="10.33203125" style="1"/>
  </cols>
  <sheetData>
    <row r="1" spans="1:72" ht="21" customHeight="1">
      <c r="A1" s="19" t="s">
        <v>479</v>
      </c>
    </row>
    <row r="2" spans="1:72">
      <c r="A2" s="2"/>
      <c r="B2" s="3"/>
      <c r="C2" s="13">
        <v>1</v>
      </c>
      <c r="D2" s="14">
        <v>2</v>
      </c>
      <c r="E2" s="14">
        <v>3</v>
      </c>
      <c r="F2" s="14">
        <v>4</v>
      </c>
      <c r="G2" s="14">
        <v>5</v>
      </c>
      <c r="H2" s="14">
        <v>6</v>
      </c>
      <c r="I2" s="14">
        <v>7</v>
      </c>
      <c r="J2" s="14">
        <v>8</v>
      </c>
      <c r="K2" s="14">
        <v>9</v>
      </c>
      <c r="L2" s="14">
        <v>10</v>
      </c>
      <c r="M2" s="14">
        <v>11</v>
      </c>
      <c r="N2" s="14">
        <v>12</v>
      </c>
      <c r="O2" s="14">
        <v>13</v>
      </c>
      <c r="P2" s="14">
        <v>14</v>
      </c>
      <c r="Q2" s="14">
        <v>15</v>
      </c>
      <c r="R2" s="14">
        <v>16</v>
      </c>
      <c r="S2" s="14">
        <v>17</v>
      </c>
      <c r="T2" s="14">
        <v>18</v>
      </c>
      <c r="U2" s="14">
        <v>19</v>
      </c>
      <c r="V2" s="14">
        <v>20</v>
      </c>
      <c r="W2" s="14">
        <v>21</v>
      </c>
      <c r="X2" s="14">
        <v>22</v>
      </c>
      <c r="Y2" s="14">
        <v>23</v>
      </c>
      <c r="Z2" s="14">
        <v>24</v>
      </c>
      <c r="AA2" s="14">
        <v>25</v>
      </c>
      <c r="AB2" s="14">
        <v>26</v>
      </c>
      <c r="AC2" s="14">
        <v>27</v>
      </c>
      <c r="AD2" s="14">
        <v>28</v>
      </c>
      <c r="AE2" s="14">
        <v>29</v>
      </c>
      <c r="AF2" s="14">
        <v>30</v>
      </c>
      <c r="AG2" s="14">
        <v>31</v>
      </c>
      <c r="AH2" s="14">
        <v>32</v>
      </c>
      <c r="AI2" s="14">
        <v>33</v>
      </c>
      <c r="AJ2" s="14">
        <v>34</v>
      </c>
      <c r="AK2" s="14">
        <v>35</v>
      </c>
      <c r="AL2" s="14">
        <v>36</v>
      </c>
      <c r="AM2" s="14">
        <v>37</v>
      </c>
      <c r="AN2" s="149">
        <v>38</v>
      </c>
      <c r="AO2" s="149">
        <v>39</v>
      </c>
      <c r="AP2" s="149">
        <v>40</v>
      </c>
      <c r="AQ2" s="149">
        <v>41</v>
      </c>
      <c r="AR2" s="149">
        <v>42</v>
      </c>
      <c r="AS2" s="149">
        <v>43</v>
      </c>
      <c r="AT2" s="149">
        <v>44</v>
      </c>
      <c r="AU2" s="149">
        <v>45</v>
      </c>
      <c r="AV2" s="149">
        <v>46</v>
      </c>
      <c r="AW2" s="149">
        <v>47</v>
      </c>
      <c r="AX2" s="149">
        <v>48</v>
      </c>
      <c r="AY2" s="149">
        <v>49</v>
      </c>
      <c r="AZ2" s="149">
        <v>50</v>
      </c>
      <c r="BA2" s="149">
        <v>51</v>
      </c>
      <c r="BB2" s="149">
        <v>52</v>
      </c>
      <c r="BC2" s="149">
        <v>53</v>
      </c>
      <c r="BD2" s="149">
        <v>54</v>
      </c>
      <c r="BE2" s="149">
        <v>55</v>
      </c>
      <c r="BF2" s="149">
        <v>56</v>
      </c>
      <c r="BG2" s="149">
        <v>57</v>
      </c>
      <c r="BH2" s="149">
        <v>58</v>
      </c>
      <c r="BI2" s="149">
        <v>59</v>
      </c>
      <c r="BJ2" s="149">
        <v>60</v>
      </c>
      <c r="BK2" s="149">
        <v>61</v>
      </c>
      <c r="BL2" s="149">
        <v>62</v>
      </c>
      <c r="BM2" s="149">
        <v>63</v>
      </c>
      <c r="BN2" s="149">
        <v>64</v>
      </c>
      <c r="BO2" s="149">
        <v>65</v>
      </c>
      <c r="BP2" s="149">
        <v>66</v>
      </c>
      <c r="BQ2" s="149">
        <v>67</v>
      </c>
      <c r="BR2" s="149">
        <v>68</v>
      </c>
      <c r="BS2" s="149">
        <v>69</v>
      </c>
      <c r="BT2" s="150">
        <v>70</v>
      </c>
    </row>
    <row r="3" spans="1:72" ht="86.25" customHeight="1">
      <c r="A3" s="4"/>
      <c r="B3" s="5"/>
      <c r="C3" s="6" t="str">
        <f>建設IO!G4</f>
        <v>建      設</v>
      </c>
      <c r="D3" s="7" t="str">
        <f>建設IO!H4</f>
        <v>建　　　築</v>
      </c>
      <c r="E3" s="7" t="str">
        <f>建設IO!I4</f>
        <v>住宅建築</v>
      </c>
      <c r="F3" s="7" t="str">
        <f>建設IO!J4</f>
        <v>住宅建築
（木造）</v>
      </c>
      <c r="G3" s="7" t="str">
        <f>建設IO!K4</f>
        <v>木造在来
住宅</v>
      </c>
      <c r="H3" s="7" t="str">
        <f>建設IO!L4</f>
        <v>木造量産
住宅</v>
      </c>
      <c r="I3" s="7" t="str">
        <f>建設IO!M4</f>
        <v>住宅建築
（非木造）</v>
      </c>
      <c r="J3" s="7" t="str">
        <f>建設IO!N4</f>
        <v>ＳＲＣ住宅</v>
      </c>
      <c r="K3" s="7" t="str">
        <f>建設IO!O4</f>
        <v>Ｒ Ｃ 住 宅</v>
      </c>
      <c r="L3" s="7" t="str">
        <f>建設IO!P4</f>
        <v>Ｒ Ｃ 在 来
住       宅</v>
      </c>
      <c r="M3" s="7" t="str">
        <f>建設IO!Q4</f>
        <v>Ｒ Ｃ 量 産
住       宅</v>
      </c>
      <c r="N3" s="7" t="str">
        <f>建設IO!R4</f>
        <v>Ｓ  住  宅</v>
      </c>
      <c r="O3" s="7" t="str">
        <f>建設IO!S4</f>
        <v>Ｓ在来住宅</v>
      </c>
      <c r="P3" s="7" t="str">
        <f>建設IO!T4</f>
        <v>Ｓ量産住宅</v>
      </c>
      <c r="Q3" s="7" t="str">
        <f>建設IO!U4</f>
        <v>Ｃ Ｂ 住 宅</v>
      </c>
      <c r="R3" s="7" t="str">
        <f>建設IO!V4</f>
        <v>非住宅建築</v>
      </c>
      <c r="S3" s="7" t="str">
        <f>建設IO!W4</f>
        <v>非住宅建築
（ 木 造 ）</v>
      </c>
      <c r="T3" s="7" t="str">
        <f>建設IO!X4</f>
        <v>木 造 工 場</v>
      </c>
      <c r="U3" s="7" t="str">
        <f>建設IO!Y4</f>
        <v>木造事務所</v>
      </c>
      <c r="V3" s="7" t="str">
        <f>建設IO!Z4</f>
        <v>非住宅建築
（非木造）</v>
      </c>
      <c r="W3" s="7" t="str">
        <f>建設IO!AA4</f>
        <v>ＳＲＣ工場</v>
      </c>
      <c r="X3" s="7" t="str">
        <f>建設IO!AB4</f>
        <v>Ｓ  Ｒ  Ｃ
事  務  所</v>
      </c>
      <c r="Y3" s="7" t="str">
        <f>建設IO!AC4</f>
        <v>Ｒ Ｃ 工 場</v>
      </c>
      <c r="Z3" s="7" t="str">
        <f>建設IO!AD4</f>
        <v>Ｒ Ｃ 学 校</v>
      </c>
      <c r="AA3" s="7" t="str">
        <f>建設IO!AE4</f>
        <v>ＲＣ事務所</v>
      </c>
      <c r="AB3" s="7" t="str">
        <f>建設IO!AF4</f>
        <v>Ｓ  工  場</v>
      </c>
      <c r="AC3" s="7" t="str">
        <f>建設IO!AG4</f>
        <v>Ｓ 事 務 所</v>
      </c>
      <c r="AD3" s="7" t="str">
        <f>建設IO!AH4</f>
        <v>ＣＢ非住宅</v>
      </c>
      <c r="AE3" s="7" t="str">
        <f>建設IO!AI4</f>
        <v>土    木</v>
      </c>
      <c r="AF3" s="7" t="str">
        <f>建設IO!AJ4</f>
        <v>公 共 事 業</v>
      </c>
      <c r="AG3" s="7" t="str">
        <f>建設IO!AK4</f>
        <v>道 路 関 係
公 共 事 業</v>
      </c>
      <c r="AH3" s="7" t="str">
        <f>建設IO!AL4</f>
        <v>道    路</v>
      </c>
      <c r="AI3" s="7" t="str">
        <f>建設IO!AM4</f>
        <v>一 般 道 路</v>
      </c>
      <c r="AJ3" s="7" t="str">
        <f>建設IO!AN4</f>
        <v>道 路 改 良</v>
      </c>
      <c r="AK3" s="7" t="str">
        <f>建設IO!AO4</f>
        <v>道 路 舗 装</v>
      </c>
      <c r="AL3" s="7" t="str">
        <f>建設IO!AP4</f>
        <v>道 路 橋 梁</v>
      </c>
      <c r="AM3" s="7" t="str">
        <f>建設IO!AQ4</f>
        <v>道 路 補 修</v>
      </c>
      <c r="AN3" s="7" t="str">
        <f>建設IO!AR4</f>
        <v>街 路 改 良</v>
      </c>
      <c r="AO3" s="7" t="str">
        <f>建設IO!AS4</f>
        <v>街 路 舗 装</v>
      </c>
      <c r="AP3" s="7" t="str">
        <f>建設IO!AT4</f>
        <v>街 路 橋 梁</v>
      </c>
      <c r="AQ3" s="7" t="str">
        <f>建設IO!AU4</f>
        <v>有 料 道 路</v>
      </c>
      <c r="AR3" s="7" t="str">
        <f>建設IO!AV4</f>
        <v>高 速 有 料
道         路</v>
      </c>
      <c r="AS3" s="7" t="str">
        <f>建設IO!AW4</f>
        <v>東日本高速
道路 （株）、
中日本高速
道路 （株）、
西日本高速
道路 （株）</v>
      </c>
      <c r="AT3" s="7" t="str">
        <f>建設IO!AX4</f>
        <v>首 都 高 速
道 路 （株）</v>
      </c>
      <c r="AU3" s="7" t="str">
        <f>建設IO!AY4</f>
        <v>阪 神 高 速
道 路 （株）</v>
      </c>
      <c r="AV3" s="7" t="str">
        <f>建設IO!AZ4</f>
        <v>本 州 四 国 
連 絡 高 速
道 路 （株）</v>
      </c>
      <c r="AW3" s="7" t="str">
        <f>建設IO!BA4</f>
        <v>一 般 有 料
道         路</v>
      </c>
      <c r="AX3" s="7" t="str">
        <f>建設IO!BB4</f>
        <v>東日本高速
道路 （株）、
中日本高速
道路 （株）、
西日本高速
道路 （株）</v>
      </c>
      <c r="AY3" s="7" t="str">
        <f>建設IO!BC4</f>
        <v>地 方 公 社 等</v>
      </c>
      <c r="AZ3" s="7" t="str">
        <f>建設IO!BD4</f>
        <v>区 画 整 理</v>
      </c>
      <c r="BA3" s="7" t="str">
        <f>建設IO!BE4</f>
        <v>河川・下水
道・その他
の公共事業</v>
      </c>
      <c r="BB3" s="7" t="str">
        <f>建設IO!BF4</f>
        <v>治     水</v>
      </c>
      <c r="BC3" s="7" t="str">
        <f>建設IO!BG4</f>
        <v>河 川 改 修</v>
      </c>
      <c r="BD3" s="7" t="str">
        <f>建設IO!BH4</f>
        <v>河 川 総 合 開 発</v>
      </c>
      <c r="BE3" s="7" t="str">
        <f>建設IO!BI4</f>
        <v>海     岸</v>
      </c>
      <c r="BF3" s="7" t="str">
        <f>建設IO!BJ4</f>
        <v>砂     防</v>
      </c>
      <c r="BG3" s="7" t="str">
        <f>建設IO!BK4</f>
        <v>下 水 道</v>
      </c>
      <c r="BH3" s="7" t="str">
        <f>建設IO!BL4</f>
        <v>港湾・漁港</v>
      </c>
      <c r="BI3" s="7" t="str">
        <f>建設IO!BM4</f>
        <v>空     港</v>
      </c>
      <c r="BJ3" s="7" t="str">
        <f>建設IO!BN4</f>
        <v>廃棄物処理
施設</v>
      </c>
      <c r="BK3" s="7" t="str">
        <f>建設IO!BO4</f>
        <v>公     園</v>
      </c>
      <c r="BL3" s="7" t="str">
        <f>建設IO!BP4</f>
        <v>災 害 復 旧</v>
      </c>
      <c r="BM3" s="7" t="str">
        <f>建設IO!BQ4</f>
        <v>農 林 関 係
公 共 事 業</v>
      </c>
      <c r="BN3" s="7" t="str">
        <f>建設IO!BR4</f>
        <v>そ の 他 の
土 木 建 設</v>
      </c>
      <c r="BO3" s="7" t="str">
        <f>建設IO!BS4</f>
        <v>鉄 道 軌 道
建         設</v>
      </c>
      <c r="BP3" s="7" t="str">
        <f>建設IO!BT4</f>
        <v>電 力 施 設
建         設</v>
      </c>
      <c r="BQ3" s="7" t="str">
        <f>建設IO!BU4</f>
        <v>電 気 通 信
施 設 建 設</v>
      </c>
      <c r="BR3" s="7" t="str">
        <f>建設IO!BV4</f>
        <v>上・工業用
水       道</v>
      </c>
      <c r="BS3" s="7" t="str">
        <f>建設IO!BW4</f>
        <v>土 地 造 成</v>
      </c>
      <c r="BT3" s="78" t="str">
        <f>建設IO!BX4</f>
        <v>そ の 他 の
土        木</v>
      </c>
    </row>
    <row r="4" spans="1:72">
      <c r="A4" s="15">
        <f>建設IO2!A4</f>
        <v>1</v>
      </c>
      <c r="B4" s="9" t="str">
        <f>建設IO2!B4</f>
        <v>農業</v>
      </c>
      <c r="C4" s="154">
        <f>建設IO2!C4/建設IO2!C$51</f>
        <v>1.068270964467643E-3</v>
      </c>
      <c r="D4" s="91">
        <f>建設IO2!D4/建設IO2!D$51</f>
        <v>7.0508167412390219E-4</v>
      </c>
      <c r="E4" s="91">
        <f>建設IO2!E4/建設IO2!E$51</f>
        <v>5.6017062050534418E-4</v>
      </c>
      <c r="F4" s="91">
        <f>建設IO2!F4/建設IO2!F$51</f>
        <v>2.1402396235249826E-4</v>
      </c>
      <c r="G4" s="91">
        <f>建設IO2!G4/建設IO2!G$51</f>
        <v>2.1242507033031346E-4</v>
      </c>
      <c r="H4" s="91">
        <f>建設IO2!H4/建設IO2!H$51</f>
        <v>2.6850089631916859E-4</v>
      </c>
      <c r="I4" s="91">
        <f>建設IO2!I4/建設IO2!I$51</f>
        <v>9.7683486530710266E-4</v>
      </c>
      <c r="J4" s="91">
        <f>建設IO2!J4/建設IO2!J$51</f>
        <v>1.1417322834645668E-3</v>
      </c>
      <c r="K4" s="91">
        <f>建設IO2!K4/建設IO2!K$51</f>
        <v>1.1366087334590443E-3</v>
      </c>
      <c r="L4" s="91">
        <f>建設IO2!L4/建設IO2!L$51</f>
        <v>1.145457760284135E-3</v>
      </c>
      <c r="M4" s="91">
        <f>建設IO2!M4/建設IO2!M$51</f>
        <v>6.6326192213305032E-4</v>
      </c>
      <c r="N4" s="91">
        <f>建設IO2!N4/建設IO2!N$51</f>
        <v>7.7325493208201153E-4</v>
      </c>
      <c r="O4" s="91">
        <f>建設IO2!O4/建設IO2!O$51</f>
        <v>8.0049509612667999E-4</v>
      </c>
      <c r="P4" s="91">
        <f>建設IO2!P4/建設IO2!P$51</f>
        <v>7.562878209378597E-4</v>
      </c>
      <c r="Q4" s="91">
        <f>建設IO2!Q4/建設IO2!Q$51</f>
        <v>3.8076434917501059E-4</v>
      </c>
      <c r="R4" s="91">
        <f>建設IO2!R4/建設IO2!R$51</f>
        <v>8.8613656138138033E-4</v>
      </c>
      <c r="S4" s="91">
        <f>建設IO2!S4/建設IO2!S$51</f>
        <v>5.589293513299919E-4</v>
      </c>
      <c r="T4" s="91">
        <f>建設IO2!T4/建設IO2!T$51</f>
        <v>2.6081059934275727E-4</v>
      </c>
      <c r="U4" s="91">
        <f>建設IO2!U4/建設IO2!U$51</f>
        <v>5.830166546082901E-4</v>
      </c>
      <c r="V4" s="91">
        <f>建設IO2!V4/建設IO2!V$51</f>
        <v>9.0669331243656899E-4</v>
      </c>
      <c r="W4" s="91">
        <f>建設IO2!W4/建設IO2!W$51</f>
        <v>8.766878389644769E-4</v>
      </c>
      <c r="X4" s="91">
        <f>建設IO2!X4/建設IO2!X$51</f>
        <v>2.4190271433871543E-4</v>
      </c>
      <c r="Y4" s="91">
        <f>建設IO2!Y4/建設IO2!Y$51</f>
        <v>2.067517363915361E-3</v>
      </c>
      <c r="Z4" s="91">
        <f>建設IO2!Z4/建設IO2!Z$51</f>
        <v>1.247308723944238E-3</v>
      </c>
      <c r="AA4" s="91">
        <f>建設IO2!AA4/建設IO2!AA$51</f>
        <v>1.3119030778365208E-3</v>
      </c>
      <c r="AB4" s="91">
        <f>建設IO2!AB4/建設IO2!AB$51</f>
        <v>7.219450226650301E-4</v>
      </c>
      <c r="AC4" s="91">
        <f>建設IO2!AC4/建設IO2!AC$51</f>
        <v>7.8080757650774866E-4</v>
      </c>
      <c r="AD4" s="91">
        <f>建設IO2!AD4/建設IO2!AD$51</f>
        <v>8.3019607617049E-4</v>
      </c>
      <c r="AE4" s="91">
        <f>建設IO2!AE4/建設IO2!AE$51</f>
        <v>1.9795779131773234E-3</v>
      </c>
      <c r="AF4" s="91">
        <f>建設IO2!AF4/建設IO2!AF$51</f>
        <v>2.3103466916387385E-3</v>
      </c>
      <c r="AG4" s="91">
        <f>建設IO2!AG4/建設IO2!AG$51</f>
        <v>3.0256269940587628E-3</v>
      </c>
      <c r="AH4" s="91">
        <f>建設IO2!AH4/建設IO2!AH$51</f>
        <v>2.9590622792026234E-3</v>
      </c>
      <c r="AI4" s="91">
        <f>建設IO2!AI4/建設IO2!AI$51</f>
        <v>3.610859807460036E-3</v>
      </c>
      <c r="AJ4" s="91">
        <f>建設IO2!AJ4/建設IO2!AJ$51</f>
        <v>6.4595622251118843E-3</v>
      </c>
      <c r="AK4" s="91">
        <f>建設IO2!AK4/建設IO2!AK$51</f>
        <v>3.7951007057080121E-4</v>
      </c>
      <c r="AL4" s="91">
        <f>建設IO2!AL4/建設IO2!AL$51</f>
        <v>2.8342930564543937E-5</v>
      </c>
      <c r="AM4" s="91">
        <f>建設IO2!AM4/建設IO2!AM$51</f>
        <v>8.7750428599930441E-4</v>
      </c>
      <c r="AN4" s="91">
        <f>建設IO2!AN4/建設IO2!AN$51</f>
        <v>4.2332461581294301E-3</v>
      </c>
      <c r="AO4" s="91">
        <f>建設IO2!AO4/建設IO2!AO$51</f>
        <v>1.0458063166701528E-4</v>
      </c>
      <c r="AP4" s="91">
        <f>建設IO2!AP4/建設IO2!AP$51</f>
        <v>0</v>
      </c>
      <c r="AQ4" s="91">
        <f>建設IO2!AQ4/建設IO2!AQ$51</f>
        <v>2.7791733920437192E-4</v>
      </c>
      <c r="AR4" s="91">
        <f>建設IO2!AR4/建設IO2!AR$51</f>
        <v>1.1808969324142477E-4</v>
      </c>
      <c r="AS4" s="91">
        <f>建設IO2!AS4/建設IO2!AS$51</f>
        <v>3.3503007453302394E-5</v>
      </c>
      <c r="AT4" s="91">
        <f>建設IO2!AT4/建設IO2!AT$51</f>
        <v>7.0898520584203805E-4</v>
      </c>
      <c r="AU4" s="91">
        <f>建設IO2!AU4/建設IO2!AU$51</f>
        <v>2.8135330941830202E-5</v>
      </c>
      <c r="AV4" s="91">
        <f>建設IO2!AV4/建設IO2!AV$51</f>
        <v>1.0957266660025899E-3</v>
      </c>
      <c r="AW4" s="91">
        <f>建設IO2!AW4/建設IO2!AW$51</f>
        <v>1.9280205655526992E-3</v>
      </c>
      <c r="AX4" s="91">
        <f>建設IO2!AX4/建設IO2!AX$51</f>
        <v>1.959340711537548E-3</v>
      </c>
      <c r="AY4" s="91">
        <f>建設IO2!AY4/建設IO2!AY$51</f>
        <v>1.8058899796258565E-3</v>
      </c>
      <c r="AZ4" s="91">
        <f>建設IO2!AZ4/建設IO2!AZ$51</f>
        <v>5.276724456734723E-3</v>
      </c>
      <c r="BA4" s="91">
        <f>建設IO2!BA4/建設IO2!BA$51</f>
        <v>1.7184597485088652E-3</v>
      </c>
      <c r="BB4" s="91">
        <f>建設IO2!BB4/建設IO2!BB$51</f>
        <v>2.8728757156555257E-3</v>
      </c>
      <c r="BC4" s="91">
        <f>建設IO2!BC4/建設IO2!BC$51</f>
        <v>2.9199124653299584E-3</v>
      </c>
      <c r="BD4" s="91">
        <f>建設IO2!BD4/建設IO2!BD$51</f>
        <v>2.2389790255643426E-3</v>
      </c>
      <c r="BE4" s="91">
        <f>建設IO2!BE4/建設IO2!BE$51</f>
        <v>4.4478241531199336E-4</v>
      </c>
      <c r="BF4" s="91">
        <f>建設IO2!BF4/建設IO2!BF$51</f>
        <v>3.7233082706766918E-3</v>
      </c>
      <c r="BG4" s="91">
        <f>建設IO2!BG4/建設IO2!BG$51</f>
        <v>2.5170776728218539E-5</v>
      </c>
      <c r="BH4" s="91">
        <f>建設IO2!BH4/建設IO2!BH$51</f>
        <v>1.2284237868102844E-4</v>
      </c>
      <c r="BI4" s="91">
        <f>建設IO2!BI4/建設IO2!BI$51</f>
        <v>6.0053876906710597E-4</v>
      </c>
      <c r="BJ4" s="91">
        <f>建設IO2!BJ4/建設IO2!BJ$51</f>
        <v>7.6050150613287109E-4</v>
      </c>
      <c r="BK4" s="91">
        <f>建設IO2!BK4/建設IO2!BK$51</f>
        <v>6.2729856105009345E-3</v>
      </c>
      <c r="BL4" s="91">
        <f>建設IO2!BL4/建設IO2!BL$51</f>
        <v>2.4142106885247944E-3</v>
      </c>
      <c r="BM4" s="91">
        <f>建設IO2!BM4/建設IO2!BM$51</f>
        <v>6.8494428221776873E-4</v>
      </c>
      <c r="BN4" s="91">
        <f>建設IO2!BN4/建設IO2!BN$51</f>
        <v>1.4813626765483217E-3</v>
      </c>
      <c r="BO4" s="91">
        <f>建設IO2!BO4/建設IO2!BO$51</f>
        <v>2.9247221513956177E-4</v>
      </c>
      <c r="BP4" s="91">
        <f>建設IO2!BP4/建設IO2!BP$51</f>
        <v>2.76579335015553E-4</v>
      </c>
      <c r="BQ4" s="91">
        <f>建設IO2!BQ4/建設IO2!BQ$51</f>
        <v>4.0667174038076094E-5</v>
      </c>
      <c r="BR4" s="91">
        <f>建設IO2!BR4/建設IO2!BR$51</f>
        <v>7.4445936120423741E-5</v>
      </c>
      <c r="BS4" s="91">
        <f>建設IO2!BS4/建設IO2!BS$51</f>
        <v>1.743252273963339E-3</v>
      </c>
      <c r="BT4" s="160">
        <f>建設IO2!BT4/建設IO2!BT$51</f>
        <v>3.0692858903632173E-3</v>
      </c>
    </row>
    <row r="5" spans="1:72">
      <c r="A5" s="15">
        <f>建設IO2!A5</f>
        <v>2</v>
      </c>
      <c r="B5" s="9" t="str">
        <f>建設IO2!B5</f>
        <v>林業</v>
      </c>
      <c r="C5" s="89">
        <f>建設IO2!C5/建設IO2!C$51</f>
        <v>3.9098878315487307E-5</v>
      </c>
      <c r="D5" s="90">
        <f>建設IO2!D5/建設IO2!D$51</f>
        <v>1.1784380271909034E-5</v>
      </c>
      <c r="E5" s="90">
        <f>建設IO2!E5/建設IO2!E$51</f>
        <v>1.1991796135529927E-5</v>
      </c>
      <c r="F5" s="90">
        <f>建設IO2!F5/建設IO2!F$51</f>
        <v>1.8351344483670286E-5</v>
      </c>
      <c r="G5" s="90">
        <f>建設IO2!G5/建設IO2!G$51</f>
        <v>1.8310507971734601E-5</v>
      </c>
      <c r="H5" s="90">
        <f>建設IO2!H5/建設IO2!H$51</f>
        <v>1.9742712964644749E-5</v>
      </c>
      <c r="I5" s="90">
        <f>建設IO2!I5/建設IO2!I$51</f>
        <v>4.3366697682890237E-6</v>
      </c>
      <c r="J5" s="90">
        <f>建設IO2!J5/建設IO2!J$51</f>
        <v>9.8425196850393696E-6</v>
      </c>
      <c r="K5" s="90">
        <f>建設IO2!K5/建設IO2!K$51</f>
        <v>3.8949967306371193E-6</v>
      </c>
      <c r="L5" s="90">
        <f>建設IO2!L5/建設IO2!L$51</f>
        <v>3.7198238589006335E-6</v>
      </c>
      <c r="M5" s="90">
        <f>建設IO2!M5/建設IO2!M$51</f>
        <v>1.3265238442661008E-5</v>
      </c>
      <c r="N5" s="90">
        <f>建設IO2!N5/建設IO2!N$51</f>
        <v>4.5181840772738567E-6</v>
      </c>
      <c r="O5" s="90">
        <f>建設IO2!O5/建設IO2!O$51</f>
        <v>4.2042809670518907E-6</v>
      </c>
      <c r="P5" s="90">
        <f>建設IO2!P5/建設IO2!P$51</f>
        <v>4.7137052551528653E-6</v>
      </c>
      <c r="Q5" s="90">
        <f>建設IO2!Q5/建設IO2!Q$51</f>
        <v>1.4102383302778169E-5</v>
      </c>
      <c r="R5" s="90">
        <f>建設IO2!R5/建設IO2!R$51</f>
        <v>1.1525230573762859E-5</v>
      </c>
      <c r="S5" s="90">
        <f>建設IO2!S5/建設IO2!S$51</f>
        <v>1.9497535511511345E-5</v>
      </c>
      <c r="T5" s="90">
        <f>建設IO2!T5/建設IO2!T$51</f>
        <v>3.4774746579034308E-5</v>
      </c>
      <c r="U5" s="90">
        <f>建設IO2!U5/建設IO2!U$51</f>
        <v>1.8263172313030775E-5</v>
      </c>
      <c r="V5" s="90">
        <f>建設IO2!V5/建設IO2!V$51</f>
        <v>1.1024371537326563E-5</v>
      </c>
      <c r="W5" s="90">
        <f>建設IO2!W5/建設IO2!W$51</f>
        <v>8.5949788133772244E-6</v>
      </c>
      <c r="X5" s="90">
        <f>建設IO2!X5/建設IO2!X$51</f>
        <v>8.1540240788331048E-6</v>
      </c>
      <c r="Y5" s="90">
        <f>建設IO2!Y5/建設IO2!Y$51</f>
        <v>9.6914876433532547E-6</v>
      </c>
      <c r="Z5" s="90">
        <f>建設IO2!Z5/建設IO2!Z$51</f>
        <v>1.0825244470104283E-5</v>
      </c>
      <c r="AA5" s="90">
        <f>建設IO2!AA5/建設IO2!AA$51</f>
        <v>1.2526127414097905E-5</v>
      </c>
      <c r="AB5" s="90">
        <f>建設IO2!AB5/建設IO2!AB$51</f>
        <v>1.0108915136499839E-5</v>
      </c>
      <c r="AC5" s="90">
        <f>建設IO2!AC5/建設IO2!AC$51</f>
        <v>1.1299675492152657E-5</v>
      </c>
      <c r="AD5" s="90">
        <f>建設IO2!AD5/建設IO2!AD$51</f>
        <v>1.1530501057923472E-5</v>
      </c>
      <c r="AE5" s="90">
        <f>建設IO2!AE5/建設IO2!AE$51</f>
        <v>7.7049292800366852E-5</v>
      </c>
      <c r="AF5" s="90">
        <f>建設IO2!AF5/建設IO2!AF$51</f>
        <v>1.0803338893146894E-4</v>
      </c>
      <c r="AG5" s="90">
        <f>建設IO2!AG5/建設IO2!AG$51</f>
        <v>3.4241613261903634E-5</v>
      </c>
      <c r="AH5" s="90">
        <f>建設IO2!AH5/建設IO2!AH$51</f>
        <v>3.5254134159281115E-5</v>
      </c>
      <c r="AI5" s="90">
        <f>建設IO2!AI5/建設IO2!AI$51</f>
        <v>4.2607212427184784E-5</v>
      </c>
      <c r="AJ5" s="90">
        <f>建設IO2!AJ5/建設IO2!AJ$51</f>
        <v>9.018977544092031E-5</v>
      </c>
      <c r="AK5" s="90">
        <f>建設IO2!AK5/建設IO2!AK$51</f>
        <v>0</v>
      </c>
      <c r="AL5" s="90">
        <f>建設IO2!AL5/建設IO2!AL$51</f>
        <v>2.3619108803786617E-6</v>
      </c>
      <c r="AM5" s="90">
        <f>建設IO2!AM5/建設IO2!AM$51</f>
        <v>2.9426703085154404E-6</v>
      </c>
      <c r="AN5" s="90">
        <f>建設IO2!AN5/建設IO2!AN$51</f>
        <v>6.8462202018265717E-6</v>
      </c>
      <c r="AO5" s="90">
        <f>建設IO2!AO5/建設IO2!AO$51</f>
        <v>0</v>
      </c>
      <c r="AP5" s="90">
        <f>建設IO2!AP5/建設IO2!AP$51</f>
        <v>0</v>
      </c>
      <c r="AQ5" s="90">
        <f>建設IO2!AQ5/建設IO2!AQ$51</f>
        <v>5.0075196253039979E-6</v>
      </c>
      <c r="AR5" s="90">
        <f>建設IO2!AR5/建設IO2!AR$51</f>
        <v>2.7462719358470874E-6</v>
      </c>
      <c r="AS5" s="90">
        <f>建設IO2!AS5/建設IO2!AS$51</f>
        <v>3.3503007453302391E-6</v>
      </c>
      <c r="AT5" s="90">
        <f>建設IO2!AT5/建設IO2!AT$51</f>
        <v>0</v>
      </c>
      <c r="AU5" s="90">
        <f>建設IO2!AU5/建設IO2!AU$51</f>
        <v>0</v>
      </c>
      <c r="AV5" s="90">
        <f>建設IO2!AV5/建設IO2!AV$51</f>
        <v>0</v>
      </c>
      <c r="AW5" s="90">
        <f>建設IO2!AW5/建設IO2!AW$51</f>
        <v>2.8353243611069107E-5</v>
      </c>
      <c r="AX5" s="90">
        <f>建設IO2!AX5/建設IO2!AX$51</f>
        <v>2.3749584382273311E-5</v>
      </c>
      <c r="AY5" s="90">
        <f>建設IO2!AY5/建設IO2!AY$51</f>
        <v>4.6304871272457863E-5</v>
      </c>
      <c r="AZ5" s="90">
        <f>建設IO2!AZ5/建設IO2!AZ$51</f>
        <v>0</v>
      </c>
      <c r="BA5" s="90">
        <f>建設IO2!BA5/建設IO2!BA$51</f>
        <v>2.1314852953655476E-5</v>
      </c>
      <c r="BB5" s="90">
        <f>建設IO2!BB5/建設IO2!BB$51</f>
        <v>8.7000346137091409E-6</v>
      </c>
      <c r="BC5" s="90">
        <f>建設IO2!BC5/建設IO2!BC$51</f>
        <v>2.0901306122619604E-6</v>
      </c>
      <c r="BD5" s="90">
        <f>建設IO2!BD5/建設IO2!BD$51</f>
        <v>0</v>
      </c>
      <c r="BE5" s="90">
        <f>建設IO2!BE5/建設IO2!BE$51</f>
        <v>0</v>
      </c>
      <c r="BF5" s="90">
        <f>建設IO2!BF5/建設IO2!BF$51</f>
        <v>3.6090225563909776E-5</v>
      </c>
      <c r="BG5" s="90">
        <f>建設IO2!BG5/建設IO2!BG$51</f>
        <v>2.097564727351545E-6</v>
      </c>
      <c r="BH5" s="90">
        <f>建設IO2!BH5/建設IO2!BH$51</f>
        <v>7.758466021959691E-5</v>
      </c>
      <c r="BI5" s="90">
        <f>建設IO2!BI5/建設IO2!BI$51</f>
        <v>0</v>
      </c>
      <c r="BJ5" s="90">
        <f>建設IO2!BJ5/建設IO2!BJ$51</f>
        <v>0</v>
      </c>
      <c r="BK5" s="90">
        <f>建設IO2!BK5/建設IO2!BK$51</f>
        <v>1.2165412173522448E-4</v>
      </c>
      <c r="BL5" s="90">
        <f>建設IO2!BL5/建設IO2!BL$51</f>
        <v>3.113102112862404E-6</v>
      </c>
      <c r="BM5" s="90">
        <f>建設IO2!BM5/建設IO2!BM$51</f>
        <v>1.0372605544629145E-3</v>
      </c>
      <c r="BN5" s="90">
        <f>建設IO2!BN5/建設IO2!BN$51</f>
        <v>3.0379988467903972E-5</v>
      </c>
      <c r="BO5" s="90">
        <f>建設IO2!BO5/建設IO2!BO$51</f>
        <v>1.3844838586488129E-5</v>
      </c>
      <c r="BP5" s="90">
        <f>建設IO2!BP5/建設IO2!BP$51</f>
        <v>8.5288781722857752E-6</v>
      </c>
      <c r="BQ5" s="90">
        <f>建設IO2!BQ5/建設IO2!BQ$51</f>
        <v>2.9047981455768637E-5</v>
      </c>
      <c r="BR5" s="90">
        <f>建設IO2!BR5/建設IO2!BR$51</f>
        <v>7.4445936120423745E-6</v>
      </c>
      <c r="BS5" s="90">
        <f>建設IO2!BS5/建設IO2!BS$51</f>
        <v>5.9012199576069114E-5</v>
      </c>
      <c r="BT5" s="92">
        <f>建設IO2!BT5/建設IO2!BT$51</f>
        <v>4.3521501491801467E-5</v>
      </c>
    </row>
    <row r="6" spans="1:72">
      <c r="A6" s="15">
        <f>建設IO2!A6</f>
        <v>3</v>
      </c>
      <c r="B6" s="9" t="str">
        <f>建設IO2!B6</f>
        <v>漁業</v>
      </c>
      <c r="C6" s="89">
        <f>建設IO2!C6/建設IO2!C$51</f>
        <v>0</v>
      </c>
      <c r="D6" s="90">
        <f>建設IO2!D6/建設IO2!D$51</f>
        <v>0</v>
      </c>
      <c r="E6" s="90">
        <f>建設IO2!E6/建設IO2!E$51</f>
        <v>0</v>
      </c>
      <c r="F6" s="90">
        <f>建設IO2!F6/建設IO2!F$51</f>
        <v>0</v>
      </c>
      <c r="G6" s="90">
        <f>建設IO2!G6/建設IO2!G$51</f>
        <v>0</v>
      </c>
      <c r="H6" s="90">
        <f>建設IO2!H6/建設IO2!H$51</f>
        <v>0</v>
      </c>
      <c r="I6" s="90">
        <f>建設IO2!I6/建設IO2!I$51</f>
        <v>0</v>
      </c>
      <c r="J6" s="90">
        <f>建設IO2!J6/建設IO2!J$51</f>
        <v>0</v>
      </c>
      <c r="K6" s="90">
        <f>建設IO2!K6/建設IO2!K$51</f>
        <v>0</v>
      </c>
      <c r="L6" s="90">
        <f>建設IO2!L6/建設IO2!L$51</f>
        <v>0</v>
      </c>
      <c r="M6" s="90">
        <f>建設IO2!M6/建設IO2!M$51</f>
        <v>0</v>
      </c>
      <c r="N6" s="90">
        <f>建設IO2!N6/建設IO2!N$51</f>
        <v>0</v>
      </c>
      <c r="O6" s="90">
        <f>建設IO2!O6/建設IO2!O$51</f>
        <v>0</v>
      </c>
      <c r="P6" s="90">
        <f>建設IO2!P6/建設IO2!P$51</f>
        <v>0</v>
      </c>
      <c r="Q6" s="90">
        <f>建設IO2!Q6/建設IO2!Q$51</f>
        <v>0</v>
      </c>
      <c r="R6" s="90">
        <f>建設IO2!R6/建設IO2!R$51</f>
        <v>0</v>
      </c>
      <c r="S6" s="90">
        <f>建設IO2!S6/建設IO2!S$51</f>
        <v>0</v>
      </c>
      <c r="T6" s="90">
        <f>建設IO2!T6/建設IO2!T$51</f>
        <v>0</v>
      </c>
      <c r="U6" s="90">
        <f>建設IO2!U6/建設IO2!U$51</f>
        <v>0</v>
      </c>
      <c r="V6" s="90">
        <f>建設IO2!V6/建設IO2!V$51</f>
        <v>0</v>
      </c>
      <c r="W6" s="90">
        <f>建設IO2!W6/建設IO2!W$51</f>
        <v>0</v>
      </c>
      <c r="X6" s="90">
        <f>建設IO2!X6/建設IO2!X$51</f>
        <v>0</v>
      </c>
      <c r="Y6" s="90">
        <f>建設IO2!Y6/建設IO2!Y$51</f>
        <v>0</v>
      </c>
      <c r="Z6" s="90">
        <f>建設IO2!Z6/建設IO2!Z$51</f>
        <v>0</v>
      </c>
      <c r="AA6" s="90">
        <f>建設IO2!AA6/建設IO2!AA$51</f>
        <v>0</v>
      </c>
      <c r="AB6" s="90">
        <f>建設IO2!AB6/建設IO2!AB$51</f>
        <v>0</v>
      </c>
      <c r="AC6" s="90">
        <f>建設IO2!AC6/建設IO2!AC$51</f>
        <v>0</v>
      </c>
      <c r="AD6" s="90">
        <f>建設IO2!AD6/建設IO2!AD$51</f>
        <v>0</v>
      </c>
      <c r="AE6" s="90">
        <f>建設IO2!AE6/建設IO2!AE$51</f>
        <v>0</v>
      </c>
      <c r="AF6" s="90">
        <f>建設IO2!AF6/建設IO2!AF$51</f>
        <v>0</v>
      </c>
      <c r="AG6" s="90">
        <f>建設IO2!AG6/建設IO2!AG$51</f>
        <v>0</v>
      </c>
      <c r="AH6" s="90">
        <f>建設IO2!AH6/建設IO2!AH$51</f>
        <v>0</v>
      </c>
      <c r="AI6" s="90">
        <f>建設IO2!AI6/建設IO2!AI$51</f>
        <v>0</v>
      </c>
      <c r="AJ6" s="90">
        <f>建設IO2!AJ6/建設IO2!AJ$51</f>
        <v>0</v>
      </c>
      <c r="AK6" s="90">
        <f>建設IO2!AK6/建設IO2!AK$51</f>
        <v>0</v>
      </c>
      <c r="AL6" s="90">
        <f>建設IO2!AL6/建設IO2!AL$51</f>
        <v>0</v>
      </c>
      <c r="AM6" s="90">
        <f>建設IO2!AM6/建設IO2!AM$51</f>
        <v>0</v>
      </c>
      <c r="AN6" s="90">
        <f>建設IO2!AN6/建設IO2!AN$51</f>
        <v>0</v>
      </c>
      <c r="AO6" s="90">
        <f>建設IO2!AO6/建設IO2!AO$51</f>
        <v>0</v>
      </c>
      <c r="AP6" s="90">
        <f>建設IO2!AP6/建設IO2!AP$51</f>
        <v>0</v>
      </c>
      <c r="AQ6" s="90">
        <f>建設IO2!AQ6/建設IO2!AQ$51</f>
        <v>0</v>
      </c>
      <c r="AR6" s="90">
        <f>建設IO2!AR6/建設IO2!AR$51</f>
        <v>0</v>
      </c>
      <c r="AS6" s="90">
        <f>建設IO2!AS6/建設IO2!AS$51</f>
        <v>0</v>
      </c>
      <c r="AT6" s="90">
        <f>建設IO2!AT6/建設IO2!AT$51</f>
        <v>0</v>
      </c>
      <c r="AU6" s="90">
        <f>建設IO2!AU6/建設IO2!AU$51</f>
        <v>0</v>
      </c>
      <c r="AV6" s="90">
        <f>建設IO2!AV6/建設IO2!AV$51</f>
        <v>0</v>
      </c>
      <c r="AW6" s="90">
        <f>建設IO2!AW6/建設IO2!AW$51</f>
        <v>0</v>
      </c>
      <c r="AX6" s="90">
        <f>建設IO2!AX6/建設IO2!AX$51</f>
        <v>0</v>
      </c>
      <c r="AY6" s="90">
        <f>建設IO2!AY6/建設IO2!AY$51</f>
        <v>0</v>
      </c>
      <c r="AZ6" s="90">
        <f>建設IO2!AZ6/建設IO2!AZ$51</f>
        <v>0</v>
      </c>
      <c r="BA6" s="90">
        <f>建設IO2!BA6/建設IO2!BA$51</f>
        <v>0</v>
      </c>
      <c r="BB6" s="90">
        <f>建設IO2!BB6/建設IO2!BB$51</f>
        <v>0</v>
      </c>
      <c r="BC6" s="90">
        <f>建設IO2!BC6/建設IO2!BC$51</f>
        <v>0</v>
      </c>
      <c r="BD6" s="90">
        <f>建設IO2!BD6/建設IO2!BD$51</f>
        <v>0</v>
      </c>
      <c r="BE6" s="90">
        <f>建設IO2!BE6/建設IO2!BE$51</f>
        <v>0</v>
      </c>
      <c r="BF6" s="90">
        <f>建設IO2!BF6/建設IO2!BF$51</f>
        <v>0</v>
      </c>
      <c r="BG6" s="90">
        <f>建設IO2!BG6/建設IO2!BG$51</f>
        <v>0</v>
      </c>
      <c r="BH6" s="90">
        <f>建設IO2!BH6/建設IO2!BH$51</f>
        <v>0</v>
      </c>
      <c r="BI6" s="90">
        <f>建設IO2!BI6/建設IO2!BI$51</f>
        <v>0</v>
      </c>
      <c r="BJ6" s="90">
        <f>建設IO2!BJ6/建設IO2!BJ$51</f>
        <v>0</v>
      </c>
      <c r="BK6" s="90">
        <f>建設IO2!BK6/建設IO2!BK$51</f>
        <v>0</v>
      </c>
      <c r="BL6" s="90">
        <f>建設IO2!BL6/建設IO2!BL$51</f>
        <v>0</v>
      </c>
      <c r="BM6" s="90">
        <f>建設IO2!BM6/建設IO2!BM$51</f>
        <v>0</v>
      </c>
      <c r="BN6" s="90">
        <f>建設IO2!BN6/建設IO2!BN$51</f>
        <v>0</v>
      </c>
      <c r="BO6" s="90">
        <f>建設IO2!BO6/建設IO2!BO$51</f>
        <v>0</v>
      </c>
      <c r="BP6" s="90">
        <f>建設IO2!BP6/建設IO2!BP$51</f>
        <v>0</v>
      </c>
      <c r="BQ6" s="90">
        <f>建設IO2!BQ6/建設IO2!BQ$51</f>
        <v>0</v>
      </c>
      <c r="BR6" s="90">
        <f>建設IO2!BR6/建設IO2!BR$51</f>
        <v>0</v>
      </c>
      <c r="BS6" s="90">
        <f>建設IO2!BS6/建設IO2!BS$51</f>
        <v>0</v>
      </c>
      <c r="BT6" s="92">
        <f>建設IO2!BT6/建設IO2!BT$51</f>
        <v>0</v>
      </c>
    </row>
    <row r="7" spans="1:72">
      <c r="A7" s="15">
        <f>建設IO2!A7</f>
        <v>4</v>
      </c>
      <c r="B7" s="9" t="str">
        <f>建設IO2!B7</f>
        <v>鉱業</v>
      </c>
      <c r="C7" s="89">
        <f>建設IO2!C7/建設IO2!C$51</f>
        <v>6.6228144335206971E-3</v>
      </c>
      <c r="D7" s="90">
        <f>建設IO2!D7/建設IO2!D$51</f>
        <v>2.177787631872766E-3</v>
      </c>
      <c r="E7" s="90">
        <f>建設IO2!E7/建設IO2!E$51</f>
        <v>1.8905220348639027E-3</v>
      </c>
      <c r="F7" s="90">
        <f>建設IO2!F7/建設IO2!F$51</f>
        <v>1.9505340072367345E-3</v>
      </c>
      <c r="G7" s="90">
        <f>建設IO2!G7/建設IO2!G$51</f>
        <v>1.9662935997241835E-3</v>
      </c>
      <c r="H7" s="90">
        <f>建設IO2!H7/建設IO2!H$51</f>
        <v>1.4135782482685641E-3</v>
      </c>
      <c r="I7" s="90">
        <f>建設IO2!I7/建設IO2!I$51</f>
        <v>1.8182843212854324E-3</v>
      </c>
      <c r="J7" s="90">
        <f>建設IO2!J7/建設IO2!J$51</f>
        <v>1.3681102362204725E-3</v>
      </c>
      <c r="K7" s="90">
        <f>建設IO2!K7/建設IO2!K$51</f>
        <v>1.8406293925217036E-3</v>
      </c>
      <c r="L7" s="90">
        <f>建設IO2!L7/建設IO2!L$51</f>
        <v>1.8393289040977332E-3</v>
      </c>
      <c r="M7" s="90">
        <f>建設IO2!M7/建設IO2!M$51</f>
        <v>1.910194335743185E-3</v>
      </c>
      <c r="N7" s="90">
        <f>建設IO2!N7/建設IO2!N$51</f>
        <v>1.8088872680799978E-3</v>
      </c>
      <c r="O7" s="90">
        <f>建設IO2!O7/建設IO2!O$51</f>
        <v>1.3790041571930202E-3</v>
      </c>
      <c r="P7" s="90">
        <f>建設IO2!P7/建設IO2!P$51</f>
        <v>2.0766490374090124E-3</v>
      </c>
      <c r="Q7" s="90">
        <f>建設IO2!Q7/建設IO2!Q$51</f>
        <v>1.5794669299111549E-3</v>
      </c>
      <c r="R7" s="90">
        <f>建設IO2!R7/建設IO2!R$51</f>
        <v>2.5367032492852053E-3</v>
      </c>
      <c r="S7" s="90">
        <f>建設IO2!S7/建設IO2!S$51</f>
        <v>3.2365908949108834E-3</v>
      </c>
      <c r="T7" s="90">
        <f>建設IO2!T7/建設IO2!T$51</f>
        <v>8.8849477509432648E-3</v>
      </c>
      <c r="U7" s="90">
        <f>建設IO2!U7/建設IO2!U$51</f>
        <v>2.7802167698067616E-3</v>
      </c>
      <c r="V7" s="90">
        <f>建設IO2!V7/建設IO2!V$51</f>
        <v>2.4927328976066172E-3</v>
      </c>
      <c r="W7" s="90">
        <f>建設IO2!W7/建設IO2!W$51</f>
        <v>2.7503932202807119E-3</v>
      </c>
      <c r="X7" s="90">
        <f>建設IO2!X7/建設IO2!X$51</f>
        <v>1.1374863589972181E-3</v>
      </c>
      <c r="Y7" s="90">
        <f>建設IO2!Y7/建設IO2!Y$51</f>
        <v>4.8845097722500404E-3</v>
      </c>
      <c r="Z7" s="90">
        <f>建設IO2!Z7/建設IO2!Z$51</f>
        <v>2.4128267118921323E-3</v>
      </c>
      <c r="AA7" s="90">
        <f>建設IO2!AA7/建設IO2!AA$51</f>
        <v>2.6739106653294329E-3</v>
      </c>
      <c r="AB7" s="90">
        <f>建設IO2!AB7/建設IO2!AB$51</f>
        <v>3.3401540430184882E-3</v>
      </c>
      <c r="AC7" s="90">
        <f>建設IO2!AC7/建設IO2!AC$51</f>
        <v>2.0552226440976994E-3</v>
      </c>
      <c r="AD7" s="90">
        <f>建設IO2!AD7/建設IO2!AD$51</f>
        <v>3.4764460689639268E-3</v>
      </c>
      <c r="AE7" s="90">
        <f>建設IO2!AE7/建設IO2!AE$51</f>
        <v>1.5395037613305402E-2</v>
      </c>
      <c r="AF7" s="90">
        <f>建設IO2!AF7/建設IO2!AF$51</f>
        <v>1.5670884078948809E-2</v>
      </c>
      <c r="AG7" s="90">
        <f>建設IO2!AG7/建設IO2!AG$51</f>
        <v>1.3535107323678679E-2</v>
      </c>
      <c r="AH7" s="90">
        <f>建設IO2!AH7/建設IO2!AH$51</f>
        <v>1.3386941379066651E-2</v>
      </c>
      <c r="AI7" s="90">
        <f>建設IO2!AI7/建設IO2!AI$51</f>
        <v>1.4818179807711621E-2</v>
      </c>
      <c r="AJ7" s="90">
        <f>建設IO2!AJ7/建設IO2!AJ$51</f>
        <v>2.3268962063757441E-2</v>
      </c>
      <c r="AK7" s="90">
        <f>建設IO2!AK7/建設IO2!AK$51</f>
        <v>4.3643658115642144E-2</v>
      </c>
      <c r="AL7" s="90">
        <f>建設IO2!AL7/建設IO2!AL$51</f>
        <v>3.6420665775438962E-3</v>
      </c>
      <c r="AM7" s="90">
        <f>建設IO2!AM7/建設IO2!AM$51</f>
        <v>3.7789772101955287E-3</v>
      </c>
      <c r="AN7" s="90">
        <f>建設IO2!AN7/建設IO2!AN$51</f>
        <v>1.848935869173296E-2</v>
      </c>
      <c r="AO7" s="90">
        <f>建設IO2!AO7/建設IO2!AO$51</f>
        <v>1.9033674963396779E-2</v>
      </c>
      <c r="AP7" s="90">
        <f>建設IO2!AP7/建設IO2!AP$51</f>
        <v>5.2200240121104561E-3</v>
      </c>
      <c r="AQ7" s="90">
        <f>建設IO2!AQ7/建設IO2!AQ$51</f>
        <v>7.4995952254969548E-3</v>
      </c>
      <c r="AR7" s="90">
        <f>建設IO2!AR7/建設IO2!AR$51</f>
        <v>6.6642865643222662E-3</v>
      </c>
      <c r="AS7" s="90">
        <f>建設IO2!AS7/建設IO2!AS$51</f>
        <v>7.1193890838267583E-3</v>
      </c>
      <c r="AT7" s="90">
        <f>建設IO2!AT7/建設IO2!AT$51</f>
        <v>5.1614122985300373E-3</v>
      </c>
      <c r="AU7" s="90">
        <f>建設IO2!AU7/建設IO2!AU$51</f>
        <v>4.4031792923964266E-3</v>
      </c>
      <c r="AV7" s="90">
        <f>建設IO2!AV7/建設IO2!AV$51</f>
        <v>2.2910648470963243E-3</v>
      </c>
      <c r="AW7" s="90">
        <f>建設IO2!AW7/建設IO2!AW$51</f>
        <v>1.612354453349463E-2</v>
      </c>
      <c r="AX7" s="90">
        <f>建設IO2!AX7/建設IO2!AX$51</f>
        <v>1.6470336769106541E-2</v>
      </c>
      <c r="AY7" s="90">
        <f>建設IO2!AY7/建設IO2!AY$51</f>
        <v>1.4771253935914058E-2</v>
      </c>
      <c r="AZ7" s="90">
        <f>建設IO2!AZ7/建設IO2!AZ$51</f>
        <v>1.8545809806096936E-2</v>
      </c>
      <c r="BA7" s="90">
        <f>建設IO2!BA7/建設IO2!BA$51</f>
        <v>1.5411644103085063E-2</v>
      </c>
      <c r="BB7" s="90">
        <f>建設IO2!BB7/建設IO2!BB$51</f>
        <v>1.1541838777172849E-2</v>
      </c>
      <c r="BC7" s="90">
        <f>建設IO2!BC7/建設IO2!BC$51</f>
        <v>1.4025821473583885E-2</v>
      </c>
      <c r="BD7" s="90">
        <f>建設IO2!BD7/建設IO2!BD$51</f>
        <v>6.1172105519882933E-3</v>
      </c>
      <c r="BE7" s="90">
        <f>建設IO2!BE7/建設IO2!BE$51</f>
        <v>4.0719112730820552E-2</v>
      </c>
      <c r="BF7" s="90">
        <f>建設IO2!BF7/建設IO2!BF$51</f>
        <v>2.3578947368421053E-3</v>
      </c>
      <c r="BG7" s="90">
        <f>建設IO2!BG7/建設IO2!BG$51</f>
        <v>4.7265125189654813E-3</v>
      </c>
      <c r="BH7" s="90">
        <f>建設IO2!BH7/建設IO2!BH$51</f>
        <v>2.864005405064662E-2</v>
      </c>
      <c r="BI7" s="90">
        <f>建設IO2!BI7/建設IO2!BI$51</f>
        <v>0.11710505996808565</v>
      </c>
      <c r="BJ7" s="90">
        <f>建設IO2!BJ7/建設IO2!BJ$51</f>
        <v>1.7822926358812257E-2</v>
      </c>
      <c r="BK7" s="90">
        <f>建設IO2!BK7/建設IO2!BK$51</f>
        <v>1.0212707552849358E-2</v>
      </c>
      <c r="BL7" s="90">
        <f>建設IO2!BL7/建設IO2!BL$51</f>
        <v>1.941330477580995E-2</v>
      </c>
      <c r="BM7" s="90">
        <f>建設IO2!BM7/建設IO2!BM$51</f>
        <v>3.0967564106018183E-2</v>
      </c>
      <c r="BN7" s="90">
        <f>建設IO2!BN7/建設IO2!BN$51</f>
        <v>1.4979548240961768E-2</v>
      </c>
      <c r="BO7" s="90">
        <f>建設IO2!BO7/建設IO2!BO$51</f>
        <v>9.4987130068797318E-3</v>
      </c>
      <c r="BP7" s="90">
        <f>建設IO2!BP7/建設IO2!BP$51</f>
        <v>3.5955313552021892E-3</v>
      </c>
      <c r="BQ7" s="90">
        <f>建設IO2!BQ7/建設IO2!BQ$51</f>
        <v>1.2316344137245903E-3</v>
      </c>
      <c r="BR7" s="90">
        <f>建設IO2!BR7/建設IO2!BR$51</f>
        <v>1.5394592412635626E-2</v>
      </c>
      <c r="BS7" s="90">
        <f>建設IO2!BS7/建設IO2!BS$51</f>
        <v>2.509055182786301E-2</v>
      </c>
      <c r="BT7" s="92">
        <f>建設IO2!BT7/建設IO2!BT$51</f>
        <v>1.7709850989859149E-2</v>
      </c>
    </row>
    <row r="8" spans="1:72">
      <c r="A8" s="151">
        <f>建設IO2!A8</f>
        <v>5</v>
      </c>
      <c r="B8" s="152" t="str">
        <f>建設IO2!B8</f>
        <v>飲食料品</v>
      </c>
      <c r="C8" s="155">
        <f>建設IO2!C8/建設IO2!C$51</f>
        <v>2.6480126629960743E-5</v>
      </c>
      <c r="D8" s="161">
        <f>建設IO2!D8/建設IO2!D$51</f>
        <v>0</v>
      </c>
      <c r="E8" s="161">
        <f>建設IO2!E8/建設IO2!E$51</f>
        <v>0</v>
      </c>
      <c r="F8" s="161">
        <f>建設IO2!F8/建設IO2!F$51</f>
        <v>0</v>
      </c>
      <c r="G8" s="161">
        <f>建設IO2!G8/建設IO2!G$51</f>
        <v>0</v>
      </c>
      <c r="H8" s="161">
        <f>建設IO2!H8/建設IO2!H$51</f>
        <v>0</v>
      </c>
      <c r="I8" s="161">
        <f>建設IO2!I8/建設IO2!I$51</f>
        <v>0</v>
      </c>
      <c r="J8" s="161">
        <f>建設IO2!J8/建設IO2!J$51</f>
        <v>0</v>
      </c>
      <c r="K8" s="161">
        <f>建設IO2!K8/建設IO2!K$51</f>
        <v>0</v>
      </c>
      <c r="L8" s="161">
        <f>建設IO2!L8/建設IO2!L$51</f>
        <v>0</v>
      </c>
      <c r="M8" s="161">
        <f>建設IO2!M8/建設IO2!M$51</f>
        <v>0</v>
      </c>
      <c r="N8" s="161">
        <f>建設IO2!N8/建設IO2!N$51</f>
        <v>0</v>
      </c>
      <c r="O8" s="161">
        <f>建設IO2!O8/建設IO2!O$51</f>
        <v>0</v>
      </c>
      <c r="P8" s="161">
        <f>建設IO2!P8/建設IO2!P$51</f>
        <v>0</v>
      </c>
      <c r="Q8" s="161">
        <f>建設IO2!Q8/建設IO2!Q$51</f>
        <v>0</v>
      </c>
      <c r="R8" s="161">
        <f>建設IO2!R8/建設IO2!R$51</f>
        <v>0</v>
      </c>
      <c r="S8" s="161">
        <f>建設IO2!S8/建設IO2!S$51</f>
        <v>0</v>
      </c>
      <c r="T8" s="161">
        <f>建設IO2!T8/建設IO2!T$51</f>
        <v>0</v>
      </c>
      <c r="U8" s="161">
        <f>建設IO2!U8/建設IO2!U$51</f>
        <v>0</v>
      </c>
      <c r="V8" s="161">
        <f>建設IO2!V8/建設IO2!V$51</f>
        <v>0</v>
      </c>
      <c r="W8" s="161">
        <f>建設IO2!W8/建設IO2!W$51</f>
        <v>0</v>
      </c>
      <c r="X8" s="161">
        <f>建設IO2!X8/建設IO2!X$51</f>
        <v>0</v>
      </c>
      <c r="Y8" s="161">
        <f>建設IO2!Y8/建設IO2!Y$51</f>
        <v>0</v>
      </c>
      <c r="Z8" s="161">
        <f>建設IO2!Z8/建設IO2!Z$51</f>
        <v>0</v>
      </c>
      <c r="AA8" s="161">
        <f>建設IO2!AA8/建設IO2!AA$51</f>
        <v>0</v>
      </c>
      <c r="AB8" s="161">
        <f>建設IO2!AB8/建設IO2!AB$51</f>
        <v>0</v>
      </c>
      <c r="AC8" s="161">
        <f>建設IO2!AC8/建設IO2!AC$51</f>
        <v>0</v>
      </c>
      <c r="AD8" s="161">
        <f>建設IO2!AD8/建設IO2!AD$51</f>
        <v>0</v>
      </c>
      <c r="AE8" s="161">
        <f>建設IO2!AE8/建設IO2!AE$51</f>
        <v>7.4251961787869458E-5</v>
      </c>
      <c r="AF8" s="161">
        <f>建設IO2!AF8/建設IO2!AF$51</f>
        <v>1.2354838809774189E-4</v>
      </c>
      <c r="AG8" s="161">
        <f>建設IO2!AG8/建設IO2!AG$51</f>
        <v>0</v>
      </c>
      <c r="AH8" s="161">
        <f>建設IO2!AH8/建設IO2!AH$51</f>
        <v>0</v>
      </c>
      <c r="AI8" s="161">
        <f>建設IO2!AI8/建設IO2!AI$51</f>
        <v>0</v>
      </c>
      <c r="AJ8" s="161">
        <f>建設IO2!AJ8/建設IO2!AJ$51</f>
        <v>0</v>
      </c>
      <c r="AK8" s="161">
        <f>建設IO2!AK8/建設IO2!AK$51</f>
        <v>0</v>
      </c>
      <c r="AL8" s="161">
        <f>建設IO2!AL8/建設IO2!AL$51</f>
        <v>0</v>
      </c>
      <c r="AM8" s="161">
        <f>建設IO2!AM8/建設IO2!AM$51</f>
        <v>0</v>
      </c>
      <c r="AN8" s="161">
        <f>建設IO2!AN8/建設IO2!AN$51</f>
        <v>0</v>
      </c>
      <c r="AO8" s="161">
        <f>建設IO2!AO8/建設IO2!AO$51</f>
        <v>0</v>
      </c>
      <c r="AP8" s="161">
        <f>建設IO2!AP8/建設IO2!AP$51</f>
        <v>0</v>
      </c>
      <c r="AQ8" s="161">
        <f>建設IO2!AQ8/建設IO2!AQ$51</f>
        <v>0</v>
      </c>
      <c r="AR8" s="161">
        <f>建設IO2!AR8/建設IO2!AR$51</f>
        <v>0</v>
      </c>
      <c r="AS8" s="161">
        <f>建設IO2!AS8/建設IO2!AS$51</f>
        <v>0</v>
      </c>
      <c r="AT8" s="161">
        <f>建設IO2!AT8/建設IO2!AT$51</f>
        <v>0</v>
      </c>
      <c r="AU8" s="161">
        <f>建設IO2!AU8/建設IO2!AU$51</f>
        <v>0</v>
      </c>
      <c r="AV8" s="161">
        <f>建設IO2!AV8/建設IO2!AV$51</f>
        <v>0</v>
      </c>
      <c r="AW8" s="161">
        <f>建設IO2!AW8/建設IO2!AW$51</f>
        <v>0</v>
      </c>
      <c r="AX8" s="161">
        <f>建設IO2!AX8/建設IO2!AX$51</f>
        <v>0</v>
      </c>
      <c r="AY8" s="161">
        <f>建設IO2!AY8/建設IO2!AY$51</f>
        <v>0</v>
      </c>
      <c r="AZ8" s="161">
        <f>建設IO2!AZ8/建設IO2!AZ$51</f>
        <v>0</v>
      </c>
      <c r="BA8" s="161">
        <f>建設IO2!BA8/建設IO2!BA$51</f>
        <v>0</v>
      </c>
      <c r="BB8" s="161">
        <f>建設IO2!BB8/建設IO2!BB$51</f>
        <v>0</v>
      </c>
      <c r="BC8" s="161">
        <f>建設IO2!BC8/建設IO2!BC$51</f>
        <v>0</v>
      </c>
      <c r="BD8" s="161">
        <f>建設IO2!BD8/建設IO2!BD$51</f>
        <v>0</v>
      </c>
      <c r="BE8" s="161">
        <f>建設IO2!BE8/建設IO2!BE$51</f>
        <v>0</v>
      </c>
      <c r="BF8" s="161">
        <f>建設IO2!BF8/建設IO2!BF$51</f>
        <v>0</v>
      </c>
      <c r="BG8" s="161">
        <f>建設IO2!BG8/建設IO2!BG$51</f>
        <v>0</v>
      </c>
      <c r="BH8" s="161">
        <f>建設IO2!BH8/建設IO2!BH$51</f>
        <v>0</v>
      </c>
      <c r="BI8" s="161">
        <f>建設IO2!BI8/建設IO2!BI$51</f>
        <v>0</v>
      </c>
      <c r="BJ8" s="161">
        <f>建設IO2!BJ8/建設IO2!BJ$51</f>
        <v>0</v>
      </c>
      <c r="BK8" s="161">
        <f>建設IO2!BK8/建設IO2!BK$51</f>
        <v>0</v>
      </c>
      <c r="BL8" s="161">
        <f>建設IO2!BL8/建設IO2!BL$51</f>
        <v>0</v>
      </c>
      <c r="BM8" s="161">
        <f>建設IO2!BM8/建設IO2!BM$51</f>
        <v>1.5678074114908989E-3</v>
      </c>
      <c r="BN8" s="161">
        <f>建設IO2!BN8/建設IO2!BN$51</f>
        <v>0</v>
      </c>
      <c r="BO8" s="161">
        <f>建設IO2!BO8/建設IO2!BO$51</f>
        <v>0</v>
      </c>
      <c r="BP8" s="161">
        <f>建設IO2!BP8/建設IO2!BP$51</f>
        <v>0</v>
      </c>
      <c r="BQ8" s="161">
        <f>建設IO2!BQ8/建設IO2!BQ$51</f>
        <v>0</v>
      </c>
      <c r="BR8" s="161">
        <f>建設IO2!BR8/建設IO2!BR$51</f>
        <v>0</v>
      </c>
      <c r="BS8" s="161">
        <f>建設IO2!BS8/建設IO2!BS$51</f>
        <v>0</v>
      </c>
      <c r="BT8" s="162">
        <f>建設IO2!BT8/建設IO2!BT$51</f>
        <v>0</v>
      </c>
    </row>
    <row r="9" spans="1:72">
      <c r="A9" s="15">
        <f>建設IO2!A9</f>
        <v>6</v>
      </c>
      <c r="B9" s="9" t="str">
        <f>建設IO2!B9</f>
        <v>繊維製品</v>
      </c>
      <c r="C9" s="89">
        <f>建設IO2!C9/建設IO2!C$51</f>
        <v>3.1201569961728428E-3</v>
      </c>
      <c r="D9" s="90">
        <f>建設IO2!D9/建設IO2!D$51</f>
        <v>3.8057058329710632E-3</v>
      </c>
      <c r="E9" s="90">
        <f>建設IO2!E9/建設IO2!E$51</f>
        <v>3.1716148404811306E-3</v>
      </c>
      <c r="F9" s="90">
        <f>建設IO2!F9/建設IO2!F$51</f>
        <v>2.8572930776139152E-3</v>
      </c>
      <c r="G9" s="90">
        <f>建設IO2!G9/建設IO2!G$51</f>
        <v>2.8515718933702634E-3</v>
      </c>
      <c r="H9" s="90">
        <f>建設IO2!H9/建設IO2!H$51</f>
        <v>3.0522234243340785E-3</v>
      </c>
      <c r="I9" s="90">
        <f>建設IO2!I9/建設IO2!I$51</f>
        <v>3.549970768135343E-3</v>
      </c>
      <c r="J9" s="90">
        <f>建設IO2!J9/建設IO2!J$51</f>
        <v>4.8720472440944886E-3</v>
      </c>
      <c r="K9" s="90">
        <f>建設IO2!K9/建設IO2!K$51</f>
        <v>3.5695210663332548E-3</v>
      </c>
      <c r="L9" s="90">
        <f>建設IO2!L9/建設IO2!L$51</f>
        <v>3.5968216832996526E-3</v>
      </c>
      <c r="M9" s="90">
        <f>建設IO2!M9/建設IO2!M$51</f>
        <v>2.1091729123830999E-3</v>
      </c>
      <c r="N9" s="90">
        <f>建設IO2!N9/建設IO2!N$51</f>
        <v>3.439628992541769E-3</v>
      </c>
      <c r="O9" s="90">
        <f>建設IO2!O9/建設IO2!O$51</f>
        <v>3.8317816733710935E-3</v>
      </c>
      <c r="P9" s="90">
        <f>建設IO2!P9/建設IO2!P$51</f>
        <v>3.1953684179652927E-3</v>
      </c>
      <c r="Q9" s="90">
        <f>建設IO2!Q9/建設IO2!Q$51</f>
        <v>5.3448032717529261E-3</v>
      </c>
      <c r="R9" s="90">
        <f>建設IO2!R9/建設IO2!R$51</f>
        <v>4.5979523199674464E-3</v>
      </c>
      <c r="S9" s="90">
        <f>建設IO2!S9/建設IO2!S$51</f>
        <v>3.6278414408418775E-3</v>
      </c>
      <c r="T9" s="90">
        <f>建設IO2!T9/建設IO2!T$51</f>
        <v>2.1560342879001267E-3</v>
      </c>
      <c r="U9" s="90">
        <f>建設IO2!U9/建設IO2!U$51</f>
        <v>3.7467600429886977E-3</v>
      </c>
      <c r="V9" s="90">
        <f>建設IO2!V9/建設IO2!V$51</f>
        <v>4.6588994116742053E-3</v>
      </c>
      <c r="W9" s="90">
        <f>建設IO2!W9/建設IO2!W$51</f>
        <v>2.8191530507877299E-3</v>
      </c>
      <c r="X9" s="90">
        <f>建設IO2!X9/建設IO2!X$51</f>
        <v>4.8584393469713917E-3</v>
      </c>
      <c r="Y9" s="90">
        <f>建設IO2!Y9/建設IO2!Y$51</f>
        <v>1.9059925698594734E-3</v>
      </c>
      <c r="Z9" s="90">
        <f>建設IO2!Z9/建設IO2!Z$51</f>
        <v>4.9182694042507131E-3</v>
      </c>
      <c r="AA9" s="90">
        <f>建設IO2!AA9/建設IO2!AA$51</f>
        <v>7.1845691471460887E-3</v>
      </c>
      <c r="AB9" s="90">
        <f>建設IO2!AB9/建設IO2!AB$51</f>
        <v>1.8322408684905958E-3</v>
      </c>
      <c r="AC9" s="90">
        <f>建設IO2!AC9/建設IO2!AC$51</f>
        <v>4.9385231738453194E-3</v>
      </c>
      <c r="AD9" s="90">
        <f>建設IO2!AD9/建設IO2!AD$51</f>
        <v>3.9722576144546363E-3</v>
      </c>
      <c r="AE9" s="90">
        <f>建設IO2!AE9/建設IO2!AE$51</f>
        <v>1.4172653036826715E-3</v>
      </c>
      <c r="AF9" s="90">
        <f>建設IO2!AF9/建設IO2!AF$51</f>
        <v>1.3461303224000494E-3</v>
      </c>
      <c r="AG9" s="90">
        <f>建設IO2!AG9/建設IO2!AG$51</f>
        <v>1.2816826075115319E-3</v>
      </c>
      <c r="AH9" s="90">
        <f>建設IO2!AH9/建設IO2!AH$51</f>
        <v>1.2652317037164223E-3</v>
      </c>
      <c r="AI9" s="90">
        <f>建設IO2!AI9/建設IO2!AI$51</f>
        <v>1.2806510706685253E-3</v>
      </c>
      <c r="AJ9" s="90">
        <f>建設IO2!AJ9/建設IO2!AJ$51</f>
        <v>1.1284939563876348E-3</v>
      </c>
      <c r="AK9" s="90">
        <f>建設IO2!AK9/建設IO2!AK$51</f>
        <v>1.5903279147728812E-3</v>
      </c>
      <c r="AL9" s="90">
        <f>建設IO2!AL9/建設IO2!AL$51</f>
        <v>1.1738697075481949E-3</v>
      </c>
      <c r="AM9" s="90">
        <f>建設IO2!AM9/建設IO2!AM$51</f>
        <v>1.1564694312465682E-3</v>
      </c>
      <c r="AN9" s="90">
        <f>建設IO2!AN9/建設IO2!AN$51</f>
        <v>2.4760496396606102E-3</v>
      </c>
      <c r="AO9" s="90">
        <f>建設IO2!AO9/建設IO2!AO$51</f>
        <v>2.719096423342397E-3</v>
      </c>
      <c r="AP9" s="90">
        <f>建設IO2!AP9/建設IO2!AP$51</f>
        <v>2.5056115258130186E-3</v>
      </c>
      <c r="AQ9" s="90">
        <f>建設IO2!AQ9/建設IO2!AQ$51</f>
        <v>1.2018047100729595E-3</v>
      </c>
      <c r="AR9" s="90">
        <f>建設IO2!AR9/建設IO2!AR$51</f>
        <v>1.189135748221789E-3</v>
      </c>
      <c r="AS9" s="90">
        <f>建設IO2!AS9/建設IO2!AS$51</f>
        <v>1.0787968399963369E-3</v>
      </c>
      <c r="AT9" s="90">
        <f>建設IO2!AT9/建設IO2!AT$51</f>
        <v>1.8055489908777238E-3</v>
      </c>
      <c r="AU9" s="90">
        <f>建設IO2!AU9/建設IO2!AU$51</f>
        <v>1.7162551874516424E-3</v>
      </c>
      <c r="AV9" s="90">
        <f>建設IO2!AV9/建設IO2!AV$51</f>
        <v>9.9611515091144534E-4</v>
      </c>
      <c r="AW9" s="90">
        <f>建設IO2!AW9/建設IO2!AW$51</f>
        <v>1.332602449720248E-3</v>
      </c>
      <c r="AX9" s="90">
        <f>建設IO2!AX9/建設IO2!AX$51</f>
        <v>1.341851517598442E-3</v>
      </c>
      <c r="AY9" s="90">
        <f>建設IO2!AY9/建設IO2!AY$51</f>
        <v>1.2965363956288201E-3</v>
      </c>
      <c r="AZ9" s="90">
        <f>建設IO2!AZ9/建設IO2!AZ$51</f>
        <v>1.8380222218542497E-3</v>
      </c>
      <c r="BA9" s="90">
        <f>建設IO2!BA9/建設IO2!BA$51</f>
        <v>1.5925814659712395E-3</v>
      </c>
      <c r="BB9" s="90">
        <f>建設IO2!BB9/建設IO2!BB$51</f>
        <v>1.5877563170019183E-3</v>
      </c>
      <c r="BC9" s="90">
        <f>建設IO2!BC9/建設IO2!BC$51</f>
        <v>1.6261216163398051E-3</v>
      </c>
      <c r="BD9" s="90">
        <f>建設IO2!BD9/建設IO2!BD$51</f>
        <v>1.1474767506017257E-3</v>
      </c>
      <c r="BE9" s="90">
        <f>建設IO2!BE9/建設IO2!BE$51</f>
        <v>1.6930427421553295E-3</v>
      </c>
      <c r="BF9" s="90">
        <f>建設IO2!BF9/建設IO2!BF$51</f>
        <v>1.7864661654135338E-3</v>
      </c>
      <c r="BG9" s="90">
        <f>建設IO2!BG9/建設IO2!BG$51</f>
        <v>1.9975808086811213E-3</v>
      </c>
      <c r="BH9" s="90">
        <f>建設IO2!BH9/建設IO2!BH$51</f>
        <v>1.1767006799972199E-3</v>
      </c>
      <c r="BI9" s="90">
        <f>建設IO2!BI9/建設IO2!BI$51</f>
        <v>1.355501793037182E-3</v>
      </c>
      <c r="BJ9" s="90">
        <f>建設IO2!BJ9/建設IO2!BJ$51</f>
        <v>1.278832141597733E-3</v>
      </c>
      <c r="BK9" s="90">
        <f>建設IO2!BK9/建設IO2!BK$51</f>
        <v>1.3787467129992108E-3</v>
      </c>
      <c r="BL9" s="90">
        <f>建設IO2!BL9/建設IO2!BL$51</f>
        <v>1.3682083786030266E-3</v>
      </c>
      <c r="BM9" s="90">
        <f>建設IO2!BM9/建設IO2!BM$51</f>
        <v>4.9738767846373524E-4</v>
      </c>
      <c r="BN9" s="90">
        <f>建設IO2!BN9/建設IO2!BN$51</f>
        <v>1.5244112432032462E-3</v>
      </c>
      <c r="BO9" s="90">
        <f>建設IO2!BO9/建設IO2!BO$51</f>
        <v>1.1918098549868531E-3</v>
      </c>
      <c r="BP9" s="90">
        <f>建設IO2!BP9/建設IO2!BP$51</f>
        <v>1.5498190050210723E-3</v>
      </c>
      <c r="BQ9" s="90">
        <f>建設IO2!BQ9/建設IO2!BQ$51</f>
        <v>1.8358324280045779E-3</v>
      </c>
      <c r="BR9" s="90">
        <f>建設IO2!BR9/建設IO2!BR$51</f>
        <v>1.7924927063662029E-3</v>
      </c>
      <c r="BS9" s="90">
        <f>建設IO2!BS9/建設IO2!BS$51</f>
        <v>1.355685665936723E-3</v>
      </c>
      <c r="BT9" s="92">
        <f>建設IO2!BT9/建設IO2!BT$51</f>
        <v>1.656877162262098E-3</v>
      </c>
    </row>
    <row r="10" spans="1:72">
      <c r="A10" s="15">
        <f>建設IO2!A10</f>
        <v>7</v>
      </c>
      <c r="B10" s="9" t="str">
        <f>建設IO2!B10</f>
        <v>パルプ・紙・木製品</v>
      </c>
      <c r="C10" s="89">
        <f>建設IO2!C10/建設IO2!C$51</f>
        <v>4.8237759823991339E-2</v>
      </c>
      <c r="D10" s="90">
        <f>建設IO2!D10/建設IO2!D$51</f>
        <v>7.8670336607330207E-2</v>
      </c>
      <c r="E10" s="90">
        <f>建設IO2!E10/建設IO2!E$51</f>
        <v>0.12296480001958045</v>
      </c>
      <c r="F10" s="90">
        <f>建設IO2!F10/建設IO2!F$51</f>
        <v>0.16662198921143598</v>
      </c>
      <c r="G10" s="90">
        <f>建設IO2!G10/建設IO2!G$51</f>
        <v>0.16552061815347799</v>
      </c>
      <c r="H10" s="90">
        <f>建設IO2!H10/建設IO2!H$51</f>
        <v>0.20414754913961256</v>
      </c>
      <c r="I10" s="90">
        <f>建設IO2!I10/建設IO2!I$51</f>
        <v>7.0413693902127331E-2</v>
      </c>
      <c r="J10" s="90">
        <f>建設IO2!J10/建設IO2!J$51</f>
        <v>5.121062992125984E-2</v>
      </c>
      <c r="K10" s="90">
        <f>建設IO2!K10/建設IO2!K$51</f>
        <v>5.4125361443524742E-2</v>
      </c>
      <c r="L10" s="90">
        <f>建設IO2!L10/建設IO2!L$51</f>
        <v>5.3849906099246392E-2</v>
      </c>
      <c r="M10" s="90">
        <f>建設IO2!M10/建設IO2!M$51</f>
        <v>6.8859852755853282E-2</v>
      </c>
      <c r="N10" s="90">
        <f>建設IO2!N10/建設IO2!N$51</f>
        <v>9.2374273459864001E-2</v>
      </c>
      <c r="O10" s="90">
        <f>建設IO2!O10/建設IO2!O$51</f>
        <v>4.4931991551076966E-2</v>
      </c>
      <c r="P10" s="90">
        <f>建設IO2!P10/建設IO2!P$51</f>
        <v>0.12192470012978401</v>
      </c>
      <c r="Q10" s="90">
        <f>建設IO2!Q10/建設IO2!Q$51</f>
        <v>8.1892539839232836E-2</v>
      </c>
      <c r="R10" s="90">
        <f>建設IO2!R10/建設IO2!R$51</f>
        <v>2.3327911864871435E-2</v>
      </c>
      <c r="S10" s="90">
        <f>建設IO2!S10/建設IO2!S$51</f>
        <v>8.8824272611941854E-2</v>
      </c>
      <c r="T10" s="90">
        <f>建設IO2!T10/建設IO2!T$51</f>
        <v>7.940813381322484E-2</v>
      </c>
      <c r="U10" s="90">
        <f>建設IO2!U10/建設IO2!U$51</f>
        <v>8.9585074773642026E-2</v>
      </c>
      <c r="V10" s="90">
        <f>建設IO2!V10/建設IO2!V$51</f>
        <v>1.9213111391229956E-2</v>
      </c>
      <c r="W10" s="90">
        <f>建設IO2!W10/建設IO2!W$51</f>
        <v>7.7612658684796344E-3</v>
      </c>
      <c r="X10" s="90">
        <f>建設IO2!X10/建設IO2!X$51</f>
        <v>1.5254820047483601E-2</v>
      </c>
      <c r="Y10" s="90">
        <f>建設IO2!Y10/建設IO2!Y$51</f>
        <v>1.3115813277338071E-2</v>
      </c>
      <c r="Z10" s="90">
        <f>建設IO2!Z10/建設IO2!Z$51</f>
        <v>4.4716679296118549E-2</v>
      </c>
      <c r="AA10" s="90">
        <f>建設IO2!AA10/建設IO2!AA$51</f>
        <v>3.3530355399637744E-2</v>
      </c>
      <c r="AB10" s="90">
        <f>建設IO2!AB10/建設IO2!AB$51</f>
        <v>6.8239389219347454E-3</v>
      </c>
      <c r="AC10" s="90">
        <f>建設IO2!AC10/建設IO2!AC$51</f>
        <v>1.566681174194479E-2</v>
      </c>
      <c r="AD10" s="90">
        <f>建設IO2!AD10/建設IO2!AD$51</f>
        <v>1.2775795172179208E-2</v>
      </c>
      <c r="AE10" s="90">
        <f>建設IO2!AE10/建設IO2!AE$51</f>
        <v>2.993046031406862E-3</v>
      </c>
      <c r="AF10" s="90">
        <f>建設IO2!AF10/建設IO2!AF$51</f>
        <v>1.890543477355532E-3</v>
      </c>
      <c r="AG10" s="90">
        <f>建設IO2!AG10/建設IO2!AG$51</f>
        <v>2.1336012633887086E-3</v>
      </c>
      <c r="AH10" s="90">
        <f>建設IO2!AH10/建設IO2!AH$51</f>
        <v>1.9794543476100062E-3</v>
      </c>
      <c r="AI10" s="90">
        <f>建設IO2!AI10/建設IO2!AI$51</f>
        <v>1.2281021753416642E-3</v>
      </c>
      <c r="AJ10" s="90">
        <f>建設IO2!AJ10/建設IO2!AJ$51</f>
        <v>1.0181124401763592E-3</v>
      </c>
      <c r="AK10" s="90">
        <f>建設IO2!AK10/建設IO2!AK$51</f>
        <v>6.6866060052950694E-4</v>
      </c>
      <c r="AL10" s="90">
        <f>建設IO2!AL10/建設IO2!AL$51</f>
        <v>8.5264982781669684E-4</v>
      </c>
      <c r="AM10" s="90">
        <f>建設IO2!AM10/建設IO2!AM$51</f>
        <v>1.2771189138957011E-3</v>
      </c>
      <c r="AN10" s="90">
        <f>建設IO2!AN10/建設IO2!AN$51</f>
        <v>2.5627684288837466E-3</v>
      </c>
      <c r="AO10" s="90">
        <f>建設IO2!AO10/建設IO2!AO$51</f>
        <v>1.7778707383392595E-3</v>
      </c>
      <c r="AP10" s="90">
        <f>建設IO2!AP10/建設IO2!AP$51</f>
        <v>2.0358093647230777E-3</v>
      </c>
      <c r="AQ10" s="90">
        <f>建設IO2!AQ10/建設IO2!AQ$51</f>
        <v>5.0701136206202984E-3</v>
      </c>
      <c r="AR10" s="90">
        <f>建設IO2!AR10/建設IO2!AR$51</f>
        <v>5.4760662400790928E-3</v>
      </c>
      <c r="AS10" s="90">
        <f>建設IO2!AS10/建設IO2!AS$51</f>
        <v>6.5476044232903978E-3</v>
      </c>
      <c r="AT10" s="90">
        <f>建設IO2!AT10/建設IO2!AT$51</f>
        <v>6.1445384506309973E-4</v>
      </c>
      <c r="AU10" s="90">
        <f>建設IO2!AU10/建設IO2!AU$51</f>
        <v>6.1897728072026446E-4</v>
      </c>
      <c r="AV10" s="90">
        <f>建設IO2!AV10/建設IO2!AV$51</f>
        <v>4.9805757545572267E-4</v>
      </c>
      <c r="AW10" s="90">
        <f>建設IO2!AW10/建設IO2!AW$51</f>
        <v>8.7895055194314232E-4</v>
      </c>
      <c r="AX10" s="90">
        <f>建設IO2!AX10/建設IO2!AX$51</f>
        <v>8.668598299529758E-4</v>
      </c>
      <c r="AY10" s="90">
        <f>建設IO2!AY10/建設IO2!AY$51</f>
        <v>9.2609742544915721E-4</v>
      </c>
      <c r="AZ10" s="90">
        <f>建設IO2!AZ10/建設IO2!AZ$51</f>
        <v>7.3465693011651846E-3</v>
      </c>
      <c r="BA10" s="90">
        <f>建設IO2!BA10/建設IO2!BA$51</f>
        <v>1.3295642238638681E-3</v>
      </c>
      <c r="BB10" s="90">
        <f>建設IO2!BB10/建設IO2!BB$51</f>
        <v>5.9098092268838529E-4</v>
      </c>
      <c r="BC10" s="90">
        <f>建設IO2!BC10/建設IO2!BC$51</f>
        <v>4.3579223265661869E-4</v>
      </c>
      <c r="BD10" s="90">
        <f>建設IO2!BD10/建設IO2!BD$51</f>
        <v>2.6787784770144812E-4</v>
      </c>
      <c r="BE10" s="90">
        <f>建設IO2!BE10/建設IO2!BE$51</f>
        <v>3.8739113591689742E-4</v>
      </c>
      <c r="BF10" s="90">
        <f>建設IO2!BF10/建設IO2!BF$51</f>
        <v>1.3233082706766918E-3</v>
      </c>
      <c r="BG10" s="90">
        <f>建設IO2!BG10/建設IO2!BG$51</f>
        <v>1.4829782622375423E-3</v>
      </c>
      <c r="BH10" s="90">
        <f>建設IO2!BH10/建設IO2!BH$51</f>
        <v>9.8597172362404413E-4</v>
      </c>
      <c r="BI10" s="90">
        <f>建設IO2!BI10/建設IO2!BI$51</f>
        <v>5.6279061786860211E-3</v>
      </c>
      <c r="BJ10" s="90">
        <f>建設IO2!BJ10/建設IO2!BJ$51</f>
        <v>3.8662367071559369E-4</v>
      </c>
      <c r="BK10" s="90">
        <f>建設IO2!BK10/建設IO2!BK$51</f>
        <v>6.4445491155121484E-3</v>
      </c>
      <c r="BL10" s="90">
        <f>建設IO2!BL10/建設IO2!BL$51</f>
        <v>1.8211647360245062E-4</v>
      </c>
      <c r="BM10" s="90">
        <f>建設IO2!BM10/建設IO2!BM$51</f>
        <v>3.1926071611391008E-3</v>
      </c>
      <c r="BN10" s="90">
        <f>建設IO2!BN10/建設IO2!BN$51</f>
        <v>4.6536730513020838E-3</v>
      </c>
      <c r="BO10" s="90">
        <f>建設IO2!BO10/建設IO2!BO$51</f>
        <v>7.155474076116615E-3</v>
      </c>
      <c r="BP10" s="90">
        <f>建設IO2!BP10/建設IO2!BP$51</f>
        <v>2.4685010252929974E-3</v>
      </c>
      <c r="BQ10" s="90">
        <f>建設IO2!BQ10/建設IO2!BQ$51</f>
        <v>2.1553602240180331E-3</v>
      </c>
      <c r="BR10" s="90">
        <f>建設IO2!BR10/建設IO2!BR$51</f>
        <v>3.4096238743154075E-3</v>
      </c>
      <c r="BS10" s="90">
        <f>建設IO2!BS10/建設IO2!BS$51</f>
        <v>5.3916416396459907E-3</v>
      </c>
      <c r="BT10" s="92">
        <f>建設IO2!BT10/建設IO2!BT$51</f>
        <v>4.1318225478779022E-3</v>
      </c>
    </row>
    <row r="11" spans="1:72">
      <c r="A11" s="15">
        <f>建設IO2!A11</f>
        <v>8</v>
      </c>
      <c r="B11" s="9" t="str">
        <f>建設IO2!B11</f>
        <v>化学製品</v>
      </c>
      <c r="C11" s="89">
        <f>建設IO2!C11/建設IO2!C$51</f>
        <v>5.3745906190799829E-3</v>
      </c>
      <c r="D11" s="90">
        <f>建設IO2!D11/建設IO2!D$51</f>
        <v>6.1330697002371327E-3</v>
      </c>
      <c r="E11" s="90">
        <f>建設IO2!E11/建設IO2!E$51</f>
        <v>7.0279919884962396E-3</v>
      </c>
      <c r="F11" s="90">
        <f>建設IO2!F11/建設IO2!F$51</f>
        <v>7.1600641418894427E-3</v>
      </c>
      <c r="G11" s="90">
        <f>建設IO2!G11/建設IO2!G$51</f>
        <v>7.0406220937138751E-3</v>
      </c>
      <c r="H11" s="90">
        <f>建設IO2!H11/建設IO2!H$51</f>
        <v>1.1229655134289933E-2</v>
      </c>
      <c r="I11" s="90">
        <f>建設IO2!I11/建設IO2!I$51</f>
        <v>6.869013871109296E-3</v>
      </c>
      <c r="J11" s="90">
        <f>建設IO2!J11/建設IO2!J$51</f>
        <v>7.9527559055118102E-3</v>
      </c>
      <c r="K11" s="90">
        <f>建設IO2!K11/建設IO2!K$51</f>
        <v>7.5969476858120362E-3</v>
      </c>
      <c r="L11" s="90">
        <f>建設IO2!L11/建設IO2!L$51</f>
        <v>7.34169235618355E-3</v>
      </c>
      <c r="M11" s="90">
        <f>建設IO2!M11/建設IO2!M$51</f>
        <v>2.1250911985142933E-2</v>
      </c>
      <c r="N11" s="90">
        <f>建設IO2!N11/建設IO2!N$51</f>
        <v>5.6180391726559503E-3</v>
      </c>
      <c r="O11" s="90">
        <f>建設IO2!O11/建設IO2!O$51</f>
        <v>7.6147936875243846E-3</v>
      </c>
      <c r="P11" s="90">
        <f>建設IO2!P11/建設IO2!P$51</f>
        <v>4.3743184767818591E-3</v>
      </c>
      <c r="Q11" s="90">
        <f>建設IO2!Q11/建設IO2!Q$51</f>
        <v>1.7811310111408827E-2</v>
      </c>
      <c r="R11" s="90">
        <f>建設IO2!R11/建設IO2!R$51</f>
        <v>5.0149351621261865E-3</v>
      </c>
      <c r="S11" s="90">
        <f>建設IO2!S11/建設IO2!S$51</f>
        <v>4.8444876567601859E-3</v>
      </c>
      <c r="T11" s="90">
        <f>建設IO2!T11/建設IO2!T$51</f>
        <v>3.8078347504042565E-3</v>
      </c>
      <c r="U11" s="90">
        <f>建設IO2!U11/建設IO2!U$51</f>
        <v>4.9282468057009199E-3</v>
      </c>
      <c r="V11" s="90">
        <f>建設IO2!V11/建設IO2!V$51</f>
        <v>5.0256435048159354E-3</v>
      </c>
      <c r="W11" s="90">
        <f>建設IO2!W11/建設IO2!W$51</f>
        <v>7.5463913981452038E-3</v>
      </c>
      <c r="X11" s="90">
        <f>建設IO2!X11/建設IO2!X$51</f>
        <v>3.2765586756777691E-3</v>
      </c>
      <c r="Y11" s="90">
        <f>建設IO2!Y11/建設IO2!Y$51</f>
        <v>4.790825391697626E-3</v>
      </c>
      <c r="Z11" s="90">
        <f>建設IO2!Z11/建設IO2!Z$51</f>
        <v>8.1069053031669856E-3</v>
      </c>
      <c r="AA11" s="90">
        <f>建設IO2!AA11/建設IO2!AA$51</f>
        <v>5.7340435925935518E-3</v>
      </c>
      <c r="AB11" s="90">
        <f>建設IO2!AB11/建設IO2!AB$51</f>
        <v>5.9149789692444681E-3</v>
      </c>
      <c r="AC11" s="90">
        <f>建設IO2!AC11/建設IO2!AC$51</f>
        <v>4.0882225930608312E-3</v>
      </c>
      <c r="AD11" s="90">
        <f>建設IO2!AD11/建設IO2!AD$51</f>
        <v>3.147826788813108E-3</v>
      </c>
      <c r="AE11" s="90">
        <f>建設IO2!AE11/建設IO2!AE$51</f>
        <v>3.0508084630157997E-3</v>
      </c>
      <c r="AF11" s="90">
        <f>建設IO2!AF11/建設IO2!AF$51</f>
        <v>2.8215250852222573E-3</v>
      </c>
      <c r="AG11" s="90">
        <f>建設IO2!AG11/建設IO2!AG$51</f>
        <v>3.5503480120999717E-3</v>
      </c>
      <c r="AH11" s="90">
        <f>建設IO2!AH11/建設IO2!AH$51</f>
        <v>3.622851925618347E-3</v>
      </c>
      <c r="AI11" s="90">
        <f>建設IO2!AI11/建設IO2!AI$51</f>
        <v>3.6678723155173644E-3</v>
      </c>
      <c r="AJ11" s="90">
        <f>建設IO2!AJ11/建設IO2!AJ$51</f>
        <v>1.6431589933564685E-3</v>
      </c>
      <c r="AK11" s="90">
        <f>建設IO2!AK11/建設IO2!AK$51</f>
        <v>2.2860963774860169E-3</v>
      </c>
      <c r="AL11" s="90">
        <f>建設IO2!AL11/建設IO2!AL$51</f>
        <v>6.2519781003623175E-3</v>
      </c>
      <c r="AM11" s="90">
        <f>建設IO2!AM11/建設IO2!AM$51</f>
        <v>6.3820633651082877E-3</v>
      </c>
      <c r="AN11" s="90">
        <f>建設IO2!AN11/建設IO2!AN$51</f>
        <v>1.2574224437354802E-3</v>
      </c>
      <c r="AO11" s="90">
        <f>建設IO2!AO11/建設IO2!AO$51</f>
        <v>2.8236770550094121E-3</v>
      </c>
      <c r="AP11" s="90">
        <f>建設IO2!AP11/建設IO2!AP$51</f>
        <v>4.9068225713838282E-3</v>
      </c>
      <c r="AQ11" s="90">
        <f>建設IO2!AQ11/建設IO2!AQ$51</f>
        <v>3.4376622227711949E-3</v>
      </c>
      <c r="AR11" s="90">
        <f>建設IO2!AR11/建設IO2!AR$51</f>
        <v>3.3678448173271452E-3</v>
      </c>
      <c r="AS11" s="90">
        <f>建設IO2!AS11/建設IO2!AS$51</f>
        <v>2.9315131521639591E-3</v>
      </c>
      <c r="AT11" s="90">
        <f>建設IO2!AT11/建設IO2!AT$51</f>
        <v>2.6941437821997446E-3</v>
      </c>
      <c r="AU11" s="90">
        <f>建設IO2!AU11/建設IO2!AU$51</f>
        <v>8.2155166350144186E-3</v>
      </c>
      <c r="AV11" s="90">
        <f>建設IO2!AV11/建設IO2!AV$51</f>
        <v>9.2140651459308703E-3</v>
      </c>
      <c r="AW11" s="90">
        <f>建設IO2!AW11/建設IO2!AW$51</f>
        <v>4.1584757296234693E-3</v>
      </c>
      <c r="AX11" s="90">
        <f>建設IO2!AX11/建設IO2!AX$51</f>
        <v>4.2274260200446494E-3</v>
      </c>
      <c r="AY11" s="90">
        <f>建設IO2!AY11/建設IO2!AY$51</f>
        <v>3.8896091868864603E-3</v>
      </c>
      <c r="AZ11" s="90">
        <f>建設IO2!AZ11/建設IO2!AZ$51</f>
        <v>1.0983976641110982E-3</v>
      </c>
      <c r="BA11" s="90">
        <f>建設IO2!BA11/建設IO2!BA$51</f>
        <v>1.5479409248796213E-3</v>
      </c>
      <c r="BB11" s="90">
        <f>建設IO2!BB11/建設IO2!BB$51</f>
        <v>1.8593216831584109E-3</v>
      </c>
      <c r="BC11" s="90">
        <f>建設IO2!BC11/建設IO2!BC$51</f>
        <v>2.3890192898154204E-3</v>
      </c>
      <c r="BD11" s="90">
        <f>建設IO2!BD11/建設IO2!BD$51</f>
        <v>1.3833691836522546E-3</v>
      </c>
      <c r="BE11" s="90">
        <f>建設IO2!BE11/建設IO2!BE$51</f>
        <v>1.1478255879019182E-3</v>
      </c>
      <c r="BF11" s="90">
        <f>建設IO2!BF11/建設IO2!BF$51</f>
        <v>8.4210526315789478E-4</v>
      </c>
      <c r="BG11" s="90">
        <f>建設IO2!BG11/建設IO2!BG$51</f>
        <v>1.2795144836844424E-3</v>
      </c>
      <c r="BH11" s="90">
        <f>建設IO2!BH11/建設IO2!BH$51</f>
        <v>1.6987807893915907E-3</v>
      </c>
      <c r="BI11" s="90">
        <f>建設IO2!BI11/建設IO2!BI$51</f>
        <v>3.3458588562310185E-3</v>
      </c>
      <c r="BJ11" s="90">
        <f>建設IO2!BJ11/建設IO2!BJ$51</f>
        <v>2.7191115303074721E-4</v>
      </c>
      <c r="BK11" s="90">
        <f>建設IO2!BK11/建設IO2!BK$51</f>
        <v>3.4593441283170246E-3</v>
      </c>
      <c r="BL11" s="90">
        <f>建設IO2!BL11/建設IO2!BL$51</f>
        <v>4.0781637678497494E-4</v>
      </c>
      <c r="BM11" s="90">
        <f>建設IO2!BM11/建設IO2!BM$51</f>
        <v>4.6205242880620742E-3</v>
      </c>
      <c r="BN11" s="90">
        <f>建設IO2!BN11/建設IO2!BN$51</f>
        <v>3.3961629213593706E-3</v>
      </c>
      <c r="BO11" s="90">
        <f>建設IO2!BO11/建設IO2!BO$51</f>
        <v>4.3524711306272062E-3</v>
      </c>
      <c r="BP11" s="90">
        <f>建設IO2!BP11/建設IO2!BP$51</f>
        <v>1.3938623755849896E-3</v>
      </c>
      <c r="BQ11" s="90">
        <f>建設IO2!BQ11/建設IO2!BQ$51</f>
        <v>1.9055475834984226E-3</v>
      </c>
      <c r="BR11" s="90">
        <f>建設IO2!BR11/建設IO2!BR$51</f>
        <v>5.9167975674376781E-3</v>
      </c>
      <c r="BS11" s="90">
        <f>建設IO2!BS11/建設IO2!BS$51</f>
        <v>3.142000896347464E-3</v>
      </c>
      <c r="BT11" s="92">
        <f>建設IO2!BT11/建設IO2!BT$51</f>
        <v>2.5507680014960517E-3</v>
      </c>
    </row>
    <row r="12" spans="1:72">
      <c r="A12" s="15">
        <f>建設IO2!A12</f>
        <v>9</v>
      </c>
      <c r="B12" s="9" t="str">
        <f>建設IO2!B12</f>
        <v>石油・石炭製品</v>
      </c>
      <c r="C12" s="89">
        <f>建設IO2!C12/建設IO2!C$51</f>
        <v>1.2683543112350171E-2</v>
      </c>
      <c r="D12" s="90">
        <f>建設IO2!D12/建設IO2!D$51</f>
        <v>3.0890788819430879E-3</v>
      </c>
      <c r="E12" s="90">
        <f>建設IO2!E12/建設IO2!E$51</f>
        <v>1.8681988451346855E-3</v>
      </c>
      <c r="F12" s="90">
        <f>建設IO2!F12/建設IO2!F$51</f>
        <v>4.6947918096260793E-4</v>
      </c>
      <c r="G12" s="90">
        <f>建設IO2!G12/建設IO2!G$51</f>
        <v>4.6842451406171686E-4</v>
      </c>
      <c r="H12" s="90">
        <f>建設IO2!H12/建設IO2!H$51</f>
        <v>5.0541345189490563E-4</v>
      </c>
      <c r="I12" s="90">
        <f>建設IO2!I12/建設IO2!I$51</f>
        <v>3.5518680611589695E-3</v>
      </c>
      <c r="J12" s="90">
        <f>建設IO2!J12/建設IO2!J$51</f>
        <v>4.3799212598425201E-3</v>
      </c>
      <c r="K12" s="90">
        <f>建設IO2!K12/建設IO2!K$51</f>
        <v>4.4804634267110108E-3</v>
      </c>
      <c r="L12" s="90">
        <f>建設IO2!L12/建設IO2!L$51</f>
        <v>4.5364491900579526E-3</v>
      </c>
      <c r="M12" s="90">
        <f>建設IO2!M12/建設IO2!M$51</f>
        <v>1.4857067055780327E-3</v>
      </c>
      <c r="N12" s="90">
        <f>建設IO2!N12/建設IO2!N$51</f>
        <v>2.1990647358960044E-3</v>
      </c>
      <c r="O12" s="90">
        <f>建設IO2!O12/建設IO2!O$51</f>
        <v>3.4676909416243998E-3</v>
      </c>
      <c r="P12" s="90">
        <f>建設IO2!P12/建設IO2!P$51</f>
        <v>1.4088741262623565E-3</v>
      </c>
      <c r="Q12" s="90">
        <f>建設IO2!Q12/建設IO2!Q$51</f>
        <v>7.6857989000141021E-3</v>
      </c>
      <c r="R12" s="90">
        <f>建設IO2!R12/建設IO2!R$51</f>
        <v>4.6144718171231731E-3</v>
      </c>
      <c r="S12" s="90">
        <f>建設IO2!S12/建設IO2!S$51</f>
        <v>1.1503545951791693E-3</v>
      </c>
      <c r="T12" s="90">
        <f>建設IO2!T12/建設IO2!T$51</f>
        <v>3.1471145654026048E-3</v>
      </c>
      <c r="U12" s="90">
        <f>建設IO2!U12/建設IO2!U$51</f>
        <v>9.8902102372105103E-4</v>
      </c>
      <c r="V12" s="90">
        <f>建設IO2!V12/建設IO2!V$51</f>
        <v>4.8321045378273133E-3</v>
      </c>
      <c r="W12" s="90">
        <f>建設IO2!W12/建設IO2!W$51</f>
        <v>8.5004340464300762E-3</v>
      </c>
      <c r="X12" s="90">
        <f>建設IO2!X12/建設IO2!X$51</f>
        <v>2.8756524918018083E-3</v>
      </c>
      <c r="Y12" s="90">
        <f>建設IO2!Y12/建設IO2!Y$51</f>
        <v>1.4918429979001778E-2</v>
      </c>
      <c r="Z12" s="90">
        <f>建設IO2!Z12/建設IO2!Z$51</f>
        <v>4.0161656984086889E-3</v>
      </c>
      <c r="AA12" s="90">
        <f>建設IO2!AA12/建設IO2!AA$51</f>
        <v>6.2112890470706816E-3</v>
      </c>
      <c r="AB12" s="90">
        <f>建設IO2!AB12/建設IO2!AB$51</f>
        <v>6.0758792018337573E-3</v>
      </c>
      <c r="AC12" s="90">
        <f>建設IO2!AC12/建設IO2!AC$51</f>
        <v>3.4251199695963398E-3</v>
      </c>
      <c r="AD12" s="90">
        <f>建設IO2!AD12/建設IO2!AD$51</f>
        <v>3.5859858290141996E-3</v>
      </c>
      <c r="AE12" s="90">
        <f>建設IO2!AE12/建設IO2!AE$51</f>
        <v>3.016023406495481E-2</v>
      </c>
      <c r="AF12" s="90">
        <f>建設IO2!AF12/建設IO2!AF$51</f>
        <v>3.8414076383117265E-2</v>
      </c>
      <c r="AG12" s="90">
        <f>建設IO2!AG12/建設IO2!AG$51</f>
        <v>5.4959850123190546E-2</v>
      </c>
      <c r="AH12" s="90">
        <f>建設IO2!AH12/建設IO2!AH$51</f>
        <v>5.5509919223965108E-2</v>
      </c>
      <c r="AI12" s="90">
        <f>建設IO2!AI12/建設IO2!AI$51</f>
        <v>5.5796985154226951E-2</v>
      </c>
      <c r="AJ12" s="90">
        <f>建設IO2!AJ12/建設IO2!AJ$51</f>
        <v>3.6876849226925551E-2</v>
      </c>
      <c r="AK12" s="90">
        <f>建設IO2!AK12/建設IO2!AK$51</f>
        <v>0.21360091805293263</v>
      </c>
      <c r="AL12" s="90">
        <f>建設IO2!AL12/建設IO2!AL$51</f>
        <v>5.7394434393201474E-3</v>
      </c>
      <c r="AM12" s="90">
        <f>建設IO2!AM12/建設IO2!AM$51</f>
        <v>8.6778758864058642E-2</v>
      </c>
      <c r="AN12" s="90">
        <f>建設IO2!AN12/建設IO2!AN$51</f>
        <v>4.1310092697821529E-2</v>
      </c>
      <c r="AO12" s="90">
        <f>建設IO2!AO12/建設IO2!AO$51</f>
        <v>0.10719514745869065</v>
      </c>
      <c r="AP12" s="90">
        <f>建設IO2!AP12/建設IO2!AP$51</f>
        <v>9.3438429816777163E-3</v>
      </c>
      <c r="AQ12" s="90">
        <f>建設IO2!AQ12/建設IO2!AQ$51</f>
        <v>5.4329084174735726E-2</v>
      </c>
      <c r="AR12" s="90">
        <f>建設IO2!AR12/建設IO2!AR$51</f>
        <v>5.2498649749631539E-2</v>
      </c>
      <c r="AS12" s="90">
        <f>建設IO2!AS12/建設IO2!AS$51</f>
        <v>3.2189689561132939E-2</v>
      </c>
      <c r="AT12" s="90">
        <f>建設IO2!AT12/建設IO2!AT$51</f>
        <v>3.0996833199413907E-2</v>
      </c>
      <c r="AU12" s="90">
        <f>建設IO2!AU12/建設IO2!AU$51</f>
        <v>0.32281071956108881</v>
      </c>
      <c r="AV12" s="90">
        <f>建設IO2!AV12/建設IO2!AV$51</f>
        <v>0.11450343659727065</v>
      </c>
      <c r="AW12" s="90">
        <f>建設IO2!AW12/建設IO2!AW$51</f>
        <v>7.3226977166187812E-2</v>
      </c>
      <c r="AX12" s="90">
        <f>建設IO2!AX12/建設IO2!AX$51</f>
        <v>7.4775566427587523E-2</v>
      </c>
      <c r="AY12" s="90">
        <f>建設IO2!AY12/建設IO2!AY$51</f>
        <v>6.7188368216336364E-2</v>
      </c>
      <c r="AZ12" s="90">
        <f>建設IO2!AZ12/建設IO2!AZ$51</f>
        <v>3.6357514640702533E-2</v>
      </c>
      <c r="BA12" s="90">
        <f>建設IO2!BA12/建設IO2!BA$51</f>
        <v>1.9364946075432862E-2</v>
      </c>
      <c r="BB12" s="90">
        <f>建設IO2!BB12/建設IO2!BB$51</f>
        <v>1.6676723492392753E-2</v>
      </c>
      <c r="BC12" s="90">
        <f>建設IO2!BC12/建設IO2!BC$51</f>
        <v>2.0787394004251326E-2</v>
      </c>
      <c r="BD12" s="90">
        <f>建設IO2!BD12/建設IO2!BD$51</f>
        <v>1.5760813069240428E-2</v>
      </c>
      <c r="BE12" s="90">
        <f>建設IO2!BE12/建設IO2!BE$51</f>
        <v>1.4448254587715396E-2</v>
      </c>
      <c r="BF12" s="90">
        <f>建設IO2!BF12/建設IO2!BF$51</f>
        <v>6.0030075187969927E-3</v>
      </c>
      <c r="BG12" s="90">
        <f>建設IO2!BG12/建設IO2!BG$51</f>
        <v>1.9682149024981995E-2</v>
      </c>
      <c r="BH12" s="90">
        <f>建設IO2!BH12/建設IO2!BH$51</f>
        <v>2.5046914474226536E-2</v>
      </c>
      <c r="BI12" s="90">
        <f>建設IO2!BI12/建設IO2!BI$51</f>
        <v>7.4243750107239062E-2</v>
      </c>
      <c r="BJ12" s="90">
        <f>建設IO2!BJ12/建設IO2!BJ$51</f>
        <v>1.390145769869695E-2</v>
      </c>
      <c r="BK12" s="90">
        <f>建設IO2!BK12/建設IO2!BK$51</f>
        <v>1.0830336170889729E-2</v>
      </c>
      <c r="BL12" s="90">
        <f>建設IO2!BL12/建設IO2!BL$51</f>
        <v>1.6223931661182418E-2</v>
      </c>
      <c r="BM12" s="90">
        <f>建設IO2!BM12/建設IO2!BM$51</f>
        <v>2.8424669599872335E-2</v>
      </c>
      <c r="BN12" s="90">
        <f>建設IO2!BN12/建設IO2!BN$51</f>
        <v>1.7728014728021615E-2</v>
      </c>
      <c r="BO12" s="90">
        <f>建設IO2!BO12/建設IO2!BO$51</f>
        <v>5.1410500617825924E-3</v>
      </c>
      <c r="BP12" s="90">
        <f>建設IO2!BP12/建設IO2!BP$51</f>
        <v>7.8002682941390768E-3</v>
      </c>
      <c r="BQ12" s="90">
        <f>建設IO2!BQ12/建設IO2!BQ$51</f>
        <v>3.2649931156283948E-3</v>
      </c>
      <c r="BR12" s="90">
        <f>建設IO2!BR12/建設IO2!BR$51</f>
        <v>2.2950027751790631E-2</v>
      </c>
      <c r="BS12" s="90">
        <f>建設IO2!BS12/建設IO2!BS$51</f>
        <v>2.174838793025077E-2</v>
      </c>
      <c r="BT12" s="92">
        <f>建設IO2!BT12/建設IO2!BT$51</f>
        <v>2.490313915830096E-2</v>
      </c>
    </row>
    <row r="13" spans="1:72">
      <c r="A13" s="151">
        <f>建設IO2!A13</f>
        <v>10</v>
      </c>
      <c r="B13" s="152" t="str">
        <f>建設IO2!B13</f>
        <v>プラスチック・ゴム製品</v>
      </c>
      <c r="C13" s="155">
        <f>建設IO2!C13/建設IO2!C$51</f>
        <v>1.3079624900692963E-2</v>
      </c>
      <c r="D13" s="161">
        <f>建設IO2!D13/建設IO2!D$51</f>
        <v>1.1855052395916511E-2</v>
      </c>
      <c r="E13" s="161">
        <f>建設IO2!E13/建設IO2!E$51</f>
        <v>1.1546131794021284E-2</v>
      </c>
      <c r="F13" s="161">
        <f>建設IO2!F13/建設IO2!F$51</f>
        <v>1.1072278064975693E-2</v>
      </c>
      <c r="G13" s="161">
        <f>建設IO2!G13/建設IO2!G$51</f>
        <v>1.1122474699919168E-2</v>
      </c>
      <c r="H13" s="161">
        <f>建設IO2!H13/建設IO2!H$51</f>
        <v>9.3619944878345403E-3</v>
      </c>
      <c r="I13" s="161">
        <f>建設IO2!I13/建設IO2!I$51</f>
        <v>1.2116519811669274E-2</v>
      </c>
      <c r="J13" s="161">
        <f>建設IO2!J13/建設IO2!J$51</f>
        <v>1.1624015748031496E-2</v>
      </c>
      <c r="K13" s="161">
        <f>建設IO2!K13/建設IO2!K$51</f>
        <v>1.2129263256499654E-2</v>
      </c>
      <c r="L13" s="161">
        <f>建設IO2!L13/建設IO2!L$51</f>
        <v>1.2100587013003761E-2</v>
      </c>
      <c r="M13" s="161">
        <f>建設IO2!M13/建設IO2!M$51</f>
        <v>1.3663195595940838E-2</v>
      </c>
      <c r="N13" s="161">
        <f>建設IO2!N13/建設IO2!N$51</f>
        <v>1.2071619672173472E-2</v>
      </c>
      <c r="O13" s="161">
        <f>建設IO2!O13/建設IO2!O$51</f>
        <v>1.2775128146483876E-2</v>
      </c>
      <c r="P13" s="161">
        <f>建設IO2!P13/建設IO2!P$51</f>
        <v>1.1633424569717271E-2</v>
      </c>
      <c r="Q13" s="161">
        <f>建設IO2!Q13/建設IO2!Q$51</f>
        <v>1.4045973769567057E-2</v>
      </c>
      <c r="R13" s="161">
        <f>建設IO2!R13/建設IO2!R$51</f>
        <v>1.2241024227264023E-2</v>
      </c>
      <c r="S13" s="161">
        <f>建設IO2!S13/建設IO2!S$51</f>
        <v>9.3198219745024222E-3</v>
      </c>
      <c r="T13" s="161">
        <f>建設IO2!T13/建設IO2!T$51</f>
        <v>8.3459391789682327E-3</v>
      </c>
      <c r="U13" s="161">
        <f>建設IO2!U13/建設IO2!U$51</f>
        <v>9.3985094441673741E-3</v>
      </c>
      <c r="V13" s="161">
        <f>建設IO2!V13/建設IO2!V$51</f>
        <v>1.2424548384578423E-2</v>
      </c>
      <c r="W13" s="161">
        <f>建設IO2!W13/建設IO2!W$51</f>
        <v>1.1826690847207062E-2</v>
      </c>
      <c r="X13" s="161">
        <f>建設IO2!X13/建設IO2!X$51</f>
        <v>8.9694264867164145E-3</v>
      </c>
      <c r="Y13" s="161">
        <f>建設IO2!Y13/建設IO2!Y$51</f>
        <v>5.8019706024874818E-3</v>
      </c>
      <c r="Z13" s="161">
        <f>建設IO2!Z13/建設IO2!Z$51</f>
        <v>1.4157014157014158E-2</v>
      </c>
      <c r="AA13" s="161">
        <f>建設IO2!AA13/建設IO2!AA$51</f>
        <v>1.7544094056185528E-2</v>
      </c>
      <c r="AB13" s="161">
        <f>建設IO2!AB13/建設IO2!AB$51</f>
        <v>9.3718067411300583E-3</v>
      </c>
      <c r="AC13" s="161">
        <f>建設IO2!AC13/建設IO2!AC$51</f>
        <v>1.2219845733063622E-2</v>
      </c>
      <c r="AD13" s="161">
        <f>建設IO2!AD13/建設IO2!AD$51</f>
        <v>8.3596132669945169E-3</v>
      </c>
      <c r="AE13" s="161">
        <f>建設IO2!AE13/建設IO2!AE$51</f>
        <v>1.3836089947638871E-2</v>
      </c>
      <c r="AF13" s="161">
        <f>建設IO2!AF13/建設IO2!AF$51</f>
        <v>1.2442457726118456E-2</v>
      </c>
      <c r="AG13" s="161">
        <f>建設IO2!AG13/建設IO2!AG$51</f>
        <v>1.1660854575551424E-2</v>
      </c>
      <c r="AH13" s="161">
        <f>建設IO2!AH13/建設IO2!AH$51</f>
        <v>1.1595182653138001E-2</v>
      </c>
      <c r="AI13" s="161">
        <f>建設IO2!AI13/建設IO2!AI$51</f>
        <v>1.0031766720236783E-2</v>
      </c>
      <c r="AJ13" s="161">
        <f>建設IO2!AJ13/建設IO2!AJ$51</f>
        <v>9.7894046308186992E-3</v>
      </c>
      <c r="AK13" s="161">
        <f>建設IO2!AK13/建設IO2!AK$51</f>
        <v>3.0631884267500382E-3</v>
      </c>
      <c r="AL13" s="161">
        <f>建設IO2!AL13/建設IO2!AL$51</f>
        <v>1.9244849853325335E-2</v>
      </c>
      <c r="AM13" s="161">
        <f>建設IO2!AM13/建設IO2!AM$51</f>
        <v>8.5425719056203241E-3</v>
      </c>
      <c r="AN13" s="161">
        <f>建設IO2!AN13/建設IO2!AN$51</f>
        <v>8.3729273068338973E-3</v>
      </c>
      <c r="AO13" s="161">
        <f>建設IO2!AO13/建設IO2!AO$51</f>
        <v>1.6314578540054383E-2</v>
      </c>
      <c r="AP13" s="161">
        <f>建設IO2!AP13/建設IO2!AP$51</f>
        <v>4.1760192096883648E-2</v>
      </c>
      <c r="AQ13" s="161">
        <f>建設IO2!AQ13/建設IO2!AQ$51</f>
        <v>1.8026236064490175E-2</v>
      </c>
      <c r="AR13" s="161">
        <f>建設IO2!AR13/建設IO2!AR$51</f>
        <v>1.855655947051877E-2</v>
      </c>
      <c r="AS13" s="161">
        <f>建設IO2!AS13/建設IO2!AS$51</f>
        <v>1.9992361314300648E-2</v>
      </c>
      <c r="AT13" s="161">
        <f>建設IO2!AT13/建設IO2!AT$51</f>
        <v>1.2487592758897765E-2</v>
      </c>
      <c r="AU13" s="161">
        <f>建設IO2!AU13/建設IO2!AU$51</f>
        <v>1.1521418020679469E-2</v>
      </c>
      <c r="AV13" s="161">
        <f>建設IO2!AV13/建設IO2!AV$51</f>
        <v>1.140551847793605E-2</v>
      </c>
      <c r="AW13" s="161">
        <f>建設IO2!AW13/建設IO2!AW$51</f>
        <v>1.2551035838499924E-2</v>
      </c>
      <c r="AX13" s="161">
        <f>建設IO2!AX13/建設IO2!AX$51</f>
        <v>1.2824775566427587E-2</v>
      </c>
      <c r="AY13" s="161">
        <f>建設IO2!AY13/建設IO2!AY$51</f>
        <v>1.148360807556955E-2</v>
      </c>
      <c r="AZ13" s="161">
        <f>建設IO2!AZ13/建設IO2!AZ$51</f>
        <v>1.3881759423313628E-2</v>
      </c>
      <c r="BA13" s="161">
        <f>建設IO2!BA13/建設IO2!BA$51</f>
        <v>1.2966468518967605E-2</v>
      </c>
      <c r="BB13" s="161">
        <f>建設IO2!BB13/建設IO2!BB$51</f>
        <v>6.9475990700905857E-3</v>
      </c>
      <c r="BC13" s="161">
        <f>建設IO2!BC13/建設IO2!BC$51</f>
        <v>5.6517131755563403E-3</v>
      </c>
      <c r="BD13" s="161">
        <f>建設IO2!BD13/建設IO2!BD$51</f>
        <v>4.6858632463596603E-3</v>
      </c>
      <c r="BE13" s="161">
        <f>建設IO2!BE13/建設IO2!BE$51</f>
        <v>4.3760850538760634E-3</v>
      </c>
      <c r="BF13" s="161">
        <f>建設IO2!BF13/建設IO2!BF$51</f>
        <v>1.2917293233082707E-2</v>
      </c>
      <c r="BG13" s="161">
        <f>建設IO2!BG13/建設IO2!BG$51</f>
        <v>2.4608629381288324E-2</v>
      </c>
      <c r="BH13" s="161">
        <f>建設IO2!BH13/建設IO2!BH$51</f>
        <v>1.2374753305025708E-2</v>
      </c>
      <c r="BI13" s="161">
        <f>建設IO2!BI13/建設IO2!BI$51</f>
        <v>9.0852936634580744E-3</v>
      </c>
      <c r="BJ13" s="161">
        <f>建設IO2!BJ13/建設IO2!BJ$51</f>
        <v>1.4874389793135092E-2</v>
      </c>
      <c r="BK13" s="161">
        <f>建設IO2!BK13/建設IO2!BK$51</f>
        <v>9.5732435796257419E-3</v>
      </c>
      <c r="BL13" s="161">
        <f>建設IO2!BL13/建設IO2!BL$51</f>
        <v>4.3925870812488521E-3</v>
      </c>
      <c r="BM13" s="161">
        <f>建設IO2!BM13/建設IO2!BM$51</f>
        <v>1.4851167099463028E-2</v>
      </c>
      <c r="BN13" s="161">
        <f>建設IO2!BN13/建設IO2!BN$51</f>
        <v>1.5935226420701096E-2</v>
      </c>
      <c r="BO13" s="161">
        <f>建設IO2!BO13/建設IO2!BO$51</f>
        <v>1.4399208998222092E-2</v>
      </c>
      <c r="BP13" s="161">
        <f>建設IO2!BP13/建設IO2!BP$51</f>
        <v>7.5919199845018099E-3</v>
      </c>
      <c r="BQ13" s="161">
        <f>建設IO2!BQ13/建設IO2!BQ$51</f>
        <v>2.1890558825067245E-2</v>
      </c>
      <c r="BR13" s="161">
        <f>建設IO2!BR13/建設IO2!BR$51</f>
        <v>2.3782167882203369E-2</v>
      </c>
      <c r="BS13" s="161">
        <f>建設IO2!BS13/建設IO2!BS$51</f>
        <v>1.6230747269888306E-2</v>
      </c>
      <c r="BT13" s="162">
        <f>建設IO2!BT13/建設IO2!BT$51</f>
        <v>1.5468833674761779E-2</v>
      </c>
    </row>
    <row r="14" spans="1:72">
      <c r="A14" s="15">
        <f>建設IO2!A14</f>
        <v>11</v>
      </c>
      <c r="B14" s="9" t="str">
        <f>建設IO2!B14</f>
        <v>窯業・土石製品</v>
      </c>
      <c r="C14" s="89">
        <f>建設IO2!C14/建設IO2!C$51</f>
        <v>5.21753529036929E-2</v>
      </c>
      <c r="D14" s="90">
        <f>建設IO2!D14/建設IO2!D$51</f>
        <v>4.8949890458207787E-2</v>
      </c>
      <c r="E14" s="90">
        <f>建設IO2!E14/建設IO2!E$51</f>
        <v>4.3958480834988149E-2</v>
      </c>
      <c r="F14" s="90">
        <f>建設IO2!F14/建設IO2!F$51</f>
        <v>3.8841127231897837E-2</v>
      </c>
      <c r="G14" s="90">
        <f>建設IO2!G14/建設IO2!G$51</f>
        <v>3.8806224413817481E-2</v>
      </c>
      <c r="H14" s="90">
        <f>建設IO2!H14/建設IO2!H$51</f>
        <v>4.0030324807113694E-2</v>
      </c>
      <c r="I14" s="90">
        <f>建設IO2!I14/建設IO2!I$51</f>
        <v>5.0118350428395214E-2</v>
      </c>
      <c r="J14" s="90">
        <f>建設IO2!J14/建設IO2!J$51</f>
        <v>4.8474409448818895E-2</v>
      </c>
      <c r="K14" s="90">
        <f>建設IO2!K14/建設IO2!K$51</f>
        <v>5.8977310183420263E-2</v>
      </c>
      <c r="L14" s="90">
        <f>建設IO2!L14/建設IO2!L$51</f>
        <v>5.7960559451588851E-2</v>
      </c>
      <c r="M14" s="90">
        <f>建設IO2!M14/建設IO2!M$51</f>
        <v>0.11336472773098097</v>
      </c>
      <c r="N14" s="90">
        <f>建設IO2!N14/建設IO2!N$51</f>
        <v>3.816800544763909E-2</v>
      </c>
      <c r="O14" s="90">
        <f>建設IO2!O14/建設IO2!O$51</f>
        <v>3.7774623632767831E-2</v>
      </c>
      <c r="P14" s="90">
        <f>建設IO2!P14/建設IO2!P$51</f>
        <v>3.8413031614297398E-2</v>
      </c>
      <c r="Q14" s="90">
        <f>建設IO2!Q14/建設IO2!Q$51</f>
        <v>6.1472288816810043E-2</v>
      </c>
      <c r="R14" s="90">
        <f>建設IO2!R14/建設IO2!R$51</f>
        <v>5.5186261556348697E-2</v>
      </c>
      <c r="S14" s="90">
        <f>建設IO2!S14/建設IO2!S$51</f>
        <v>5.2874716635817234E-2</v>
      </c>
      <c r="T14" s="90">
        <f>建設IO2!T14/建設IO2!T$51</f>
        <v>7.2070662285048603E-2</v>
      </c>
      <c r="U14" s="90">
        <f>建設IO2!U14/建設IO2!U$51</f>
        <v>5.132372877784256E-2</v>
      </c>
      <c r="V14" s="90">
        <f>建設IO2!V14/建設IO2!V$51</f>
        <v>5.5331484069864788E-2</v>
      </c>
      <c r="W14" s="90">
        <f>建設IO2!W14/建設IO2!W$51</f>
        <v>5.5300093685269065E-2</v>
      </c>
      <c r="X14" s="90">
        <f>建設IO2!X14/建設IO2!X$51</f>
        <v>5.4067974662729182E-2</v>
      </c>
      <c r="Y14" s="90">
        <f>建設IO2!Y14/建設IO2!Y$51</f>
        <v>8.2174123727992252E-2</v>
      </c>
      <c r="Z14" s="90">
        <f>建設IO2!Z14/建設IO2!Z$51</f>
        <v>5.130564476358869E-2</v>
      </c>
      <c r="AA14" s="90">
        <f>建設IO2!AA14/建設IO2!AA$51</f>
        <v>6.8595996482663416E-2</v>
      </c>
      <c r="AB14" s="90">
        <f>建設IO2!AB14/建設IO2!AB$51</f>
        <v>5.0469601228570152E-2</v>
      </c>
      <c r="AC14" s="90">
        <f>建設IO2!AC14/建設IO2!AC$51</f>
        <v>5.1074721552454884E-2</v>
      </c>
      <c r="AD14" s="90">
        <f>建設IO2!AD14/建設IO2!AD$51</f>
        <v>4.5810680703129956E-2</v>
      </c>
      <c r="AE14" s="90">
        <f>建設IO2!AE14/建設IO2!AE$51</f>
        <v>5.9476410303875543E-2</v>
      </c>
      <c r="AF14" s="90">
        <f>建設IO2!AF14/建設IO2!AF$51</f>
        <v>6.540168251183591E-2</v>
      </c>
      <c r="AG14" s="90">
        <f>建設IO2!AG14/建設IO2!AG$51</f>
        <v>6.0733842159479044E-2</v>
      </c>
      <c r="AH14" s="90">
        <f>建設IO2!AH14/建設IO2!AH$51</f>
        <v>6.0546690428388325E-2</v>
      </c>
      <c r="AI14" s="90">
        <f>建設IO2!AI14/建設IO2!AI$51</f>
        <v>5.7498230278998114E-2</v>
      </c>
      <c r="AJ14" s="90">
        <f>建設IO2!AJ14/建設IO2!AJ$51</f>
        <v>8.0875998481581099E-2</v>
      </c>
      <c r="AK14" s="90">
        <f>建設IO2!AK14/建設IO2!AK$51</f>
        <v>4.1917790889951116E-2</v>
      </c>
      <c r="AL14" s="90">
        <f>建設IO2!AL14/建設IO2!AL$51</f>
        <v>4.8423896869523322E-2</v>
      </c>
      <c r="AM14" s="90">
        <f>建設IO2!AM14/建設IO2!AM$51</f>
        <v>2.4361778950137629E-2</v>
      </c>
      <c r="AN14" s="90">
        <f>建設IO2!AN14/建設IO2!AN$51</f>
        <v>7.9658054121652763E-2</v>
      </c>
      <c r="AO14" s="90">
        <f>建設IO2!AO14/建設IO2!AO$51</f>
        <v>6.4735411001882445E-2</v>
      </c>
      <c r="AP14" s="90">
        <f>建設IO2!AP14/建設IO2!AP$51</f>
        <v>5.6950461972125069E-2</v>
      </c>
      <c r="AQ14" s="90">
        <f>建設IO2!AQ14/建設IO2!AQ$51</f>
        <v>7.3086418104520282E-2</v>
      </c>
      <c r="AR14" s="90">
        <f>建設IO2!AR14/建設IO2!AR$51</f>
        <v>7.4729721070313712E-2</v>
      </c>
      <c r="AS14" s="90">
        <f>建設IO2!AS14/建設IO2!AS$51</f>
        <v>8.2200745553592525E-2</v>
      </c>
      <c r="AT14" s="90">
        <f>建設IO2!AT14/建設IO2!AT$51</f>
        <v>6.2579760835657236E-2</v>
      </c>
      <c r="AU14" s="90">
        <f>建設IO2!AU14/建設IO2!AU$51</f>
        <v>1.8681859745375257E-2</v>
      </c>
      <c r="AV14" s="90">
        <f>建設IO2!AV14/建設IO2!AV$51</f>
        <v>3.9844606036457814E-3</v>
      </c>
      <c r="AW14" s="90">
        <f>建設IO2!AW14/建設IO2!AW$51</f>
        <v>5.6120520187509453E-2</v>
      </c>
      <c r="AX14" s="90">
        <f>建設IO2!AX14/建設IO2!AX$51</f>
        <v>5.7343371490998905E-2</v>
      </c>
      <c r="AY14" s="90">
        <f>建設IO2!AY14/建設IO2!AY$51</f>
        <v>5.1352102241155773E-2</v>
      </c>
      <c r="AZ14" s="90">
        <f>建設IO2!AZ14/建設IO2!AZ$51</f>
        <v>6.7062972959546954E-2</v>
      </c>
      <c r="BA14" s="90">
        <f>建設IO2!BA14/建設IO2!BA$51</f>
        <v>6.8738993190909897E-2</v>
      </c>
      <c r="BB14" s="90">
        <f>建設IO2!BB14/建設IO2!BB$51</f>
        <v>6.8728409155170714E-2</v>
      </c>
      <c r="BC14" s="90">
        <f>建設IO2!BC14/建設IO2!BC$51</f>
        <v>5.4521057020853234E-2</v>
      </c>
      <c r="BD14" s="90">
        <f>建設IO2!BD14/建設IO2!BD$51</f>
        <v>7.042788488449267E-2</v>
      </c>
      <c r="BE14" s="90">
        <f>建設IO2!BE14/建設IO2!BE$51</f>
        <v>7.0304317258992499E-2</v>
      </c>
      <c r="BF14" s="90">
        <f>建設IO2!BF14/建設IO2!BF$51</f>
        <v>0.10800601503759398</v>
      </c>
      <c r="BG14" s="90">
        <f>建設IO2!BG14/建設IO2!BG$51</f>
        <v>5.1791669871279443E-2</v>
      </c>
      <c r="BH14" s="90">
        <f>建設IO2!BH14/建設IO2!BH$51</f>
        <v>6.5938879451217833E-2</v>
      </c>
      <c r="BI14" s="90">
        <f>建設IO2!BI14/建設IO2!BI$51</f>
        <v>6.1718227209553715E-2</v>
      </c>
      <c r="BJ14" s="90">
        <f>建設IO2!BJ14/建設IO2!BJ$51</f>
        <v>5.5873493336052446E-2</v>
      </c>
      <c r="BK14" s="90">
        <f>建設IO2!BK14/建設IO2!BK$51</f>
        <v>3.3598372954105206E-2</v>
      </c>
      <c r="BL14" s="90">
        <f>建設IO2!BL14/建設IO2!BL$51</f>
        <v>0.1327130996223807</v>
      </c>
      <c r="BM14" s="90">
        <f>建設IO2!BM14/建設IO2!BM$51</f>
        <v>7.8715745014206639E-2</v>
      </c>
      <c r="BN14" s="90">
        <f>建設IO2!BN14/建設IO2!BN$51</f>
        <v>5.0551562835163842E-2</v>
      </c>
      <c r="BO14" s="90">
        <f>建設IO2!BO14/建設IO2!BO$51</f>
        <v>4.0136187062229087E-2</v>
      </c>
      <c r="BP14" s="90">
        <f>建設IO2!BP14/建設IO2!BP$51</f>
        <v>2.1190607024627744E-2</v>
      </c>
      <c r="BQ14" s="90">
        <f>建設IO2!BQ14/建設IO2!BQ$51</f>
        <v>1.5418668556721993E-2</v>
      </c>
      <c r="BR14" s="90">
        <f>建設IO2!BR14/建設IO2!BR$51</f>
        <v>5.4638354049983004E-2</v>
      </c>
      <c r="BS14" s="90">
        <f>建設IO2!BS14/建設IO2!BS$51</f>
        <v>6.2386261959938689E-2</v>
      </c>
      <c r="BT14" s="92">
        <f>建設IO2!BT14/建設IO2!BT$51</f>
        <v>6.0214377396020161E-2</v>
      </c>
    </row>
    <row r="15" spans="1:72">
      <c r="A15" s="15">
        <f>建設IO2!A15</f>
        <v>12</v>
      </c>
      <c r="B15" s="9" t="str">
        <f>建設IO2!B15</f>
        <v>鉄鋼</v>
      </c>
      <c r="C15" s="89">
        <f>建設IO2!C15/建設IO2!C$51</f>
        <v>2.3784999293542424E-2</v>
      </c>
      <c r="D15" s="90">
        <f>建設IO2!D15/建設IO2!D$51</f>
        <v>2.1454642723037584E-2</v>
      </c>
      <c r="E15" s="90">
        <f>建設IO2!E15/建設IO2!E$51</f>
        <v>2.1633938185181251E-2</v>
      </c>
      <c r="F15" s="90">
        <f>建設IO2!F15/建設IO2!F$51</f>
        <v>8.2784828909739875E-3</v>
      </c>
      <c r="G15" s="90">
        <f>建設IO2!G15/建設IO2!G$51</f>
        <v>7.8481386731255633E-3</v>
      </c>
      <c r="H15" s="90">
        <f>建設IO2!H15/建設IO2!H$51</f>
        <v>2.2941032464917199E-2</v>
      </c>
      <c r="I15" s="90">
        <f>建設IO2!I15/建設IO2!I$51</f>
        <v>3.7710189574808504E-2</v>
      </c>
      <c r="J15" s="90">
        <f>建設IO2!J15/建設IO2!J$51</f>
        <v>3.2135826771653546E-2</v>
      </c>
      <c r="K15" s="90">
        <f>建設IO2!K15/建設IO2!K$51</f>
        <v>4.1128731102571328E-2</v>
      </c>
      <c r="L15" s="90">
        <f>建設IO2!L15/建設IO2!L$51</f>
        <v>4.1568287658442796E-2</v>
      </c>
      <c r="M15" s="90">
        <f>建設IO2!M15/建設IO2!M$51</f>
        <v>1.7616236651853818E-2</v>
      </c>
      <c r="N15" s="90">
        <f>建設IO2!N15/建設IO2!N$51</f>
        <v>3.3504916752458376E-2</v>
      </c>
      <c r="O15" s="90">
        <f>建設IO2!O15/建設IO2!O$51</f>
        <v>1.6496757658518209E-2</v>
      </c>
      <c r="P15" s="90">
        <f>建設IO2!P15/建設IO2!P$51</f>
        <v>4.4098807642068458E-2</v>
      </c>
      <c r="Q15" s="90">
        <f>建設IO2!Q15/建設IO2!Q$51</f>
        <v>3.1420109998589761E-2</v>
      </c>
      <c r="R15" s="90">
        <f>建設IO2!R15/建設IO2!R$51</f>
        <v>2.1230627239928562E-2</v>
      </c>
      <c r="S15" s="90">
        <f>建設IO2!S15/建設IO2!S$51</f>
        <v>9.3627165526277475E-3</v>
      </c>
      <c r="T15" s="90">
        <f>建設IO2!T15/建設IO2!T$51</f>
        <v>1.6726653104515501E-2</v>
      </c>
      <c r="U15" s="90">
        <f>建設IO2!U15/建設IO2!U$51</f>
        <v>8.7677275696634652E-3</v>
      </c>
      <c r="V15" s="90">
        <f>建設IO2!V15/建設IO2!V$51</f>
        <v>2.1976227208540932E-2</v>
      </c>
      <c r="W15" s="90">
        <f>建設IO2!W15/建設IO2!W$51</f>
        <v>2.8200125486690677E-2</v>
      </c>
      <c r="X15" s="90">
        <f>建設IO2!X15/建設IO2!X$51</f>
        <v>2.1419262251081428E-2</v>
      </c>
      <c r="Y15" s="90">
        <f>建設IO2!Y15/建設IO2!Y$51</f>
        <v>3.8245840736553058E-2</v>
      </c>
      <c r="Z15" s="90">
        <f>建設IO2!Z15/建設IO2!Z$51</f>
        <v>2.3375311225778517E-2</v>
      </c>
      <c r="AA15" s="90">
        <f>建設IO2!AA15/建設IO2!AA$51</f>
        <v>3.4094448670852623E-2</v>
      </c>
      <c r="AB15" s="90">
        <f>建設IO2!AB15/建設IO2!AB$51</f>
        <v>1.7313623195242746E-2</v>
      </c>
      <c r="AC15" s="90">
        <f>建設IO2!AC15/建設IO2!AC$51</f>
        <v>1.7478714707111469E-2</v>
      </c>
      <c r="AD15" s="90">
        <f>建設IO2!AD15/建設IO2!AD$51</f>
        <v>1.859869820643056E-2</v>
      </c>
      <c r="AE15" s="90">
        <f>建設IO2!AE15/建設IO2!AE$51</f>
        <v>3.0789878922680102E-2</v>
      </c>
      <c r="AF15" s="90">
        <f>建設IO2!AF15/建設IO2!AF$51</f>
        <v>2.2159746677626244E-2</v>
      </c>
      <c r="AG15" s="90">
        <f>建設IO2!AG15/建設IO2!AG$51</f>
        <v>2.3427604510635032E-2</v>
      </c>
      <c r="AH15" s="90">
        <f>建設IO2!AH15/建設IO2!AH$51</f>
        <v>2.372358408543513E-2</v>
      </c>
      <c r="AI15" s="90">
        <f>建設IO2!AI15/建設IO2!AI$51</f>
        <v>1.2780134813277949E-2</v>
      </c>
      <c r="AJ15" s="90">
        <f>建設IO2!AJ15/建設IO2!AJ$51</f>
        <v>1.130468259929625E-2</v>
      </c>
      <c r="AK15" s="90">
        <f>建設IO2!AK15/建設IO2!AK$51</f>
        <v>2.4035637802817412E-3</v>
      </c>
      <c r="AL15" s="90">
        <f>建設IO2!AL15/建設IO2!AL$51</f>
        <v>4.8560887700585281E-2</v>
      </c>
      <c r="AM15" s="90">
        <f>建設IO2!AM15/建設IO2!AM$51</f>
        <v>6.0772027211460876E-3</v>
      </c>
      <c r="AN15" s="90">
        <f>建設IO2!AN15/建設IO2!AN$51</f>
        <v>1.2957612768657091E-2</v>
      </c>
      <c r="AO15" s="90">
        <f>建設IO2!AO15/建設IO2!AO$51</f>
        <v>4.6015477933486716E-3</v>
      </c>
      <c r="AP15" s="90">
        <f>建設IO2!AP15/建設IO2!AP$51</f>
        <v>4.8128621391658404E-2</v>
      </c>
      <c r="AQ15" s="90">
        <f>建設IO2!AQ15/建設IO2!AQ$51</f>
        <v>6.8739056483152206E-2</v>
      </c>
      <c r="AR15" s="90">
        <f>建設IO2!AR15/建設IO2!AR$51</f>
        <v>7.2947390583948959E-2</v>
      </c>
      <c r="AS15" s="90">
        <f>建設IO2!AS15/建設IO2!AS$51</f>
        <v>8.0579199992852693E-2</v>
      </c>
      <c r="AT15" s="90">
        <f>建設IO2!AT15/建設IO2!AT$51</f>
        <v>5.0801153282601506E-2</v>
      </c>
      <c r="AU15" s="90">
        <f>建設IO2!AU15/建設IO2!AU$51</f>
        <v>2.817753393824295E-2</v>
      </c>
      <c r="AV15" s="90">
        <f>建設IO2!AV15/建設IO2!AV$51</f>
        <v>7.7696981771092737E-3</v>
      </c>
      <c r="AW15" s="90">
        <f>建設IO2!AW15/建設IO2!AW$51</f>
        <v>2.5291093301073642E-2</v>
      </c>
      <c r="AX15" s="90">
        <f>建設IO2!AX15/建設IO2!AX$51</f>
        <v>2.5744549470384268E-2</v>
      </c>
      <c r="AY15" s="90">
        <f>建設IO2!AY15/建設IO2!AY$51</f>
        <v>2.3522874606408593E-2</v>
      </c>
      <c r="AZ15" s="90">
        <f>建設IO2!AZ15/建設IO2!AZ$51</f>
        <v>1.3418114178161205E-2</v>
      </c>
      <c r="BA15" s="90">
        <f>建設IO2!BA15/建設IO2!BA$51</f>
        <v>1.9153607297562183E-2</v>
      </c>
      <c r="BB15" s="90">
        <f>建設IO2!BB15/建設IO2!BB$51</f>
        <v>2.0346895237290337E-2</v>
      </c>
      <c r="BC15" s="90">
        <f>建設IO2!BC15/建設IO2!BC$51</f>
        <v>2.5557072061433119E-2</v>
      </c>
      <c r="BD15" s="90">
        <f>建設IO2!BD15/建設IO2!BD$51</f>
        <v>1.4265494934309954E-2</v>
      </c>
      <c r="BE15" s="90">
        <f>建設IO2!BE15/建設IO2!BE$51</f>
        <v>4.020259121626469E-2</v>
      </c>
      <c r="BF15" s="90">
        <f>建設IO2!BF15/建設IO2!BF$51</f>
        <v>5.7654135338345864E-3</v>
      </c>
      <c r="BG15" s="90">
        <f>建設IO2!BG15/建設IO2!BG$51</f>
        <v>2.5358159177195277E-2</v>
      </c>
      <c r="BH15" s="90">
        <f>建設IO2!BH15/建設IO2!BH$51</f>
        <v>2.0936543829675809E-2</v>
      </c>
      <c r="BI15" s="90">
        <f>建設IO2!BI15/建設IO2!BI$51</f>
        <v>1.2216674387879411E-2</v>
      </c>
      <c r="BJ15" s="90">
        <f>建設IO2!BJ15/建設IO2!BJ$51</f>
        <v>1.5579659346308594E-2</v>
      </c>
      <c r="BK15" s="90">
        <f>建設IO2!BK15/建設IO2!BK$51</f>
        <v>1.0792904133432736E-3</v>
      </c>
      <c r="BL15" s="90">
        <f>建設IO2!BL15/建設IO2!BL$51</f>
        <v>1.2222038895097797E-2</v>
      </c>
      <c r="BM15" s="90">
        <f>建設IO2!BM15/建設IO2!BM$51</f>
        <v>2.9363488842972636E-2</v>
      </c>
      <c r="BN15" s="90">
        <f>建設IO2!BN15/建設IO2!BN$51</f>
        <v>4.3788879005484636E-2</v>
      </c>
      <c r="BO15" s="90">
        <f>建設IO2!BO15/建設IO2!BO$51</f>
        <v>6.0071024021948687E-2</v>
      </c>
      <c r="BP15" s="90">
        <f>建設IO2!BP15/建設IO2!BP$51</f>
        <v>1.7358703902936493E-2</v>
      </c>
      <c r="BQ15" s="90">
        <f>建設IO2!BQ15/建設IO2!BQ$51</f>
        <v>7.1109458603721629E-3</v>
      </c>
      <c r="BR15" s="90">
        <f>建設IO2!BR15/建設IO2!BR$51</f>
        <v>0.11688177406320129</v>
      </c>
      <c r="BS15" s="90">
        <f>建設IO2!BS15/建設IO2!BS$51</f>
        <v>7.6022067372792821E-3</v>
      </c>
      <c r="BT15" s="92">
        <f>建設IO2!BT15/建設IO2!BT$51</f>
        <v>2.9098203888034139E-2</v>
      </c>
    </row>
    <row r="16" spans="1:72">
      <c r="A16" s="15">
        <f>建設IO2!A16</f>
        <v>13</v>
      </c>
      <c r="B16" s="9" t="str">
        <f>建設IO2!B16</f>
        <v>非鉄金属</v>
      </c>
      <c r="C16" s="89">
        <f>建設IO2!C16/建設IO2!C$51</f>
        <v>8.6621692222205744E-3</v>
      </c>
      <c r="D16" s="90">
        <f>建設IO2!D16/建設IO2!D$51</f>
        <v>7.1132568778681515E-3</v>
      </c>
      <c r="E16" s="90">
        <f>建設IO2!E16/建設IO2!E$51</f>
        <v>6.1120032529130685E-3</v>
      </c>
      <c r="F16" s="90">
        <f>建設IO2!F16/建設IO2!F$51</f>
        <v>4.3905873139519864E-3</v>
      </c>
      <c r="G16" s="90">
        <f>建設IO2!G16/建設IO2!G$51</f>
        <v>4.4473674298942225E-3</v>
      </c>
      <c r="H16" s="90">
        <f>建設IO2!H16/建設IO2!H$51</f>
        <v>2.4559934928018068E-3</v>
      </c>
      <c r="I16" s="90">
        <f>建設IO2!I16/建設IO2!I$51</f>
        <v>8.1841089783429421E-3</v>
      </c>
      <c r="J16" s="90">
        <f>建設IO2!J16/建設IO2!J$51</f>
        <v>1.2303149606299213E-2</v>
      </c>
      <c r="K16" s="90">
        <f>建設IO2!K16/建設IO2!K$51</f>
        <v>8.241082770141149E-3</v>
      </c>
      <c r="L16" s="90">
        <f>建設IO2!L16/建設IO2!L$51</f>
        <v>8.3006629470081337E-3</v>
      </c>
      <c r="M16" s="90">
        <f>建設IO2!M16/建設IO2!M$51</f>
        <v>5.0540558466538434E-3</v>
      </c>
      <c r="N16" s="90">
        <f>建設IO2!N16/建設IO2!N$51</f>
        <v>7.9965403619065446E-3</v>
      </c>
      <c r="O16" s="90">
        <f>建設IO2!O16/建設IO2!O$51</f>
        <v>1.2099079766981932E-2</v>
      </c>
      <c r="P16" s="90">
        <f>建設IO2!P16/建設IO2!P$51</f>
        <v>5.4411870995314578E-3</v>
      </c>
      <c r="Q16" s="90">
        <f>建設IO2!Q16/建設IO2!Q$51</f>
        <v>7.1781131011140883E-3</v>
      </c>
      <c r="R16" s="90">
        <f>建設IO2!R16/建設IO2!R$51</f>
        <v>8.3642440017321646E-3</v>
      </c>
      <c r="S16" s="90">
        <f>建設IO2!S16/建設IO2!S$51</f>
        <v>5.996142087640122E-3</v>
      </c>
      <c r="T16" s="90">
        <f>建設IO2!T16/建設IO2!T$51</f>
        <v>5.0423382539599741E-3</v>
      </c>
      <c r="U16" s="90">
        <f>建設IO2!U16/建設IO2!U$51</f>
        <v>6.0732072237870798E-3</v>
      </c>
      <c r="V16" s="90">
        <f>建設IO2!V16/建設IO2!V$51</f>
        <v>8.5130197011235708E-3</v>
      </c>
      <c r="W16" s="90">
        <f>建設IO2!W16/建設IO2!W$51</f>
        <v>1.0571823940453987E-2</v>
      </c>
      <c r="X16" s="90">
        <f>建設IO2!X16/建設IO2!X$51</f>
        <v>5.6915088070255068E-3</v>
      </c>
      <c r="Y16" s="90">
        <f>建設IO2!Y16/建設IO2!Y$51</f>
        <v>5.8633500242287195E-3</v>
      </c>
      <c r="Z16" s="90">
        <f>建設IO2!Z16/建設IO2!Z$51</f>
        <v>6.9955135375696122E-3</v>
      </c>
      <c r="AA16" s="90">
        <f>建設IO2!AA16/建設IO2!AA$51</f>
        <v>1.089146778655813E-2</v>
      </c>
      <c r="AB16" s="90">
        <f>建設IO2!AB16/建設IO2!AB$51</f>
        <v>7.3955138319443401E-3</v>
      </c>
      <c r="AC16" s="90">
        <f>建設IO2!AC16/建設IO2!AC$51</f>
        <v>8.5954748189556573E-3</v>
      </c>
      <c r="AD16" s="90">
        <f>建設IO2!AD16/建設IO2!AD$51</f>
        <v>1.1034689512432763E-2</v>
      </c>
      <c r="AE16" s="90">
        <f>建設IO2!AE16/建設IO2!AE$51</f>
        <v>1.1588213637175175E-2</v>
      </c>
      <c r="AF16" s="90">
        <f>建設IO2!AF16/建設IO2!AF$51</f>
        <v>3.9311741571721676E-3</v>
      </c>
      <c r="AG16" s="90">
        <f>建設IO2!AG16/建設IO2!AG$51</f>
        <v>4.0021470759723111E-3</v>
      </c>
      <c r="AH16" s="90">
        <f>建設IO2!AH16/建設IO2!AH$51</f>
        <v>1.7919219395127193E-3</v>
      </c>
      <c r="AI16" s="90">
        <f>建設IO2!AI16/建設IO2!AI$51</f>
        <v>1.164597139676384E-3</v>
      </c>
      <c r="AJ16" s="90">
        <f>建設IO2!AJ16/建設IO2!AJ$51</f>
        <v>1.1536214560129657E-3</v>
      </c>
      <c r="AK16" s="90">
        <f>建設IO2!AK16/建設IO2!AK$51</f>
        <v>5.0601342742773495E-4</v>
      </c>
      <c r="AL16" s="90">
        <f>建設IO2!AL16/建設IO2!AL$51</f>
        <v>1.8895287043029293E-3</v>
      </c>
      <c r="AM16" s="90">
        <f>建設IO2!AM16/建設IO2!AM$51</f>
        <v>6.7563710283514511E-4</v>
      </c>
      <c r="AN16" s="90">
        <f>建設IO2!AN16/建設IO2!AN$51</f>
        <v>1.7435040780651668E-3</v>
      </c>
      <c r="AO16" s="90">
        <f>建設IO2!AO16/建設IO2!AO$51</f>
        <v>3.3047479606776828E-2</v>
      </c>
      <c r="AP16" s="90">
        <f>建設IO2!AP16/建設IO2!AP$51</f>
        <v>4.4370204102938873E-3</v>
      </c>
      <c r="AQ16" s="90">
        <f>建設IO2!AQ16/建設IO2!AQ$51</f>
        <v>4.3723992194946082E-3</v>
      </c>
      <c r="AR16" s="90">
        <f>建設IO2!AR16/建設IO2!AR$51</f>
        <v>4.2182736934611269E-3</v>
      </c>
      <c r="AS16" s="90">
        <f>建設IO2!AS16/建設IO2!AS$51</f>
        <v>8.6884465995564202E-4</v>
      </c>
      <c r="AT16" s="90">
        <f>建設IO2!AT16/建設IO2!AT$51</f>
        <v>6.0594602259299519E-3</v>
      </c>
      <c r="AU16" s="90">
        <f>建設IO2!AU16/建設IO2!AU$51</f>
        <v>4.4805514524864601E-2</v>
      </c>
      <c r="AV16" s="90">
        <f>建設IO2!AV16/建設IO2!AV$51</f>
        <v>1.9922303018228907E-4</v>
      </c>
      <c r="AW16" s="90">
        <f>建設IO2!AW16/建設IO2!AW$51</f>
        <v>5.9636322395282019E-3</v>
      </c>
      <c r="AX16" s="90">
        <f>建設IO2!AX16/建設IO2!AX$51</f>
        <v>6.0798936018619677E-3</v>
      </c>
      <c r="AY16" s="90">
        <f>建設IO2!AY16/建設IO2!AY$51</f>
        <v>5.510279681422486E-3</v>
      </c>
      <c r="AZ16" s="90">
        <f>建設IO2!AZ16/建設IO2!AZ$51</f>
        <v>7.8747937054638381E-2</v>
      </c>
      <c r="BA16" s="90">
        <f>建設IO2!BA16/建設IO2!BA$51</f>
        <v>4.4262504076968334E-3</v>
      </c>
      <c r="BB16" s="90">
        <f>建設IO2!BB16/建設IO2!BB$51</f>
        <v>1.707071077418501E-3</v>
      </c>
      <c r="BC16" s="90">
        <f>建設IO2!BC16/建設IO2!BC$51</f>
        <v>1.6104456367478403E-3</v>
      </c>
      <c r="BD16" s="90">
        <f>建設IO2!BD16/建設IO2!BD$51</f>
        <v>2.9786417393668487E-3</v>
      </c>
      <c r="BE16" s="90">
        <f>建設IO2!BE16/建設IO2!BE$51</f>
        <v>5.9973886967875228E-3</v>
      </c>
      <c r="BF16" s="90">
        <f>建設IO2!BF16/建設IO2!BF$51</f>
        <v>1.2932330827067668E-4</v>
      </c>
      <c r="BG16" s="90">
        <f>建設IO2!BG16/建設IO2!BG$51</f>
        <v>9.9543430077679816E-3</v>
      </c>
      <c r="BH16" s="90">
        <f>建設IO2!BH16/建設IO2!BH$51</f>
        <v>2.5619101343346065E-3</v>
      </c>
      <c r="BI16" s="90">
        <f>建設IO2!BI16/建設IO2!BI$51</f>
        <v>1.166761037044663E-3</v>
      </c>
      <c r="BJ16" s="90">
        <f>建設IO2!BJ16/建設IO2!BJ$51</f>
        <v>4.2571089896376356E-3</v>
      </c>
      <c r="BK16" s="90">
        <f>建設IO2!BK16/建設IO2!BK$51</f>
        <v>6.9841943221837849E-3</v>
      </c>
      <c r="BL16" s="90">
        <f>建設IO2!BL16/建設IO2!BL$51</f>
        <v>1.0273236972445933E-4</v>
      </c>
      <c r="BM16" s="90">
        <f>建設IO2!BM16/建設IO2!BM$51</f>
        <v>9.1602230783737913E-4</v>
      </c>
      <c r="BN16" s="90">
        <f>建設IO2!BN16/建設IO2!BN$51</f>
        <v>2.3121508146264763E-2</v>
      </c>
      <c r="BO16" s="90">
        <f>建設IO2!BO16/建設IO2!BO$51</f>
        <v>5.585642440891192E-2</v>
      </c>
      <c r="BP16" s="90">
        <f>建設IO2!BP16/建設IO2!BP$51</f>
        <v>6.3085675018062948E-2</v>
      </c>
      <c r="BQ16" s="90">
        <f>建設IO2!BQ16/建設IO2!BQ$51</f>
        <v>6.3493077866019085E-2</v>
      </c>
      <c r="BR16" s="90">
        <f>建設IO2!BR16/建設IO2!BR$51</f>
        <v>1.1290966978264269E-3</v>
      </c>
      <c r="BS16" s="90">
        <f>建設IO2!BS16/建設IO2!BS$51</f>
        <v>1.0215490223911424E-3</v>
      </c>
      <c r="BT16" s="92">
        <f>建設IO2!BT16/建設IO2!BT$51</f>
        <v>8.7746827265540658E-3</v>
      </c>
    </row>
    <row r="17" spans="1:72">
      <c r="A17" s="15">
        <f>建設IO2!A17</f>
        <v>14</v>
      </c>
      <c r="B17" s="9" t="str">
        <f>建設IO2!B17</f>
        <v>金属製品</v>
      </c>
      <c r="C17" s="89">
        <f>建設IO2!C17/建設IO2!C$51</f>
        <v>9.2562481503946581E-2</v>
      </c>
      <c r="D17" s="90">
        <f>建設IO2!D17/建設IO2!D$51</f>
        <v>9.9063326219552703E-2</v>
      </c>
      <c r="E17" s="90">
        <f>建設IO2!E17/建設IO2!E$51</f>
        <v>7.0648221767299263E-2</v>
      </c>
      <c r="F17" s="90">
        <f>建設IO2!F17/建設IO2!F$51</f>
        <v>5.1305067684374435E-2</v>
      </c>
      <c r="G17" s="90">
        <f>建設IO2!G17/建設IO2!G$51</f>
        <v>5.0797752906648279E-2</v>
      </c>
      <c r="H17" s="90">
        <f>建設IO2!H17/建設IO2!H$51</f>
        <v>6.8590133381768795E-2</v>
      </c>
      <c r="I17" s="90">
        <f>建設IO2!I17/建設IO2!I$51</f>
        <v>9.3931996139279744E-2</v>
      </c>
      <c r="J17" s="90">
        <f>建設IO2!J17/建設IO2!J$51</f>
        <v>8.4370078740157478E-2</v>
      </c>
      <c r="K17" s="90">
        <f>建設IO2!K17/建設IO2!K$51</f>
        <v>5.6292440249532963E-2</v>
      </c>
      <c r="L17" s="90">
        <f>建設IO2!L17/建設IO2!L$51</f>
        <v>5.5971941616620571E-2</v>
      </c>
      <c r="M17" s="90">
        <f>建設IO2!M17/建設IO2!M$51</f>
        <v>7.3436360018571331E-2</v>
      </c>
      <c r="N17" s="90">
        <f>建設IO2!N17/建設IO2!N$51</f>
        <v>0.14472808600040662</v>
      </c>
      <c r="O17" s="90">
        <f>建設IO2!O17/建設IO2!O$51</f>
        <v>0.13590674568472602</v>
      </c>
      <c r="P17" s="90">
        <f>建設IO2!P17/建設IO2!P$51</f>
        <v>0.15022264401155172</v>
      </c>
      <c r="Q17" s="90">
        <f>建設IO2!Q17/建設IO2!Q$51</f>
        <v>6.8438866168382462E-2</v>
      </c>
      <c r="R17" s="90">
        <f>建設IO2!R17/建設IO2!R$51</f>
        <v>0.13456574928904694</v>
      </c>
      <c r="S17" s="90">
        <f>建設IO2!S17/建設IO2!S$51</f>
        <v>7.6189869600482504E-2</v>
      </c>
      <c r="T17" s="90">
        <f>建設IO2!T17/建設IO2!T$51</f>
        <v>8.2590023125206469E-2</v>
      </c>
      <c r="U17" s="90">
        <f>建設IO2!U17/建設IO2!U$51</f>
        <v>7.5672752049338668E-2</v>
      </c>
      <c r="V17" s="90">
        <f>建設IO2!V17/建設IO2!V$51</f>
        <v>0.13823320645234416</v>
      </c>
      <c r="W17" s="90">
        <f>建設IO2!W17/建設IO2!W$51</f>
        <v>0.14179136548428409</v>
      </c>
      <c r="X17" s="90">
        <f>建設IO2!X17/建設IO2!X$51</f>
        <v>0.13328703659661906</v>
      </c>
      <c r="Y17" s="90">
        <f>建設IO2!Y17/建設IO2!Y$51</f>
        <v>0.10187045711516718</v>
      </c>
      <c r="Z17" s="90">
        <f>建設IO2!Z17/建設IO2!Z$51</f>
        <v>9.25654626589206E-2</v>
      </c>
      <c r="AA17" s="90">
        <f>建設IO2!AA17/建設IO2!AA$51</f>
        <v>0.1096629052097834</v>
      </c>
      <c r="AB17" s="90">
        <f>建設IO2!AB17/建設IO2!AB$51</f>
        <v>0.17000541669369398</v>
      </c>
      <c r="AC17" s="90">
        <f>建設IO2!AC17/建設IO2!AC$51</f>
        <v>0.14791350550397778</v>
      </c>
      <c r="AD17" s="90">
        <f>建設IO2!AD17/建設IO2!AD$51</f>
        <v>0.10388404928136152</v>
      </c>
      <c r="AE17" s="90">
        <f>建設IO2!AE17/建設IO2!AE$51</f>
        <v>4.9127267077288685E-2</v>
      </c>
      <c r="AF17" s="90">
        <f>建設IO2!AF17/建設IO2!AF$51</f>
        <v>3.7620443346817231E-2</v>
      </c>
      <c r="AG17" s="90">
        <f>建設IO2!AG17/建設IO2!AG$51</f>
        <v>4.5680531455201984E-2</v>
      </c>
      <c r="AH17" s="90">
        <f>建設IO2!AH17/建設IO2!AH$51</f>
        <v>4.6356738215693603E-2</v>
      </c>
      <c r="AI17" s="90">
        <f>建設IO2!AI17/建設IO2!AI$51</f>
        <v>4.2403915156460782E-2</v>
      </c>
      <c r="AJ17" s="90">
        <f>建設IO2!AJ17/建設IO2!AJ$51</f>
        <v>3.0906375833806718E-2</v>
      </c>
      <c r="AK17" s="90">
        <f>建設IO2!AK17/建設IO2!AK$51</f>
        <v>4.7782125075676113E-2</v>
      </c>
      <c r="AL17" s="90">
        <f>建設IO2!AL17/建設IO2!AL$51</f>
        <v>0.12449868441563963</v>
      </c>
      <c r="AM17" s="90">
        <f>建設IO2!AM17/建設IO2!AM$51</f>
        <v>4.2081362479894205E-2</v>
      </c>
      <c r="AN17" s="90">
        <f>建設IO2!AN17/建設IO2!AN$51</f>
        <v>1.8706155664790801E-2</v>
      </c>
      <c r="AO17" s="90">
        <f>建設IO2!AO17/建設IO2!AO$51</f>
        <v>6.7977410583559925E-2</v>
      </c>
      <c r="AP17" s="90">
        <f>建設IO2!AP17/建設IO2!AP$51</f>
        <v>9.2446625254476167E-2</v>
      </c>
      <c r="AQ17" s="90">
        <f>建設IO2!AQ17/建設IO2!AQ$51</f>
        <v>6.261652915461384E-2</v>
      </c>
      <c r="AR17" s="90">
        <f>建設IO2!AR17/建設IO2!AR$51</f>
        <v>6.2937229377786327E-2</v>
      </c>
      <c r="AS17" s="90">
        <f>建設IO2!AS17/建設IO2!AS$51</f>
        <v>5.4235785232321018E-2</v>
      </c>
      <c r="AT17" s="90">
        <f>建設IO2!AT17/建設IO2!AT$51</f>
        <v>0.16520300609727276</v>
      </c>
      <c r="AU17" s="90">
        <f>建設IO2!AU17/建設IO2!AU$51</f>
        <v>2.1410986846732784E-2</v>
      </c>
      <c r="AV17" s="90">
        <f>建設IO2!AV17/建設IO2!AV$51</f>
        <v>5.9219045721685425E-2</v>
      </c>
      <c r="AW17" s="90">
        <f>建設IO2!AW17/建設IO2!AW$51</f>
        <v>5.9305534553152878E-2</v>
      </c>
      <c r="AX17" s="90">
        <f>建設IO2!AX17/建設IO2!AX$51</f>
        <v>6.0597064551370351E-2</v>
      </c>
      <c r="AY17" s="90">
        <f>建設IO2!AY17/建設IO2!AY$51</f>
        <v>5.4269309131320616E-2</v>
      </c>
      <c r="AZ17" s="90">
        <f>建設IO2!AZ17/建設IO2!AZ$51</f>
        <v>2.2812449978749594E-2</v>
      </c>
      <c r="BA17" s="90">
        <f>建設IO2!BA17/建設IO2!BA$51</f>
        <v>2.735359209564819E-2</v>
      </c>
      <c r="BB17" s="90">
        <f>建設IO2!BB17/建設IO2!BB$51</f>
        <v>2.5730973801088623E-2</v>
      </c>
      <c r="BC17" s="90">
        <f>建設IO2!BC17/建設IO2!BC$51</f>
        <v>1.8793409400153414E-2</v>
      </c>
      <c r="BD17" s="90">
        <f>建設IO2!BD17/建設IO2!BD$51</f>
        <v>2.5100554147308825E-2</v>
      </c>
      <c r="BE17" s="90">
        <f>建設IO2!BE17/建設IO2!BE$51</f>
        <v>1.6327818987904787E-2</v>
      </c>
      <c r="BF17" s="90">
        <f>建設IO2!BF17/建設IO2!BF$51</f>
        <v>4.8141353383458645E-2</v>
      </c>
      <c r="BG17" s="90">
        <f>建設IO2!BG17/建設IO2!BG$51</f>
        <v>2.8719157058654902E-2</v>
      </c>
      <c r="BH17" s="90">
        <f>建設IO2!BH17/建設IO2!BH$51</f>
        <v>4.0518588799684487E-2</v>
      </c>
      <c r="BI17" s="90">
        <f>建設IO2!BI17/建設IO2!BI$51</f>
        <v>1.7810264065475884E-2</v>
      </c>
      <c r="BJ17" s="90">
        <f>建設IO2!BJ17/建設IO2!BJ$51</f>
        <v>9.2407305912792989E-3</v>
      </c>
      <c r="BK17" s="90">
        <f>建設IO2!BK17/建設IO2!BK$51</f>
        <v>5.4114248816991652E-2</v>
      </c>
      <c r="BL17" s="90">
        <f>建設IO2!BL17/建設IO2!BL$51</f>
        <v>1.0713740921415964E-2</v>
      </c>
      <c r="BM17" s="90">
        <f>建設IO2!BM17/建設IO2!BM$51</f>
        <v>3.7841876312119056E-2</v>
      </c>
      <c r="BN17" s="90">
        <f>建設IO2!BN17/建設IO2!BN$51</f>
        <v>6.6459238173205787E-2</v>
      </c>
      <c r="BO17" s="90">
        <f>建設IO2!BO17/建設IO2!BO$51</f>
        <v>4.1824680501506201E-2</v>
      </c>
      <c r="BP17" s="90">
        <f>建設IO2!BP17/建設IO2!BP$51</f>
        <v>7.319239565222159E-2</v>
      </c>
      <c r="BQ17" s="90">
        <f>建設IO2!BQ17/建設IO2!BQ$51</f>
        <v>3.7088462722725396E-2</v>
      </c>
      <c r="BR17" s="90">
        <f>建設IO2!BR17/建設IO2!BR$51</f>
        <v>0.13194466847156702</v>
      </c>
      <c r="BS17" s="90">
        <f>建設IO2!BS17/建設IO2!BS$51</f>
        <v>1.7832051280006506E-2</v>
      </c>
      <c r="BT17" s="92">
        <f>建設IO2!BT17/建設IO2!BT$51</f>
        <v>7.4634274882483448E-2</v>
      </c>
    </row>
    <row r="18" spans="1:72">
      <c r="A18" s="151">
        <f>建設IO2!A18</f>
        <v>15</v>
      </c>
      <c r="B18" s="152" t="str">
        <f>建設IO2!B18</f>
        <v>はん用機械</v>
      </c>
      <c r="C18" s="155">
        <f>建設IO2!C18/建設IO2!C$51</f>
        <v>6.8179937938493964E-3</v>
      </c>
      <c r="D18" s="161">
        <f>建設IO2!D18/建設IO2!D$51</f>
        <v>9.275297845087729E-3</v>
      </c>
      <c r="E18" s="161">
        <f>建設IO2!E18/建設IO2!E$51</f>
        <v>4.062759034327101E-3</v>
      </c>
      <c r="F18" s="161">
        <f>建設IO2!F18/建設IO2!F$51</f>
        <v>2.7717285266471089E-3</v>
      </c>
      <c r="G18" s="161">
        <f>建設IO2!G18/建設IO2!G$51</f>
        <v>2.8326819389437271E-3</v>
      </c>
      <c r="H18" s="161">
        <f>建設IO2!H18/建設IO2!H$51</f>
        <v>6.9494349635549517E-4</v>
      </c>
      <c r="I18" s="161">
        <f>建設IO2!I18/建設IO2!I$51</f>
        <v>5.6168004755158402E-3</v>
      </c>
      <c r="J18" s="161">
        <f>建設IO2!J18/建設IO2!J$51</f>
        <v>1.5009842519685039E-2</v>
      </c>
      <c r="K18" s="161">
        <f>建設IO2!K18/建設IO2!K$51</f>
        <v>6.6843012643646258E-3</v>
      </c>
      <c r="L18" s="161">
        <f>建設IO2!L18/建設IO2!L$51</f>
        <v>6.650301094942552E-3</v>
      </c>
      <c r="M18" s="161">
        <f>建設IO2!M18/建設IO2!M$51</f>
        <v>8.503017841745706E-3</v>
      </c>
      <c r="N18" s="161">
        <f>建設IO2!N18/建設IO2!N$51</f>
        <v>3.9601883437305353E-3</v>
      </c>
      <c r="O18" s="161">
        <f>建設IO2!O18/建設IO2!O$51</f>
        <v>7.8418248597451872E-3</v>
      </c>
      <c r="P18" s="161">
        <f>建設IO2!P18/建設IO2!P$51</f>
        <v>1.5424291084916877E-3</v>
      </c>
      <c r="Q18" s="161">
        <f>建設IO2!Q18/建設IO2!Q$51</f>
        <v>2.7076575941334087E-3</v>
      </c>
      <c r="R18" s="161">
        <f>建設IO2!R18/建設IO2!R$51</f>
        <v>1.5787952353774788E-2</v>
      </c>
      <c r="S18" s="161">
        <f>建設IO2!S18/建設IO2!S$51</f>
        <v>1.1568537736830064E-2</v>
      </c>
      <c r="T18" s="161">
        <f>建設IO2!T18/建設IO2!T$51</f>
        <v>1.8256741953993011E-3</v>
      </c>
      <c r="U18" s="161">
        <f>建設IO2!U18/建設IO2!U$51</f>
        <v>1.2355738499469665E-2</v>
      </c>
      <c r="V18" s="161">
        <f>建設IO2!V18/建設IO2!V$51</f>
        <v>1.6053036536563838E-2</v>
      </c>
      <c r="W18" s="161">
        <f>建設IO2!W18/建設IO2!W$51</f>
        <v>3.286719898235451E-2</v>
      </c>
      <c r="X18" s="161">
        <f>建設IO2!X18/建設IO2!X$51</f>
        <v>1.1512122995299206E-2</v>
      </c>
      <c r="Y18" s="161">
        <f>建設IO2!Y18/建設IO2!Y$51</f>
        <v>9.8950088838636735E-3</v>
      </c>
      <c r="Z18" s="161">
        <f>建設IO2!Z18/建設IO2!Z$51</f>
        <v>1.2889257749070833E-2</v>
      </c>
      <c r="AA18" s="161">
        <f>建設IO2!AA18/建設IO2!AA$51</f>
        <v>1.8209231421874125E-2</v>
      </c>
      <c r="AB18" s="161">
        <f>建設IO2!AB18/建設IO2!AB$51</f>
        <v>1.3905233975052882E-2</v>
      </c>
      <c r="AC18" s="161">
        <f>建設IO2!AC18/建設IO2!AC$51</f>
        <v>1.7208275806999282E-2</v>
      </c>
      <c r="AD18" s="161">
        <f>建設IO2!AD18/建設IO2!AD$51</f>
        <v>1.4453483076107072E-2</v>
      </c>
      <c r="AE18" s="161">
        <f>建設IO2!AE18/建設IO2!AE$51</f>
        <v>5.4706470167740729E-3</v>
      </c>
      <c r="AF18" s="161">
        <f>建設IO2!AF18/建設IO2!AF$51</f>
        <v>4.5280933356219317E-3</v>
      </c>
      <c r="AG18" s="161">
        <f>建設IO2!AG18/建設IO2!AG$51</f>
        <v>5.0411263968913687E-4</v>
      </c>
      <c r="AH18" s="161">
        <f>建設IO2!AH18/建設IO2!AH$51</f>
        <v>5.105320909732932E-4</v>
      </c>
      <c r="AI18" s="161">
        <f>建設IO2!AI18/建設IO2!AI$51</f>
        <v>5.2325714690337885E-4</v>
      </c>
      <c r="AJ18" s="161">
        <f>建設IO2!AJ18/建設IO2!AJ$51</f>
        <v>5.1287021556702442E-4</v>
      </c>
      <c r="AK18" s="161">
        <f>建設IO2!AK18/建設IO2!AK$51</f>
        <v>5.9637296803983044E-4</v>
      </c>
      <c r="AL18" s="161">
        <f>建設IO2!AL18/建設IO2!AL$51</f>
        <v>5.2198230456368421E-4</v>
      </c>
      <c r="AM18" s="161">
        <f>建設IO2!AM18/建設IO2!AM$51</f>
        <v>5.4498254113705959E-4</v>
      </c>
      <c r="AN18" s="161">
        <f>建設IO2!AN18/建設IO2!AN$51</f>
        <v>4.6097882692298914E-4</v>
      </c>
      <c r="AO18" s="161">
        <f>建設IO2!AO18/建設IO2!AO$51</f>
        <v>6.274837900020916E-4</v>
      </c>
      <c r="AP18" s="161">
        <f>建設IO2!AP18/建設IO2!AP$51</f>
        <v>7.8300360181656837E-4</v>
      </c>
      <c r="AQ18" s="161">
        <f>建設IO2!AQ18/建設IO2!AQ$51</f>
        <v>4.5818804571531581E-4</v>
      </c>
      <c r="AR18" s="161">
        <f>建設IO2!AR18/建設IO2!AR$51</f>
        <v>2.2702514669669258E-4</v>
      </c>
      <c r="AS18" s="161">
        <f>建設IO2!AS18/建設IO2!AS$51</f>
        <v>2.2111984919179578E-4</v>
      </c>
      <c r="AT18" s="161">
        <f>建設IO2!AT18/建設IO2!AT$51</f>
        <v>2.741409462589214E-4</v>
      </c>
      <c r="AU18" s="161">
        <f>建設IO2!AU18/建設IO2!AU$51</f>
        <v>2.5321797847647186E-4</v>
      </c>
      <c r="AV18" s="161">
        <f>建設IO2!AV18/建設IO2!AV$51</f>
        <v>1.494172726367168E-4</v>
      </c>
      <c r="AW18" s="161">
        <f>建設IO2!AW18/建設IO2!AW$51</f>
        <v>2.8447754423106004E-3</v>
      </c>
      <c r="AX18" s="161">
        <f>建設IO2!AX18/建設IO2!AX$51</f>
        <v>2.8974492946373439E-3</v>
      </c>
      <c r="AY18" s="161">
        <f>建設IO2!AY18/建設IO2!AY$51</f>
        <v>2.6393776625300981E-3</v>
      </c>
      <c r="AZ18" s="161">
        <f>建設IO2!AZ18/建設IO2!AZ$51</f>
        <v>2.8701848509435731E-4</v>
      </c>
      <c r="BA18" s="161">
        <f>建設IO2!BA18/建設IO2!BA$51</f>
        <v>1.0390789731388614E-2</v>
      </c>
      <c r="BB18" s="161">
        <f>建設IO2!BB18/建設IO2!BB$51</f>
        <v>5.6469438953410693E-3</v>
      </c>
      <c r="BC18" s="161">
        <f>建設IO2!BC18/建設IO2!BC$51</f>
        <v>7.1722831959769168E-3</v>
      </c>
      <c r="BD18" s="161">
        <f>建設IO2!BD18/建設IO2!BD$51</f>
        <v>8.2802242177567025E-3</v>
      </c>
      <c r="BE18" s="161">
        <f>建設IO2!BE18/建設IO2!BE$51</f>
        <v>1.6069558230626857E-3</v>
      </c>
      <c r="BF18" s="161">
        <f>建設IO2!BF18/建設IO2!BF$51</f>
        <v>1.2330827067669173E-4</v>
      </c>
      <c r="BG18" s="161">
        <f>建設IO2!BG18/建設IO2!BG$51</f>
        <v>2.5915412206428335E-2</v>
      </c>
      <c r="BH18" s="161">
        <f>建設IO2!BH18/建設IO2!BH$51</f>
        <v>1.7795981437870043E-3</v>
      </c>
      <c r="BI18" s="161">
        <f>建設IO2!BI18/建設IO2!BI$51</f>
        <v>7.721212745148504E-5</v>
      </c>
      <c r="BJ18" s="161">
        <f>建設IO2!BJ18/建設IO2!BJ$51</f>
        <v>5.1323230134553534E-3</v>
      </c>
      <c r="BK18" s="161">
        <f>建設IO2!BK18/建設IO2!BK$51</f>
        <v>9.741687748182206E-3</v>
      </c>
      <c r="BL18" s="161">
        <f>建設IO2!BL18/建設IO2!BL$51</f>
        <v>1.2608063557092736E-4</v>
      </c>
      <c r="BM18" s="161">
        <f>建設IO2!BM18/建設IO2!BM$51</f>
        <v>6.1966214941940349E-4</v>
      </c>
      <c r="BN18" s="161">
        <f>建設IO2!BN18/建設IO2!BN$51</f>
        <v>6.8903535787872405E-3</v>
      </c>
      <c r="BO18" s="161">
        <f>建設IO2!BO18/建設IO2!BO$51</f>
        <v>4.3195896389842964E-3</v>
      </c>
      <c r="BP18" s="161">
        <f>建設IO2!BP18/建設IO2!BP$51</f>
        <v>3.5943129440347199E-3</v>
      </c>
      <c r="BQ18" s="161">
        <f>建設IO2!BQ18/建設IO2!BQ$51</f>
        <v>2.0740258759418808E-3</v>
      </c>
      <c r="BR18" s="161">
        <f>建設IO2!BR18/建設IO2!BR$51</f>
        <v>2.5973359935347842E-4</v>
      </c>
      <c r="BS18" s="161">
        <f>建設IO2!BS18/建設IO2!BS$51</f>
        <v>4.5686606942067567E-3</v>
      </c>
      <c r="BT18" s="162">
        <f>建設IO2!BT18/建設IO2!BT$51</f>
        <v>1.3322679632447319E-2</v>
      </c>
    </row>
    <row r="19" spans="1:72">
      <c r="A19" s="15">
        <f>建設IO2!A19</f>
        <v>16</v>
      </c>
      <c r="B19" s="9" t="str">
        <f>建設IO2!B19</f>
        <v>生産用機械</v>
      </c>
      <c r="C19" s="89">
        <f>建設IO2!C19/建設IO2!C$51</f>
        <v>6.8081753199304224E-5</v>
      </c>
      <c r="D19" s="90">
        <f>建設IO2!D19/建設IO2!D$51</f>
        <v>2.6028109470129517E-5</v>
      </c>
      <c r="E19" s="90">
        <f>建設IO2!E19/建設IO2!E$51</f>
        <v>1.8694902693338963E-5</v>
      </c>
      <c r="F19" s="90">
        <f>建設IO2!F19/建設IO2!F$51</f>
        <v>1.5761890967569573E-5</v>
      </c>
      <c r="G19" s="90">
        <f>建設IO2!G19/建設IO2!G$51</f>
        <v>1.5645054279646655E-5</v>
      </c>
      <c r="H19" s="90">
        <f>建設IO2!H19/建設IO2!H$51</f>
        <v>1.9742712964644749E-5</v>
      </c>
      <c r="I19" s="90">
        <f>建設IO2!I19/建設IO2!I$51</f>
        <v>2.2225432562481248E-5</v>
      </c>
      <c r="J19" s="90">
        <f>建設IO2!J19/建設IO2!J$51</f>
        <v>1.9685039370078739E-5</v>
      </c>
      <c r="K19" s="90">
        <f>建設IO2!K19/建設IO2!K$51</f>
        <v>2.0692170131509694E-5</v>
      </c>
      <c r="L19" s="90">
        <f>建設IO2!L19/建設IO2!L$51</f>
        <v>2.0583025352583503E-5</v>
      </c>
      <c r="M19" s="90">
        <f>建設IO2!M19/建設IO2!M$51</f>
        <v>2.6530476885322015E-5</v>
      </c>
      <c r="N19" s="90">
        <f>建設IO2!N19/建設IO2!N$51</f>
        <v>2.4204557556824234E-5</v>
      </c>
      <c r="O19" s="90">
        <f>建設IO2!O19/建設IO2!O$51</f>
        <v>2.4384829608900967E-5</v>
      </c>
      <c r="P19" s="90">
        <f>建設IO2!P19/建設IO2!P$51</f>
        <v>2.4092271304114644E-5</v>
      </c>
      <c r="Q19" s="90">
        <f>建設IO2!Q19/建設IO2!Q$51</f>
        <v>2.8204766605556338E-5</v>
      </c>
      <c r="R19" s="90">
        <f>建設IO2!R19/建設IO2!R$51</f>
        <v>3.5190370685222596E-5</v>
      </c>
      <c r="S19" s="90">
        <f>建設IO2!S19/建設IO2!S$51</f>
        <v>2.599671401534846E-5</v>
      </c>
      <c r="T19" s="90">
        <f>建設IO2!T19/建設IO2!T$51</f>
        <v>3.4774746579034308E-5</v>
      </c>
      <c r="U19" s="90">
        <f>建設IO2!U19/建設IO2!U$51</f>
        <v>2.5287469356504146E-5</v>
      </c>
      <c r="V19" s="90">
        <f>建設IO2!V19/建設IO2!V$51</f>
        <v>3.5767960987770627E-5</v>
      </c>
      <c r="W19" s="90">
        <f>建設IO2!W19/建設IO2!W$51</f>
        <v>3.4379915253508898E-5</v>
      </c>
      <c r="X19" s="90">
        <f>建設IO2!X19/建設IO2!X$51</f>
        <v>2.7180080262777016E-5</v>
      </c>
      <c r="Y19" s="90">
        <f>建設IO2!Y19/建設IO2!Y$51</f>
        <v>3.5535454692295267E-5</v>
      </c>
      <c r="Z19" s="90">
        <f>建設IO2!Z19/建設IO2!Z$51</f>
        <v>3.6084148233680947E-5</v>
      </c>
      <c r="AA19" s="90">
        <f>建設IO2!AA19/建設IO2!AA$51</f>
        <v>4.0083607725113298E-5</v>
      </c>
      <c r="AB19" s="90">
        <f>建設IO2!AB19/建設IO2!AB$51</f>
        <v>3.1169155004207833E-5</v>
      </c>
      <c r="AC19" s="90">
        <f>建設IO2!AC19/建設IO2!AC$51</f>
        <v>3.7100601199234561E-5</v>
      </c>
      <c r="AD19" s="90">
        <f>建設IO2!AD19/建設IO2!AD$51</f>
        <v>3.4591503173770419E-5</v>
      </c>
      <c r="AE19" s="90">
        <f>建設IO2!AE19/建設IO2!AE$51</f>
        <v>1.0669118633630416E-4</v>
      </c>
      <c r="AF19" s="90">
        <f>建設IO2!AF19/建設IO2!AF$51</f>
        <v>1.6903183302202624E-4</v>
      </c>
      <c r="AG19" s="90">
        <f>建設IO2!AG19/建設IO2!AG$51</f>
        <v>2.8170067947408688E-4</v>
      </c>
      <c r="AH19" s="90">
        <f>建設IO2!AH19/建設IO2!AH$51</f>
        <v>2.7583095707956059E-4</v>
      </c>
      <c r="AI19" s="90">
        <f>建設IO2!AI19/建設IO2!AI$51</f>
        <v>2.6903411275450964E-4</v>
      </c>
      <c r="AJ19" s="90">
        <f>建設IO2!AJ19/建設IO2!AJ$51</f>
        <v>2.6069780861280947E-4</v>
      </c>
      <c r="AK19" s="90">
        <f>建設IO2!AK19/建設IO2!AK$51</f>
        <v>4.1565388681563941E-4</v>
      </c>
      <c r="AL19" s="90">
        <f>建設IO2!AL19/建設IO2!AL$51</f>
        <v>3.0941032532960465E-4</v>
      </c>
      <c r="AM19" s="90">
        <f>建設IO2!AM19/建設IO2!AM$51</f>
        <v>2.566008509025464E-4</v>
      </c>
      <c r="AN19" s="90">
        <f>建設IO2!AN19/建設IO2!AN$51</f>
        <v>2.7841295487428057E-4</v>
      </c>
      <c r="AO19" s="90">
        <f>建設IO2!AO19/建設IO2!AO$51</f>
        <v>4.183225266680611E-4</v>
      </c>
      <c r="AP19" s="90">
        <f>建設IO2!AP19/建設IO2!AP$51</f>
        <v>3.1320144072662732E-4</v>
      </c>
      <c r="AQ19" s="90">
        <f>建設IO2!AQ19/建設IO2!AQ$51</f>
        <v>3.0378952393510922E-4</v>
      </c>
      <c r="AR19" s="90">
        <f>建設IO2!AR19/建設IO2!AR$51</f>
        <v>3.0300533692179533E-4</v>
      </c>
      <c r="AS19" s="90">
        <f>建設IO2!AS19/建設IO2!AS$51</f>
        <v>2.7249112728685947E-4</v>
      </c>
      <c r="AT19" s="90">
        <f>建設IO2!AT19/建設IO2!AT$51</f>
        <v>4.8210993997258592E-4</v>
      </c>
      <c r="AU19" s="90">
        <f>建設IO2!AU19/建設IO2!AU$51</f>
        <v>4.5016529506928323E-4</v>
      </c>
      <c r="AV19" s="90">
        <f>建設IO2!AV19/建設IO2!AV$51</f>
        <v>1.9922303018228907E-4</v>
      </c>
      <c r="AW19" s="90">
        <f>建設IO2!AW19/建設IO2!AW$51</f>
        <v>3.1188567972176019E-4</v>
      </c>
      <c r="AX19" s="90">
        <f>建設IO2!AX19/建設IO2!AX$51</f>
        <v>3.2061938916068969E-4</v>
      </c>
      <c r="AY19" s="90">
        <f>建設IO2!AY19/建設IO2!AY$51</f>
        <v>2.7782922763474715E-4</v>
      </c>
      <c r="AZ19" s="90">
        <f>建設IO2!AZ19/建設IO2!AZ$51</f>
        <v>4.8020400390786706E-4</v>
      </c>
      <c r="BA19" s="90">
        <f>建設IO2!BA19/建設IO2!BA$51</f>
        <v>1.5885597956026251E-5</v>
      </c>
      <c r="BB19" s="90">
        <f>建設IO2!BB19/建設IO2!BB$51</f>
        <v>1.7400069227418282E-5</v>
      </c>
      <c r="BC19" s="90">
        <f>建設IO2!BC19/建設IO2!BC$51</f>
        <v>1.6721044898095683E-5</v>
      </c>
      <c r="BD19" s="90">
        <f>建設IO2!BD19/建設IO2!BD$51</f>
        <v>1.5992707325459592E-5</v>
      </c>
      <c r="BE19" s="90">
        <f>建設IO2!BE19/建設IO2!BE$51</f>
        <v>1.4347819848773978E-5</v>
      </c>
      <c r="BF19" s="90">
        <f>建設IO2!BF19/建設IO2!BF$51</f>
        <v>2.1052631578947369E-5</v>
      </c>
      <c r="BG19" s="90">
        <f>建設IO2!BG19/建設IO2!BG$51</f>
        <v>1.2585388364109269E-5</v>
      </c>
      <c r="BH19" s="90">
        <f>建設IO2!BH19/建設IO2!BH$51</f>
        <v>1.4547123791174422E-5</v>
      </c>
      <c r="BI19" s="90">
        <f>建設IO2!BI19/建設IO2!BI$51</f>
        <v>1.7158250544774456E-5</v>
      </c>
      <c r="BJ19" s="90">
        <f>建設IO2!BJ19/建設IO2!BJ$51</f>
        <v>1.2745835298316274E-5</v>
      </c>
      <c r="BK19" s="90">
        <f>建設IO2!BK19/建設IO2!BK$51</f>
        <v>2.4954691637994766E-5</v>
      </c>
      <c r="BL19" s="90">
        <f>建設IO2!BL19/建設IO2!BL$51</f>
        <v>1.7122061620743223E-5</v>
      </c>
      <c r="BM19" s="90">
        <f>建設IO2!BM19/建設IO2!BM$51</f>
        <v>2.217520066484153E-4</v>
      </c>
      <c r="BN19" s="90">
        <f>建設IO2!BN19/建設IO2!BN$51</f>
        <v>1.279157409174904E-5</v>
      </c>
      <c r="BO19" s="90">
        <f>建設IO2!BO19/建設IO2!BO$51</f>
        <v>6.3455510188070596E-6</v>
      </c>
      <c r="BP19" s="90">
        <f>建設IO2!BP19/建設IO2!BP$51</f>
        <v>8.5288781722857752E-6</v>
      </c>
      <c r="BQ19" s="90">
        <f>建設IO2!BQ19/建設IO2!BQ$51</f>
        <v>2.323838516461491E-5</v>
      </c>
      <c r="BR19" s="90">
        <f>建設IO2!BR19/建設IO2!BR$51</f>
        <v>1.8197895496103582E-5</v>
      </c>
      <c r="BS19" s="90">
        <f>建設IO2!BS19/建設IO2!BS$51</f>
        <v>1.116447019006713E-5</v>
      </c>
      <c r="BT19" s="92">
        <f>建設IO2!BT19/建設IO2!BT$51</f>
        <v>1.5640539598616152E-5</v>
      </c>
    </row>
    <row r="20" spans="1:72">
      <c r="A20" s="15">
        <f>建設IO2!A20</f>
        <v>17</v>
      </c>
      <c r="B20" s="9" t="str">
        <f>建設IO2!B20</f>
        <v>業務用機械</v>
      </c>
      <c r="C20" s="89">
        <f>建設IO2!C20/建設IO2!C$51</f>
        <v>2.0925075610562501E-4</v>
      </c>
      <c r="D20" s="90">
        <f>建設IO2!D20/建設IO2!D$51</f>
        <v>3.8775734738177202E-4</v>
      </c>
      <c r="E20" s="90">
        <f>建設IO2!E20/建設IO2!E$51</f>
        <v>1.3941231712434022E-4</v>
      </c>
      <c r="F20" s="90">
        <f>建設IO2!F20/建設IO2!F$51</f>
        <v>1.335257334824108E-4</v>
      </c>
      <c r="G20" s="90">
        <f>建設IO2!G20/建設IO2!G$51</f>
        <v>1.350110239688026E-4</v>
      </c>
      <c r="H20" s="90">
        <f>建設IO2!H20/建設IO2!H$51</f>
        <v>8.2919394451507953E-5</v>
      </c>
      <c r="I20" s="90">
        <f>建設IO2!I20/建設IO2!I$51</f>
        <v>1.4649812561001358E-4</v>
      </c>
      <c r="J20" s="90">
        <f>建設IO2!J20/建設IO2!J$51</f>
        <v>5.4133858267716535E-4</v>
      </c>
      <c r="K20" s="90">
        <f>建設IO2!K20/建設IO2!K$51</f>
        <v>1.134417797798061E-4</v>
      </c>
      <c r="L20" s="90">
        <f>建設IO2!L20/建設IO2!L$51</f>
        <v>1.1357862182509934E-4</v>
      </c>
      <c r="M20" s="90">
        <f>建設IO2!M20/建設IO2!M$51</f>
        <v>1.0612190754128806E-4</v>
      </c>
      <c r="N20" s="90">
        <f>建設IO2!N20/建設IO2!N$51</f>
        <v>1.7943645335459033E-4</v>
      </c>
      <c r="O20" s="90">
        <f>建設IO2!O20/建設IO2!O$51</f>
        <v>3.5484131361917962E-4</v>
      </c>
      <c r="P20" s="90">
        <f>建設IO2!P20/建設IO2!P$51</f>
        <v>7.0181833798942662E-5</v>
      </c>
      <c r="Q20" s="90">
        <f>建設IO2!Q20/建設IO2!Q$51</f>
        <v>5.6409533211112675E-5</v>
      </c>
      <c r="R20" s="90">
        <f>建設IO2!R20/建設IO2!R$51</f>
        <v>6.9804479841757043E-4</v>
      </c>
      <c r="S20" s="90">
        <f>建設IO2!S20/建設IO2!S$51</f>
        <v>1.5078094128902106E-4</v>
      </c>
      <c r="T20" s="90">
        <f>建設IO2!T20/建設IO2!T$51</f>
        <v>3.4774746579034308E-5</v>
      </c>
      <c r="U20" s="90">
        <f>建設IO2!U20/建設IO2!U$51</f>
        <v>1.6015397259119295E-4</v>
      </c>
      <c r="V20" s="90">
        <f>建設IO2!V20/建設IO2!V$51</f>
        <v>7.324265801354218E-4</v>
      </c>
      <c r="W20" s="90">
        <f>建設IO2!W20/建設IO2!W$51</f>
        <v>2.0456049575837795E-3</v>
      </c>
      <c r="X20" s="90">
        <f>建設IO2!X20/建設IO2!X$51</f>
        <v>4.3352228019129339E-4</v>
      </c>
      <c r="Y20" s="90">
        <f>建設IO2!Y20/建設IO2!Y$51</f>
        <v>4.199644645453077E-5</v>
      </c>
      <c r="Z20" s="90">
        <f>建設IO2!Z20/建設IO2!Z$51</f>
        <v>4.7270234186122035E-4</v>
      </c>
      <c r="AA20" s="90">
        <f>建設IO2!AA20/建設IO2!AA$51</f>
        <v>7.6492884742091209E-4</v>
      </c>
      <c r="AB20" s="90">
        <f>建設IO2!AB20/建設IO2!AB$51</f>
        <v>5.3408768304507486E-4</v>
      </c>
      <c r="AC20" s="90">
        <f>建設IO2!AC20/建設IO2!AC$51</f>
        <v>9.1470873108975761E-4</v>
      </c>
      <c r="AD20" s="90">
        <f>建設IO2!AD20/建設IO2!AD$51</f>
        <v>2.8249727591912505E-4</v>
      </c>
      <c r="AE20" s="90">
        <f>建設IO2!AE20/建設IO2!AE$51</f>
        <v>2.9641893535937311E-5</v>
      </c>
      <c r="AF20" s="90">
        <f>建設IO2!AF20/建設IO2!AF$51</f>
        <v>4.9321365770678188E-5</v>
      </c>
      <c r="AG20" s="90">
        <f>建設IO2!AG20/建設IO2!AG$51</f>
        <v>4.5179906387233967E-5</v>
      </c>
      <c r="AH20" s="90">
        <f>建設IO2!AH20/建設IO2!AH$51</f>
        <v>4.6515871460162582E-5</v>
      </c>
      <c r="AI20" s="90">
        <f>建設IO2!AI20/建設IO2!AI$51</f>
        <v>5.2346003839112733E-5</v>
      </c>
      <c r="AJ20" s="90">
        <f>建設IO2!AJ20/建設IO2!AJ$51</f>
        <v>5.8331695558804185E-5</v>
      </c>
      <c r="AK20" s="90">
        <f>建設IO2!AK20/建設IO2!AK$51</f>
        <v>5.421572436725732E-5</v>
      </c>
      <c r="AL20" s="90">
        <f>建設IO2!AL20/建設IO2!AL$51</f>
        <v>4.9600128487951892E-5</v>
      </c>
      <c r="AM20" s="90">
        <f>建設IO2!AM20/建設IO2!AM$51</f>
        <v>5.9441940232011899E-5</v>
      </c>
      <c r="AN20" s="90">
        <f>建設IO2!AN20/建設IO2!AN$51</f>
        <v>0</v>
      </c>
      <c r="AO20" s="90">
        <f>建設IO2!AO20/建設IO2!AO$51</f>
        <v>0</v>
      </c>
      <c r="AP20" s="90">
        <f>建設IO2!AP20/建設IO2!AP$51</f>
        <v>0</v>
      </c>
      <c r="AQ20" s="90">
        <f>建設IO2!AQ20/建設IO2!AQ$51</f>
        <v>2.2533838313867992E-5</v>
      </c>
      <c r="AR20" s="90">
        <f>建設IO2!AR20/建設IO2!AR$51</f>
        <v>2.1970175486776699E-5</v>
      </c>
      <c r="AS20" s="90">
        <f>建設IO2!AS20/建設IO2!AS$51</f>
        <v>2.2335338302201593E-5</v>
      </c>
      <c r="AT20" s="90">
        <f>建設IO2!AT20/建設IO2!AT$51</f>
        <v>1.8906272155787681E-5</v>
      </c>
      <c r="AU20" s="90">
        <f>建設IO2!AU20/建設IO2!AU$51</f>
        <v>1.4067665470915101E-5</v>
      </c>
      <c r="AV20" s="90">
        <f>建設IO2!AV20/建設IO2!AV$51</f>
        <v>4.9805757545572267E-5</v>
      </c>
      <c r="AW20" s="90">
        <f>建設IO2!AW20/建設IO2!AW$51</f>
        <v>2.8353243611069107E-5</v>
      </c>
      <c r="AX20" s="90">
        <f>建設IO2!AX20/建設IO2!AX$51</f>
        <v>2.3749584382273311E-5</v>
      </c>
      <c r="AY20" s="90">
        <f>建設IO2!AY20/建設IO2!AY$51</f>
        <v>4.6304871272457863E-5</v>
      </c>
      <c r="AZ20" s="90">
        <f>建設IO2!AZ20/建設IO2!AZ$51</f>
        <v>0</v>
      </c>
      <c r="BA20" s="90">
        <f>建設IO2!BA20/建設IO2!BA$51</f>
        <v>4.0417787204573123E-5</v>
      </c>
      <c r="BB20" s="90">
        <f>建設IO2!BB20/建設IO2!BB$51</f>
        <v>1.2490763981110983E-4</v>
      </c>
      <c r="BC20" s="90">
        <f>建設IO2!BC20/建設IO2!BC$51</f>
        <v>2.1005812653232702E-4</v>
      </c>
      <c r="BD20" s="90">
        <f>建設IO2!BD20/建設IO2!BD$51</f>
        <v>0</v>
      </c>
      <c r="BE20" s="90">
        <f>建設IO2!BE20/建設IO2!BE$51</f>
        <v>0</v>
      </c>
      <c r="BF20" s="90">
        <f>建設IO2!BF20/建設IO2!BF$51</f>
        <v>0</v>
      </c>
      <c r="BG20" s="90">
        <f>建設IO2!BG20/建設IO2!BG$51</f>
        <v>0</v>
      </c>
      <c r="BH20" s="90">
        <f>建設IO2!BH20/建設IO2!BH$51</f>
        <v>0</v>
      </c>
      <c r="BI20" s="90">
        <f>建設IO2!BI20/建設IO2!BI$51</f>
        <v>0</v>
      </c>
      <c r="BJ20" s="90">
        <f>建設IO2!BJ20/建設IO2!BJ$51</f>
        <v>0</v>
      </c>
      <c r="BK20" s="90">
        <f>建設IO2!BK20/建設IO2!BK$51</f>
        <v>0</v>
      </c>
      <c r="BL20" s="90">
        <f>建設IO2!BL20/建設IO2!BL$51</f>
        <v>0</v>
      </c>
      <c r="BM20" s="90">
        <f>建設IO2!BM20/建設IO2!BM$51</f>
        <v>1.2227447095566825E-4</v>
      </c>
      <c r="BN20" s="90">
        <f>建設IO2!BN20/建設IO2!BN$51</f>
        <v>0</v>
      </c>
      <c r="BO20" s="90">
        <f>建設IO2!BO20/建設IO2!BO$51</f>
        <v>0</v>
      </c>
      <c r="BP20" s="90">
        <f>建設IO2!BP20/建設IO2!BP$51</f>
        <v>0</v>
      </c>
      <c r="BQ20" s="90">
        <f>建設IO2!BQ20/建設IO2!BQ$51</f>
        <v>0</v>
      </c>
      <c r="BR20" s="90">
        <f>建設IO2!BR20/建設IO2!BR$51</f>
        <v>0</v>
      </c>
      <c r="BS20" s="90">
        <f>建設IO2!BS20/建設IO2!BS$51</f>
        <v>0</v>
      </c>
      <c r="BT20" s="92">
        <f>建設IO2!BT20/建設IO2!BT$51</f>
        <v>0</v>
      </c>
    </row>
    <row r="21" spans="1:72">
      <c r="A21" s="15">
        <f>建設IO2!A21</f>
        <v>18</v>
      </c>
      <c r="B21" s="9" t="str">
        <f>建設IO2!B21</f>
        <v>電子部品</v>
      </c>
      <c r="C21" s="89">
        <f>建設IO2!C21/建設IO2!C$51</f>
        <v>3.2404464279823077E-4</v>
      </c>
      <c r="D21" s="90">
        <f>建設IO2!D21/建設IO2!D$51</f>
        <v>5.5581285734638782E-4</v>
      </c>
      <c r="E21" s="90">
        <f>建設IO2!E21/建設IO2!E$51</f>
        <v>6.7172507276099175E-4</v>
      </c>
      <c r="F21" s="90">
        <f>建設IO2!F21/建設IO2!F$51</f>
        <v>4.4853838296283696E-4</v>
      </c>
      <c r="G21" s="90">
        <f>建設IO2!G21/建設IO2!G$51</f>
        <v>4.5312712765495123E-4</v>
      </c>
      <c r="H21" s="90">
        <f>建設IO2!H21/建設IO2!H$51</f>
        <v>2.9219215187674229E-4</v>
      </c>
      <c r="I21" s="90">
        <f>建設IO2!I21/建設IO2!I$51</f>
        <v>9.4037973506742303E-4</v>
      </c>
      <c r="J21" s="90">
        <f>建設IO2!J21/建設IO2!J$51</f>
        <v>8.9566929133858269E-4</v>
      </c>
      <c r="K21" s="90">
        <f>建設IO2!K21/建設IO2!K$51</f>
        <v>1.1487805982422854E-3</v>
      </c>
      <c r="L21" s="90">
        <f>建設IO2!L21/建設IO2!L$51</f>
        <v>1.157609184889877E-3</v>
      </c>
      <c r="M21" s="90">
        <f>建設IO2!M21/建設IO2!M$51</f>
        <v>6.7652716057571137E-4</v>
      </c>
      <c r="N21" s="90">
        <f>建設IO2!N21/建設IO2!N$51</f>
        <v>6.6030033015016508E-4</v>
      </c>
      <c r="O21" s="90">
        <f>建設IO2!O21/建設IO2!O$51</f>
        <v>4.9442344172530241E-4</v>
      </c>
      <c r="P21" s="90">
        <f>建設IO2!P21/建設IO2!P$51</f>
        <v>7.6362025133476421E-4</v>
      </c>
      <c r="Q21" s="90">
        <f>建設IO2!Q21/建設IO2!Q$51</f>
        <v>1.170497814130588E-3</v>
      </c>
      <c r="R21" s="90">
        <f>建設IO2!R21/建設IO2!R$51</f>
        <v>4.1098972226038356E-4</v>
      </c>
      <c r="S21" s="90">
        <f>建設IO2!S21/建設IO2!S$51</f>
        <v>4.068485743402034E-4</v>
      </c>
      <c r="T21" s="90">
        <f>建設IO2!T21/建設IO2!T$51</f>
        <v>4.1729695894841167E-4</v>
      </c>
      <c r="U21" s="90">
        <f>建設IO2!U21/建設IO2!U$51</f>
        <v>4.0600436911276104E-4</v>
      </c>
      <c r="V21" s="90">
        <f>建設IO2!V21/建設IO2!V$51</f>
        <v>4.1124988934797458E-4</v>
      </c>
      <c r="W21" s="90">
        <f>建設IO2!W21/建設IO2!W$51</f>
        <v>1.6330459745416727E-4</v>
      </c>
      <c r="X21" s="90">
        <f>建設IO2!X21/建設IO2!X$51</f>
        <v>1.7802952572118947E-4</v>
      </c>
      <c r="Y21" s="90">
        <f>建設IO2!Y21/建設IO2!Y$51</f>
        <v>1.1306735583912131E-4</v>
      </c>
      <c r="Z21" s="90">
        <f>建設IO2!Z21/建設IO2!Z$51</f>
        <v>5.1480051480051476E-4</v>
      </c>
      <c r="AA21" s="90">
        <f>建設IO2!AA21/建設IO2!AA$51</f>
        <v>7.2150493905203934E-4</v>
      </c>
      <c r="AB21" s="90">
        <f>建設IO2!AB21/建設IO2!AB$51</f>
        <v>1.6637589495489317E-4</v>
      </c>
      <c r="AC21" s="90">
        <f>建設IO2!AC21/建設IO2!AC$51</f>
        <v>4.1262648338844123E-4</v>
      </c>
      <c r="AD21" s="90">
        <f>建設IO2!AD21/建設IO2!AD$51</f>
        <v>6.2841230765682923E-4</v>
      </c>
      <c r="AE21" s="90">
        <f>建設IO2!AE21/建設IO2!AE$51</f>
        <v>3.4549491803476603E-5</v>
      </c>
      <c r="AF21" s="90">
        <f>建設IO2!AF21/建設IO2!AF$51</f>
        <v>5.103618146800309E-5</v>
      </c>
      <c r="AG21" s="90">
        <f>建設IO2!AG21/建設IO2!AG$51</f>
        <v>3.8838866894288846E-5</v>
      </c>
      <c r="AH21" s="90">
        <f>建設IO2!AH21/建設IO2!AH$51</f>
        <v>3.8028765088483794E-5</v>
      </c>
      <c r="AI21" s="90">
        <f>建設IO2!AI21/建設IO2!AI$51</f>
        <v>3.6723359282478315E-5</v>
      </c>
      <c r="AJ21" s="90">
        <f>建設IO2!AJ21/建設IO2!AJ$51</f>
        <v>3.4550311984830168E-5</v>
      </c>
      <c r="AK21" s="90">
        <f>建設IO2!AK21/建設IO2!AK$51</f>
        <v>5.421572436725732E-5</v>
      </c>
      <c r="AL21" s="90">
        <f>建設IO2!AL21/建設IO2!AL$51</f>
        <v>4.2514395846815911E-5</v>
      </c>
      <c r="AM21" s="90">
        <f>建設IO2!AM21/建設IO2!AM$51</f>
        <v>3.5900577763888373E-5</v>
      </c>
      <c r="AN21" s="90">
        <f>建設IO2!AN21/建設IO2!AN$51</f>
        <v>3.8795247810350572E-5</v>
      </c>
      <c r="AO21" s="90">
        <f>建設IO2!AO21/建設IO2!AO$51</f>
        <v>1.0458063166701528E-4</v>
      </c>
      <c r="AP21" s="90">
        <f>建設IO2!AP21/建設IO2!AP$51</f>
        <v>5.2200240121104554E-5</v>
      </c>
      <c r="AQ21" s="90">
        <f>建設IO2!AQ21/建設IO2!AQ$51</f>
        <v>4.3398503419301315E-5</v>
      </c>
      <c r="AR21" s="90">
        <f>建設IO2!AR21/建設IO2!AR$51</f>
        <v>4.3024926994937707E-5</v>
      </c>
      <c r="AS21" s="90">
        <f>建設IO2!AS21/建設IO2!AS$51</f>
        <v>3.7970075113742711E-5</v>
      </c>
      <c r="AT21" s="90">
        <f>建設IO2!AT21/建設IO2!AT$51</f>
        <v>6.6171952545256892E-5</v>
      </c>
      <c r="AU21" s="90">
        <f>建設IO2!AU21/建設IO2!AU$51</f>
        <v>7.0338327354575511E-5</v>
      </c>
      <c r="AV21" s="90">
        <f>建設IO2!AV21/建設IO2!AV$51</f>
        <v>4.9805757545572267E-5</v>
      </c>
      <c r="AW21" s="90">
        <f>建設IO2!AW21/建設IO2!AW$51</f>
        <v>4.7255406018448511E-5</v>
      </c>
      <c r="AX21" s="90">
        <f>建設IO2!AX21/建設IO2!AX$51</f>
        <v>4.7499168764546622E-5</v>
      </c>
      <c r="AY21" s="90">
        <f>建設IO2!AY21/建設IO2!AY$51</f>
        <v>4.6304871272457863E-5</v>
      </c>
      <c r="AZ21" s="90">
        <f>建設IO2!AZ21/建設IO2!AZ$51</f>
        <v>6.6235035021774765E-5</v>
      </c>
      <c r="BA21" s="90">
        <f>建設IO2!BA21/建設IO2!BA$51</f>
        <v>5.4493633494722962E-5</v>
      </c>
      <c r="BB21" s="90">
        <f>建設IO2!BB21/建設IO2!BB$51</f>
        <v>5.7793087076782153E-5</v>
      </c>
      <c r="BC21" s="90">
        <f>建設IO2!BC21/建設IO2!BC$51</f>
        <v>5.4343395918810965E-5</v>
      </c>
      <c r="BD21" s="90">
        <f>建設IO2!BD21/建設IO2!BD$51</f>
        <v>5.197629880774367E-5</v>
      </c>
      <c r="BE21" s="90">
        <f>建設IO2!BE21/建設IO2!BE$51</f>
        <v>5.7391279395095913E-5</v>
      </c>
      <c r="BF21" s="90">
        <f>建設IO2!BF21/建設IO2!BF$51</f>
        <v>7.2180451127819552E-5</v>
      </c>
      <c r="BG21" s="90">
        <f>建設IO2!BG21/建設IO2!BG$51</f>
        <v>4.9642365213986559E-5</v>
      </c>
      <c r="BH21" s="90">
        <f>建設IO2!BH21/建設IO2!BH$51</f>
        <v>4.8490412637248072E-5</v>
      </c>
      <c r="BI21" s="90">
        <f>建設IO2!BI21/建設IO2!BI$51</f>
        <v>6.0053876906710591E-5</v>
      </c>
      <c r="BJ21" s="90">
        <f>建設IO2!BJ21/建設IO2!BJ$51</f>
        <v>3.8237505894948823E-5</v>
      </c>
      <c r="BK21" s="90">
        <f>建設IO2!BK21/建設IO2!BK$51</f>
        <v>8.1102747823482986E-5</v>
      </c>
      <c r="BL21" s="90">
        <f>建設IO2!BL21/建設IO2!BL$51</f>
        <v>5.4479286975092071E-5</v>
      </c>
      <c r="BM21" s="90">
        <f>建設IO2!BM21/建設IO2!BM$51</f>
        <v>1.1294845198447321E-4</v>
      </c>
      <c r="BN21" s="90">
        <f>建設IO2!BN21/建設IO2!BN$51</f>
        <v>9.7166764735401378E-6</v>
      </c>
      <c r="BO21" s="90">
        <f>建設IO2!BO21/建設IO2!BO$51</f>
        <v>2.2497862703043211E-5</v>
      </c>
      <c r="BP21" s="90">
        <f>建設IO2!BP21/建設IO2!BP$51</f>
        <v>3.5333923856612497E-5</v>
      </c>
      <c r="BQ21" s="90">
        <f>建設IO2!BQ21/建設IO2!BQ$51</f>
        <v>2.9047981455768637E-5</v>
      </c>
      <c r="BR21" s="90">
        <f>建設IO2!BR21/建設IO2!BR$51</f>
        <v>8.2717706800470826E-7</v>
      </c>
      <c r="BS21" s="90">
        <f>建設IO2!BS21/建設IO2!BS$51</f>
        <v>7.9746215643336644E-7</v>
      </c>
      <c r="BT21" s="92">
        <f>建設IO2!BT21/建設IO2!BT$51</f>
        <v>1.3600469216187959E-6</v>
      </c>
    </row>
    <row r="22" spans="1:72">
      <c r="A22" s="15">
        <f>建設IO2!A22</f>
        <v>19</v>
      </c>
      <c r="B22" s="9" t="str">
        <f>建設IO2!B22</f>
        <v>電気機械</v>
      </c>
      <c r="C22" s="89">
        <f>建設IO2!C22/建設IO2!C$51</f>
        <v>8.0553665319447205E-3</v>
      </c>
      <c r="D22" s="90">
        <f>建設IO2!D22/建設IO2!D$51</f>
        <v>1.058476451785267E-2</v>
      </c>
      <c r="E22" s="90">
        <f>建設IO2!E22/建設IO2!E$51</f>
        <v>9.5230850377621655E-3</v>
      </c>
      <c r="F22" s="90">
        <f>建設IO2!F22/建設IO2!F$51</f>
        <v>9.0771604232878344E-3</v>
      </c>
      <c r="G22" s="90">
        <f>建設IO2!G22/建設IO2!G$51</f>
        <v>9.2056658274350511E-3</v>
      </c>
      <c r="H22" s="90">
        <f>建設IO2!H22/建設IO2!H$51</f>
        <v>4.6987656855854501E-3</v>
      </c>
      <c r="I22" s="90">
        <f>建設IO2!I22/建設IO2!I$51</f>
        <v>1.0059854174058204E-2</v>
      </c>
      <c r="J22" s="90">
        <f>建設IO2!J22/建設IO2!J$51</f>
        <v>1.6122047244094488E-2</v>
      </c>
      <c r="K22" s="90">
        <f>建設IO2!K22/建設IO2!K$51</f>
        <v>7.9285092825075211E-3</v>
      </c>
      <c r="L22" s="90">
        <f>建設IO2!L22/建設IO2!L$51</f>
        <v>7.7677361821563021E-3</v>
      </c>
      <c r="M22" s="90">
        <f>建設IO2!M22/建設IO2!M$51</f>
        <v>1.6528487099555615E-2</v>
      </c>
      <c r="N22" s="90">
        <f>建設IO2!N22/建設IO2!N$51</f>
        <v>1.2767097292639555E-2</v>
      </c>
      <c r="O22" s="90">
        <f>建設IO2!O22/建設IO2!O$51</f>
        <v>1.7875761815711228E-2</v>
      </c>
      <c r="P22" s="90">
        <f>建設IO2!P22/建設IO2!P$51</f>
        <v>9.5850577638391769E-3</v>
      </c>
      <c r="Q22" s="90">
        <f>建設IO2!Q22/建設IO2!Q$51</f>
        <v>6.5435058524890705E-3</v>
      </c>
      <c r="R22" s="90">
        <f>建設IO2!R22/建設IO2!R$51</f>
        <v>1.1911248963113423E-2</v>
      </c>
      <c r="S22" s="90">
        <f>建設IO2!S22/建設IO2!S$51</f>
        <v>1.8018322484038018E-2</v>
      </c>
      <c r="T22" s="90">
        <f>建設IO2!T22/建設IO2!T$51</f>
        <v>1.264062038147897E-2</v>
      </c>
      <c r="U22" s="90">
        <f>建設IO2!U22/建設IO2!U$51</f>
        <v>1.8452828333204555E-2</v>
      </c>
      <c r="V22" s="90">
        <f>建設IO2!V22/建設IO2!V$51</f>
        <v>1.1527572851496979E-2</v>
      </c>
      <c r="W22" s="90">
        <f>建設IO2!W22/建設IO2!W$51</f>
        <v>9.8068708260634144E-3</v>
      </c>
      <c r="X22" s="90">
        <f>建設IO2!X22/建設IO2!X$51</f>
        <v>6.2487004524124359E-3</v>
      </c>
      <c r="Y22" s="90">
        <f>建設IO2!Y22/建設IO2!Y$51</f>
        <v>6.4642222581166213E-3</v>
      </c>
      <c r="Z22" s="90">
        <f>建設IO2!Z22/建設IO2!Z$51</f>
        <v>8.8346022925462186E-3</v>
      </c>
      <c r="AA22" s="90">
        <f>建設IO2!AA22/建設IO2!AA$51</f>
        <v>1.5124046239781811E-2</v>
      </c>
      <c r="AB22" s="90">
        <f>建設IO2!AB22/建設IO2!AB$51</f>
        <v>8.9059542352563584E-3</v>
      </c>
      <c r="AC22" s="90">
        <f>建設IO2!AC22/建設IO2!AC$51</f>
        <v>1.233491409515871E-2</v>
      </c>
      <c r="AD22" s="90">
        <f>建設IO2!AD22/建設IO2!AD$51</f>
        <v>1.8529515200083019E-2</v>
      </c>
      <c r="AE22" s="90">
        <f>建設IO2!AE22/建設IO2!AE$51</f>
        <v>4.5927267626939688E-3</v>
      </c>
      <c r="AF22" s="90">
        <f>建設IO2!AF22/建設IO2!AF$51</f>
        <v>3.1034081227063318E-3</v>
      </c>
      <c r="AG22" s="90">
        <f>建設IO2!AG22/建設IO2!AG$51</f>
        <v>1.3806028236014757E-3</v>
      </c>
      <c r="AH22" s="90">
        <f>建設IO2!AH22/建設IO2!AH$51</f>
        <v>1.385520115176562E-3</v>
      </c>
      <c r="AI22" s="90">
        <f>建設IO2!AI22/建設IO2!AI$51</f>
        <v>1.5575979514452264E-3</v>
      </c>
      <c r="AJ22" s="90">
        <f>建設IO2!AJ22/建設IO2!AJ$51</f>
        <v>6.6004557051539193E-4</v>
      </c>
      <c r="AK22" s="90">
        <f>建設IO2!AK22/建設IO2!AK$51</f>
        <v>7.1384037083555463E-4</v>
      </c>
      <c r="AL22" s="90">
        <f>建設IO2!AL22/建設IO2!AL$51</f>
        <v>1.1289934008210003E-3</v>
      </c>
      <c r="AM22" s="90">
        <f>建設IO2!AM22/建設IO2!AM$51</f>
        <v>1.8997879511775684E-3</v>
      </c>
      <c r="AN22" s="90">
        <f>建設IO2!AN22/建設IO2!AN$51</f>
        <v>5.2236660139936743E-3</v>
      </c>
      <c r="AO22" s="90">
        <f>建設IO2!AO22/建設IO2!AO$51</f>
        <v>3.3465802133444888E-3</v>
      </c>
      <c r="AP22" s="90">
        <f>建設IO2!AP22/建設IO2!AP$51</f>
        <v>5.2200240121104561E-3</v>
      </c>
      <c r="AQ22" s="90">
        <f>建設IO2!AQ22/建設IO2!AQ$51</f>
        <v>6.7768432262447446E-4</v>
      </c>
      <c r="AR22" s="90">
        <f>建設IO2!AR22/建設IO2!AR$51</f>
        <v>4.2475672607768288E-4</v>
      </c>
      <c r="AS22" s="90">
        <f>建設IO2!AS22/建設IO2!AS$51</f>
        <v>2.9705999941928118E-4</v>
      </c>
      <c r="AT22" s="90">
        <f>建設IO2!AT22/建設IO2!AT$51</f>
        <v>6.1445384506309973E-4</v>
      </c>
      <c r="AU22" s="90">
        <f>建設IO2!AU22/建設IO2!AU$51</f>
        <v>1.7584581838643878E-3</v>
      </c>
      <c r="AV22" s="90">
        <f>建設IO2!AV22/建設IO2!AV$51</f>
        <v>3.9844606036457814E-4</v>
      </c>
      <c r="AW22" s="90">
        <f>建設IO2!AW22/建設IO2!AW$51</f>
        <v>3.2889762588840165E-3</v>
      </c>
      <c r="AX22" s="90">
        <f>建設IO2!AX22/建設IO2!AX$51</f>
        <v>3.26556785256258E-3</v>
      </c>
      <c r="AY22" s="90">
        <f>建設IO2!AY22/建設IO2!AY$51</f>
        <v>3.3802556028894241E-3</v>
      </c>
      <c r="AZ22" s="90">
        <f>建設IO2!AZ22/建設IO2!AZ$51</f>
        <v>1.214308975399204E-3</v>
      </c>
      <c r="BA22" s="90">
        <f>建設IO2!BA22/建設IO2!BA$51</f>
        <v>5.6999134134369635E-3</v>
      </c>
      <c r="BB22" s="90">
        <f>建設IO2!BB22/建設IO2!BB$51</f>
        <v>3.1537625474695637E-3</v>
      </c>
      <c r="BC22" s="90">
        <f>建設IO2!BC22/建設IO2!BC$51</f>
        <v>2.5426438898166746E-3</v>
      </c>
      <c r="BD22" s="90">
        <f>建設IO2!BD22/建設IO2!BD$51</f>
        <v>9.0718632303669524E-3</v>
      </c>
      <c r="BE22" s="90">
        <f>建設IO2!BE22/建設IO2!BE$51</f>
        <v>2.1952164368624189E-3</v>
      </c>
      <c r="BF22" s="90">
        <f>建設IO2!BF22/建設IO2!BF$51</f>
        <v>6.6165413533834591E-4</v>
      </c>
      <c r="BG22" s="90">
        <f>建設IO2!BG22/建設IO2!BG$51</f>
        <v>1.2232997489914209E-2</v>
      </c>
      <c r="BH22" s="90">
        <f>建設IO2!BH22/建設IO2!BH$51</f>
        <v>3.6965857900462112E-3</v>
      </c>
      <c r="BI22" s="90">
        <f>建設IO2!BI22/建設IO2!BI$51</f>
        <v>7.5496302397007602E-4</v>
      </c>
      <c r="BJ22" s="90">
        <f>建設IO2!BJ22/建設IO2!BJ$51</f>
        <v>2.2432670125036645E-3</v>
      </c>
      <c r="BK22" s="90">
        <f>建設IO2!BK22/建設IO2!BK$51</f>
        <v>8.0447687167985622E-3</v>
      </c>
      <c r="BL22" s="90">
        <f>建設IO2!BL22/建設IO2!BL$51</f>
        <v>4.5606945953434219E-4</v>
      </c>
      <c r="BM22" s="90">
        <f>建設IO2!BM22/建設IO2!BM$51</f>
        <v>9.8441311362614274E-4</v>
      </c>
      <c r="BN22" s="90">
        <f>建設IO2!BN22/建設IO2!BN$51</f>
        <v>6.8359893888973074E-3</v>
      </c>
      <c r="BO22" s="90">
        <f>建設IO2!BO22/建設IO2!BO$51</f>
        <v>3.3971772681595249E-3</v>
      </c>
      <c r="BP22" s="90">
        <f>建設IO2!BP22/建設IO2!BP$51</f>
        <v>9.0649790859723099E-3</v>
      </c>
      <c r="BQ22" s="90">
        <f>建設IO2!BQ22/建設IO2!BQ$51</f>
        <v>5.5365452654695026E-3</v>
      </c>
      <c r="BR22" s="90">
        <f>建設IO2!BR22/建設IO2!BR$51</f>
        <v>2.0447817121076388E-3</v>
      </c>
      <c r="BS22" s="90">
        <f>建設IO2!BS22/建設IO2!BS$51</f>
        <v>2.2552229783935605E-3</v>
      </c>
      <c r="BT22" s="92">
        <f>建設IO2!BT22/建設IO2!BT$51</f>
        <v>1.2239402259377948E-2</v>
      </c>
    </row>
    <row r="23" spans="1:72">
      <c r="A23" s="151">
        <f>建設IO2!A23</f>
        <v>20</v>
      </c>
      <c r="B23" s="152" t="str">
        <f>建設IO2!B23</f>
        <v>情報通信機器</v>
      </c>
      <c r="C23" s="155">
        <f>建設IO2!C23/建設IO2!C$51</f>
        <v>1.7469357829276481E-3</v>
      </c>
      <c r="D23" s="161">
        <f>建設IO2!D23/建設IO2!D$51</f>
        <v>1.4192492762255661E-3</v>
      </c>
      <c r="E23" s="161">
        <f>建設IO2!E23/建設IO2!E$51</f>
        <v>9.5325554818897129E-4</v>
      </c>
      <c r="F23" s="161">
        <f>建設IO2!F23/建設IO2!F$51</f>
        <v>5.0663220967187906E-4</v>
      </c>
      <c r="G23" s="161">
        <f>建設IO2!G23/建設IO2!G$51</f>
        <v>5.1165121958992579E-4</v>
      </c>
      <c r="H23" s="161">
        <f>建設IO2!H23/建設IO2!H$51</f>
        <v>3.3562612039896077E-4</v>
      </c>
      <c r="I23" s="161">
        <f>建設IO2!I23/建設IO2!I$51</f>
        <v>1.4908657537796111E-3</v>
      </c>
      <c r="J23" s="161">
        <f>建設IO2!J23/建設IO2!J$51</f>
        <v>2.0374015748031494E-3</v>
      </c>
      <c r="K23" s="161">
        <f>建設IO2!K23/建設IO2!K$51</f>
        <v>1.8890734143590028E-3</v>
      </c>
      <c r="L23" s="161">
        <f>建設IO2!L23/建設IO2!L$51</f>
        <v>1.9162052638483462E-3</v>
      </c>
      <c r="M23" s="161">
        <f>建設IO2!M23/建設IO2!M$51</f>
        <v>4.3775286860781325E-4</v>
      </c>
      <c r="N23" s="161">
        <f>建設IO2!N23/建設IO2!N$51</f>
        <v>9.6366411819569545E-4</v>
      </c>
      <c r="O23" s="161">
        <f>建設IO2!O23/建設IO2!O$51</f>
        <v>1.6581684134052658E-3</v>
      </c>
      <c r="P23" s="161">
        <f>建設IO2!P23/建設IO2!P$51</f>
        <v>5.3107745874722285E-4</v>
      </c>
      <c r="Q23" s="161">
        <f>建設IO2!Q23/建設IO2!Q$51</f>
        <v>6.7691439853335218E-4</v>
      </c>
      <c r="R23" s="161">
        <f>建設IO2!R23/建設IO2!R$51</f>
        <v>2.0014715414396582E-3</v>
      </c>
      <c r="S23" s="161">
        <f>建設IO2!S23/建設IO2!S$51</f>
        <v>8.4879271260112721E-4</v>
      </c>
      <c r="T23" s="161">
        <f>建設IO2!T23/建設IO2!T$51</f>
        <v>2.6081059934275727E-4</v>
      </c>
      <c r="U23" s="161">
        <f>建設IO2!U23/建設IO2!U$51</f>
        <v>8.9630030274720257E-4</v>
      </c>
      <c r="V23" s="161">
        <f>建設IO2!V23/建設IO2!V$51</f>
        <v>2.0738884411995954E-3</v>
      </c>
      <c r="W23" s="161">
        <f>建設IO2!W23/建設IO2!W$51</f>
        <v>2.2604794279182101E-3</v>
      </c>
      <c r="X23" s="161">
        <f>建設IO2!X23/建設IO2!X$51</f>
        <v>1.1864105034702168E-3</v>
      </c>
      <c r="Y23" s="161">
        <f>建設IO2!Y23/建設IO2!Y$51</f>
        <v>2.1127443062510095E-3</v>
      </c>
      <c r="Z23" s="161">
        <f>建設IO2!Z23/建設IO2!Z$51</f>
        <v>1.5119258109912315E-3</v>
      </c>
      <c r="AA23" s="161">
        <f>建設IO2!AA23/建設IO2!AA$51</f>
        <v>2.8062700783384009E-3</v>
      </c>
      <c r="AB23" s="161">
        <f>建設IO2!AB23/建設IO2!AB$51</f>
        <v>1.7560028001694927E-3</v>
      </c>
      <c r="AC23" s="161">
        <f>建設IO2!AC23/建設IO2!AC$51</f>
        <v>2.0849784562270348E-3</v>
      </c>
      <c r="AD23" s="161">
        <f>建設IO2!AD23/建設IO2!AD$51</f>
        <v>2.2369172052371534E-3</v>
      </c>
      <c r="AE23" s="161">
        <f>建設IO2!AE23/建設IO2!AE$51</f>
        <v>2.7239624183976827E-3</v>
      </c>
      <c r="AF23" s="161">
        <f>建設IO2!AF23/建設IO2!AF$51</f>
        <v>2.6184419119247792E-3</v>
      </c>
      <c r="AG23" s="161">
        <f>建設IO2!AG23/建設IO2!AG$51</f>
        <v>7.7756996782239512E-4</v>
      </c>
      <c r="AH23" s="161">
        <f>建設IO2!AH23/建設IO2!AH$51</f>
        <v>7.6481885495551535E-4</v>
      </c>
      <c r="AI23" s="161">
        <f>建設IO2!AI23/建設IO2!AI$51</f>
        <v>7.5374187698567358E-4</v>
      </c>
      <c r="AJ23" s="161">
        <f>建設IO2!AJ23/建設IO2!AJ$51</f>
        <v>8.3952771069632792E-4</v>
      </c>
      <c r="AK23" s="161">
        <f>建設IO2!AK23/建設IO2!AK$51</f>
        <v>8.5841563581490752E-4</v>
      </c>
      <c r="AL23" s="161">
        <f>建設IO2!AL23/建設IO2!AL$51</f>
        <v>6.8023033354905457E-4</v>
      </c>
      <c r="AM23" s="161">
        <f>建設IO2!AM23/建設IO2!AM$51</f>
        <v>5.4380547301365338E-4</v>
      </c>
      <c r="AN23" s="161">
        <f>建設IO2!AN23/建設IO2!AN$51</f>
        <v>7.6449458920396719E-4</v>
      </c>
      <c r="AO23" s="161">
        <f>建設IO2!AO23/建設IO2!AO$51</f>
        <v>1.9661158753398869E-2</v>
      </c>
      <c r="AP23" s="161">
        <f>建設IO2!AP23/建設IO2!AP$51</f>
        <v>7.3080336169546376E-4</v>
      </c>
      <c r="AQ23" s="161">
        <f>建設IO2!AQ23/建設IO2!AQ$51</f>
        <v>8.1038359269503034E-4</v>
      </c>
      <c r="AR23" s="161">
        <f>建設IO2!AR23/建設IO2!AR$51</f>
        <v>6.4262763298821848E-4</v>
      </c>
      <c r="AS23" s="161">
        <f>建設IO2!AS23/建設IO2!AS$51</f>
        <v>5.762517281968011E-4</v>
      </c>
      <c r="AT23" s="161">
        <f>建設IO2!AT23/建設IO2!AT$51</f>
        <v>1.011485560334641E-3</v>
      </c>
      <c r="AU23" s="161">
        <f>建設IO2!AU23/建設IO2!AU$51</f>
        <v>9.5660125202222694E-4</v>
      </c>
      <c r="AV23" s="161">
        <f>建設IO2!AV23/建設IO2!AV$51</f>
        <v>5.4786333300129494E-4</v>
      </c>
      <c r="AW23" s="161">
        <f>建設IO2!AW23/建設IO2!AW$51</f>
        <v>2.5423408437925299E-3</v>
      </c>
      <c r="AX23" s="161">
        <f>建設IO2!AX23/建設IO2!AX$51</f>
        <v>2.5768299054766543E-3</v>
      </c>
      <c r="AY23" s="161">
        <f>建設IO2!AY23/建設IO2!AY$51</f>
        <v>2.4078533061678087E-3</v>
      </c>
      <c r="AZ23" s="161">
        <f>建設IO2!AZ23/建設IO2!AZ$51</f>
        <v>1.2087893891473895E-3</v>
      </c>
      <c r="BA23" s="161">
        <f>建設IO2!BA23/建設IO2!BA$51</f>
        <v>5.4519774352118954E-3</v>
      </c>
      <c r="BB23" s="161">
        <f>建設IO2!BB23/建設IO2!BB$51</f>
        <v>5.4431145129627406E-3</v>
      </c>
      <c r="BC23" s="161">
        <f>建設IO2!BC23/建設IO2!BC$51</f>
        <v>1.4944433877673016E-3</v>
      </c>
      <c r="BD23" s="161">
        <f>建設IO2!BD23/建設IO2!BD$51</f>
        <v>2.8163157600134339E-2</v>
      </c>
      <c r="BE23" s="161">
        <f>建設IO2!BE23/建設IO2!BE$51</f>
        <v>6.0260843364850711E-4</v>
      </c>
      <c r="BF23" s="161">
        <f>建設IO2!BF23/建設IO2!BF$51</f>
        <v>7.3082706766917297E-4</v>
      </c>
      <c r="BG23" s="161">
        <f>建設IO2!BG23/建設IO2!BG$51</f>
        <v>1.1068149877991651E-2</v>
      </c>
      <c r="BH23" s="161">
        <f>建設IO2!BH23/建設IO2!BH$51</f>
        <v>8.7282742747046534E-4</v>
      </c>
      <c r="BI23" s="161">
        <f>建設IO2!BI23/建設IO2!BI$51</f>
        <v>1.3898182941267309E-3</v>
      </c>
      <c r="BJ23" s="161">
        <f>建設IO2!BJ23/建設IO2!BJ$51</f>
        <v>3.1269782598535929E-3</v>
      </c>
      <c r="BK23" s="161">
        <f>建設IO2!BK23/建設IO2!BK$51</f>
        <v>2.2552802567837771E-3</v>
      </c>
      <c r="BL23" s="161">
        <f>建設IO2!BL23/建設IO2!BL$51</f>
        <v>5.6502803348452632E-4</v>
      </c>
      <c r="BM23" s="161">
        <f>建設IO2!BM23/建設IO2!BM$51</f>
        <v>4.9738767846373524E-5</v>
      </c>
      <c r="BN23" s="161">
        <f>建設IO2!BN23/建設IO2!BN$51</f>
        <v>2.8829010109279402E-3</v>
      </c>
      <c r="BO23" s="161">
        <f>建設IO2!BO23/建設IO2!BO$51</f>
        <v>3.3360292310692023E-3</v>
      </c>
      <c r="BP23" s="161">
        <f>建設IO2!BP23/建設IO2!BP$51</f>
        <v>2.5026165379821406E-3</v>
      </c>
      <c r="BQ23" s="161">
        <f>建設IO2!BQ23/建設IO2!BQ$51</f>
        <v>1.8038796484032324E-2</v>
      </c>
      <c r="BR23" s="161">
        <f>建設IO2!BR23/建設IO2!BR$51</f>
        <v>3.3004365013387861E-4</v>
      </c>
      <c r="BS23" s="161">
        <f>建設IO2!BS23/建設IO2!BS$51</f>
        <v>4.0750316193745024E-4</v>
      </c>
      <c r="BT23" s="162">
        <f>建設IO2!BT23/建設IO2!BT$51</f>
        <v>3.9397159201992465E-3</v>
      </c>
    </row>
    <row r="24" spans="1:72">
      <c r="A24" s="15">
        <f>建設IO2!A24</f>
        <v>21</v>
      </c>
      <c r="B24" s="9" t="str">
        <f>建設IO2!B24</f>
        <v>輸送機械</v>
      </c>
      <c r="C24" s="89">
        <f>建設IO2!C24/建設IO2!C$51</f>
        <v>0</v>
      </c>
      <c r="D24" s="90">
        <f>建設IO2!D24/建設IO2!D$51</f>
        <v>0</v>
      </c>
      <c r="E24" s="90">
        <f>建設IO2!E24/建設IO2!E$51</f>
        <v>0</v>
      </c>
      <c r="F24" s="90">
        <f>建設IO2!F24/建設IO2!F$51</f>
        <v>0</v>
      </c>
      <c r="G24" s="90">
        <f>建設IO2!G24/建設IO2!G$51</f>
        <v>0</v>
      </c>
      <c r="H24" s="90">
        <f>建設IO2!H24/建設IO2!H$51</f>
        <v>0</v>
      </c>
      <c r="I24" s="90">
        <f>建設IO2!I24/建設IO2!I$51</f>
        <v>0</v>
      </c>
      <c r="J24" s="90">
        <f>建設IO2!J24/建設IO2!J$51</f>
        <v>0</v>
      </c>
      <c r="K24" s="90">
        <f>建設IO2!K24/建設IO2!K$51</f>
        <v>0</v>
      </c>
      <c r="L24" s="90">
        <f>建設IO2!L24/建設IO2!L$51</f>
        <v>0</v>
      </c>
      <c r="M24" s="90">
        <f>建設IO2!M24/建設IO2!M$51</f>
        <v>0</v>
      </c>
      <c r="N24" s="90">
        <f>建設IO2!N24/建設IO2!N$51</f>
        <v>0</v>
      </c>
      <c r="O24" s="90">
        <f>建設IO2!O24/建設IO2!O$51</f>
        <v>0</v>
      </c>
      <c r="P24" s="90">
        <f>建設IO2!P24/建設IO2!P$51</f>
        <v>0</v>
      </c>
      <c r="Q24" s="90">
        <f>建設IO2!Q24/建設IO2!Q$51</f>
        <v>0</v>
      </c>
      <c r="R24" s="90">
        <f>建設IO2!R24/建設IO2!R$51</f>
        <v>0</v>
      </c>
      <c r="S24" s="90">
        <f>建設IO2!S24/建設IO2!S$51</f>
        <v>0</v>
      </c>
      <c r="T24" s="90">
        <f>建設IO2!T24/建設IO2!T$51</f>
        <v>0</v>
      </c>
      <c r="U24" s="90">
        <f>建設IO2!U24/建設IO2!U$51</f>
        <v>0</v>
      </c>
      <c r="V24" s="90">
        <f>建設IO2!V24/建設IO2!V$51</f>
        <v>0</v>
      </c>
      <c r="W24" s="90">
        <f>建設IO2!W24/建設IO2!W$51</f>
        <v>0</v>
      </c>
      <c r="X24" s="90">
        <f>建設IO2!X24/建設IO2!X$51</f>
        <v>0</v>
      </c>
      <c r="Y24" s="90">
        <f>建設IO2!Y24/建設IO2!Y$51</f>
        <v>0</v>
      </c>
      <c r="Z24" s="90">
        <f>建設IO2!Z24/建設IO2!Z$51</f>
        <v>0</v>
      </c>
      <c r="AA24" s="90">
        <f>建設IO2!AA24/建設IO2!AA$51</f>
        <v>0</v>
      </c>
      <c r="AB24" s="90">
        <f>建設IO2!AB24/建設IO2!AB$51</f>
        <v>0</v>
      </c>
      <c r="AC24" s="90">
        <f>建設IO2!AC24/建設IO2!AC$51</f>
        <v>0</v>
      </c>
      <c r="AD24" s="90">
        <f>建設IO2!AD24/建設IO2!AD$51</f>
        <v>0</v>
      </c>
      <c r="AE24" s="90">
        <f>建設IO2!AE24/建設IO2!AE$51</f>
        <v>0</v>
      </c>
      <c r="AF24" s="90">
        <f>建設IO2!AF24/建設IO2!AF$51</f>
        <v>0</v>
      </c>
      <c r="AG24" s="90">
        <f>建設IO2!AG24/建設IO2!AG$51</f>
        <v>0</v>
      </c>
      <c r="AH24" s="90">
        <f>建設IO2!AH24/建設IO2!AH$51</f>
        <v>0</v>
      </c>
      <c r="AI24" s="90">
        <f>建設IO2!AI24/建設IO2!AI$51</f>
        <v>0</v>
      </c>
      <c r="AJ24" s="90">
        <f>建設IO2!AJ24/建設IO2!AJ$51</f>
        <v>0</v>
      </c>
      <c r="AK24" s="90">
        <f>建設IO2!AK24/建設IO2!AK$51</f>
        <v>0</v>
      </c>
      <c r="AL24" s="90">
        <f>建設IO2!AL24/建設IO2!AL$51</f>
        <v>0</v>
      </c>
      <c r="AM24" s="90">
        <f>建設IO2!AM24/建設IO2!AM$51</f>
        <v>0</v>
      </c>
      <c r="AN24" s="90">
        <f>建設IO2!AN24/建設IO2!AN$51</f>
        <v>0</v>
      </c>
      <c r="AO24" s="90">
        <f>建設IO2!AO24/建設IO2!AO$51</f>
        <v>0</v>
      </c>
      <c r="AP24" s="90">
        <f>建設IO2!AP24/建設IO2!AP$51</f>
        <v>0</v>
      </c>
      <c r="AQ24" s="90">
        <f>建設IO2!AQ24/建設IO2!AQ$51</f>
        <v>0</v>
      </c>
      <c r="AR24" s="90">
        <f>建設IO2!AR24/建設IO2!AR$51</f>
        <v>0</v>
      </c>
      <c r="AS24" s="90">
        <f>建設IO2!AS24/建設IO2!AS$51</f>
        <v>0</v>
      </c>
      <c r="AT24" s="90">
        <f>建設IO2!AT24/建設IO2!AT$51</f>
        <v>0</v>
      </c>
      <c r="AU24" s="90">
        <f>建設IO2!AU24/建設IO2!AU$51</f>
        <v>0</v>
      </c>
      <c r="AV24" s="90">
        <f>建設IO2!AV24/建設IO2!AV$51</f>
        <v>0</v>
      </c>
      <c r="AW24" s="90">
        <f>建設IO2!AW24/建設IO2!AW$51</f>
        <v>0</v>
      </c>
      <c r="AX24" s="90">
        <f>建設IO2!AX24/建設IO2!AX$51</f>
        <v>0</v>
      </c>
      <c r="AY24" s="90">
        <f>建設IO2!AY24/建設IO2!AY$51</f>
        <v>0</v>
      </c>
      <c r="AZ24" s="90">
        <f>建設IO2!AZ24/建設IO2!AZ$51</f>
        <v>0</v>
      </c>
      <c r="BA24" s="90">
        <f>建設IO2!BA24/建設IO2!BA$51</f>
        <v>0</v>
      </c>
      <c r="BB24" s="90">
        <f>建設IO2!BB24/建設IO2!BB$51</f>
        <v>0</v>
      </c>
      <c r="BC24" s="90">
        <f>建設IO2!BC24/建設IO2!BC$51</f>
        <v>0</v>
      </c>
      <c r="BD24" s="90">
        <f>建設IO2!BD24/建設IO2!BD$51</f>
        <v>0</v>
      </c>
      <c r="BE24" s="90">
        <f>建設IO2!BE24/建設IO2!BE$51</f>
        <v>0</v>
      </c>
      <c r="BF24" s="90">
        <f>建設IO2!BF24/建設IO2!BF$51</f>
        <v>0</v>
      </c>
      <c r="BG24" s="90">
        <f>建設IO2!BG24/建設IO2!BG$51</f>
        <v>0</v>
      </c>
      <c r="BH24" s="90">
        <f>建設IO2!BH24/建設IO2!BH$51</f>
        <v>0</v>
      </c>
      <c r="BI24" s="90">
        <f>建設IO2!BI24/建設IO2!BI$51</f>
        <v>0</v>
      </c>
      <c r="BJ24" s="90">
        <f>建設IO2!BJ24/建設IO2!BJ$51</f>
        <v>0</v>
      </c>
      <c r="BK24" s="90">
        <f>建設IO2!BK24/建設IO2!BK$51</f>
        <v>0</v>
      </c>
      <c r="BL24" s="90">
        <f>建設IO2!BL24/建設IO2!BL$51</f>
        <v>0</v>
      </c>
      <c r="BM24" s="90">
        <f>建設IO2!BM24/建設IO2!BM$51</f>
        <v>0</v>
      </c>
      <c r="BN24" s="90">
        <f>建設IO2!BN24/建設IO2!BN$51</f>
        <v>0</v>
      </c>
      <c r="BO24" s="90">
        <f>建設IO2!BO24/建設IO2!BO$51</f>
        <v>0</v>
      </c>
      <c r="BP24" s="90">
        <f>建設IO2!BP24/建設IO2!BP$51</f>
        <v>0</v>
      </c>
      <c r="BQ24" s="90">
        <f>建設IO2!BQ24/建設IO2!BQ$51</f>
        <v>0</v>
      </c>
      <c r="BR24" s="90">
        <f>建設IO2!BR24/建設IO2!BR$51</f>
        <v>0</v>
      </c>
      <c r="BS24" s="90">
        <f>建設IO2!BS24/建設IO2!BS$51</f>
        <v>0</v>
      </c>
      <c r="BT24" s="92">
        <f>建設IO2!BT24/建設IO2!BT$51</f>
        <v>0</v>
      </c>
    </row>
    <row r="25" spans="1:72">
      <c r="A25" s="15">
        <f>建設IO2!A25</f>
        <v>22</v>
      </c>
      <c r="B25" s="9" t="str">
        <f>建設IO2!B25</f>
        <v>その他の製造工業製品</v>
      </c>
      <c r="C25" s="89">
        <f>建設IO2!C25/建設IO2!C$51</f>
        <v>3.3040827402272101E-3</v>
      </c>
      <c r="D25" s="90">
        <f>建設IO2!D25/建設IO2!D$51</f>
        <v>2.0369215905934822E-3</v>
      </c>
      <c r="E25" s="90">
        <f>建設IO2!E25/建設IO2!E$51</f>
        <v>2.4378399097675762E-3</v>
      </c>
      <c r="F25" s="90">
        <f>建設IO2!F25/建設IO2!F$51</f>
        <v>2.5706518318751146E-3</v>
      </c>
      <c r="G25" s="90">
        <f>建設IO2!G25/建設IO2!G$51</f>
        <v>2.5787685024496101E-3</v>
      </c>
      <c r="H25" s="90">
        <f>建設IO2!H25/建設IO2!H$51</f>
        <v>2.2941032464917199E-3</v>
      </c>
      <c r="I25" s="90">
        <f>建設IO2!I25/建設IO2!I$51</f>
        <v>2.277971316724069E-3</v>
      </c>
      <c r="J25" s="90">
        <f>建設IO2!J25/建設IO2!J$51</f>
        <v>2.1456692913385828E-3</v>
      </c>
      <c r="K25" s="90">
        <f>建設IO2!K25/建設IO2!K$51</f>
        <v>2.1035416718397093E-3</v>
      </c>
      <c r="L25" s="90">
        <f>建設IO2!L25/建設IO2!L$51</f>
        <v>2.0994685859635175E-3</v>
      </c>
      <c r="M25" s="90">
        <f>建設IO2!M25/建設IO2!M$51</f>
        <v>2.321416727465676E-3</v>
      </c>
      <c r="N25" s="90">
        <f>建設IO2!N25/建設IO2!N$51</f>
        <v>2.5046876159801716E-3</v>
      </c>
      <c r="O25" s="90">
        <f>建設IO2!O25/建設IO2!O$51</f>
        <v>2.4090529941207333E-3</v>
      </c>
      <c r="P25" s="90">
        <f>建設IO2!P25/建設IO2!P$51</f>
        <v>2.5642556588031588E-3</v>
      </c>
      <c r="Q25" s="90">
        <f>建設IO2!Q25/建設IO2!Q$51</f>
        <v>2.6653504442250742E-3</v>
      </c>
      <c r="R25" s="90">
        <f>建設IO2!R25/建設IO2!R$51</f>
        <v>1.536005896000622E-3</v>
      </c>
      <c r="S25" s="90">
        <f>建設IO2!S25/建設IO2!S$51</f>
        <v>1.0996610028492398E-3</v>
      </c>
      <c r="T25" s="90">
        <f>建設IO2!T25/建設IO2!T$51</f>
        <v>6.9549493158068613E-4</v>
      </c>
      <c r="U25" s="90">
        <f>建設IO2!U25/建設IO2!U$51</f>
        <v>1.1323166834079079E-3</v>
      </c>
      <c r="V25" s="90">
        <f>建設IO2!V25/建設IO2!V$51</f>
        <v>1.5634192080156816E-3</v>
      </c>
      <c r="W25" s="90">
        <f>建設IO2!W25/建設IO2!W$51</f>
        <v>1.6674258897951817E-3</v>
      </c>
      <c r="X25" s="90">
        <f>建設IO2!X25/建設IO2!X$51</f>
        <v>1.1823334914308002E-3</v>
      </c>
      <c r="Y25" s="90">
        <f>建設IO2!Y25/建設IO2!Y$51</f>
        <v>1.534485543530932E-3</v>
      </c>
      <c r="Z25" s="90">
        <f>建設IO2!Z25/建設IO2!Z$51</f>
        <v>1.5191426406379678E-3</v>
      </c>
      <c r="AA25" s="90">
        <f>建設IO2!AA25/建設IO2!AA$51</f>
        <v>1.8150358623027865E-3</v>
      </c>
      <c r="AB25" s="90">
        <f>建設IO2!AB25/建設IO2!AB$51</f>
        <v>1.3154225821370416E-3</v>
      </c>
      <c r="AC25" s="90">
        <f>建設IO2!AC25/建設IO2!AC$51</f>
        <v>1.6186785142508681E-3</v>
      </c>
      <c r="AD25" s="90">
        <f>建設IO2!AD25/建設IO2!AD$51</f>
        <v>1.6027396470513625E-3</v>
      </c>
      <c r="AE25" s="90">
        <f>建設IO2!AE25/建設IO2!AE$51</f>
        <v>3.9673024394787622E-3</v>
      </c>
      <c r="AF25" s="90">
        <f>建設IO2!AF25/建設IO2!AF$51</f>
        <v>3.937053525277282E-3</v>
      </c>
      <c r="AG25" s="90">
        <f>建設IO2!AG25/建設IO2!AG$51</f>
        <v>5.4861088433087925E-3</v>
      </c>
      <c r="AH25" s="90">
        <f>建設IO2!AH25/建設IO2!AH$51</f>
        <v>5.5513836349982805E-3</v>
      </c>
      <c r="AI25" s="90">
        <f>建設IO2!AI25/建設IO2!AI$51</f>
        <v>5.4421583758779875E-3</v>
      </c>
      <c r="AJ25" s="90">
        <f>建設IO2!AJ25/建設IO2!AJ$51</f>
        <v>3.8875831563190727E-3</v>
      </c>
      <c r="AK25" s="90">
        <f>建設IO2!AK25/建設IO2!AK$51</f>
        <v>2.7288581264852852E-3</v>
      </c>
      <c r="AL25" s="90">
        <f>建設IO2!AL25/建設IO2!AL$51</f>
        <v>2.6477020969044797E-3</v>
      </c>
      <c r="AM25" s="90">
        <f>建設IO2!AM25/建設IO2!AM$51</f>
        <v>8.9109942282464567E-3</v>
      </c>
      <c r="AN25" s="90">
        <f>建設IO2!AN25/建設IO2!AN$51</f>
        <v>3.2953139904791898E-3</v>
      </c>
      <c r="AO25" s="90">
        <f>建設IO2!AO25/建設IO2!AO$51</f>
        <v>9.0985149550303276E-3</v>
      </c>
      <c r="AP25" s="90">
        <f>建設IO2!AP25/建設IO2!AP$51</f>
        <v>3.3408153677506915E-3</v>
      </c>
      <c r="AQ25" s="90">
        <f>建設IO2!AQ25/建設IO2!AQ$51</f>
        <v>6.0006776843226249E-3</v>
      </c>
      <c r="AR25" s="90">
        <f>建設IO2!AR25/建設IO2!AR$51</f>
        <v>6.0848231858585304E-3</v>
      </c>
      <c r="AS25" s="90">
        <f>建設IO2!AS25/建設IO2!AS$51</f>
        <v>5.658657958862774E-3</v>
      </c>
      <c r="AT25" s="90">
        <f>建設IO2!AT25/建設IO2!AT$51</f>
        <v>7.5246963180034977E-3</v>
      </c>
      <c r="AU25" s="90">
        <f>建設IO2!AU25/建設IO2!AU$51</f>
        <v>5.697404515720616E-3</v>
      </c>
      <c r="AV25" s="90">
        <f>建設IO2!AV25/建設IO2!AV$51</f>
        <v>1.887638210977189E-2</v>
      </c>
      <c r="AW25" s="90">
        <f>建設IO2!AW25/建設IO2!AW$51</f>
        <v>5.1319370936035082E-3</v>
      </c>
      <c r="AX25" s="90">
        <f>建設IO2!AX25/建設IO2!AX$51</f>
        <v>4.9517883437039849E-3</v>
      </c>
      <c r="AY25" s="90">
        <f>建設IO2!AY25/建設IO2!AY$51</f>
        <v>5.8344137803296907E-3</v>
      </c>
      <c r="AZ25" s="90">
        <f>建設IO2!AZ25/建設IO2!AZ$51</f>
        <v>3.278634233577851E-3</v>
      </c>
      <c r="BA25" s="90">
        <f>建設IO2!BA25/建設IO2!BA$51</f>
        <v>2.4325073224563238E-3</v>
      </c>
      <c r="BB25" s="90">
        <f>建設IO2!BB25/建設IO2!BB$51</f>
        <v>1.458498659883954E-3</v>
      </c>
      <c r="BC25" s="90">
        <f>建設IO2!BC25/建設IO2!BC$51</f>
        <v>1.0137133469470508E-3</v>
      </c>
      <c r="BD25" s="90">
        <f>建設IO2!BD25/建設IO2!BD$51</f>
        <v>1.9671030010315295E-3</v>
      </c>
      <c r="BE25" s="90">
        <f>建設IO2!BE25/建設IO2!BE$51</f>
        <v>5.9830408769387493E-3</v>
      </c>
      <c r="BF25" s="90">
        <f>建設IO2!BF25/建設IO2!BF$51</f>
        <v>1.4075187969924813E-3</v>
      </c>
      <c r="BG25" s="90">
        <f>建設IO2!BG25/建設IO2!BG$51</f>
        <v>4.8929193206687033E-3</v>
      </c>
      <c r="BH25" s="90">
        <f>建設IO2!BH25/建設IO2!BH$51</f>
        <v>2.1303454618630986E-3</v>
      </c>
      <c r="BI25" s="90">
        <f>建設IO2!BI25/建設IO2!BI$51</f>
        <v>4.2037713834697417E-4</v>
      </c>
      <c r="BJ25" s="90">
        <f>建設IO2!BJ25/建設IO2!BJ$51</f>
        <v>2.3664767537207219E-3</v>
      </c>
      <c r="BK25" s="90">
        <f>建設IO2!BK25/建設IO2!BK$51</f>
        <v>1.2508539183544876E-3</v>
      </c>
      <c r="BL25" s="90">
        <f>建設IO2!BL25/建設IO2!BL$51</f>
        <v>6.6464730109612328E-4</v>
      </c>
      <c r="BM25" s="90">
        <f>建設IO2!BM25/建設IO2!BM$51</f>
        <v>1.5646987385005006E-3</v>
      </c>
      <c r="BN25" s="90">
        <f>建設IO2!BN25/建設IO2!BN$51</f>
        <v>4.0128643876673484E-3</v>
      </c>
      <c r="BO25" s="90">
        <f>建設IO2!BO25/建設IO2!BO$51</f>
        <v>3.5448555464153981E-3</v>
      </c>
      <c r="BP25" s="90">
        <f>建設IO2!BP25/建設IO2!BP$51</f>
        <v>2.7804142841651629E-3</v>
      </c>
      <c r="BQ25" s="90">
        <f>建設IO2!BQ25/建設IO2!BQ$51</f>
        <v>2.8525117789564803E-3</v>
      </c>
      <c r="BR25" s="90">
        <f>建設IO2!BR25/建設IO2!BR$51</f>
        <v>2.9803189760209642E-3</v>
      </c>
      <c r="BS25" s="90">
        <f>建設IO2!BS25/建設IO2!BS$51</f>
        <v>6.1851164852971905E-3</v>
      </c>
      <c r="BT25" s="92">
        <f>建設IO2!BT25/建設IO2!BT$51</f>
        <v>4.1988048587676277E-3</v>
      </c>
    </row>
    <row r="26" spans="1:72">
      <c r="A26" s="15">
        <f>建設IO2!A26</f>
        <v>23</v>
      </c>
      <c r="B26" s="9" t="str">
        <f>建設IO2!B26</f>
        <v>建設</v>
      </c>
      <c r="C26" s="89">
        <f>建設IO2!C26/建設IO2!C$51</f>
        <v>6.0543755486466096E-4</v>
      </c>
      <c r="D26" s="90">
        <f>建設IO2!D26/建設IO2!D$51</f>
        <v>6.3680058379478289E-4</v>
      </c>
      <c r="E26" s="90">
        <f>建設IO2!E26/建設IO2!E$51</f>
        <v>5.7659015675245431E-4</v>
      </c>
      <c r="F26" s="90">
        <f>建設IO2!F26/建設IO2!F$51</f>
        <v>6.2822393999313012E-4</v>
      </c>
      <c r="G26" s="90">
        <f>建設IO2!G26/建設IO2!G$51</f>
        <v>6.3495742517173344E-4</v>
      </c>
      <c r="H26" s="90">
        <f>建設IO2!H26/建設IO2!H$51</f>
        <v>3.9880280188582393E-4</v>
      </c>
      <c r="I26" s="90">
        <f>建設IO2!I26/建設IO2!I$51</f>
        <v>5.144374512632855E-4</v>
      </c>
      <c r="J26" s="90">
        <f>建設IO2!J26/建設IO2!J$51</f>
        <v>6.5944881889763783E-4</v>
      </c>
      <c r="K26" s="90">
        <f>建設IO2!K26/建設IO2!K$51</f>
        <v>5.9033544198718838E-4</v>
      </c>
      <c r="L26" s="90">
        <f>建設IO2!L26/建設IO2!L$51</f>
        <v>5.9467584090958125E-4</v>
      </c>
      <c r="M26" s="90">
        <f>建設IO2!M26/建設IO2!M$51</f>
        <v>3.5816143795184717E-4</v>
      </c>
      <c r="N26" s="90">
        <f>建設IO2!N26/建設IO2!N$51</f>
        <v>4.1212293333419396E-4</v>
      </c>
      <c r="O26" s="90">
        <f>建設IO2!O26/建設IO2!O$51</f>
        <v>6.0205303448183077E-4</v>
      </c>
      <c r="P26" s="90">
        <f>建設IO2!P26/建設IO2!P$51</f>
        <v>2.9382096090452861E-4</v>
      </c>
      <c r="Q26" s="90">
        <f>建設IO2!Q26/建設IO2!Q$51</f>
        <v>3.8076434917501059E-4</v>
      </c>
      <c r="R26" s="90">
        <f>建設IO2!R26/建設IO2!R$51</f>
        <v>7.1202874484706941E-4</v>
      </c>
      <c r="S26" s="90">
        <f>建設IO2!S26/建設IO2!S$51</f>
        <v>6.1092277936068879E-4</v>
      </c>
      <c r="T26" s="90">
        <f>建設IO2!T26/建設IO2!T$51</f>
        <v>5.2162119868551455E-4</v>
      </c>
      <c r="U26" s="90">
        <f>建設IO2!U26/建設IO2!U$51</f>
        <v>6.1813813982565698E-4</v>
      </c>
      <c r="V26" s="90">
        <f>建設IO2!V26/建設IO2!V$51</f>
        <v>7.1838071417675378E-4</v>
      </c>
      <c r="W26" s="90">
        <f>建設IO2!W26/建設IO2!W$51</f>
        <v>1.1087522669256621E-3</v>
      </c>
      <c r="X26" s="90">
        <f>建設IO2!X26/建設IO2!X$51</f>
        <v>5.6262766143948424E-4</v>
      </c>
      <c r="Y26" s="90">
        <f>建設IO2!Y26/建設IO2!Y$51</f>
        <v>6.2994669681796156E-4</v>
      </c>
      <c r="Z26" s="90">
        <f>建設IO2!Z26/建設IO2!Z$51</f>
        <v>1.0091533456019438E-3</v>
      </c>
      <c r="AA26" s="90">
        <f>建設IO2!AA26/建設IO2!AA$51</f>
        <v>8.4634867561254846E-4</v>
      </c>
      <c r="AB26" s="90">
        <f>建設IO2!AB26/建設IO2!AB$51</f>
        <v>5.9347755947201139E-4</v>
      </c>
      <c r="AC26" s="90">
        <f>建設IO2!AC26/建設IO2!AC$51</f>
        <v>6.9606001031660377E-4</v>
      </c>
      <c r="AD26" s="90">
        <f>建設IO2!AD26/建設IO2!AD$51</f>
        <v>5.0734204654863282E-4</v>
      </c>
      <c r="AE26" s="90">
        <f>建設IO2!AE26/建設IO2!AE$51</f>
        <v>3.436791066757765E-4</v>
      </c>
      <c r="AF26" s="90">
        <f>建設IO2!AF26/建設IO2!AF$51</f>
        <v>4.0779950440193187E-4</v>
      </c>
      <c r="AG26" s="90">
        <f>建設IO2!AG26/建設IO2!AG$51</f>
        <v>4.8826004095677407E-4</v>
      </c>
      <c r="AH26" s="90">
        <f>建設IO2!AH26/建設IO2!AH$51</f>
        <v>4.9323145106179415E-4</v>
      </c>
      <c r="AI26" s="90">
        <f>建設IO2!AI26/建設IO2!AI$51</f>
        <v>5.2548895326861233E-4</v>
      </c>
      <c r="AJ26" s="90">
        <f>建設IO2!AJ26/建設IO2!AJ$51</f>
        <v>5.2992101888421335E-4</v>
      </c>
      <c r="AK26" s="90">
        <f>建設IO2!AK26/建設IO2!AK$51</f>
        <v>4.9697747336652546E-4</v>
      </c>
      <c r="AL26" s="90">
        <f>建設IO2!AL26/建設IO2!AL$51</f>
        <v>3.8262956262134318E-4</v>
      </c>
      <c r="AM26" s="90">
        <f>建設IO2!AM26/建設IO2!AM$51</f>
        <v>5.461596092604657E-4</v>
      </c>
      <c r="AN26" s="90">
        <f>建設IO2!AN26/建設IO2!AN$51</f>
        <v>5.6823627675160542E-4</v>
      </c>
      <c r="AO26" s="90">
        <f>建設IO2!AO26/建設IO2!AO$51</f>
        <v>5.229031583350763E-4</v>
      </c>
      <c r="AP26" s="90">
        <f>建設IO2!AP26/建設IO2!AP$51</f>
        <v>5.2200240121104554E-4</v>
      </c>
      <c r="AQ26" s="90">
        <f>建設IO2!AQ26/建設IO2!AQ$51</f>
        <v>3.6054141302188788E-4</v>
      </c>
      <c r="AR26" s="90">
        <f>建設IO2!AR26/建設IO2!AR$51</f>
        <v>3.4969195983119582E-4</v>
      </c>
      <c r="AS26" s="90">
        <f>建設IO2!AS26/建設IO2!AS$51</f>
        <v>3.4061390910857431E-4</v>
      </c>
      <c r="AT26" s="90">
        <f>建設IO2!AT26/建設IO2!AT$51</f>
        <v>3.8757857919364749E-4</v>
      </c>
      <c r="AU26" s="90">
        <f>建設IO2!AU26/建設IO2!AU$51</f>
        <v>3.9389463318562285E-4</v>
      </c>
      <c r="AV26" s="90">
        <f>建設IO2!AV26/建設IO2!AV$51</f>
        <v>3.9844606036457814E-4</v>
      </c>
      <c r="AW26" s="90">
        <f>建設IO2!AW26/建設IO2!AW$51</f>
        <v>4.7255406018448508E-4</v>
      </c>
      <c r="AX26" s="90">
        <f>建設IO2!AX26/建設IO2!AX$51</f>
        <v>4.749916876454662E-4</v>
      </c>
      <c r="AY26" s="90">
        <f>建設IO2!AY26/建設IO2!AY$51</f>
        <v>4.630487127245786E-4</v>
      </c>
      <c r="AZ26" s="90">
        <f>建設IO2!AZ26/建設IO2!AZ$51</f>
        <v>3.2013600260524469E-4</v>
      </c>
      <c r="BA26" s="90">
        <f>建設IO2!BA26/建設IO2!BA$51</f>
        <v>3.4324956596122548E-4</v>
      </c>
      <c r="BB26" s="90">
        <f>建設IO2!BB26/建設IO2!BB$51</f>
        <v>3.4800138454836566E-4</v>
      </c>
      <c r="BC26" s="90">
        <f>建設IO2!BC26/建設IO2!BC$51</f>
        <v>3.6681792245197404E-4</v>
      </c>
      <c r="BD26" s="90">
        <f>建設IO2!BD26/建設IO2!BD$51</f>
        <v>2.6387967087008324E-4</v>
      </c>
      <c r="BE26" s="90">
        <f>建設IO2!BE26/建設IO2!BE$51</f>
        <v>4.0173895576567142E-4</v>
      </c>
      <c r="BF26" s="90">
        <f>建設IO2!BF26/建設IO2!BF$51</f>
        <v>3.4586466165413532E-4</v>
      </c>
      <c r="BG26" s="90">
        <f>建設IO2!BG26/建設IO2!BG$51</f>
        <v>3.9713892171189247E-4</v>
      </c>
      <c r="BH26" s="90">
        <f>建設IO2!BH26/建設IO2!BH$51</f>
        <v>4.1540120159242513E-4</v>
      </c>
      <c r="BI26" s="90">
        <f>建設IO2!BI26/建設IO2!BI$51</f>
        <v>2.7453200871639129E-4</v>
      </c>
      <c r="BJ26" s="90">
        <f>建設IO2!BJ26/建設IO2!BJ$51</f>
        <v>2.1243058830527125E-4</v>
      </c>
      <c r="BK26" s="90">
        <f>建設IO2!BK26/建設IO2!BK$51</f>
        <v>2.0587620601345683E-4</v>
      </c>
      <c r="BL26" s="90">
        <f>建設IO2!BL26/建設IO2!BL$51</f>
        <v>2.7083988381902913E-4</v>
      </c>
      <c r="BM26" s="90">
        <f>建設IO2!BM26/建設IO2!BM$51</f>
        <v>2.1449843633748584E-4</v>
      </c>
      <c r="BN26" s="90">
        <f>建設IO2!BN26/建設IO2!BN$51</f>
        <v>2.4709877259926756E-4</v>
      </c>
      <c r="BO26" s="90">
        <f>建設IO2!BO26/建設IO2!BO$51</f>
        <v>2.688206158876445E-4</v>
      </c>
      <c r="BP26" s="90">
        <f>建設IO2!BP26/建設IO2!BP$51</f>
        <v>3.8136269541792111E-4</v>
      </c>
      <c r="BQ26" s="90">
        <f>建設IO2!BQ26/建設IO2!BQ$51</f>
        <v>2.5562223681076403E-4</v>
      </c>
      <c r="BR26" s="90">
        <f>建設IO2!BR26/建設IO2!BR$51</f>
        <v>1.7784306962101228E-4</v>
      </c>
      <c r="BS26" s="90">
        <f>建設IO2!BS26/建設IO2!BS$51</f>
        <v>1.6188481775597339E-4</v>
      </c>
      <c r="BT26" s="92">
        <f>建設IO2!BT26/建設IO2!BT$51</f>
        <v>2.6112900895080882E-4</v>
      </c>
    </row>
    <row r="27" spans="1:72">
      <c r="A27" s="15">
        <f>建設IO2!A27</f>
        <v>24</v>
      </c>
      <c r="B27" s="9" t="str">
        <f>建設IO2!B27</f>
        <v>電力・ガス・熱供給</v>
      </c>
      <c r="C27" s="89">
        <f>建設IO2!C27/建設IO2!C$51</f>
        <v>3.2805254035160884E-3</v>
      </c>
      <c r="D27" s="90">
        <f>建設IO2!D27/建設IO2!D$51</f>
        <v>3.6891258623391052E-3</v>
      </c>
      <c r="E27" s="90">
        <f>建設IO2!E27/建設IO2!E$51</f>
        <v>5.3440363291156444E-3</v>
      </c>
      <c r="F27" s="90">
        <f>建設IO2!F27/建設IO2!F$51</f>
        <v>3.9234724166345141E-3</v>
      </c>
      <c r="G27" s="90">
        <f>建設IO2!G27/建設IO2!G$51</f>
        <v>3.8980521907421841E-3</v>
      </c>
      <c r="H27" s="90">
        <f>建設IO2!H27/建設IO2!H$51</f>
        <v>4.789582165222816E-3</v>
      </c>
      <c r="I27" s="90">
        <f>建設IO2!I27/建設IO2!I$51</f>
        <v>7.0539999409128746E-3</v>
      </c>
      <c r="J27" s="90">
        <f>建設IO2!J27/建設IO2!J$51</f>
        <v>8.2677165354330708E-3</v>
      </c>
      <c r="K27" s="90">
        <f>建設IO2!K27/建設IO2!K$51</f>
        <v>7.4021978492801802E-3</v>
      </c>
      <c r="L27" s="90">
        <f>建設IO2!L27/建設IO2!L$51</f>
        <v>7.3994736201251398E-3</v>
      </c>
      <c r="M27" s="90">
        <f>建設IO2!M27/建設IO2!M$51</f>
        <v>7.5479206738741133E-3</v>
      </c>
      <c r="N27" s="90">
        <f>建設IO2!N27/建設IO2!N$51</f>
        <v>6.5655669191470962E-3</v>
      </c>
      <c r="O27" s="90">
        <f>建設IO2!O27/建設IO2!O$51</f>
        <v>6.4434810101037278E-3</v>
      </c>
      <c r="P27" s="90">
        <f>建設IO2!P27/建設IO2!P$51</f>
        <v>6.6416107045103876E-3</v>
      </c>
      <c r="Q27" s="90">
        <f>建設IO2!Q27/建設IO2!Q$51</f>
        <v>6.4870963192779577E-3</v>
      </c>
      <c r="R27" s="90">
        <f>建設IO2!R27/建設IO2!R$51</f>
        <v>1.6214462719874507E-3</v>
      </c>
      <c r="S27" s="90">
        <f>建設IO2!S27/建設IO2!S$51</f>
        <v>1.5481043196140009E-3</v>
      </c>
      <c r="T27" s="90">
        <f>建設IO2!T27/建設IO2!T$51</f>
        <v>1.6691878357936467E-3</v>
      </c>
      <c r="U27" s="90">
        <f>建設IO2!U27/建設IO2!U$51</f>
        <v>1.5383210525206691E-3</v>
      </c>
      <c r="V27" s="90">
        <f>建設IO2!V27/建設IO2!V$51</f>
        <v>1.626053970749974E-3</v>
      </c>
      <c r="W27" s="90">
        <f>建設IO2!W27/建設IO2!W$51</f>
        <v>2.2862643643583418E-3</v>
      </c>
      <c r="X27" s="90">
        <f>建設IO2!X27/建設IO2!X$51</f>
        <v>1.284258792416214E-3</v>
      </c>
      <c r="Y27" s="90">
        <f>建設IO2!Y27/建設IO2!Y$51</f>
        <v>1.8575351316427072E-3</v>
      </c>
      <c r="Z27" s="90">
        <f>建設IO2!Z27/建設IO2!Z$51</f>
        <v>2.5138623269464391E-3</v>
      </c>
      <c r="AA27" s="90">
        <f>建設IO2!AA27/建設IO2!AA$51</f>
        <v>1.878919112114686E-3</v>
      </c>
      <c r="AB27" s="90">
        <f>建設IO2!AB27/建設IO2!AB$51</f>
        <v>1.3571218570751034E-3</v>
      </c>
      <c r="AC27" s="90">
        <f>建設IO2!AC27/建設IO2!AC$51</f>
        <v>1.4992786098837886E-3</v>
      </c>
      <c r="AD27" s="90">
        <f>建設IO2!AD27/建設IO2!AD$51</f>
        <v>2.0351334367234926E-3</v>
      </c>
      <c r="AE27" s="90">
        <f>建設IO2!AE27/建設IO2!AE$51</f>
        <v>2.9591345273781659E-3</v>
      </c>
      <c r="AF27" s="90">
        <f>建設IO2!AF27/建設IO2!AF$51</f>
        <v>2.2427339584299277E-3</v>
      </c>
      <c r="AG27" s="90">
        <f>建設IO2!AG27/建設IO2!AG$51</f>
        <v>2.2933954586109254E-3</v>
      </c>
      <c r="AH27" s="90">
        <f>建設IO2!AH27/建設IO2!AH$51</f>
        <v>2.3517445328753777E-3</v>
      </c>
      <c r="AI27" s="90">
        <f>建設IO2!AI27/建設IO2!AI$51</f>
        <v>2.4432192954674243E-3</v>
      </c>
      <c r="AJ27" s="90">
        <f>建設IO2!AJ27/建設IO2!AJ$51</f>
        <v>2.6863989331581588E-3</v>
      </c>
      <c r="AK27" s="90">
        <f>建設IO2!AK27/建設IO2!AK$51</f>
        <v>2.3583840099756933E-3</v>
      </c>
      <c r="AL27" s="90">
        <f>建設IO2!AL27/建設IO2!AL$51</f>
        <v>1.7336425861979375E-3</v>
      </c>
      <c r="AM27" s="90">
        <f>建設IO2!AM27/建設IO2!AM$51</f>
        <v>2.6848923894894879E-3</v>
      </c>
      <c r="AN27" s="90">
        <f>建設IO2!AN27/建設IO2!AN$51</f>
        <v>1.0680103514849452E-3</v>
      </c>
      <c r="AO27" s="90">
        <f>建設IO2!AO27/建設IO2!AO$51</f>
        <v>8.366450533361222E-4</v>
      </c>
      <c r="AP27" s="90">
        <f>建設IO2!AP27/建設IO2!AP$51</f>
        <v>1.1484052826643003E-3</v>
      </c>
      <c r="AQ27" s="90">
        <f>建設IO2!AQ27/建設IO2!AQ$51</f>
        <v>1.9754664921824271E-3</v>
      </c>
      <c r="AR27" s="90">
        <f>建設IO2!AR27/建設IO2!AR$51</f>
        <v>1.9132361153068043E-3</v>
      </c>
      <c r="AS27" s="90">
        <f>建設IO2!AS27/建設IO2!AS$51</f>
        <v>1.9007372895173556E-3</v>
      </c>
      <c r="AT27" s="90">
        <f>建設IO2!AT27/建設IO2!AT$51</f>
        <v>2.0796899371366452E-3</v>
      </c>
      <c r="AU27" s="90">
        <f>建設IO2!AU27/建設IO2!AU$51</f>
        <v>1.674052191038897E-3</v>
      </c>
      <c r="AV27" s="90">
        <f>建設IO2!AV27/建設IO2!AV$51</f>
        <v>2.4404821197330411E-3</v>
      </c>
      <c r="AW27" s="90">
        <f>建設IO2!AW27/建設IO2!AW$51</f>
        <v>2.6179494934220476E-3</v>
      </c>
      <c r="AX27" s="90">
        <f>建設IO2!AX27/建設IO2!AX$51</f>
        <v>2.5412055289032441E-3</v>
      </c>
      <c r="AY27" s="90">
        <f>建設IO2!AY27/建設IO2!AY$51</f>
        <v>2.9172068901648454E-3</v>
      </c>
      <c r="AZ27" s="90">
        <f>建設IO2!AZ27/建設IO2!AZ$51</f>
        <v>3.2013600260524469E-4</v>
      </c>
      <c r="BA27" s="90">
        <f>建設IO2!BA27/建設IO2!BA$51</f>
        <v>2.0639212331728285E-3</v>
      </c>
      <c r="BB27" s="90">
        <f>建設IO2!BB27/建設IO2!BB$51</f>
        <v>2.4335239676632143E-3</v>
      </c>
      <c r="BC27" s="90">
        <f>建設IO2!BC27/建設IO2!BC$51</f>
        <v>2.3587123959376223E-3</v>
      </c>
      <c r="BD27" s="90">
        <f>建設IO2!BD27/建設IO2!BD$51</f>
        <v>2.9586508552100241E-3</v>
      </c>
      <c r="BE27" s="90">
        <f>建設IO2!BE27/建設IO2!BE$51</f>
        <v>2.1378251574673229E-3</v>
      </c>
      <c r="BF27" s="90">
        <f>建設IO2!BF27/建設IO2!BF$51</f>
        <v>2.3157894736842107E-3</v>
      </c>
      <c r="BG27" s="90">
        <f>建設IO2!BG27/建設IO2!BG$51</f>
        <v>1.6270110401823484E-3</v>
      </c>
      <c r="BH27" s="90">
        <f>建設IO2!BH27/建設IO2!BH$51</f>
        <v>2.2855147823022926E-3</v>
      </c>
      <c r="BI27" s="90">
        <f>建設IO2!BI27/建設IO2!BI$51</f>
        <v>1.4241347952162798E-3</v>
      </c>
      <c r="BJ27" s="90">
        <f>建設IO2!BJ27/建設IO2!BJ$51</f>
        <v>2.6128962361548365E-3</v>
      </c>
      <c r="BK27" s="90">
        <f>建設IO2!BK27/建設IO2!BK$51</f>
        <v>7.3304406686609629E-4</v>
      </c>
      <c r="BL27" s="90">
        <f>建設IO2!BL27/建設IO2!BL$51</f>
        <v>2.4764727307820425E-3</v>
      </c>
      <c r="BM27" s="90">
        <f>建設IO2!BM27/建設IO2!BM$51</f>
        <v>2.8330373185830255E-3</v>
      </c>
      <c r="BN27" s="90">
        <f>建設IO2!BN27/建設IO2!BN$51</f>
        <v>4.03820154404139E-3</v>
      </c>
      <c r="BO27" s="90">
        <f>建設IO2!BO27/建設IO2!BO$51</f>
        <v>3.7807946706601334E-3</v>
      </c>
      <c r="BP27" s="90">
        <f>建設IO2!BP27/建設IO2!BP$51</f>
        <v>2.7365514821362648E-3</v>
      </c>
      <c r="BQ27" s="90">
        <f>建設IO2!BQ27/建設IO2!BQ$51</f>
        <v>5.850263465191804E-3</v>
      </c>
      <c r="BR27" s="90">
        <f>建設IO2!BR27/建設IO2!BR$51</f>
        <v>6.0516274295224458E-3</v>
      </c>
      <c r="BS27" s="90">
        <f>建設IO2!BS27/建設IO2!BS$51</f>
        <v>2.2416661217341933E-3</v>
      </c>
      <c r="BT27" s="92">
        <f>建設IO2!BT27/建設IO2!BT$51</f>
        <v>4.385471298759807E-3</v>
      </c>
    </row>
    <row r="28" spans="1:72">
      <c r="A28" s="151">
        <f>建設IO2!A28</f>
        <v>25</v>
      </c>
      <c r="B28" s="152" t="str">
        <f>建設IO2!B28</f>
        <v>水道</v>
      </c>
      <c r="C28" s="155">
        <f>建設IO2!C28/建設IO2!C$51</f>
        <v>6.7276673341420414E-4</v>
      </c>
      <c r="D28" s="161">
        <f>建設IO2!D28/建設IO2!D$51</f>
        <v>6.4937058941815255E-4</v>
      </c>
      <c r="E28" s="161">
        <f>建設IO2!E28/建設IO2!E$51</f>
        <v>6.974920603547715E-4</v>
      </c>
      <c r="F28" s="161">
        <f>建設IO2!F28/建設IO2!F$51</f>
        <v>8.098234409266281E-4</v>
      </c>
      <c r="G28" s="161">
        <f>建設IO2!G28/建設IO2!G$51</f>
        <v>8.0577824004728288E-4</v>
      </c>
      <c r="H28" s="161">
        <f>建設IO2!H28/建設IO2!H$51</f>
        <v>9.4765022230294794E-4</v>
      </c>
      <c r="I28" s="161">
        <f>建設IO2!I28/建設IO2!I$51</f>
        <v>5.622763396447237E-4</v>
      </c>
      <c r="J28" s="161">
        <f>建設IO2!J28/建設IO2!J$51</f>
        <v>5.6102362204724413E-4</v>
      </c>
      <c r="K28" s="161">
        <f>建設IO2!K28/建設IO2!K$51</f>
        <v>5.1267894467011083E-4</v>
      </c>
      <c r="L28" s="161">
        <f>建設IO2!L28/建設IO2!L$51</f>
        <v>5.0192823269432541E-4</v>
      </c>
      <c r="M28" s="161">
        <f>建設IO2!M28/建設IO2!M$51</f>
        <v>1.0877495522982027E-3</v>
      </c>
      <c r="N28" s="161">
        <f>建設IO2!N28/建設IO2!N$51</f>
        <v>6.3093213364788503E-4</v>
      </c>
      <c r="O28" s="161">
        <f>建設IO2!O28/建設IO2!O$51</f>
        <v>4.2883665863929288E-4</v>
      </c>
      <c r="P28" s="161">
        <f>建設IO2!P28/建設IO2!P$51</f>
        <v>7.5681156596621002E-4</v>
      </c>
      <c r="Q28" s="161">
        <f>建設IO2!Q28/建設IO2!Q$51</f>
        <v>4.3717388238612327E-4</v>
      </c>
      <c r="R28" s="161">
        <f>建設IO2!R28/建設IO2!R$51</f>
        <v>5.8924662180124914E-4</v>
      </c>
      <c r="S28" s="161">
        <f>建設IO2!S28/建設IO2!S$51</f>
        <v>1.5637023480232098E-3</v>
      </c>
      <c r="T28" s="161">
        <f>建設IO2!T28/建設IO2!T$51</f>
        <v>1.9647731817154382E-3</v>
      </c>
      <c r="U28" s="161">
        <f>建設IO2!U28/建設IO2!U$51</f>
        <v>1.5312967554771957E-3</v>
      </c>
      <c r="V28" s="161">
        <f>建設IO2!V28/建設IO2!V$51</f>
        <v>5.2802656563224852E-4</v>
      </c>
      <c r="W28" s="161">
        <f>建設IO2!W28/建設IO2!W$51</f>
        <v>7.0478826269693249E-4</v>
      </c>
      <c r="X28" s="161">
        <f>建設IO2!X28/建設IO2!X$51</f>
        <v>4.2944526815187688E-4</v>
      </c>
      <c r="Y28" s="161">
        <f>建設IO2!Y28/建設IO2!Y$51</f>
        <v>6.5256016798578582E-4</v>
      </c>
      <c r="Z28" s="161">
        <f>建設IO2!Z28/建設IO2!Z$51</f>
        <v>8.4557187360925681E-4</v>
      </c>
      <c r="AA28" s="161">
        <f>建設IO2!AA28/建設IO2!AA$51</f>
        <v>6.070996420032785E-4</v>
      </c>
      <c r="AB28" s="161">
        <f>建設IO2!AB28/建設IO2!AB$51</f>
        <v>4.4394985641128457E-4</v>
      </c>
      <c r="AC28" s="161">
        <f>建設IO2!AC28/建設IO2!AC$51</f>
        <v>4.7741128954344978E-4</v>
      </c>
      <c r="AD28" s="161">
        <f>建設IO2!AD28/建設IO2!AD$51</f>
        <v>6.9183006347540836E-4</v>
      </c>
      <c r="AE28" s="161">
        <f>建設IO2!AE28/建設IO2!AE$51</f>
        <v>5.6368673700956285E-4</v>
      </c>
      <c r="AF28" s="161">
        <f>建設IO2!AF28/建設IO2!AF$51</f>
        <v>4.9207044724189862E-4</v>
      </c>
      <c r="AG28" s="161">
        <f>建設IO2!AG28/建設IO2!AG$51</f>
        <v>6.2459239005509411E-4</v>
      </c>
      <c r="AH28" s="161">
        <f>建設IO2!AH28/建設IO2!AH$51</f>
        <v>6.4110295822988991E-4</v>
      </c>
      <c r="AI28" s="161">
        <f>建設IO2!AI28/建設IO2!AI$51</f>
        <v>6.7400552230051358E-4</v>
      </c>
      <c r="AJ28" s="161">
        <f>建設IO2!AJ28/建設IO2!AJ$51</f>
        <v>6.4793052605317879E-4</v>
      </c>
      <c r="AK28" s="161">
        <f>建設IO2!AK28/建設IO2!AK$51</f>
        <v>6.2348083022345914E-4</v>
      </c>
      <c r="AL28" s="161">
        <f>建設IO2!AL28/建設IO2!AL$51</f>
        <v>4.2986778022891642E-4</v>
      </c>
      <c r="AM28" s="161">
        <f>建設IO2!AM28/建設IO2!AM$51</f>
        <v>8.7926988818441362E-4</v>
      </c>
      <c r="AN28" s="161">
        <f>建設IO2!AN28/建設IO2!AN$51</f>
        <v>2.761308814736717E-4</v>
      </c>
      <c r="AO28" s="161">
        <f>建設IO2!AO28/建設IO2!AO$51</f>
        <v>2.0916126333403055E-4</v>
      </c>
      <c r="AP28" s="161">
        <f>建設IO2!AP28/建設IO2!AP$51</f>
        <v>5.2200240121104554E-4</v>
      </c>
      <c r="AQ28" s="161">
        <f>建設IO2!AQ28/建設IO2!AQ$51</f>
        <v>5.0575948215570387E-4</v>
      </c>
      <c r="AR28" s="161">
        <f>建設IO2!AR28/建設IO2!AR$51</f>
        <v>4.9066725253801293E-4</v>
      </c>
      <c r="AS28" s="161">
        <f>建設IO2!AS28/建設IO2!AS$51</f>
        <v>4.8579360807288468E-4</v>
      </c>
      <c r="AT28" s="161">
        <f>建設IO2!AT28/建設IO2!AT$51</f>
        <v>5.3882875643994897E-4</v>
      </c>
      <c r="AU28" s="161">
        <f>建設IO2!AU28/建設IO2!AU$51</f>
        <v>4.5016529506928323E-4</v>
      </c>
      <c r="AV28" s="161">
        <f>建設IO2!AV28/建設IO2!AV$51</f>
        <v>5.976690905468672E-4</v>
      </c>
      <c r="AW28" s="161">
        <f>建設IO2!AW28/建設IO2!AW$51</f>
        <v>6.6157568425827913E-4</v>
      </c>
      <c r="AX28" s="161">
        <f>建設IO2!AX28/建設IO2!AX$51</f>
        <v>6.5311357051251601E-4</v>
      </c>
      <c r="AY28" s="161">
        <f>建設IO2!AY28/建設IO2!AY$51</f>
        <v>6.9457306908686793E-4</v>
      </c>
      <c r="AZ28" s="161">
        <f>建設IO2!AZ28/建設IO2!AZ$51</f>
        <v>6.6235035021774765E-5</v>
      </c>
      <c r="BA28" s="161">
        <f>建設IO2!BA28/建設IO2!BA$51</f>
        <v>3.8608035538696716E-4</v>
      </c>
      <c r="BB28" s="161">
        <f>建設IO2!BB28/建設IO2!BB$51</f>
        <v>3.9460871283609323E-4</v>
      </c>
      <c r="BC28" s="161">
        <f>建設IO2!BC28/建設IO2!BC$51</f>
        <v>3.7413337959489091E-4</v>
      </c>
      <c r="BD28" s="161">
        <f>建設IO2!BD28/建設IO2!BD$51</f>
        <v>4.2780492095604406E-4</v>
      </c>
      <c r="BE28" s="161">
        <f>建設IO2!BE28/建設IO2!BE$51</f>
        <v>4.3043459546321936E-4</v>
      </c>
      <c r="BF28" s="161">
        <f>建設IO2!BF28/建設IO2!BF$51</f>
        <v>4.2105263157894739E-4</v>
      </c>
      <c r="BG28" s="161">
        <f>建設IO2!BG28/建設IO2!BG$51</f>
        <v>3.4889493298280693E-4</v>
      </c>
      <c r="BH28" s="161">
        <f>建設IO2!BH28/建設IO2!BH$51</f>
        <v>4.6065892005385669E-4</v>
      </c>
      <c r="BI28" s="161">
        <f>建設IO2!BI28/建設IO2!BI$51</f>
        <v>4.1179801307458694E-4</v>
      </c>
      <c r="BJ28" s="161">
        <f>建設IO2!BJ28/建設IO2!BJ$51</f>
        <v>2.1667920007137668E-4</v>
      </c>
      <c r="BK28" s="161">
        <f>建設IO2!BK28/建設IO2!BK$51</f>
        <v>2.3395023410620092E-4</v>
      </c>
      <c r="BL28" s="161">
        <f>建設IO2!BL28/建設IO2!BL$51</f>
        <v>5.0899219545300306E-4</v>
      </c>
      <c r="BM28" s="161">
        <f>建設IO2!BM28/建設IO2!BM$51</f>
        <v>1.7201323880204177E-4</v>
      </c>
      <c r="BN28" s="161">
        <f>建設IO2!BN28/建設IO2!BN$51</f>
        <v>6.7155763981682466E-4</v>
      </c>
      <c r="BO28" s="161">
        <f>建設IO2!BO28/建設IO2!BO$51</f>
        <v>6.3282449705739496E-4</v>
      </c>
      <c r="BP28" s="161">
        <f>建設IO2!BP28/建設IO2!BP$51</f>
        <v>5.4219296952388147E-4</v>
      </c>
      <c r="BQ28" s="161">
        <f>建設IO2!BQ28/建設IO2!BQ$51</f>
        <v>6.8553236235613987E-4</v>
      </c>
      <c r="BR28" s="161">
        <f>建設IO2!BR28/建設IO2!BR$51</f>
        <v>4.9713341787082971E-4</v>
      </c>
      <c r="BS28" s="161">
        <f>建設IO2!BS28/建設IO2!BS$51</f>
        <v>5.4945142578258948E-4</v>
      </c>
      <c r="BT28" s="162">
        <f>建設IO2!BT28/建設IO2!BT$51</f>
        <v>8.534294433157944E-4</v>
      </c>
    </row>
    <row r="29" spans="1:72">
      <c r="A29" s="15">
        <f>建設IO2!A29</f>
        <v>26</v>
      </c>
      <c r="B29" s="9" t="str">
        <f>建設IO2!B29</f>
        <v>廃棄物処理</v>
      </c>
      <c r="C29" s="89">
        <f>建設IO2!C29/建設IO2!C$51</f>
        <v>2.0191402835725782E-3</v>
      </c>
      <c r="D29" s="90">
        <f>建設IO2!D29/建設IO2!D$51</f>
        <v>4.2792671317819236E-4</v>
      </c>
      <c r="E29" s="90">
        <f>建設IO2!E29/建設IO2!E$51</f>
        <v>4.9018772818620025E-4</v>
      </c>
      <c r="F29" s="90">
        <f>建設IO2!F29/建設IO2!F$51</f>
        <v>4.1847820518897211E-4</v>
      </c>
      <c r="G29" s="90">
        <f>建設IO2!G29/建設IO2!G$51</f>
        <v>4.1418832589227509E-4</v>
      </c>
      <c r="H29" s="90">
        <f>建設IO2!H29/建設IO2!H$51</f>
        <v>5.6464159078883989E-4</v>
      </c>
      <c r="I29" s="90">
        <f>建設IO2!I29/建設IO2!I$51</f>
        <v>5.765060373219221E-4</v>
      </c>
      <c r="J29" s="90">
        <f>建設IO2!J29/建設IO2!J$51</f>
        <v>5.7086614173228341E-4</v>
      </c>
      <c r="K29" s="90">
        <f>建設IO2!K29/建設IO2!K$51</f>
        <v>5.5357641034180054E-4</v>
      </c>
      <c r="L29" s="90">
        <f>建設IO2!L29/建設IO2!L$51</f>
        <v>5.4978996634551356E-4</v>
      </c>
      <c r="M29" s="90">
        <f>建設IO2!M29/建設IO2!M$51</f>
        <v>7.561185912316774E-4</v>
      </c>
      <c r="N29" s="90">
        <f>建設IO2!N29/建設IO2!N$51</f>
        <v>6.0543666635469679E-4</v>
      </c>
      <c r="O29" s="90">
        <f>建設IO2!O29/建設IO2!O$51</f>
        <v>3.4895532026530697E-4</v>
      </c>
      <c r="P29" s="90">
        <f>建設IO2!P29/建設IO2!P$51</f>
        <v>7.6519148641981515E-4</v>
      </c>
      <c r="Q29" s="90">
        <f>建設IO2!Q29/建設IO2!Q$51</f>
        <v>6.4870963192779582E-4</v>
      </c>
      <c r="R29" s="90">
        <f>建設IO2!R29/建設IO2!R$51</f>
        <v>3.5013650483091565E-4</v>
      </c>
      <c r="S29" s="90">
        <f>建設IO2!S29/建設IO2!S$51</f>
        <v>3.2235925379032088E-4</v>
      </c>
      <c r="T29" s="90">
        <f>建設IO2!T29/建設IO2!T$51</f>
        <v>5.5639594526454893E-4</v>
      </c>
      <c r="U29" s="90">
        <f>建設IO2!U29/建設IO2!U$51</f>
        <v>3.0344963227804976E-4</v>
      </c>
      <c r="V29" s="90">
        <f>建設IO2!V29/建設IO2!V$51</f>
        <v>3.5188160706918633E-4</v>
      </c>
      <c r="W29" s="90">
        <f>建設IO2!W29/建設IO2!W$51</f>
        <v>3.3520417372171179E-4</v>
      </c>
      <c r="X29" s="90">
        <f>建設IO2!X29/建設IO2!X$51</f>
        <v>2.5005673841754853E-4</v>
      </c>
      <c r="Y29" s="90">
        <f>建設IO2!Y29/建設IO2!Y$51</f>
        <v>7.0424810208366984E-4</v>
      </c>
      <c r="Z29" s="90">
        <f>建設IO2!Z29/建設IO2!Z$51</f>
        <v>5.725351519744043E-4</v>
      </c>
      <c r="AA29" s="90">
        <f>建設IO2!AA29/建設IO2!AA$51</f>
        <v>3.9206778806126448E-4</v>
      </c>
      <c r="AB29" s="90">
        <f>建設IO2!AB29/建設IO2!AB$51</f>
        <v>2.9947661091880775E-4</v>
      </c>
      <c r="AC29" s="90">
        <f>建設IO2!AC29/建設IO2!AC$51</f>
        <v>3.0057136809126072E-4</v>
      </c>
      <c r="AD29" s="90">
        <f>建設IO2!AD29/建設IO2!AD$51</f>
        <v>8.417265772284135E-4</v>
      </c>
      <c r="AE29" s="90">
        <f>建設IO2!AE29/建設IO2!AE$51</f>
        <v>5.0462379185972749E-3</v>
      </c>
      <c r="AF29" s="90">
        <f>建設IO2!AF29/建設IO2!AF$51</f>
        <v>4.6388214349349114E-3</v>
      </c>
      <c r="AG29" s="90">
        <f>建設IO2!AG29/建設IO2!AG$51</f>
        <v>4.2763970340421878E-3</v>
      </c>
      <c r="AH29" s="90">
        <f>建設IO2!AH29/建設IO2!AH$51</f>
        <v>4.1694542186712751E-3</v>
      </c>
      <c r="AI29" s="90">
        <f>建設IO2!AI29/建設IO2!AI$51</f>
        <v>4.9164665311216271E-3</v>
      </c>
      <c r="AJ29" s="90">
        <f>建設IO2!AJ29/建設IO2!AJ$51</f>
        <v>6.9944190028510735E-3</v>
      </c>
      <c r="AK29" s="90">
        <f>建設IO2!AK29/建設IO2!AK$51</f>
        <v>3.3884827729535822E-3</v>
      </c>
      <c r="AL29" s="90">
        <f>建設IO2!AL29/建設IO2!AL$51</f>
        <v>1.5895660224948393E-3</v>
      </c>
      <c r="AM29" s="90">
        <f>建設IO2!AM29/建設IO2!AM$51</f>
        <v>2.4483016966848465E-3</v>
      </c>
      <c r="AN29" s="90">
        <f>建設IO2!AN29/建設IO2!AN$51</f>
        <v>7.5856119836238411E-3</v>
      </c>
      <c r="AO29" s="90">
        <f>建設IO2!AO29/建設IO2!AO$51</f>
        <v>5.8565153733528552E-3</v>
      </c>
      <c r="AP29" s="90">
        <f>建設IO2!AP29/建設IO2!AP$51</f>
        <v>2.923213446781855E-3</v>
      </c>
      <c r="AQ29" s="90">
        <f>建設IO2!AQ29/建設IO2!AQ$51</f>
        <v>1.0966467979415756E-3</v>
      </c>
      <c r="AR29" s="90">
        <f>建設IO2!AR29/建設IO2!AR$51</f>
        <v>8.5866769194152277E-4</v>
      </c>
      <c r="AS29" s="90">
        <f>建設IO2!AS29/建設IO2!AS$51</f>
        <v>1.3959586438875996E-4</v>
      </c>
      <c r="AT29" s="90">
        <f>建設IO2!AT29/建設IO2!AT$51</f>
        <v>3.1668005860944369E-3</v>
      </c>
      <c r="AU29" s="90">
        <f>建設IO2!AU29/建設IO2!AU$51</f>
        <v>4.023352324681719E-3</v>
      </c>
      <c r="AV29" s="90">
        <f>建設IO2!AV29/建設IO2!AV$51</f>
        <v>9.5627054487498753E-3</v>
      </c>
      <c r="AW29" s="90">
        <f>建設IO2!AW29/建設IO2!AW$51</f>
        <v>3.5536065325873279E-3</v>
      </c>
      <c r="AX29" s="90">
        <f>建設IO2!AX29/建設IO2!AX$51</f>
        <v>3.6218116182966799E-3</v>
      </c>
      <c r="AY29" s="90">
        <f>建設IO2!AY29/建設IO2!AY$51</f>
        <v>3.2876458603445084E-3</v>
      </c>
      <c r="AZ29" s="90">
        <f>建設IO2!AZ29/建設IO2!AZ$51</f>
        <v>7.8930083400948273E-3</v>
      </c>
      <c r="BA29" s="90">
        <f>建設IO2!BA29/建設IO2!BA$51</f>
        <v>4.1350814730091627E-3</v>
      </c>
      <c r="BB29" s="90">
        <f>建設IO2!BB29/建設IO2!BB$51</f>
        <v>5.6935512236287967E-3</v>
      </c>
      <c r="BC29" s="90">
        <f>建設IO2!BC29/建設IO2!BC$51</f>
        <v>8.1703205633320026E-3</v>
      </c>
      <c r="BD29" s="90">
        <f>建設IO2!BD29/建設IO2!BD$51</f>
        <v>1.2754184092054024E-3</v>
      </c>
      <c r="BE29" s="90">
        <f>建設IO2!BE29/建設IO2!BE$51</f>
        <v>1.4491298047261719E-3</v>
      </c>
      <c r="BF29" s="90">
        <f>建設IO2!BF29/建設IO2!BF$51</f>
        <v>2.7789473684210527E-3</v>
      </c>
      <c r="BG29" s="90">
        <f>建設IO2!BG29/建設IO2!BG$51</f>
        <v>5.3501884312313402E-3</v>
      </c>
      <c r="BH29" s="90">
        <f>建設IO2!BH29/建設IO2!BH$51</f>
        <v>2.1901503041157045E-3</v>
      </c>
      <c r="BI29" s="90">
        <f>建設IO2!BI29/建設IO2!BI$51</f>
        <v>2.8568487157049466E-3</v>
      </c>
      <c r="BJ29" s="90">
        <f>建設IO2!BJ29/建設IO2!BJ$51</f>
        <v>2.0775711536255527E-3</v>
      </c>
      <c r="BK29" s="90">
        <f>建設IO2!BK29/建設IO2!BK$51</f>
        <v>1.4941621618249365E-3</v>
      </c>
      <c r="BL29" s="90">
        <f>建設IO2!BL29/建設IO2!BL$51</f>
        <v>1.702866855735735E-3</v>
      </c>
      <c r="BM29" s="90">
        <f>建設IO2!BM29/建設IO2!BM$51</f>
        <v>9.6037270916706219E-3</v>
      </c>
      <c r="BN29" s="90">
        <f>建設IO2!BN29/建設IO2!BN$51</f>
        <v>5.6599025478847658E-3</v>
      </c>
      <c r="BO29" s="90">
        <f>建設IO2!BO29/建設IO2!BO$51</f>
        <v>7.5673580240646372E-3</v>
      </c>
      <c r="BP29" s="90">
        <f>建設IO2!BP29/建設IO2!BP$51</f>
        <v>4.7408378526234219E-3</v>
      </c>
      <c r="BQ29" s="90">
        <f>建設IO2!BQ29/建設IO2!BQ$51</f>
        <v>5.1647311028356641E-3</v>
      </c>
      <c r="BR29" s="90">
        <f>建設IO2!BR29/建設IO2!BR$51</f>
        <v>2.8537608846162434E-3</v>
      </c>
      <c r="BS29" s="90">
        <f>建設IO2!BS29/建設IO2!BS$51</f>
        <v>3.4976690181167452E-3</v>
      </c>
      <c r="BT29" s="92">
        <f>建設IO2!BT29/建設IO2!BT$51</f>
        <v>6.896457927798509E-3</v>
      </c>
    </row>
    <row r="30" spans="1:72">
      <c r="A30" s="15">
        <f>建設IO2!A30</f>
        <v>27</v>
      </c>
      <c r="B30" s="9" t="str">
        <f>建設IO2!B30</f>
        <v>商業</v>
      </c>
      <c r="C30" s="89">
        <f>建設IO2!C30/建設IO2!C$51</f>
        <v>5.4818482582333551E-2</v>
      </c>
      <c r="D30" s="90">
        <f>建設IO2!D30/建設IO2!D$51</f>
        <v>5.9757294369139596E-2</v>
      </c>
      <c r="E30" s="90">
        <f>建設IO2!E30/建設IO2!E$51</f>
        <v>6.3801705626987365E-2</v>
      </c>
      <c r="F30" s="90">
        <f>建設IO2!F30/建設IO2!F$51</f>
        <v>6.4825505171420134E-2</v>
      </c>
      <c r="G30" s="90">
        <f>建設IO2!G30/建設IO2!G$51</f>
        <v>6.4496446544615935E-2</v>
      </c>
      <c r="H30" s="90">
        <f>建設IO2!H30/建設IO2!H$51</f>
        <v>7.6037084712032785E-2</v>
      </c>
      <c r="I30" s="90">
        <f>建設IO2!I30/建設IO2!I$51</f>
        <v>6.2569335895943781E-2</v>
      </c>
      <c r="J30" s="90">
        <f>建設IO2!J30/建設IO2!J$51</f>
        <v>5.6594488188976375E-2</v>
      </c>
      <c r="K30" s="90">
        <f>建設IO2!K30/建設IO2!K$51</f>
        <v>5.5855957178405941E-2</v>
      </c>
      <c r="L30" s="90">
        <f>建設IO2!L30/建設IO2!L$51</f>
        <v>5.5285758108782036E-2</v>
      </c>
      <c r="M30" s="90">
        <f>建設IO2!M30/建設IO2!M$51</f>
        <v>8.6356702261723151E-2</v>
      </c>
      <c r="N30" s="90">
        <f>建設IO2!N30/建設IO2!N$51</f>
        <v>7.1548349410538337E-2</v>
      </c>
      <c r="O30" s="90">
        <f>建設IO2!O30/建設IO2!O$51</f>
        <v>5.0183979335118194E-2</v>
      </c>
      <c r="P30" s="90">
        <f>建設IO2!P30/建設IO2!P$51</f>
        <v>8.4855598258233536E-2</v>
      </c>
      <c r="Q30" s="90">
        <f>建設IO2!Q30/建設IO2!Q$51</f>
        <v>6.7677337470032434E-2</v>
      </c>
      <c r="R30" s="90">
        <f>建設IO2!R30/建設IO2!R$51</f>
        <v>5.4704122744012949E-2</v>
      </c>
      <c r="S30" s="90">
        <f>建設IO2!S30/建設IO2!S$51</f>
        <v>6.2167242060603541E-2</v>
      </c>
      <c r="T30" s="90">
        <f>建設IO2!T30/建設IO2!T$51</f>
        <v>6.181211204423348E-2</v>
      </c>
      <c r="U30" s="90">
        <f>建設IO2!U30/建設IO2!U$51</f>
        <v>6.2195935741730643E-2</v>
      </c>
      <c r="V30" s="90">
        <f>建設IO2!V30/建設IO2!V$51</f>
        <v>5.4235253228997589E-2</v>
      </c>
      <c r="W30" s="90">
        <f>建設IO2!W30/建設IO2!W$51</f>
        <v>5.5626702880177403E-2</v>
      </c>
      <c r="X30" s="90">
        <f>建設IO2!X30/建設IO2!X$51</f>
        <v>5.0723465786394466E-2</v>
      </c>
      <c r="Y30" s="90">
        <f>建設IO2!Y30/建設IO2!Y$51</f>
        <v>5.7005330318203845E-2</v>
      </c>
      <c r="Z30" s="90">
        <f>建設IO2!Z30/建設IO2!Z$51</f>
        <v>5.7192172145443171E-2</v>
      </c>
      <c r="AA30" s="90">
        <f>建設IO2!AA30/建設IO2!AA$51</f>
        <v>6.7419793118479635E-2</v>
      </c>
      <c r="AB30" s="90">
        <f>建設IO2!AB30/建設IO2!AB$51</f>
        <v>4.6370014935922112E-2</v>
      </c>
      <c r="AC30" s="90">
        <f>建設IO2!AC30/建設IO2!AC$51</f>
        <v>5.1921820558516595E-2</v>
      </c>
      <c r="AD30" s="90">
        <f>建設IO2!AD30/建設IO2!AD$51</f>
        <v>4.5510887675623946E-2</v>
      </c>
      <c r="AE30" s="90">
        <f>建設IO2!AE30/建設IO2!AE$51</f>
        <v>4.0171538226804263E-2</v>
      </c>
      <c r="AF30" s="90">
        <f>建設IO2!AF30/建設IO2!AF$51</f>
        <v>4.0829761753305958E-2</v>
      </c>
      <c r="AG30" s="90">
        <f>建設IO2!AG30/建設IO2!AG$51</f>
        <v>4.2751446787423313E-2</v>
      </c>
      <c r="AH30" s="90">
        <f>建設IO2!AH30/建設IO2!AH$51</f>
        <v>4.2641670615075289E-2</v>
      </c>
      <c r="AI30" s="90">
        <f>建設IO2!AI30/建設IO2!AI$51</f>
        <v>4.0862548524035439E-2</v>
      </c>
      <c r="AJ30" s="90">
        <f>建設IO2!AJ30/建設IO2!AJ$51</f>
        <v>4.8149673746339688E-2</v>
      </c>
      <c r="AK30" s="90">
        <f>建設IO2!AK30/建設IO2!AK$51</f>
        <v>4.3309327815377385E-2</v>
      </c>
      <c r="AL30" s="90">
        <f>建設IO2!AL30/建設IO2!AL$51</f>
        <v>3.5294034285498342E-2</v>
      </c>
      <c r="AM30" s="90">
        <f>建設IO2!AM30/建設IO2!AM$51</f>
        <v>3.204862233004166E-2</v>
      </c>
      <c r="AN30" s="90">
        <f>建設IO2!AN30/建設IO2!AN$51</f>
        <v>4.2245742792071161E-2</v>
      </c>
      <c r="AO30" s="90">
        <f>建設IO2!AO30/建設IO2!AO$51</f>
        <v>5.3859025308512866E-2</v>
      </c>
      <c r="AP30" s="90">
        <f>建設IO2!AP30/建設IO2!AP$51</f>
        <v>4.5675210105966486E-2</v>
      </c>
      <c r="AQ30" s="90">
        <f>建設IO2!AQ30/建設IO2!AQ$51</f>
        <v>4.9960023301657989E-2</v>
      </c>
      <c r="AR30" s="90">
        <f>建設IO2!AR30/建設IO2!AR$51</f>
        <v>5.0647662464870603E-2</v>
      </c>
      <c r="AS30" s="90">
        <f>建設IO2!AS30/建設IO2!AS$51</f>
        <v>5.0246693811547817E-2</v>
      </c>
      <c r="AT30" s="90">
        <f>建設IO2!AT30/建設IO2!AT$51</f>
        <v>5.0224511981849976E-2</v>
      </c>
      <c r="AU30" s="90">
        <f>建設IO2!AU30/建設IO2!AU$51</f>
        <v>5.907012731237251E-2</v>
      </c>
      <c r="AV30" s="90">
        <f>建設IO2!AV30/建設IO2!AV$51</f>
        <v>4.0940332702460405E-2</v>
      </c>
      <c r="AW30" s="90">
        <f>建設IO2!AW30/建設IO2!AW$51</f>
        <v>4.2860653258732798E-2</v>
      </c>
      <c r="AX30" s="90">
        <f>建設IO2!AX30/建設IO2!AX$51</f>
        <v>4.3829857977485391E-2</v>
      </c>
      <c r="AY30" s="90">
        <f>建設IO2!AY30/建設IO2!AY$51</f>
        <v>3.9081311353954436E-2</v>
      </c>
      <c r="AZ30" s="90">
        <f>建設IO2!AZ30/建設IO2!AZ$51</f>
        <v>4.6463877067775002E-2</v>
      </c>
      <c r="BA30" s="90">
        <f>建設IO2!BA30/建設IO2!BA$51</f>
        <v>3.808823464355332E-2</v>
      </c>
      <c r="BB30" s="90">
        <f>建設IO2!BB30/建設IO2!BB$51</f>
        <v>3.6805496433296524E-2</v>
      </c>
      <c r="BC30" s="90">
        <f>建設IO2!BC30/建設IO2!BC$51</f>
        <v>3.2629028988021461E-2</v>
      </c>
      <c r="BD30" s="90">
        <f>建設IO2!BD30/建設IO2!BD$51</f>
        <v>3.8330521282295277E-2</v>
      </c>
      <c r="BE30" s="90">
        <f>建設IO2!BE30/建設IO2!BE$51</f>
        <v>3.6945636110592997E-2</v>
      </c>
      <c r="BF30" s="90">
        <f>建設IO2!BF30/建設IO2!BF$51</f>
        <v>4.7648120300751877E-2</v>
      </c>
      <c r="BG30" s="90">
        <f>建設IO2!BG30/建設IO2!BG$51</f>
        <v>3.843367849926236E-2</v>
      </c>
      <c r="BH30" s="90">
        <f>建設IO2!BH30/建設IO2!BH$51</f>
        <v>3.5968571747222712E-2</v>
      </c>
      <c r="BI30" s="90">
        <f>建設IO2!BI30/建設IO2!BI$51</f>
        <v>3.914654861790292E-2</v>
      </c>
      <c r="BJ30" s="90">
        <f>建設IO2!BJ30/建設IO2!BJ$51</f>
        <v>2.9948464339277142E-2</v>
      </c>
      <c r="BK30" s="90">
        <f>建設IO2!BK30/建設IO2!BK$51</f>
        <v>3.6592935950664575E-2</v>
      </c>
      <c r="BL30" s="90">
        <f>建設IO2!BL30/建設IO2!BL$51</f>
        <v>4.6109711944661499E-2</v>
      </c>
      <c r="BM30" s="90">
        <f>建設IO2!BM30/建設IO2!BM$51</f>
        <v>4.2396082243052635E-2</v>
      </c>
      <c r="BN30" s="90">
        <f>建設IO2!BN30/建設IO2!BN$51</f>
        <v>3.9180099459408396E-2</v>
      </c>
      <c r="BO30" s="90">
        <f>建設IO2!BO30/建設IO2!BO$51</f>
        <v>3.7488361682563233E-2</v>
      </c>
      <c r="BP30" s="90">
        <f>建設IO2!BP30/建設IO2!BP$51</f>
        <v>2.3397149648914824E-2</v>
      </c>
      <c r="BQ30" s="90">
        <f>建設IO2!BQ30/建設IO2!BQ$51</f>
        <v>2.4452590789466041E-2</v>
      </c>
      <c r="BR30" s="90">
        <f>建設IO2!BR30/建設IO2!BR$51</f>
        <v>4.371465368991282E-2</v>
      </c>
      <c r="BS30" s="90">
        <f>建設IO2!BS30/建設IO2!BS$51</f>
        <v>3.5854696015400589E-2</v>
      </c>
      <c r="BT30" s="92">
        <f>建設IO2!BT30/建設IO2!BT$51</f>
        <v>4.4997492413488265E-2</v>
      </c>
    </row>
    <row r="31" spans="1:72">
      <c r="A31" s="15">
        <f>建設IO2!A31</f>
        <v>28</v>
      </c>
      <c r="B31" s="9" t="str">
        <f>建設IO2!B31</f>
        <v>金融・保険</v>
      </c>
      <c r="C31" s="89">
        <f>建設IO2!C31/建設IO2!C$51</f>
        <v>1.2811568311489737E-2</v>
      </c>
      <c r="D31" s="90">
        <f>建設IO2!D31/建設IO2!D$51</f>
        <v>1.1880568141026992E-2</v>
      </c>
      <c r="E31" s="90">
        <f>建設IO2!E31/建設IO2!E$51</f>
        <v>1.1026733280376741E-2</v>
      </c>
      <c r="F31" s="90">
        <f>建設IO2!F31/建設IO2!F$51</f>
        <v>1.2109748245448219E-2</v>
      </c>
      <c r="G31" s="90">
        <f>建設IO2!G31/建設IO2!G$51</f>
        <v>1.2052022702712099E-2</v>
      </c>
      <c r="H31" s="90">
        <f>建設IO2!H31/建設IO2!H$51</f>
        <v>1.4076554343791707E-2</v>
      </c>
      <c r="I31" s="90">
        <f>建設IO2!I31/建設IO2!I$51</f>
        <v>9.7230846623645104E-3</v>
      </c>
      <c r="J31" s="90">
        <f>建設IO2!J31/建設IO2!J$51</f>
        <v>9.1535433070866149E-3</v>
      </c>
      <c r="K31" s="90">
        <f>建設IO2!K31/建設IO2!K$51</f>
        <v>9.1968175929212324E-3</v>
      </c>
      <c r="L31" s="90">
        <f>建設IO2!L31/建設IO2!L$51</f>
        <v>9.1760614951360824E-3</v>
      </c>
      <c r="M31" s="90">
        <f>建設IO2!M31/建設IO2!M$51</f>
        <v>1.0307090269947602E-2</v>
      </c>
      <c r="N31" s="90">
        <f>建設IO2!N31/建設IO2!N$51</f>
        <v>1.0414091570682149E-2</v>
      </c>
      <c r="O31" s="90">
        <f>建設IO2!O31/建設IO2!O$51</f>
        <v>1.0500612143308804E-2</v>
      </c>
      <c r="P31" s="90">
        <f>建設IO2!P31/建設IO2!P$51</f>
        <v>1.0360200405797647E-2</v>
      </c>
      <c r="Q31" s="90">
        <f>建設IO2!Q31/建設IO2!Q$51</f>
        <v>1.0830630376533635E-2</v>
      </c>
      <c r="R31" s="90">
        <f>建設IO2!R31/建設IO2!R$51</f>
        <v>1.2947367191694703E-2</v>
      </c>
      <c r="S31" s="90">
        <f>建設IO2!S31/建設IO2!S$51</f>
        <v>1.3747062371316265E-2</v>
      </c>
      <c r="T31" s="90">
        <f>建設IO2!T31/建設IO2!T$51</f>
        <v>1.4431519830299236E-2</v>
      </c>
      <c r="U31" s="90">
        <f>建設IO2!U31/建設IO2!U$51</f>
        <v>1.3691759797138301E-2</v>
      </c>
      <c r="V31" s="90">
        <f>建設IO2!V31/建設IO2!V$51</f>
        <v>1.2897126444478489E-2</v>
      </c>
      <c r="W31" s="90">
        <f>建設IO2!W31/建設IO2!W$51</f>
        <v>1.4645843897994792E-2</v>
      </c>
      <c r="X31" s="90">
        <f>建設IO2!X31/建設IO2!X$51</f>
        <v>9.8283170230201687E-3</v>
      </c>
      <c r="Y31" s="90">
        <f>建設IO2!Y31/建設IO2!Y$51</f>
        <v>1.2989823937974479E-2</v>
      </c>
      <c r="Z31" s="90">
        <f>建設IO2!Z31/建設IO2!Z$51</f>
        <v>1.300833543824198E-2</v>
      </c>
      <c r="AA31" s="90">
        <f>建設IO2!AA31/建設IO2!AA$51</f>
        <v>1.4306090119641218E-2</v>
      </c>
      <c r="AB31" s="90">
        <f>建設IO2!AB31/建設IO2!AB$51</f>
        <v>1.1326618205650715E-2</v>
      </c>
      <c r="AC31" s="90">
        <f>建設IO2!AC31/建設IO2!AC$51</f>
        <v>1.3347553347180458E-2</v>
      </c>
      <c r="AD31" s="90">
        <f>建設IO2!AD31/建設IO2!AD$51</f>
        <v>1.2297279378275383E-2</v>
      </c>
      <c r="AE31" s="90">
        <f>建設IO2!AE31/建設IO2!AE$51</f>
        <v>1.6356779645795076E-2</v>
      </c>
      <c r="AF31" s="90">
        <f>建設IO2!AF31/建設IO2!AF$51</f>
        <v>1.7356874540980585E-2</v>
      </c>
      <c r="AG31" s="90">
        <f>建設IO2!AG31/建設IO2!AG$51</f>
        <v>1.6714821577416009E-2</v>
      </c>
      <c r="AH31" s="90">
        <f>建設IO2!AH31/建設IO2!AH$51</f>
        <v>1.6401333063269255E-2</v>
      </c>
      <c r="AI31" s="90">
        <f>建設IO2!AI31/建設IO2!AI$51</f>
        <v>1.6072454984972843E-2</v>
      </c>
      <c r="AJ31" s="90">
        <f>建設IO2!AJ31/建設IO2!AJ$51</f>
        <v>1.5727122533354513E-2</v>
      </c>
      <c r="AK31" s="90">
        <f>建設IO2!AK31/建設IO2!AK$51</f>
        <v>2.347540865102242E-2</v>
      </c>
      <c r="AL31" s="90">
        <f>建設IO2!AL31/建設IO2!AL$51</f>
        <v>1.7818255681576623E-2</v>
      </c>
      <c r="AM31" s="90">
        <f>建設IO2!AM31/建設IO2!AM$51</f>
        <v>1.5433717234101783E-2</v>
      </c>
      <c r="AN31" s="90">
        <f>建設IO2!AN31/建設IO2!AN$51</f>
        <v>1.6428646410983162E-2</v>
      </c>
      <c r="AO31" s="90">
        <f>建設IO2!AO31/建設IO2!AO$51</f>
        <v>2.4053545283413511E-2</v>
      </c>
      <c r="AP31" s="90">
        <f>建設IO2!AP31/建設IO2!AP$51</f>
        <v>1.9418489325050897E-2</v>
      </c>
      <c r="AQ31" s="90">
        <f>建設IO2!AQ31/建設IO2!AQ$51</f>
        <v>1.7754160831515327E-2</v>
      </c>
      <c r="AR31" s="90">
        <f>建設IO2!AR31/建設IO2!AR$51</f>
        <v>1.7680498722983551E-2</v>
      </c>
      <c r="AS31" s="90">
        <f>建設IO2!AS31/建設IO2!AS$51</f>
        <v>1.5858090194563131E-2</v>
      </c>
      <c r="AT31" s="90">
        <f>建設IO2!AT31/建設IO2!AT$51</f>
        <v>2.817979864820154E-2</v>
      </c>
      <c r="AU31" s="90">
        <f>建設IO2!AU31/建設IO2!AU$51</f>
        <v>2.6179925441373004E-2</v>
      </c>
      <c r="AV31" s="90">
        <f>建設IO2!AV31/建設IO2!AV$51</f>
        <v>1.3547166052395657E-2</v>
      </c>
      <c r="AW31" s="90">
        <f>建設IO2!AW31/建設IO2!AW$51</f>
        <v>1.8514668078028127E-2</v>
      </c>
      <c r="AX31" s="90">
        <f>建設IO2!AX31/建設IO2!AX$51</f>
        <v>1.8762171661995914E-2</v>
      </c>
      <c r="AY31" s="90">
        <f>建設IO2!AY31/建設IO2!AY$51</f>
        <v>1.754954621226153E-2</v>
      </c>
      <c r="AZ31" s="90">
        <f>建設IO2!AZ31/建設IO2!AZ$51</f>
        <v>2.7316432360230278E-2</v>
      </c>
      <c r="BA31" s="90">
        <f>建設IO2!BA31/建設IO2!BA$51</f>
        <v>1.7893617971075342E-2</v>
      </c>
      <c r="BB31" s="90">
        <f>建設IO2!BB31/建設IO2!BB$51</f>
        <v>1.8184936635783615E-2</v>
      </c>
      <c r="BC31" s="90">
        <f>建設IO2!BC31/建設IO2!BC$51</f>
        <v>1.7059646057282121E-2</v>
      </c>
      <c r="BD31" s="90">
        <f>建設IO2!BD31/建設IO2!BD$51</f>
        <v>1.7128189545567222E-2</v>
      </c>
      <c r="BE31" s="90">
        <f>建設IO2!BE31/建設IO2!BE$51</f>
        <v>1.8451296325523336E-2</v>
      </c>
      <c r="BF31" s="90">
        <f>建設IO2!BF31/建設IO2!BF$51</f>
        <v>2.2162406015037595E-2</v>
      </c>
      <c r="BG31" s="90">
        <f>建設IO2!BG31/建設IO2!BG$51</f>
        <v>1.7403494542835768E-2</v>
      </c>
      <c r="BH31" s="90">
        <f>建設IO2!BH31/建設IO2!BH$51</f>
        <v>1.5350448293864831E-2</v>
      </c>
      <c r="BI31" s="90">
        <f>建設IO2!BI31/建設IO2!BI$51</f>
        <v>1.769873543693485E-2</v>
      </c>
      <c r="BJ31" s="90">
        <f>建設IO2!BJ31/建設IO2!BJ$51</f>
        <v>1.344685623972367E-2</v>
      </c>
      <c r="BK31" s="90">
        <f>建設IO2!BK31/建設IO2!BK$51</f>
        <v>2.6398944416543713E-2</v>
      </c>
      <c r="BL31" s="90">
        <f>建設IO2!BL31/建設IO2!BL$51</f>
        <v>1.8124480501084915E-2</v>
      </c>
      <c r="BM31" s="90">
        <f>建設IO2!BM31/建設IO2!BM$51</f>
        <v>1.8787783329637466E-2</v>
      </c>
      <c r="BN31" s="90">
        <f>建設IO2!BN31/建設IO2!BN$51</f>
        <v>1.4850402540996994E-2</v>
      </c>
      <c r="BO31" s="90">
        <f>建設IO2!BO31/建設IO2!BO$51</f>
        <v>1.5699470088803104E-2</v>
      </c>
      <c r="BP31" s="90">
        <f>建設IO2!BP31/建設IO2!BP$51</f>
        <v>1.754512081155931E-2</v>
      </c>
      <c r="BQ31" s="90">
        <f>建設IO2!BQ31/建設IO2!BQ$51</f>
        <v>4.4768749019630627E-2</v>
      </c>
      <c r="BR31" s="90">
        <f>建設IO2!BR31/建設IO2!BR$51</f>
        <v>1.5821415779726056E-2</v>
      </c>
      <c r="BS31" s="90">
        <f>建設IO2!BS31/建設IO2!BS$51</f>
        <v>1.0050415557529717E-2</v>
      </c>
      <c r="BT31" s="92">
        <f>建設IO2!BT31/建設IO2!BT$51</f>
        <v>1.3494385556301692E-2</v>
      </c>
    </row>
    <row r="32" spans="1:72">
      <c r="A32" s="15">
        <f>建設IO2!A32</f>
        <v>29</v>
      </c>
      <c r="B32" s="9" t="str">
        <f>建設IO2!B32</f>
        <v>不動産</v>
      </c>
      <c r="C32" s="89">
        <f>建設IO2!C32/建設IO2!C$51</f>
        <v>4.6970284099905578E-3</v>
      </c>
      <c r="D32" s="90">
        <f>建設IO2!D32/建設IO2!D$51</f>
        <v>7.0554280204758561E-3</v>
      </c>
      <c r="E32" s="90">
        <f>建設IO2!E32/建設IO2!E$51</f>
        <v>8.9943390727709547E-3</v>
      </c>
      <c r="F32" s="90">
        <f>建設IO2!F32/建設IO2!F$51</f>
        <v>6.2271853664802902E-3</v>
      </c>
      <c r="G32" s="90">
        <f>建設IO2!G32/建設IO2!G$51</f>
        <v>6.0716717319944258E-3</v>
      </c>
      <c r="H32" s="90">
        <f>建設IO2!H32/建設IO2!H$51</f>
        <v>1.1525795828759604E-2</v>
      </c>
      <c r="I32" s="90">
        <f>建設IO2!I32/建設IO2!I$51</f>
        <v>1.2325222044268183E-2</v>
      </c>
      <c r="J32" s="90">
        <f>建設IO2!J32/建設IO2!J$51</f>
        <v>1.2982283464566929E-2</v>
      </c>
      <c r="K32" s="90">
        <f>建設IO2!K32/建設IO2!K$51</f>
        <v>1.2154093860657465E-2</v>
      </c>
      <c r="L32" s="90">
        <f>建設IO2!L32/建設IO2!L$51</f>
        <v>1.2017510946821646E-2</v>
      </c>
      <c r="M32" s="90">
        <f>建設IO2!M32/建設IO2!M$51</f>
        <v>1.9460104795383695E-2</v>
      </c>
      <c r="N32" s="90">
        <f>建設IO2!N32/建設IO2!N$51</f>
        <v>1.2482451695771302E-2</v>
      </c>
      <c r="O32" s="90">
        <f>建設IO2!O32/建設IO2!O$51</f>
        <v>1.1975473906550606E-2</v>
      </c>
      <c r="P32" s="90">
        <f>建設IO2!P32/建設IO2!P$51</f>
        <v>1.2798233512768381E-2</v>
      </c>
      <c r="Q32" s="90">
        <f>建設IO2!Q32/建設IO2!Q$51</f>
        <v>1.4426738118742068E-2</v>
      </c>
      <c r="R32" s="90">
        <f>建設IO2!R32/建設IO2!R$51</f>
        <v>4.632912186041194E-3</v>
      </c>
      <c r="S32" s="90">
        <f>建設IO2!S32/建設IO2!S$51</f>
        <v>6.9242247779880625E-3</v>
      </c>
      <c r="T32" s="90">
        <f>建設IO2!T32/建設IO2!T$51</f>
        <v>6.1029680246205203E-3</v>
      </c>
      <c r="U32" s="90">
        <f>建設IO2!U32/建設IO2!U$51</f>
        <v>6.990580417664702E-3</v>
      </c>
      <c r="V32" s="90">
        <f>建設IO2!V32/建設IO2!V$51</f>
        <v>4.4889607659766009E-3</v>
      </c>
      <c r="W32" s="90">
        <f>建設IO2!W32/建設IO2!W$51</f>
        <v>6.5751587922335776E-3</v>
      </c>
      <c r="X32" s="90">
        <f>建設IO2!X32/建設IO2!X$51</f>
        <v>3.5048713498850963E-3</v>
      </c>
      <c r="Y32" s="90">
        <f>建設IO2!Y32/建設IO2!Y$51</f>
        <v>4.0284283637538366E-3</v>
      </c>
      <c r="Z32" s="90">
        <f>建設IO2!Z32/建設IO2!Z$51</f>
        <v>5.7915057915057912E-3</v>
      </c>
      <c r="AA32" s="90">
        <f>建設IO2!AA32/建設IO2!AA$51</f>
        <v>5.2050234781381502E-3</v>
      </c>
      <c r="AB32" s="90">
        <f>建設IO2!AB32/建設IO2!AB$51</f>
        <v>3.7487226964520236E-3</v>
      </c>
      <c r="AC32" s="90">
        <f>建設IO2!AC32/建設IO2!AC$51</f>
        <v>4.349998408629035E-3</v>
      </c>
      <c r="AD32" s="90">
        <f>建設IO2!AD32/建設IO2!AD$51</f>
        <v>6.34177558185791E-3</v>
      </c>
      <c r="AE32" s="90">
        <f>建設IO2!AE32/建設IO2!AE$51</f>
        <v>2.0080910591117268E-3</v>
      </c>
      <c r="AF32" s="90">
        <f>建設IO2!AF32/建設IO2!AF$51</f>
        <v>1.6212357549851733E-3</v>
      </c>
      <c r="AG32" s="90">
        <f>建設IO2!AG32/建設IO2!AG$51</f>
        <v>1.541189648760311E-3</v>
      </c>
      <c r="AH32" s="90">
        <f>建設IO2!AH32/建設IO2!AH$51</f>
        <v>1.5786017851322544E-3</v>
      </c>
      <c r="AI32" s="90">
        <f>建設IO2!AI32/建設IO2!AI$51</f>
        <v>1.6499135783707936E-3</v>
      </c>
      <c r="AJ32" s="90">
        <f>建設IO2!AJ32/建設IO2!AJ$51</f>
        <v>1.8334100619482607E-3</v>
      </c>
      <c r="AK32" s="90">
        <f>建設IO2!AK32/建設IO2!AK$51</f>
        <v>2.2860963774860169E-3</v>
      </c>
      <c r="AL32" s="90">
        <f>建設IO2!AL32/建設IO2!AL$51</f>
        <v>1.3061367168493998E-3</v>
      </c>
      <c r="AM32" s="90">
        <f>建設IO2!AM32/建設IO2!AM$51</f>
        <v>1.8279867956497917E-3</v>
      </c>
      <c r="AN32" s="90">
        <f>建設IO2!AN32/建設IO2!AN$51</f>
        <v>2.8525917507610715E-4</v>
      </c>
      <c r="AO32" s="90">
        <f>建設IO2!AO32/建設IO2!AO$51</f>
        <v>3.137418950010458E-4</v>
      </c>
      <c r="AP32" s="90">
        <f>建設IO2!AP32/建設IO2!AP$51</f>
        <v>3.1320144072662732E-4</v>
      </c>
      <c r="AQ32" s="90">
        <f>建設IO2!AQ32/建設IO2!AQ$51</f>
        <v>1.2852633704946929E-3</v>
      </c>
      <c r="AR32" s="90">
        <f>建設IO2!AR32/建設IO2!AR$51</f>
        <v>1.2468074588745778E-3</v>
      </c>
      <c r="AS32" s="90">
        <f>建設IO2!AS32/建設IO2!AS$51</f>
        <v>1.1279345842611806E-3</v>
      </c>
      <c r="AT32" s="90">
        <f>建設IO2!AT32/建設IO2!AT$51</f>
        <v>1.8244552630335114E-3</v>
      </c>
      <c r="AU32" s="90">
        <f>建設IO2!AU32/建設IO2!AU$51</f>
        <v>1.7584581838643878E-3</v>
      </c>
      <c r="AV32" s="90">
        <f>建設IO2!AV32/建設IO2!AV$51</f>
        <v>1.6933957565494571E-3</v>
      </c>
      <c r="AW32" s="90">
        <f>建設IO2!AW32/建設IO2!AW$51</f>
        <v>1.6822924542567669E-3</v>
      </c>
      <c r="AX32" s="90">
        <f>建設IO2!AX32/建設IO2!AX$51</f>
        <v>1.7099700755236783E-3</v>
      </c>
      <c r="AY32" s="90">
        <f>建設IO2!AY32/建設IO2!AY$51</f>
        <v>1.5743656232635674E-3</v>
      </c>
      <c r="AZ32" s="90">
        <f>建設IO2!AZ32/建設IO2!AZ$51</f>
        <v>2.7597931259072819E-4</v>
      </c>
      <c r="BA32" s="90">
        <f>建設IO2!BA32/建設IO2!BA$51</f>
        <v>1.9010435832439517E-3</v>
      </c>
      <c r="BB32" s="90">
        <f>建設IO2!BB32/建設IO2!BB$51</f>
        <v>3.8839440239772953E-3</v>
      </c>
      <c r="BC32" s="90">
        <f>建設IO2!BC32/建設IO2!BC$51</f>
        <v>1.837224808178263E-3</v>
      </c>
      <c r="BD32" s="90">
        <f>建設IO2!BD32/建設IO2!BD$51</f>
        <v>2.5748258793989939E-3</v>
      </c>
      <c r="BE32" s="90">
        <f>建設IO2!BE32/建設IO2!BE$51</f>
        <v>4.8782587485831529E-4</v>
      </c>
      <c r="BF32" s="90">
        <f>建設IO2!BF32/建設IO2!BF$51</f>
        <v>1.1470676691729324E-2</v>
      </c>
      <c r="BG32" s="90">
        <f>建設IO2!BG32/建設IO2!BG$51</f>
        <v>4.768463813512512E-4</v>
      </c>
      <c r="BH32" s="90">
        <f>建設IO2!BH32/建設IO2!BH$51</f>
        <v>2.7429410081803328E-3</v>
      </c>
      <c r="BI32" s="90">
        <f>建設IO2!BI32/建設IO2!BI$51</f>
        <v>1.0123367821416927E-3</v>
      </c>
      <c r="BJ32" s="90">
        <f>建設IO2!BJ32/建設IO2!BJ$51</f>
        <v>3.0590004715959059E-4</v>
      </c>
      <c r="BK32" s="90">
        <f>建設IO2!BK32/建設IO2!BK$51</f>
        <v>8.5469818860132074E-4</v>
      </c>
      <c r="BL32" s="90">
        <f>建設IO2!BL32/建設IO2!BL$51</f>
        <v>5.6191493137166388E-4</v>
      </c>
      <c r="BM32" s="90">
        <f>建設IO2!BM32/建設IO2!BM$51</f>
        <v>7.0256009583002607E-4</v>
      </c>
      <c r="BN32" s="90">
        <f>建設IO2!BN32/建設IO2!BN$51</f>
        <v>2.5907857371980942E-3</v>
      </c>
      <c r="BO32" s="90">
        <f>建設IO2!BO32/建設IO2!BO$51</f>
        <v>3.6827270640058425E-3</v>
      </c>
      <c r="BP32" s="90">
        <f>建設IO2!BP32/建設IO2!BP$51</f>
        <v>1.1087541623971508E-3</v>
      </c>
      <c r="BQ32" s="90">
        <f>建設IO2!BQ32/建設IO2!BQ$51</f>
        <v>1.1561096619395919E-3</v>
      </c>
      <c r="BR32" s="90">
        <f>建設IO2!BR32/建設IO2!BR$51</f>
        <v>1.0736758342701114E-3</v>
      </c>
      <c r="BS32" s="90">
        <f>建設IO2!BS32/建設IO2!BS$51</f>
        <v>3.2839491601926031E-3</v>
      </c>
      <c r="BT32" s="92">
        <f>建設IO2!BT32/建設IO2!BT$51</f>
        <v>2.7727956614503201E-3</v>
      </c>
    </row>
    <row r="33" spans="1:72">
      <c r="A33" s="151">
        <f>建設IO2!A33</f>
        <v>30</v>
      </c>
      <c r="B33" s="152" t="str">
        <f>建設IO2!B33</f>
        <v>運輸・郵便</v>
      </c>
      <c r="C33" s="155">
        <f>建設IO2!C33/建設IO2!C$51</f>
        <v>4.3740373717019929E-2</v>
      </c>
      <c r="D33" s="161">
        <f>建設IO2!D33/建設IO2!D$51</f>
        <v>4.2393881057893039E-2</v>
      </c>
      <c r="E33" s="161">
        <f>建設IO2!E33/建設IO2!E$51</f>
        <v>4.3244876720338464E-2</v>
      </c>
      <c r="F33" s="161">
        <f>建設IO2!F33/建設IO2!F$51</f>
        <v>3.9340666590634309E-2</v>
      </c>
      <c r="G33" s="161">
        <f>建設IO2!G33/建設IO2!G$51</f>
        <v>3.8947029902334299E-2</v>
      </c>
      <c r="H33" s="161">
        <f>建設IO2!H33/建設IO2!H$51</f>
        <v>5.2752529041530771E-2</v>
      </c>
      <c r="I33" s="161">
        <f>建設IO2!I33/建設IO2!I$51</f>
        <v>4.7944459186110081E-2</v>
      </c>
      <c r="J33" s="161">
        <f>建設IO2!J33/建設IO2!J$51</f>
        <v>4.6781496062992124E-2</v>
      </c>
      <c r="K33" s="161">
        <f>建設IO2!K33/建設IO2!K$51</f>
        <v>4.4249110358402996E-2</v>
      </c>
      <c r="L33" s="161">
        <f>建設IO2!L33/建設IO2!L$51</f>
        <v>4.4029819100005974E-2</v>
      </c>
      <c r="M33" s="161">
        <f>建設IO2!M33/建設IO2!M$51</f>
        <v>5.5979306228029449E-2</v>
      </c>
      <c r="N33" s="161">
        <f>建設IO2!N33/建設IO2!N$51</f>
        <v>5.2837258236810937E-2</v>
      </c>
      <c r="O33" s="161">
        <f>建設IO2!O33/建設IO2!O$51</f>
        <v>5.1697520483256869E-2</v>
      </c>
      <c r="P33" s="161">
        <f>建設IO2!P33/建設IO2!P$51</f>
        <v>5.3547167953508203E-2</v>
      </c>
      <c r="Q33" s="161">
        <f>建設IO2!Q33/建設IO2!Q$51</f>
        <v>4.9880129741926384E-2</v>
      </c>
      <c r="R33" s="161">
        <f>建設IO2!R33/建設IO2!R$51</f>
        <v>4.133062936057099E-2</v>
      </c>
      <c r="S33" s="161">
        <f>建設IO2!S33/建設IO2!S$51</f>
        <v>3.4998076243162861E-2</v>
      </c>
      <c r="T33" s="161">
        <f>建設IO2!T33/建設IO2!T$51</f>
        <v>3.8982490915097458E-2</v>
      </c>
      <c r="U33" s="161">
        <f>建設IO2!U33/建設IO2!U$51</f>
        <v>3.467614478481066E-2</v>
      </c>
      <c r="V33" s="161">
        <f>建設IO2!V33/建設IO2!V$51</f>
        <v>4.1728471198951851E-2</v>
      </c>
      <c r="W33" s="161">
        <f>建設IO2!W33/建設IO2!W$51</f>
        <v>5.0787729808246022E-2</v>
      </c>
      <c r="X33" s="161">
        <f>建設IO2!X33/建設IO2!X$51</f>
        <v>3.405799957327274E-2</v>
      </c>
      <c r="Y33" s="161">
        <f>建設IO2!Y33/建設IO2!Y$51</f>
        <v>4.1402035212405104E-2</v>
      </c>
      <c r="Z33" s="161">
        <f>建設IO2!Z33/建設IO2!Z$51</f>
        <v>4.3227606779008651E-2</v>
      </c>
      <c r="AA33" s="161">
        <f>建設IO2!AA33/建設IO2!AA$51</f>
        <v>4.2973385319545684E-2</v>
      </c>
      <c r="AB33" s="161">
        <f>建設IO2!AB33/建設IO2!AB$51</f>
        <v>4.2675206453531421E-2</v>
      </c>
      <c r="AC33" s="161">
        <f>建設IO2!AC33/建設IO2!AC$51</f>
        <v>4.1392971262853615E-2</v>
      </c>
      <c r="AD33" s="161">
        <f>建設IO2!AD33/建設IO2!AD$51</f>
        <v>4.1711587577038162E-2</v>
      </c>
      <c r="AE33" s="161">
        <f>建設IO2!AE33/建設IO2!AE$51</f>
        <v>4.5272790321980651E-2</v>
      </c>
      <c r="AF33" s="161">
        <f>建設IO2!AF33/建設IO2!AF$51</f>
        <v>4.7213693962885182E-2</v>
      </c>
      <c r="AG33" s="161">
        <f>建設IO2!AG33/建設IO2!AG$51</f>
        <v>5.0062031218839738E-2</v>
      </c>
      <c r="AH33" s="161">
        <f>建設IO2!AH33/建設IO2!AH$51</f>
        <v>5.0719110890736503E-2</v>
      </c>
      <c r="AI33" s="161">
        <f>建設IO2!AI33/建設IO2!AI$51</f>
        <v>5.3840908320843671E-2</v>
      </c>
      <c r="AJ33" s="161">
        <f>建設IO2!AJ33/建設IO2!AJ$51</f>
        <v>4.0379891897906972E-2</v>
      </c>
      <c r="AK33" s="161">
        <f>建設IO2!AK33/建設IO2!AK$51</f>
        <v>6.1715566238061244E-2</v>
      </c>
      <c r="AL33" s="161">
        <f>建設IO2!AL33/建設IO2!AL$51</f>
        <v>9.6998956035390868E-2</v>
      </c>
      <c r="AM33" s="161">
        <f>建設IO2!AM33/建設IO2!AM$51</f>
        <v>6.1723098255173067E-2</v>
      </c>
      <c r="AN33" s="161">
        <f>建設IO2!AN33/建設IO2!AN$51</f>
        <v>4.8325186331293159E-2</v>
      </c>
      <c r="AO33" s="161">
        <f>建設IO2!AO33/建設IO2!AO$51</f>
        <v>5.3754444676845849E-2</v>
      </c>
      <c r="AP33" s="161">
        <f>建設IO2!AP33/建設IO2!AP$51</f>
        <v>4.7606618990447359E-2</v>
      </c>
      <c r="AQ33" s="161">
        <f>建設IO2!AQ33/建設IO2!AQ$51</f>
        <v>3.7877713032403657E-2</v>
      </c>
      <c r="AR33" s="161">
        <f>建設IO2!AR33/建設IO2!AR$51</f>
        <v>3.5631962943637345E-2</v>
      </c>
      <c r="AS33" s="161">
        <f>建設IO2!AS33/建設IO2!AS$51</f>
        <v>3.3667172189823576E-2</v>
      </c>
      <c r="AT33" s="161">
        <f>建設IO2!AT33/建設IO2!AT$51</f>
        <v>4.3768020040648482E-2</v>
      </c>
      <c r="AU33" s="161">
        <f>建設IO2!AU33/建設IO2!AU$51</f>
        <v>4.925089681367377E-2</v>
      </c>
      <c r="AV33" s="161">
        <f>建設IO2!AV33/建設IO2!AV$51</f>
        <v>3.2174519374439686E-2</v>
      </c>
      <c r="AW33" s="161">
        <f>建設IO2!AW33/建設IO2!AW$51</f>
        <v>6.1063435657039165E-2</v>
      </c>
      <c r="AX33" s="161">
        <f>建設IO2!AX33/建設IO2!AX$51</f>
        <v>6.2223911081556074E-2</v>
      </c>
      <c r="AY33" s="161">
        <f>建設IO2!AY33/建設IO2!AY$51</f>
        <v>5.6538247823671048E-2</v>
      </c>
      <c r="AZ33" s="161">
        <f>建設IO2!AZ33/建設IO2!AZ$51</f>
        <v>2.7840793054152661E-2</v>
      </c>
      <c r="BA33" s="161">
        <f>建設IO2!BA33/建設IO2!BA$51</f>
        <v>4.4296085024546267E-2</v>
      </c>
      <c r="BB33" s="161">
        <f>建設IO2!BB33/建設IO2!BB$51</f>
        <v>5.1126374838505607E-2</v>
      </c>
      <c r="BC33" s="161">
        <f>建設IO2!BC33/建設IO2!BC$51</f>
        <v>4.460547739628249E-2</v>
      </c>
      <c r="BD33" s="161">
        <f>建設IO2!BD33/建設IO2!BD$51</f>
        <v>2.0614599742517413E-2</v>
      </c>
      <c r="BE33" s="161">
        <f>建設IO2!BE33/建設IO2!BE$51</f>
        <v>6.9156491671090572E-2</v>
      </c>
      <c r="BF33" s="161">
        <f>建設IO2!BF33/建設IO2!BF$51</f>
        <v>8.9064661654135333E-2</v>
      </c>
      <c r="BG33" s="161">
        <f>建設IO2!BG33/建設IO2!BG$51</f>
        <v>2.9620410703173616E-2</v>
      </c>
      <c r="BH33" s="161">
        <f>建設IO2!BH33/建設IO2!BH$51</f>
        <v>5.4459582432893311E-2</v>
      </c>
      <c r="BI33" s="161">
        <f>建設IO2!BI33/建設IO2!BI$51</f>
        <v>8.8313515553954114E-2</v>
      </c>
      <c r="BJ33" s="161">
        <f>建設IO2!BJ33/建設IO2!BJ$51</f>
        <v>2.6541077702860589E-2</v>
      </c>
      <c r="BK33" s="161">
        <f>建設IO2!BK33/建設IO2!BK$51</f>
        <v>7.3323122705338126E-2</v>
      </c>
      <c r="BL33" s="161">
        <f>建設IO2!BL33/建設IO2!BL$51</f>
        <v>3.4105590197464064E-2</v>
      </c>
      <c r="BM33" s="161">
        <f>建設IO2!BM33/建設IO2!BM$51</f>
        <v>4.3630225420240774E-2</v>
      </c>
      <c r="BN33" s="161">
        <f>建設IO2!BN33/建設IO2!BN$51</f>
        <v>4.2349334936543956E-2</v>
      </c>
      <c r="BO33" s="161">
        <f>建設IO2!BO33/建設IO2!BO$51</f>
        <v>3.633174079231704E-2</v>
      </c>
      <c r="BP33" s="161">
        <f>建設IO2!BP33/建設IO2!BP$51</f>
        <v>3.2141686597842681E-2</v>
      </c>
      <c r="BQ33" s="161">
        <f>建設IO2!BQ33/建設IO2!BQ$51</f>
        <v>3.4892435324669291E-2</v>
      </c>
      <c r="BR33" s="161">
        <f>建設IO2!BR33/建設IO2!BR$51</f>
        <v>4.2469752202565735E-2</v>
      </c>
      <c r="BS33" s="161">
        <f>建設IO2!BS33/建設IO2!BS$51</f>
        <v>5.0297533130565286E-2</v>
      </c>
      <c r="BT33" s="162">
        <f>建設IO2!BT33/建設IO2!BT$51</f>
        <v>4.5742798126535367E-2</v>
      </c>
    </row>
    <row r="34" spans="1:72">
      <c r="A34" s="15">
        <f>建設IO2!A34</f>
        <v>31</v>
      </c>
      <c r="B34" s="9" t="str">
        <f>建設IO2!B34</f>
        <v>情報通信</v>
      </c>
      <c r="C34" s="89">
        <f>建設IO2!C34/建設IO2!C$51</f>
        <v>6.7260046692181512E-3</v>
      </c>
      <c r="D34" s="90">
        <f>建設IO2!D34/建設IO2!D$51</f>
        <v>4.4437702488529787E-3</v>
      </c>
      <c r="E34" s="90">
        <f>建設IO2!E34/建設IO2!E$51</f>
        <v>3.6418777381652194E-3</v>
      </c>
      <c r="F34" s="90">
        <f>建設IO2!F34/建設IO2!F$51</f>
        <v>2.948374290419371E-3</v>
      </c>
      <c r="G34" s="90">
        <f>建設IO2!G34/建設IO2!G$51</f>
        <v>2.6309186833817656E-3</v>
      </c>
      <c r="H34" s="90">
        <f>建設IO2!H34/建設IO2!H$51</f>
        <v>1.3764619478950319E-2</v>
      </c>
      <c r="I34" s="90">
        <f>建設IO2!I34/建設IO2!I$51</f>
        <v>4.4766628892466036E-3</v>
      </c>
      <c r="J34" s="90">
        <f>建設IO2!J34/建設IO2!J$51</f>
        <v>3.700787401574803E-3</v>
      </c>
      <c r="K34" s="90">
        <f>建設IO2!K34/建設IO2!K$51</f>
        <v>3.6912397141656648E-3</v>
      </c>
      <c r="L34" s="90">
        <f>建設IO2!L34/建設IO2!L$51</f>
        <v>3.5814464113495298E-3</v>
      </c>
      <c r="M34" s="90">
        <f>建設IO2!M34/建設IO2!M$51</f>
        <v>9.5642369171585855E-3</v>
      </c>
      <c r="N34" s="90">
        <f>建設IO2!N34/建設IO2!N$51</f>
        <v>5.4950800202672829E-3</v>
      </c>
      <c r="O34" s="90">
        <f>建設IO2!O34/建設IO2!O$51</f>
        <v>3.9049361621977963E-3</v>
      </c>
      <c r="P34" s="90">
        <f>建設IO2!P34/建設IO2!P$51</f>
        <v>6.4855346860619922E-3</v>
      </c>
      <c r="Q34" s="90">
        <f>建設IO2!Q34/建設IO2!Q$51</f>
        <v>6.5858130023974054E-3</v>
      </c>
      <c r="R34" s="90">
        <f>建設IO2!R34/建設IO2!R$51</f>
        <v>5.4456714461029506E-3</v>
      </c>
      <c r="S34" s="90">
        <f>建設IO2!S34/建設IO2!S$51</f>
        <v>8.6465070815048978E-3</v>
      </c>
      <c r="T34" s="90">
        <f>建設IO2!T34/建設IO2!T$51</f>
        <v>8.6762992714690592E-3</v>
      </c>
      <c r="U34" s="90">
        <f>建設IO2!U34/建設IO2!U$51</f>
        <v>8.6440999416983345E-3</v>
      </c>
      <c r="V34" s="90">
        <f>建設IO2!V34/建設IO2!V$51</f>
        <v>5.2445793573461024E-3</v>
      </c>
      <c r="W34" s="90">
        <f>建設IO2!W34/建設IO2!W$51</f>
        <v>6.6868935168074807E-3</v>
      </c>
      <c r="X34" s="90">
        <f>建設IO2!X34/建設IO2!X$51</f>
        <v>3.947906658168362E-3</v>
      </c>
      <c r="Y34" s="90">
        <f>建設IO2!Y34/建設IO2!Y$51</f>
        <v>4.9071232434178651E-3</v>
      </c>
      <c r="Z34" s="90">
        <f>建設IO2!Z34/建設IO2!Z$51</f>
        <v>5.9478704338517419E-3</v>
      </c>
      <c r="AA34" s="90">
        <f>建設IO2!AA34/建設IO2!AA$51</f>
        <v>5.854294415768891E-3</v>
      </c>
      <c r="AB34" s="90">
        <f>建設IO2!AB34/建設IO2!AB$51</f>
        <v>4.4041173611350966E-3</v>
      </c>
      <c r="AC34" s="90">
        <f>建設IO2!AC34/建設IO2!AC$51</f>
        <v>5.1873043625975468E-3</v>
      </c>
      <c r="AD34" s="90">
        <f>建設IO2!AD34/建設IO2!AD$51</f>
        <v>1.1847589837016368E-2</v>
      </c>
      <c r="AE34" s="90">
        <f>建設IO2!AE34/建設IO2!AE$51</f>
        <v>9.6942733137664119E-3</v>
      </c>
      <c r="AF34" s="90">
        <f>建設IO2!AF34/建設IO2!AF$51</f>
        <v>9.2974857372245829E-3</v>
      </c>
      <c r="AG34" s="90">
        <f>建設IO2!AG34/建設IO2!AG$51</f>
        <v>9.9381526713055602E-3</v>
      </c>
      <c r="AH34" s="90">
        <f>建設IO2!AH34/建設IO2!AH$51</f>
        <v>1.0112713669023417E-2</v>
      </c>
      <c r="AI34" s="90">
        <f>建設IO2!AI34/建設IO2!AI$51</f>
        <v>1.0665396836475344E-2</v>
      </c>
      <c r="AJ34" s="90">
        <f>建設IO2!AJ34/建設IO2!AJ$51</f>
        <v>1.0693097206629712E-2</v>
      </c>
      <c r="AK34" s="90">
        <f>建設IO2!AK34/建設IO2!AK$51</f>
        <v>1.0129304502615909E-2</v>
      </c>
      <c r="AL34" s="90">
        <f>建設IO2!AL34/建設IO2!AL$51</f>
        <v>7.5037908669630081E-3</v>
      </c>
      <c r="AM34" s="90">
        <f>建設IO2!AM34/建設IO2!AM$51</f>
        <v>1.1048549940352074E-2</v>
      </c>
      <c r="AN34" s="90">
        <f>建設IO2!AN34/建設IO2!AN$51</f>
        <v>1.2190836106052516E-2</v>
      </c>
      <c r="AO34" s="90">
        <f>建設IO2!AO34/建設IO2!AO$51</f>
        <v>1.0144321271700481E-2</v>
      </c>
      <c r="AP34" s="90">
        <f>建設IO2!AP34/建設IO2!AP$51</f>
        <v>1.179725426736963E-2</v>
      </c>
      <c r="AQ34" s="90">
        <f>建設IO2!AQ34/建設IO2!AQ$51</f>
        <v>7.839271973413409E-3</v>
      </c>
      <c r="AR34" s="90">
        <f>建設IO2!AR34/建設IO2!AR$51</f>
        <v>7.6382976775693666E-3</v>
      </c>
      <c r="AS34" s="90">
        <f>建設IO2!AS34/建設IO2!AS$51</f>
        <v>7.509140737200176E-3</v>
      </c>
      <c r="AT34" s="90">
        <f>建設IO2!AT34/建設IO2!AT$51</f>
        <v>8.366025428936049E-3</v>
      </c>
      <c r="AU34" s="90">
        <f>建設IO2!AU34/建設IO2!AU$51</f>
        <v>7.596539354294155E-3</v>
      </c>
      <c r="AV34" s="90">
        <f>建設IO2!AV34/建設IO2!AV$51</f>
        <v>9.7121227213865929E-3</v>
      </c>
      <c r="AW34" s="90">
        <f>建設IO2!AW34/建設IO2!AW$51</f>
        <v>9.914184182670498E-3</v>
      </c>
      <c r="AX34" s="90">
        <f>建設IO2!AX34/建設IO2!AX$51</f>
        <v>9.6779556357763745E-3</v>
      </c>
      <c r="AY34" s="90">
        <f>建設IO2!AY34/建設IO2!AY$51</f>
        <v>1.0835339877755141E-2</v>
      </c>
      <c r="AZ34" s="90">
        <f>建設IO2!AZ34/建設IO2!AZ$51</f>
        <v>4.0348175500764466E-3</v>
      </c>
      <c r="BA34" s="90">
        <f>建設IO2!BA34/建設IO2!BA$51</f>
        <v>9.7507408922236586E-3</v>
      </c>
      <c r="BB34" s="90">
        <f>建設IO2!BB34/建設IO2!BB$51</f>
        <v>1.2979830212610203E-2</v>
      </c>
      <c r="BC34" s="90">
        <f>建設IO2!BC34/建設IO2!BC$51</f>
        <v>1.2493755734795867E-2</v>
      </c>
      <c r="BD34" s="90">
        <f>建設IO2!BD34/建設IO2!BD$51</f>
        <v>1.1602709164620932E-2</v>
      </c>
      <c r="BE34" s="90">
        <f>建設IO2!BE34/建設IO2!BE$51</f>
        <v>1.2898690044047806E-2</v>
      </c>
      <c r="BF34" s="90">
        <f>建設IO2!BF34/建設IO2!BF$51</f>
        <v>1.5431578947368421E-2</v>
      </c>
      <c r="BG34" s="90">
        <f>建設IO2!BG34/建設IO2!BG$51</f>
        <v>8.4797550044398446E-3</v>
      </c>
      <c r="BH34" s="90">
        <f>建設IO2!BH34/建設IO2!BH$51</f>
        <v>1.2227665720026055E-2</v>
      </c>
      <c r="BI34" s="90">
        <f>建設IO2!BI34/建設IO2!BI$51</f>
        <v>6.9576705959060415E-3</v>
      </c>
      <c r="BJ34" s="90">
        <f>建設IO2!BJ34/建設IO2!BJ$51</f>
        <v>4.4270534602818528E-3</v>
      </c>
      <c r="BK34" s="90">
        <f>建設IO2!BK34/建設IO2!BK$51</f>
        <v>4.7663461028570001E-3</v>
      </c>
      <c r="BL34" s="90">
        <f>建設IO2!BL34/建設IO2!BL$51</f>
        <v>7.0511762856333452E-3</v>
      </c>
      <c r="BM34" s="90">
        <f>建設IO2!BM34/建設IO2!BM$51</f>
        <v>2.7739725317654567E-3</v>
      </c>
      <c r="BN34" s="90">
        <f>建設IO2!BN34/建設IO2!BN$51</f>
        <v>1.0291928319954659E-2</v>
      </c>
      <c r="BO34" s="90">
        <f>建設IO2!BO34/建設IO2!BO$51</f>
        <v>8.5013077603781489E-3</v>
      </c>
      <c r="BP34" s="90">
        <f>建設IO2!BP34/建設IO2!BP$51</f>
        <v>8.9675061925747583E-3</v>
      </c>
      <c r="BQ34" s="90">
        <f>建設IO2!BQ34/建設IO2!BQ$51</f>
        <v>1.0666418790558244E-2</v>
      </c>
      <c r="BR34" s="90">
        <f>建設IO2!BR34/建設IO2!BR$51</f>
        <v>7.5562625162230099E-3</v>
      </c>
      <c r="BS34" s="90">
        <f>建設IO2!BS34/建設IO2!BS$51</f>
        <v>9.5352550044737628E-3</v>
      </c>
      <c r="BT34" s="92">
        <f>建設IO2!BT34/建設IO2!BT$51</f>
        <v>1.3142133403602424E-2</v>
      </c>
    </row>
    <row r="35" spans="1:72">
      <c r="A35" s="15">
        <f>建設IO2!A35</f>
        <v>32</v>
      </c>
      <c r="B35" s="9" t="str">
        <f>建設IO2!B35</f>
        <v>公務</v>
      </c>
      <c r="C35" s="89">
        <f>建設IO2!C35/建設IO2!C$51</f>
        <v>0</v>
      </c>
      <c r="D35" s="90">
        <f>建設IO2!D35/建設IO2!D$51</f>
        <v>0</v>
      </c>
      <c r="E35" s="90">
        <f>建設IO2!E35/建設IO2!E$51</f>
        <v>0</v>
      </c>
      <c r="F35" s="90">
        <f>建設IO2!F35/建設IO2!F$51</f>
        <v>0</v>
      </c>
      <c r="G35" s="90">
        <f>建設IO2!G35/建設IO2!G$51</f>
        <v>0</v>
      </c>
      <c r="H35" s="90">
        <f>建設IO2!H35/建設IO2!H$51</f>
        <v>0</v>
      </c>
      <c r="I35" s="90">
        <f>建設IO2!I35/建設IO2!I$51</f>
        <v>0</v>
      </c>
      <c r="J35" s="90">
        <f>建設IO2!J35/建設IO2!J$51</f>
        <v>0</v>
      </c>
      <c r="K35" s="90">
        <f>建設IO2!K35/建設IO2!K$51</f>
        <v>0</v>
      </c>
      <c r="L35" s="90">
        <f>建設IO2!L35/建設IO2!L$51</f>
        <v>0</v>
      </c>
      <c r="M35" s="90">
        <f>建設IO2!M35/建設IO2!M$51</f>
        <v>0</v>
      </c>
      <c r="N35" s="90">
        <f>建設IO2!N35/建設IO2!N$51</f>
        <v>0</v>
      </c>
      <c r="O35" s="90">
        <f>建設IO2!O35/建設IO2!O$51</f>
        <v>0</v>
      </c>
      <c r="P35" s="90">
        <f>建設IO2!P35/建設IO2!P$51</f>
        <v>0</v>
      </c>
      <c r="Q35" s="90">
        <f>建設IO2!Q35/建設IO2!Q$51</f>
        <v>0</v>
      </c>
      <c r="R35" s="90">
        <f>建設IO2!R35/建設IO2!R$51</f>
        <v>0</v>
      </c>
      <c r="S35" s="90">
        <f>建設IO2!S35/建設IO2!S$51</f>
        <v>0</v>
      </c>
      <c r="T35" s="90">
        <f>建設IO2!T35/建設IO2!T$51</f>
        <v>0</v>
      </c>
      <c r="U35" s="90">
        <f>建設IO2!U35/建設IO2!U$51</f>
        <v>0</v>
      </c>
      <c r="V35" s="90">
        <f>建設IO2!V35/建設IO2!V$51</f>
        <v>0</v>
      </c>
      <c r="W35" s="90">
        <f>建設IO2!W35/建設IO2!W$51</f>
        <v>0</v>
      </c>
      <c r="X35" s="90">
        <f>建設IO2!X35/建設IO2!X$51</f>
        <v>0</v>
      </c>
      <c r="Y35" s="90">
        <f>建設IO2!Y35/建設IO2!Y$51</f>
        <v>0</v>
      </c>
      <c r="Z35" s="90">
        <f>建設IO2!Z35/建設IO2!Z$51</f>
        <v>0</v>
      </c>
      <c r="AA35" s="90">
        <f>建設IO2!AA35/建設IO2!AA$51</f>
        <v>0</v>
      </c>
      <c r="AB35" s="90">
        <f>建設IO2!AB35/建設IO2!AB$51</f>
        <v>0</v>
      </c>
      <c r="AC35" s="90">
        <f>建設IO2!AC35/建設IO2!AC$51</f>
        <v>0</v>
      </c>
      <c r="AD35" s="90">
        <f>建設IO2!AD35/建設IO2!AD$51</f>
        <v>0</v>
      </c>
      <c r="AE35" s="90">
        <f>建設IO2!AE35/建設IO2!AE$51</f>
        <v>0</v>
      </c>
      <c r="AF35" s="90">
        <f>建設IO2!AF35/建設IO2!AF$51</f>
        <v>0</v>
      </c>
      <c r="AG35" s="90">
        <f>建設IO2!AG35/建設IO2!AG$51</f>
        <v>0</v>
      </c>
      <c r="AH35" s="90">
        <f>建設IO2!AH35/建設IO2!AH$51</f>
        <v>0</v>
      </c>
      <c r="AI35" s="90">
        <f>建設IO2!AI35/建設IO2!AI$51</f>
        <v>0</v>
      </c>
      <c r="AJ35" s="90">
        <f>建設IO2!AJ35/建設IO2!AJ$51</f>
        <v>0</v>
      </c>
      <c r="AK35" s="90">
        <f>建設IO2!AK35/建設IO2!AK$51</f>
        <v>0</v>
      </c>
      <c r="AL35" s="90">
        <f>建設IO2!AL35/建設IO2!AL$51</f>
        <v>0</v>
      </c>
      <c r="AM35" s="90">
        <f>建設IO2!AM35/建設IO2!AM$51</f>
        <v>0</v>
      </c>
      <c r="AN35" s="90">
        <f>建設IO2!AN35/建設IO2!AN$51</f>
        <v>0</v>
      </c>
      <c r="AO35" s="90">
        <f>建設IO2!AO35/建設IO2!AO$51</f>
        <v>0</v>
      </c>
      <c r="AP35" s="90">
        <f>建設IO2!AP35/建設IO2!AP$51</f>
        <v>0</v>
      </c>
      <c r="AQ35" s="90">
        <f>建設IO2!AQ35/建設IO2!AQ$51</f>
        <v>0</v>
      </c>
      <c r="AR35" s="90">
        <f>建設IO2!AR35/建設IO2!AR$51</f>
        <v>0</v>
      </c>
      <c r="AS35" s="90">
        <f>建設IO2!AS35/建設IO2!AS$51</f>
        <v>0</v>
      </c>
      <c r="AT35" s="90">
        <f>建設IO2!AT35/建設IO2!AT$51</f>
        <v>0</v>
      </c>
      <c r="AU35" s="90">
        <f>建設IO2!AU35/建設IO2!AU$51</f>
        <v>0</v>
      </c>
      <c r="AV35" s="90">
        <f>建設IO2!AV35/建設IO2!AV$51</f>
        <v>0</v>
      </c>
      <c r="AW35" s="90">
        <f>建設IO2!AW35/建設IO2!AW$51</f>
        <v>0</v>
      </c>
      <c r="AX35" s="90">
        <f>建設IO2!AX35/建設IO2!AX$51</f>
        <v>0</v>
      </c>
      <c r="AY35" s="90">
        <f>建設IO2!AY35/建設IO2!AY$51</f>
        <v>0</v>
      </c>
      <c r="AZ35" s="90">
        <f>建設IO2!AZ35/建設IO2!AZ$51</f>
        <v>0</v>
      </c>
      <c r="BA35" s="90">
        <f>建設IO2!BA35/建設IO2!BA$51</f>
        <v>0</v>
      </c>
      <c r="BB35" s="90">
        <f>建設IO2!BB35/建設IO2!BB$51</f>
        <v>0</v>
      </c>
      <c r="BC35" s="90">
        <f>建設IO2!BC35/建設IO2!BC$51</f>
        <v>0</v>
      </c>
      <c r="BD35" s="90">
        <f>建設IO2!BD35/建設IO2!BD$51</f>
        <v>0</v>
      </c>
      <c r="BE35" s="90">
        <f>建設IO2!BE35/建設IO2!BE$51</f>
        <v>0</v>
      </c>
      <c r="BF35" s="90">
        <f>建設IO2!BF35/建設IO2!BF$51</f>
        <v>0</v>
      </c>
      <c r="BG35" s="90">
        <f>建設IO2!BG35/建設IO2!BG$51</f>
        <v>0</v>
      </c>
      <c r="BH35" s="90">
        <f>建設IO2!BH35/建設IO2!BH$51</f>
        <v>0</v>
      </c>
      <c r="BI35" s="90">
        <f>建設IO2!BI35/建設IO2!BI$51</f>
        <v>0</v>
      </c>
      <c r="BJ35" s="90">
        <f>建設IO2!BJ35/建設IO2!BJ$51</f>
        <v>0</v>
      </c>
      <c r="BK35" s="90">
        <f>建設IO2!BK35/建設IO2!BK$51</f>
        <v>0</v>
      </c>
      <c r="BL35" s="90">
        <f>建設IO2!BL35/建設IO2!BL$51</f>
        <v>0</v>
      </c>
      <c r="BM35" s="90">
        <f>建設IO2!BM35/建設IO2!BM$51</f>
        <v>0</v>
      </c>
      <c r="BN35" s="90">
        <f>建設IO2!BN35/建設IO2!BN$51</f>
        <v>0</v>
      </c>
      <c r="BO35" s="90">
        <f>建設IO2!BO35/建設IO2!BO$51</f>
        <v>0</v>
      </c>
      <c r="BP35" s="90">
        <f>建設IO2!BP35/建設IO2!BP$51</f>
        <v>0</v>
      </c>
      <c r="BQ35" s="90">
        <f>建設IO2!BQ35/建設IO2!BQ$51</f>
        <v>0</v>
      </c>
      <c r="BR35" s="90">
        <f>建設IO2!BR35/建設IO2!BR$51</f>
        <v>0</v>
      </c>
      <c r="BS35" s="90">
        <f>建設IO2!BS35/建設IO2!BS$51</f>
        <v>0</v>
      </c>
      <c r="BT35" s="92">
        <f>建設IO2!BT35/建設IO2!BT$51</f>
        <v>0</v>
      </c>
    </row>
    <row r="36" spans="1:72">
      <c r="A36" s="15">
        <f>建設IO2!A36</f>
        <v>33</v>
      </c>
      <c r="B36" s="9" t="str">
        <f>建設IO2!B36</f>
        <v>教育・研究</v>
      </c>
      <c r="C36" s="89">
        <f>建設IO2!C36/建設IO2!C$51</f>
        <v>1.6444631184078727E-4</v>
      </c>
      <c r="D36" s="90">
        <f>建設IO2!D36/建設IO2!D$51</f>
        <v>2.1519303105225191E-4</v>
      </c>
      <c r="E36" s="90">
        <f>建設IO2!E36/建設IO2!E$51</f>
        <v>1.9900231945935818E-4</v>
      </c>
      <c r="F36" s="90">
        <f>建設IO2!F36/建設IO2!F$51</f>
        <v>2.0152703451392523E-4</v>
      </c>
      <c r="G36" s="90">
        <f>建設IO2!G36/建設IO2!G$51</f>
        <v>2.0002491619755647E-4</v>
      </c>
      <c r="H36" s="90">
        <f>建設IO2!H36/建設IO2!H$51</f>
        <v>2.5270672594745282E-4</v>
      </c>
      <c r="I36" s="90">
        <f>建設IO2!I36/建設IO2!I$51</f>
        <v>1.9596326515456026E-4</v>
      </c>
      <c r="J36" s="90">
        <f>建設IO2!J36/建設IO2!J$51</f>
        <v>2.3622047244094488E-4</v>
      </c>
      <c r="K36" s="90">
        <f>建設IO2!K36/建設IO2!K$51</f>
        <v>2.0959951156740997E-4</v>
      </c>
      <c r="L36" s="90">
        <f>建設IO2!L36/建設IO2!L$51</f>
        <v>2.0930208912747563E-4</v>
      </c>
      <c r="M36" s="90">
        <f>建設IO2!M36/建設IO2!M$51</f>
        <v>2.2550905352523712E-4</v>
      </c>
      <c r="N36" s="90">
        <f>建設IO2!N36/建設IO2!N$51</f>
        <v>1.7685463388186239E-4</v>
      </c>
      <c r="O36" s="90">
        <f>建設IO2!O36/建設IO2!O$51</f>
        <v>2.1273661693282567E-4</v>
      </c>
      <c r="P36" s="90">
        <f>建設IO2!P36/建設IO2!P$51</f>
        <v>1.5450478336334392E-4</v>
      </c>
      <c r="Q36" s="90">
        <f>建設IO2!Q36/建設IO2!Q$51</f>
        <v>1.833309829361162E-4</v>
      </c>
      <c r="R36" s="90">
        <f>建設IO2!R36/建設IO2!R$51</f>
        <v>2.3542204318672934E-4</v>
      </c>
      <c r="S36" s="90">
        <f>建設IO2!S36/建設IO2!S$51</f>
        <v>1.0008734895909157E-4</v>
      </c>
      <c r="T36" s="90">
        <f>建設IO2!T36/建設IO2!T$51</f>
        <v>8.6936866447585767E-5</v>
      </c>
      <c r="U36" s="90">
        <f>建設IO2!U36/建設IO2!U$51</f>
        <v>1.0114987742601659E-4</v>
      </c>
      <c r="V36" s="90">
        <f>建設IO2!V36/建設IO2!V$51</f>
        <v>2.4392442801477363E-4</v>
      </c>
      <c r="W36" s="90">
        <f>建設IO2!W36/建設IO2!W$51</f>
        <v>3.7817906778859789E-4</v>
      </c>
      <c r="X36" s="90">
        <f>建設IO2!X36/建設IO2!X$51</f>
        <v>1.9026056183943911E-4</v>
      </c>
      <c r="Y36" s="90">
        <f>建設IO2!Y36/建設IO2!Y$51</f>
        <v>2.132127281537716E-4</v>
      </c>
      <c r="Z36" s="90">
        <f>建設IO2!Z36/建設IO2!Z$51</f>
        <v>3.3919099339660088E-4</v>
      </c>
      <c r="AA36" s="90">
        <f>建設IO2!AA36/建設IO2!AA$51</f>
        <v>2.8643078020237212E-4</v>
      </c>
      <c r="AB36" s="90">
        <f>建設IO2!AB36/建設IO2!AB$51</f>
        <v>2.0007227874322596E-4</v>
      </c>
      <c r="AC36" s="90">
        <f>建設IO2!AC36/建設IO2!AC$51</f>
        <v>2.3540990608651372E-4</v>
      </c>
      <c r="AD36" s="90">
        <f>建設IO2!AD36/建設IO2!AD$51</f>
        <v>2.5367102327431641E-4</v>
      </c>
      <c r="AE36" s="90">
        <f>建設IO2!AE36/建設IO2!AE$51</f>
        <v>1.4227127377596402E-4</v>
      </c>
      <c r="AF36" s="90">
        <f>建設IO2!AF36/建設IO2!AF$51</f>
        <v>1.288561509704142E-4</v>
      </c>
      <c r="AG36" s="90">
        <f>建設IO2!AG36/建設IO2!AG$51</f>
        <v>1.8103667752358311E-4</v>
      </c>
      <c r="AH36" s="90">
        <f>建設IO2!AH36/建設IO2!AH$51</f>
        <v>1.7724995230083005E-4</v>
      </c>
      <c r="AI36" s="90">
        <f>建設IO2!AI36/建設IO2!AI$51</f>
        <v>1.7306643904946962E-4</v>
      </c>
      <c r="AJ36" s="90">
        <f>建設IO2!AJ36/建設IO2!AJ$51</f>
        <v>1.6871321177007979E-4</v>
      </c>
      <c r="AK36" s="90">
        <f>建設IO2!AK36/建設IO2!AK$51</f>
        <v>2.6204266777507702E-4</v>
      </c>
      <c r="AL36" s="90">
        <f>建設IO2!AL36/建設IO2!AL$51</f>
        <v>1.9840051395180757E-4</v>
      </c>
      <c r="AM36" s="90">
        <f>建設IO2!AM36/建設IO2!AM$51</f>
        <v>1.6420100321516159E-4</v>
      </c>
      <c r="AN36" s="90">
        <f>建設IO2!AN36/建設IO2!AN$51</f>
        <v>1.7800172524749087E-4</v>
      </c>
      <c r="AO36" s="90">
        <f>建設IO2!AO36/建設IO2!AO$51</f>
        <v>3.137418950010458E-4</v>
      </c>
      <c r="AP36" s="90">
        <f>建設IO2!AP36/建設IO2!AP$51</f>
        <v>2.0880096048441822E-4</v>
      </c>
      <c r="AQ36" s="90">
        <f>建設IO2!AQ36/建設IO2!AQ$51</f>
        <v>1.944586787826386E-4</v>
      </c>
      <c r="AR36" s="90">
        <f>建設IO2!AR36/建設IO2!AR$51</f>
        <v>1.9406988346652753E-4</v>
      </c>
      <c r="AS36" s="90">
        <f>建設IO2!AS36/建設IO2!AS$51</f>
        <v>1.7421563875717242E-4</v>
      </c>
      <c r="AT36" s="90">
        <f>建設IO2!AT36/建設IO2!AT$51</f>
        <v>3.025003544926029E-4</v>
      </c>
      <c r="AU36" s="90">
        <f>建設IO2!AU36/建設IO2!AU$51</f>
        <v>2.9542097488921711E-4</v>
      </c>
      <c r="AV36" s="90">
        <f>建設IO2!AV36/建設IO2!AV$51</f>
        <v>1.494172726367168E-4</v>
      </c>
      <c r="AW36" s="90">
        <f>建設IO2!AW36/建設IO2!AW$51</f>
        <v>1.9847270527748373E-4</v>
      </c>
      <c r="AX36" s="90">
        <f>建設IO2!AX36/建設IO2!AX$51</f>
        <v>2.0187146724932314E-4</v>
      </c>
      <c r="AY36" s="90">
        <f>建設IO2!AY36/建設IO2!AY$51</f>
        <v>1.8521948508983145E-4</v>
      </c>
      <c r="AZ36" s="90">
        <f>建設IO2!AZ36/建設IO2!AZ$51</f>
        <v>3.0909683010161556E-4</v>
      </c>
      <c r="BA36" s="90">
        <f>建設IO2!BA36/建設IO2!BA$51</f>
        <v>7.5406319411517014E-5</v>
      </c>
      <c r="BB36" s="90">
        <f>建設IO2!BB36/建設IO2!BB$51</f>
        <v>8.0786035698727742E-5</v>
      </c>
      <c r="BC36" s="90">
        <f>建設IO2!BC36/建設IO2!BC$51</f>
        <v>7.6289767347561551E-5</v>
      </c>
      <c r="BD36" s="90">
        <f>建設IO2!BD36/建設IO2!BD$51</f>
        <v>7.596535979593306E-5</v>
      </c>
      <c r="BE36" s="90">
        <f>建設IO2!BE36/建設IO2!BE$51</f>
        <v>8.6086919092643872E-5</v>
      </c>
      <c r="BF36" s="90">
        <f>建設IO2!BF36/建設IO2!BF$51</f>
        <v>9.6240601503759399E-5</v>
      </c>
      <c r="BG36" s="90">
        <f>建設IO2!BG36/建設IO2!BG$51</f>
        <v>6.7821259517699946E-5</v>
      </c>
      <c r="BH36" s="90">
        <f>建設IO2!BH36/建設IO2!BH$51</f>
        <v>6.78865776921473E-5</v>
      </c>
      <c r="BI36" s="90">
        <f>建設IO2!BI36/建設IO2!BI$51</f>
        <v>7.721212745148504E-5</v>
      </c>
      <c r="BJ36" s="90">
        <f>建設IO2!BJ36/建設IO2!BJ$51</f>
        <v>5.5231952959370527E-5</v>
      </c>
      <c r="BK36" s="90">
        <f>建設IO2!BK36/建設IO2!BK$51</f>
        <v>1.1229611237097644E-4</v>
      </c>
      <c r="BL36" s="90">
        <f>建設IO2!BL36/建設IO2!BL$51</f>
        <v>7.4714450708697702E-5</v>
      </c>
      <c r="BM36" s="90">
        <f>建設IO2!BM36/建設IO2!BM$51</f>
        <v>6.3209684138099684E-5</v>
      </c>
      <c r="BN36" s="90">
        <f>建設IO2!BN36/建設IO2!BN$51</f>
        <v>1.6247759014615849E-4</v>
      </c>
      <c r="BO36" s="90">
        <f>建設IO2!BO36/建設IO2!BO$51</f>
        <v>1.0787436731972001E-4</v>
      </c>
      <c r="BP36" s="90">
        <f>建設IO2!BP36/建設IO2!BP$51</f>
        <v>1.5108298476620516E-4</v>
      </c>
      <c r="BQ36" s="90">
        <f>建設IO2!BQ36/建設IO2!BQ$51</f>
        <v>1.6266869615230438E-4</v>
      </c>
      <c r="BR36" s="90">
        <f>建設IO2!BR36/建設IO2!BR$51</f>
        <v>2.101029752731959E-4</v>
      </c>
      <c r="BS36" s="90">
        <f>建設IO2!BS36/建設IO2!BS$51</f>
        <v>1.3477110443723894E-4</v>
      </c>
      <c r="BT36" s="92">
        <f>建設IO2!BT36/建設IO2!BT$51</f>
        <v>1.9006655729622671E-4</v>
      </c>
    </row>
    <row r="37" spans="1:72">
      <c r="A37" s="15">
        <f>建設IO2!A37</f>
        <v>34</v>
      </c>
      <c r="B37" s="9" t="str">
        <f>建設IO2!B37</f>
        <v>医療・福祉</v>
      </c>
      <c r="C37" s="89">
        <f>建設IO2!C37/建設IO2!C$51</f>
        <v>1.2076197868257047E-6</v>
      </c>
      <c r="D37" s="90">
        <f>建設IO2!D37/建設IO2!D$51</f>
        <v>7.5146772748405429E-7</v>
      </c>
      <c r="E37" s="90">
        <f>建設IO2!E37/建設IO2!E$51</f>
        <v>5.5346751394753507E-7</v>
      </c>
      <c r="F37" s="90">
        <f>建設IO2!F37/建設IO2!F$51</f>
        <v>4.5033974193055919E-7</v>
      </c>
      <c r="G37" s="90">
        <f>建設IO2!G37/建設IO2!G$51</f>
        <v>4.6355716384138232E-7</v>
      </c>
      <c r="H37" s="90">
        <f>建設IO2!H37/建設IO2!H$51</f>
        <v>0</v>
      </c>
      <c r="I37" s="90">
        <f>建設IO2!I37/建設IO2!I$51</f>
        <v>6.7760465129515998E-7</v>
      </c>
      <c r="J37" s="90">
        <f>建設IO2!J37/建設IO2!J$51</f>
        <v>0</v>
      </c>
      <c r="K37" s="90">
        <f>建設IO2!K37/建設IO2!K$51</f>
        <v>7.3031188699445982E-7</v>
      </c>
      <c r="L37" s="90">
        <f>建設IO2!L37/建設IO2!L$51</f>
        <v>7.4396477178012666E-7</v>
      </c>
      <c r="M37" s="90">
        <f>建設IO2!M37/建設IO2!M$51</f>
        <v>0</v>
      </c>
      <c r="N37" s="90">
        <f>建設IO2!N37/建設IO2!N$51</f>
        <v>6.454548681819795E-7</v>
      </c>
      <c r="O37" s="90">
        <f>建設IO2!O37/建設IO2!O$51</f>
        <v>8.4085619341037823E-7</v>
      </c>
      <c r="P37" s="90">
        <f>建設IO2!P37/建設IO2!P$51</f>
        <v>5.2374502835031835E-7</v>
      </c>
      <c r="Q37" s="90">
        <f>建設IO2!Q37/建設IO2!Q$51</f>
        <v>0</v>
      </c>
      <c r="R37" s="90">
        <f>建設IO2!R37/建設IO2!R$51</f>
        <v>9.9885331639278118E-7</v>
      </c>
      <c r="S37" s="90">
        <f>建設IO2!S37/建設IO2!S$51</f>
        <v>9.0988499053719611E-6</v>
      </c>
      <c r="T37" s="90">
        <f>建設IO2!T37/建設IO2!T$51</f>
        <v>1.7387373289517154E-5</v>
      </c>
      <c r="U37" s="90">
        <f>建設IO2!U37/建設IO2!U$51</f>
        <v>8.4291564521680493E-6</v>
      </c>
      <c r="V37" s="90">
        <f>建設IO2!V37/建設IO2!V$51</f>
        <v>4.8997206832562495E-7</v>
      </c>
      <c r="W37" s="90">
        <f>建設IO2!W37/建設IO2!W$51</f>
        <v>0</v>
      </c>
      <c r="X37" s="90">
        <f>建設IO2!X37/建設IO2!X$51</f>
        <v>0</v>
      </c>
      <c r="Y37" s="90">
        <f>建設IO2!Y37/建設IO2!Y$51</f>
        <v>0</v>
      </c>
      <c r="Z37" s="90">
        <f>建設IO2!Z37/建設IO2!Z$51</f>
        <v>0</v>
      </c>
      <c r="AA37" s="90">
        <f>建設IO2!AA37/建設IO2!AA$51</f>
        <v>4.175375804699302E-7</v>
      </c>
      <c r="AB37" s="90">
        <f>建設IO2!AB37/建設IO2!AB$51</f>
        <v>4.2120479735415996E-7</v>
      </c>
      <c r="AC37" s="90">
        <f>建設IO2!AC37/建設IO2!AC$51</f>
        <v>7.533116994768439E-7</v>
      </c>
      <c r="AD37" s="90">
        <f>建設IO2!AD37/建設IO2!AD$51</f>
        <v>0</v>
      </c>
      <c r="AE37" s="90">
        <f>建設IO2!AE37/建設IO2!AE$51</f>
        <v>1.8648873416649302E-6</v>
      </c>
      <c r="AF37" s="90">
        <f>建設IO2!AF37/建設IO2!AF$51</f>
        <v>1.7964735876737087E-6</v>
      </c>
      <c r="AG37" s="90">
        <f>建設IO2!AG37/建設IO2!AG$51</f>
        <v>6.3410394929451179E-7</v>
      </c>
      <c r="AH37" s="90">
        <f>建設IO2!AH37/建設IO2!AH$51</f>
        <v>6.5285433628298363E-7</v>
      </c>
      <c r="AI37" s="90">
        <f>建設IO2!AI37/建設IO2!AI$51</f>
        <v>6.0867446324549683E-7</v>
      </c>
      <c r="AJ37" s="90">
        <f>建設IO2!AJ37/建設IO2!AJ$51</f>
        <v>8.9741070090467972E-7</v>
      </c>
      <c r="AK37" s="90">
        <f>建設IO2!AK37/建設IO2!AK$51</f>
        <v>0</v>
      </c>
      <c r="AL37" s="90">
        <f>建設IO2!AL37/建設IO2!AL$51</f>
        <v>0</v>
      </c>
      <c r="AM37" s="90">
        <f>建設IO2!AM37/建設IO2!AM$51</f>
        <v>5.8853406170308812E-7</v>
      </c>
      <c r="AN37" s="90">
        <f>建設IO2!AN37/建設IO2!AN$51</f>
        <v>0</v>
      </c>
      <c r="AO37" s="90">
        <f>建設IO2!AO37/建設IO2!AO$51</f>
        <v>0</v>
      </c>
      <c r="AP37" s="90">
        <f>建設IO2!AP37/建設IO2!AP$51</f>
        <v>0</v>
      </c>
      <c r="AQ37" s="90">
        <f>建設IO2!AQ37/建設IO2!AQ$51</f>
        <v>8.3458660421733301E-7</v>
      </c>
      <c r="AR37" s="90">
        <f>建設IO2!AR37/建設IO2!AR$51</f>
        <v>9.1542397861569587E-7</v>
      </c>
      <c r="AS37" s="90">
        <f>建設IO2!AS37/建設IO2!AS$51</f>
        <v>1.1167669151100798E-6</v>
      </c>
      <c r="AT37" s="90">
        <f>建設IO2!AT37/建設IO2!AT$51</f>
        <v>0</v>
      </c>
      <c r="AU37" s="90">
        <f>建設IO2!AU37/建設IO2!AU$51</f>
        <v>0</v>
      </c>
      <c r="AV37" s="90">
        <f>建設IO2!AV37/建設IO2!AV$51</f>
        <v>0</v>
      </c>
      <c r="AW37" s="90">
        <f>建設IO2!AW37/建設IO2!AW$51</f>
        <v>0</v>
      </c>
      <c r="AX37" s="90">
        <f>建設IO2!AX37/建設IO2!AX$51</f>
        <v>0</v>
      </c>
      <c r="AY37" s="90">
        <f>建設IO2!AY37/建設IO2!AY$51</f>
        <v>0</v>
      </c>
      <c r="AZ37" s="90">
        <f>建設IO2!AZ37/建設IO2!AZ$51</f>
        <v>0</v>
      </c>
      <c r="BA37" s="90">
        <f>建設IO2!BA37/建設IO2!BA$51</f>
        <v>8.0433407372284818E-7</v>
      </c>
      <c r="BB37" s="90">
        <f>建設IO2!BB37/建設IO2!BB$51</f>
        <v>6.2143104383636727E-7</v>
      </c>
      <c r="BC37" s="90">
        <f>建設IO2!BC37/建設IO2!BC$51</f>
        <v>1.0450653061309802E-6</v>
      </c>
      <c r="BD37" s="90">
        <f>建設IO2!BD37/建設IO2!BD$51</f>
        <v>0</v>
      </c>
      <c r="BE37" s="90">
        <f>建設IO2!BE37/建設IO2!BE$51</f>
        <v>0</v>
      </c>
      <c r="BF37" s="90">
        <f>建設IO2!BF37/建設IO2!BF$51</f>
        <v>0</v>
      </c>
      <c r="BG37" s="90">
        <f>建設IO2!BG37/建設IO2!BG$51</f>
        <v>1.3983764849010299E-6</v>
      </c>
      <c r="BH37" s="90">
        <f>建設IO2!BH37/建設IO2!BH$51</f>
        <v>0</v>
      </c>
      <c r="BI37" s="90">
        <f>建設IO2!BI37/建設IO2!BI$51</f>
        <v>0</v>
      </c>
      <c r="BJ37" s="90">
        <f>建設IO2!BJ37/建設IO2!BJ$51</f>
        <v>0</v>
      </c>
      <c r="BK37" s="90">
        <f>建設IO2!BK37/建設IO2!BK$51</f>
        <v>0</v>
      </c>
      <c r="BL37" s="90">
        <f>建設IO2!BL37/建設IO2!BL$51</f>
        <v>1.556551056431202E-6</v>
      </c>
      <c r="BM37" s="90">
        <f>建設IO2!BM37/建設IO2!BM$51</f>
        <v>1.4507140621858945E-5</v>
      </c>
      <c r="BN37" s="90">
        <f>建設IO2!BN37/建設IO2!BN$51</f>
        <v>1.9679344756536986E-6</v>
      </c>
      <c r="BO37" s="90">
        <f>建設IO2!BO37/建設IO2!BO$51</f>
        <v>2.8843413721850269E-6</v>
      </c>
      <c r="BP37" s="90">
        <f>建設IO2!BP37/建設IO2!BP$51</f>
        <v>3.6552335024081898E-6</v>
      </c>
      <c r="BQ37" s="90">
        <f>建設IO2!BQ37/建設IO2!BQ$51</f>
        <v>1.7428788873461184E-5</v>
      </c>
      <c r="BR37" s="90">
        <f>建設IO2!BR37/建設IO2!BR$51</f>
        <v>8.2717706800470826E-7</v>
      </c>
      <c r="BS37" s="90">
        <f>建設IO2!BS37/建設IO2!BS$51</f>
        <v>7.9746215643336644E-7</v>
      </c>
      <c r="BT37" s="92">
        <f>建設IO2!BT37/建設IO2!BT$51</f>
        <v>1.0200351912140969E-6</v>
      </c>
    </row>
    <row r="38" spans="1:72">
      <c r="A38" s="151">
        <f>建設IO2!A38</f>
        <v>35</v>
      </c>
      <c r="B38" s="152" t="str">
        <f>建設IO2!B38</f>
        <v>他に分類されない会員制団体</v>
      </c>
      <c r="C38" s="155">
        <f>建設IO2!C38/建設IO2!C$51</f>
        <v>9.8391259675025314E-4</v>
      </c>
      <c r="D38" s="161">
        <f>建設IO2!D38/建設IO2!D$51</f>
        <v>6.6846470122104284E-4</v>
      </c>
      <c r="E38" s="161">
        <f>建設IO2!E38/建設IO2!E$51</f>
        <v>2.2446182510094478E-4</v>
      </c>
      <c r="F38" s="161">
        <f>建設IO2!F38/建設IO2!F$51</f>
        <v>8.9279853837733356E-5</v>
      </c>
      <c r="G38" s="161">
        <f>建設IO2!G38/建設IO2!G$51</f>
        <v>8.8771196875624711E-5</v>
      </c>
      <c r="H38" s="161">
        <f>建設IO2!H38/建設IO2!H$51</f>
        <v>1.0661065000908165E-4</v>
      </c>
      <c r="I38" s="161">
        <f>建設IO2!I38/建設IO2!I$51</f>
        <v>3.8718329775005441E-4</v>
      </c>
      <c r="J38" s="161">
        <f>建設IO2!J38/建設IO2!J$51</f>
        <v>3.5433070866141734E-4</v>
      </c>
      <c r="K38" s="161">
        <f>建設IO2!K38/建設IO2!K$51</f>
        <v>3.6150438406225765E-4</v>
      </c>
      <c r="L38" s="161">
        <f>建設IO2!L38/建設IO2!L$51</f>
        <v>3.6032693779884136E-4</v>
      </c>
      <c r="M38" s="161">
        <f>建設IO2!M38/建設IO2!M$51</f>
        <v>4.2448763016515224E-4</v>
      </c>
      <c r="N38" s="161">
        <f>建設IO2!N38/建設IO2!N$51</f>
        <v>4.2115930148874163E-4</v>
      </c>
      <c r="O38" s="161">
        <f>建設IO2!O38/建設IO2!O$51</f>
        <v>4.1622381573813721E-4</v>
      </c>
      <c r="P38" s="161">
        <f>建設IO2!P38/建設IO2!P$51</f>
        <v>4.2423347296375788E-4</v>
      </c>
      <c r="Q38" s="161">
        <f>建設IO2!Q38/建設IO2!Q$51</f>
        <v>4.3717388238612327E-4</v>
      </c>
      <c r="R38" s="161">
        <f>建設IO2!R38/建設IO2!R$51</f>
        <v>1.2232111382286981E-3</v>
      </c>
      <c r="S38" s="161">
        <f>建設IO2!S38/建設IO2!S$51</f>
        <v>2.894734105609051E-3</v>
      </c>
      <c r="T38" s="161">
        <f>建設IO2!T38/建設IO2!T$51</f>
        <v>3.0601776989550187E-3</v>
      </c>
      <c r="U38" s="161">
        <f>建設IO2!U38/建設IO2!U$51</f>
        <v>2.881366647232778E-3</v>
      </c>
      <c r="V38" s="161">
        <f>建設IO2!V38/建設IO2!V$51</f>
        <v>1.1181979219304639E-3</v>
      </c>
      <c r="W38" s="161">
        <f>建設IO2!W38/建設IO2!W$51</f>
        <v>1.2462719279396977E-3</v>
      </c>
      <c r="X38" s="161">
        <f>建設IO2!X38/建設IO2!X$51</f>
        <v>8.4394149215922631E-4</v>
      </c>
      <c r="Y38" s="161">
        <f>建設IO2!Y38/建設IO2!Y$51</f>
        <v>1.1371345501534486E-3</v>
      </c>
      <c r="Z38" s="161">
        <f>建設IO2!Z38/建設IO2!Z$51</f>
        <v>1.0981609112450234E-3</v>
      </c>
      <c r="AA38" s="161">
        <f>建設IO2!AA38/建設IO2!AA$51</f>
        <v>1.2413392267371026E-3</v>
      </c>
      <c r="AB38" s="161">
        <f>建設IO2!AB38/建設IO2!AB$51</f>
        <v>9.8140717783519265E-4</v>
      </c>
      <c r="AC38" s="161">
        <f>建設IO2!AC38/建設IO2!AC$51</f>
        <v>1.1617949685181624E-3</v>
      </c>
      <c r="AD38" s="161">
        <f>建設IO2!AD38/建設IO2!AD$51</f>
        <v>1.0953976005027299E-3</v>
      </c>
      <c r="AE38" s="161">
        <f>建設IO2!AE38/建設IO2!AE$51</f>
        <v>1.0961611490375759E-3</v>
      </c>
      <c r="AF38" s="161">
        <f>建設IO2!AF38/建設IO2!AF$51</f>
        <v>1.041138101947263E-3</v>
      </c>
      <c r="AG38" s="161">
        <f>建設IO2!AG38/建設IO2!AG$51</f>
        <v>6.9117330473101788E-4</v>
      </c>
      <c r="AH38" s="161">
        <f>建設IO2!AH38/建設IO2!AH$51</f>
        <v>6.9904378057500469E-4</v>
      </c>
      <c r="AI38" s="161">
        <f>建設IO2!AI38/建設IO2!AI$51</f>
        <v>7.472493493777217E-4</v>
      </c>
      <c r="AJ38" s="161">
        <f>建設IO2!AJ38/建設IO2!AJ$51</f>
        <v>7.4933793525540761E-4</v>
      </c>
      <c r="AK38" s="161">
        <f>建設IO2!AK38/建設IO2!AK$51</f>
        <v>7.0480441677434513E-4</v>
      </c>
      <c r="AL38" s="161">
        <f>建設IO2!AL38/建設IO2!AL$51</f>
        <v>5.3851568072633483E-4</v>
      </c>
      <c r="AM38" s="161">
        <f>建設IO2!AM38/建設IO2!AM$51</f>
        <v>7.7863056363318558E-4</v>
      </c>
      <c r="AN38" s="161">
        <f>建設IO2!AN38/建設IO2!AN$51</f>
        <v>8.2611057102040632E-4</v>
      </c>
      <c r="AO38" s="161">
        <f>建設IO2!AO38/建設IO2!AO$51</f>
        <v>7.320644216691069E-4</v>
      </c>
      <c r="AP38" s="161">
        <f>建設IO2!AP38/建設IO2!AP$51</f>
        <v>7.8300360181656837E-4</v>
      </c>
      <c r="AQ38" s="161">
        <f>建設IO2!AQ38/建設IO2!AQ$51</f>
        <v>5.007519625303998E-4</v>
      </c>
      <c r="AR38" s="161">
        <f>建設IO2!AR38/建設IO2!AR$51</f>
        <v>4.8609013264493448E-4</v>
      </c>
      <c r="AS38" s="161">
        <f>建設IO2!AS38/建設IO2!AS$51</f>
        <v>4.7239240509156373E-4</v>
      </c>
      <c r="AT38" s="161">
        <f>建設IO2!AT38/建設IO2!AT$51</f>
        <v>5.3882875643994897E-4</v>
      </c>
      <c r="AU38" s="161">
        <f>建設IO2!AU38/建設IO2!AU$51</f>
        <v>5.7677428430751921E-4</v>
      </c>
      <c r="AV38" s="161">
        <f>建設IO2!AV38/建設IO2!AV$51</f>
        <v>4.9805757545572267E-4</v>
      </c>
      <c r="AW38" s="161">
        <f>建設IO2!AW38/建設IO2!AW$51</f>
        <v>6.5212460305458947E-4</v>
      </c>
      <c r="AX38" s="161">
        <f>建設IO2!AX38/建設IO2!AX$51</f>
        <v>6.6498836270365274E-4</v>
      </c>
      <c r="AY38" s="161">
        <f>建設IO2!AY38/建設IO2!AY$51</f>
        <v>6.0196332654195218E-4</v>
      </c>
      <c r="AZ38" s="161">
        <f>建設IO2!AZ38/建設IO2!AZ$51</f>
        <v>4.2500814138972143E-4</v>
      </c>
      <c r="BA38" s="161">
        <f>建設IO2!BA38/建設IO2!BA$51</f>
        <v>6.332119995383122E-4</v>
      </c>
      <c r="BB38" s="161">
        <f>建設IO2!BB38/建設IO2!BB$51</f>
        <v>6.3883111306378552E-4</v>
      </c>
      <c r="BC38" s="161">
        <f>建設IO2!BC38/建設IO2!BC$51</f>
        <v>6.7615725306674414E-4</v>
      </c>
      <c r="BD38" s="161">
        <f>建設IO2!BD38/建設IO2!BD$51</f>
        <v>4.7978121976378771E-4</v>
      </c>
      <c r="BE38" s="161">
        <f>建設IO2!BE38/建設IO2!BE$51</f>
        <v>7.4608663213624686E-4</v>
      </c>
      <c r="BF38" s="161">
        <f>建設IO2!BF38/建設IO2!BF$51</f>
        <v>6.2857142857142853E-4</v>
      </c>
      <c r="BG38" s="161">
        <f>建設IO2!BG38/建設IO2!BG$51</f>
        <v>7.7050544318046747E-4</v>
      </c>
      <c r="BH38" s="161">
        <f>建設IO2!BH38/建設IO2!BH$51</f>
        <v>6.5785326477866548E-4</v>
      </c>
      <c r="BI38" s="161">
        <f>建設IO2!BI38/建設IO2!BI$51</f>
        <v>4.6327276470891027E-4</v>
      </c>
      <c r="BJ38" s="161">
        <f>建設IO2!BJ38/建設IO2!BJ$51</f>
        <v>4.1211534131222621E-4</v>
      </c>
      <c r="BK38" s="161">
        <f>建設IO2!BK38/建設IO2!BK$51</f>
        <v>3.9927506620791625E-4</v>
      </c>
      <c r="BL38" s="161">
        <f>建設IO2!BL38/建設IO2!BL$51</f>
        <v>5.1833150179159029E-4</v>
      </c>
      <c r="BM38" s="161">
        <f>建設IO2!BM38/建設IO2!BM$51</f>
        <v>5.4308517142259097E-3</v>
      </c>
      <c r="BN38" s="161">
        <f>建設IO2!BN38/建設IO2!BN$51</f>
        <v>1.1790387427260223E-3</v>
      </c>
      <c r="BO38" s="161">
        <f>建設IO2!BO38/建設IO2!BO$51</f>
        <v>5.007216622113207E-4</v>
      </c>
      <c r="BP38" s="161">
        <f>建設IO2!BP38/建設IO2!BP$51</f>
        <v>6.3113698474914738E-4</v>
      </c>
      <c r="BQ38" s="161">
        <f>建設IO2!BQ38/建設IO2!BQ$51</f>
        <v>5.1705406991268174E-4</v>
      </c>
      <c r="BR38" s="161">
        <f>建設IO2!BR38/建設IO2!BR$51</f>
        <v>1.216777467034926E-3</v>
      </c>
      <c r="BS38" s="161">
        <f>建設IO2!BS38/建設IO2!BS$51</f>
        <v>1.107674935285946E-3</v>
      </c>
      <c r="BT38" s="162">
        <f>建設IO2!BT38/建設IO2!BT$51</f>
        <v>1.7854015963550743E-3</v>
      </c>
    </row>
    <row r="39" spans="1:72">
      <c r="A39" s="15">
        <f>建設IO2!A39</f>
        <v>36</v>
      </c>
      <c r="B39" s="9" t="str">
        <f>建設IO2!B39</f>
        <v>対事業所サービス</v>
      </c>
      <c r="C39" s="89">
        <f>建設IO2!C39/建設IO2!C$51</f>
        <v>9.5677615501875674E-2</v>
      </c>
      <c r="D39" s="90">
        <f>建設IO2!D39/建設IO2!D$51</f>
        <v>8.5378518222460481E-2</v>
      </c>
      <c r="E39" s="90">
        <f>建設IO2!E39/建設IO2!E$51</f>
        <v>7.4619351179872825E-2</v>
      </c>
      <c r="F39" s="90">
        <f>建設IO2!F39/建設IO2!F$51</f>
        <v>5.6199247414740271E-2</v>
      </c>
      <c r="G39" s="90">
        <f>建設IO2!G39/建設IO2!G$51</f>
        <v>5.6470881367030074E-2</v>
      </c>
      <c r="H39" s="90">
        <f>建設IO2!H39/建設IO2!H$51</f>
        <v>4.6944222887332285E-2</v>
      </c>
      <c r="I39" s="90">
        <f>建設IO2!I39/建設IO2!I$51</f>
        <v>9.6792029851466344E-2</v>
      </c>
      <c r="J39" s="90">
        <f>建設IO2!J39/建設IO2!J$51</f>
        <v>7.0659448818897644E-2</v>
      </c>
      <c r="K39" s="90">
        <f>建設IO2!K39/建設IO2!K$51</f>
        <v>0.11094752124842436</v>
      </c>
      <c r="L39" s="90">
        <f>建設IO2!L39/建設IO2!L$51</f>
        <v>0.11196198637602112</v>
      </c>
      <c r="M39" s="90">
        <f>建設IO2!M39/建設IO2!M$51</f>
        <v>5.6682363865490484E-2</v>
      </c>
      <c r="N39" s="90">
        <f>建設IO2!N39/建設IO2!N$51</f>
        <v>7.7752784330937616E-2</v>
      </c>
      <c r="O39" s="90">
        <f>建設IO2!O39/建設IO2!O$51</f>
        <v>0.14308849843264407</v>
      </c>
      <c r="P39" s="90">
        <f>建設IO2!P39/建設IO2!P$51</f>
        <v>3.7057055735898424E-2</v>
      </c>
      <c r="Q39" s="90">
        <f>建設IO2!Q39/建設IO2!Q$51</f>
        <v>0.14617120293329572</v>
      </c>
      <c r="R39" s="90">
        <f>建設IO2!R39/建設IO2!R$51</f>
        <v>9.882124551783783E-2</v>
      </c>
      <c r="S39" s="90">
        <f>建設IO2!S39/建設IO2!S$51</f>
        <v>7.1904311295052301E-2</v>
      </c>
      <c r="T39" s="90">
        <f>建設IO2!T39/建設IO2!T$51</f>
        <v>8.2729122111522613E-2</v>
      </c>
      <c r="U39" s="90">
        <f>建設IO2!U39/建設IO2!U$51</f>
        <v>7.1029691703602765E-2</v>
      </c>
      <c r="V39" s="90">
        <f>建設IO2!V39/建設IO2!V$51</f>
        <v>0.100512298462239</v>
      </c>
      <c r="W39" s="90">
        <f>建設IO2!W39/建設IO2!W$51</f>
        <v>7.8652651121214986E-2</v>
      </c>
      <c r="X39" s="90">
        <f>建設IO2!X39/建設IO2!X$51</f>
        <v>5.8537738861942856E-2</v>
      </c>
      <c r="Y39" s="90">
        <f>建設IO2!Y39/建設IO2!Y$51</f>
        <v>9.5842351801001452E-2</v>
      </c>
      <c r="Z39" s="90">
        <f>建設IO2!Z39/建設IO2!Z$51</f>
        <v>0.10289635429822346</v>
      </c>
      <c r="AA39" s="90">
        <f>建設IO2!AA39/建設IO2!AA$51</f>
        <v>0.10121653749445719</v>
      </c>
      <c r="AB39" s="90">
        <f>建設IO2!AB39/建設IO2!AB$51</f>
        <v>7.0409857540113432E-2</v>
      </c>
      <c r="AC39" s="90">
        <f>建設IO2!AC39/建設IO2!AC$51</f>
        <v>0.11935376402548679</v>
      </c>
      <c r="AD39" s="90">
        <f>建設IO2!AD39/建設IO2!AD$51</f>
        <v>0.11566245611203035</v>
      </c>
      <c r="AE39" s="90">
        <f>建設IO2!AE39/建設IO2!AE$51</f>
        <v>0.13298835534898276</v>
      </c>
      <c r="AF39" s="90">
        <f>建設IO2!AF39/建設IO2!AF$51</f>
        <v>0.15772107199825186</v>
      </c>
      <c r="AG39" s="90">
        <f>建設IO2!AG39/建設IO2!AG$51</f>
        <v>0.14124776438726377</v>
      </c>
      <c r="AH39" s="90">
        <f>建設IO2!AH39/建設IO2!AH$51</f>
        <v>0.14166726919681452</v>
      </c>
      <c r="AI39" s="90">
        <f>建設IO2!AI39/建設IO2!AI$51</f>
        <v>0.15336324089123737</v>
      </c>
      <c r="AJ39" s="90">
        <f>建設IO2!AJ39/建設IO2!AJ$51</f>
        <v>0.1518100325131897</v>
      </c>
      <c r="AK39" s="90">
        <f>建設IO2!AK39/建設IO2!AK$51</f>
        <v>0.13217793600737335</v>
      </c>
      <c r="AL39" s="90">
        <f>建設IO2!AL39/建設IO2!AL$51</f>
        <v>0.13976371443552693</v>
      </c>
      <c r="AM39" s="90">
        <f>建設IO2!AM39/建設IO2!AM$51</f>
        <v>0.15763825989311045</v>
      </c>
      <c r="AN39" s="90">
        <f>建設IO2!AN39/建設IO2!AN$51</f>
        <v>0.16365661185126359</v>
      </c>
      <c r="AO39" s="90">
        <f>建設IO2!AO39/建設IO2!AO$51</f>
        <v>0.12852959631876176</v>
      </c>
      <c r="AP39" s="90">
        <f>建設IO2!AP39/建設IO2!AP$51</f>
        <v>0.15477371195907502</v>
      </c>
      <c r="AQ39" s="90">
        <f>建設IO2!AQ39/建設IO2!AQ$51</f>
        <v>9.3556323746158812E-2</v>
      </c>
      <c r="AR39" s="90">
        <f>建設IO2!AR39/建設IO2!AR$51</f>
        <v>9.4686879228114501E-2</v>
      </c>
      <c r="AS39" s="90">
        <f>建設IO2!AS39/建設IO2!AS$51</f>
        <v>9.8628386874861806E-2</v>
      </c>
      <c r="AT39" s="90">
        <f>建設IO2!AT39/建設IO2!AT$51</f>
        <v>8.9228151439239969E-2</v>
      </c>
      <c r="AU39" s="90">
        <f>建設IO2!AU39/建設IO2!AU$51</f>
        <v>5.7874375747344727E-2</v>
      </c>
      <c r="AV39" s="90">
        <f>建設IO2!AV39/建設IO2!AV$51</f>
        <v>7.7995816316366179E-2</v>
      </c>
      <c r="AW39" s="90">
        <f>建設IO2!AW39/建設IO2!AW$51</f>
        <v>8.1884167548767581E-2</v>
      </c>
      <c r="AX39" s="90">
        <f>建設IO2!AX39/建設IO2!AX$51</f>
        <v>8.0463591887141972E-2</v>
      </c>
      <c r="AY39" s="90">
        <f>建設IO2!AY39/建設IO2!AY$51</f>
        <v>8.7423596962400443E-2</v>
      </c>
      <c r="AZ39" s="90">
        <f>建設IO2!AZ39/建設IO2!AZ$51</f>
        <v>0.12706087551677125</v>
      </c>
      <c r="BA39" s="90">
        <f>建設IO2!BA39/建設IO2!BA$51</f>
        <v>0.18445089520371571</v>
      </c>
      <c r="BB39" s="90">
        <f>建設IO2!BB39/建設IO2!BB$51</f>
        <v>0.23008297968728347</v>
      </c>
      <c r="BC39" s="90">
        <f>建設IO2!BC39/建設IO2!BC$51</f>
        <v>0.22833736380186398</v>
      </c>
      <c r="BD39" s="90">
        <f>建設IO2!BD39/建設IO2!BD$51</f>
        <v>0.23900301462533086</v>
      </c>
      <c r="BE39" s="90">
        <f>建設IO2!BE39/建設IO2!BE$51</f>
        <v>0.18221731207942954</v>
      </c>
      <c r="BF39" s="90">
        <f>建設IO2!BF39/建設IO2!BF$51</f>
        <v>0.23843007518796994</v>
      </c>
      <c r="BG39" s="90">
        <f>建設IO2!BG39/建設IO2!BG$51</f>
        <v>0.18004656593694721</v>
      </c>
      <c r="BH39" s="90">
        <f>建設IO2!BH39/建設IO2!BH$51</f>
        <v>0.11058076967215633</v>
      </c>
      <c r="BI39" s="90">
        <f>建設IO2!BI39/建設IO2!BI$51</f>
        <v>4.397659614625693E-2</v>
      </c>
      <c r="BJ39" s="90">
        <f>建設IO2!BJ39/建設IO2!BJ$51</f>
        <v>0.17029710542080376</v>
      </c>
      <c r="BK39" s="90">
        <f>建設IO2!BK39/建設IO2!BK$51</f>
        <v>0.31378029265614621</v>
      </c>
      <c r="BL39" s="90">
        <f>建設IO2!BL39/建設IO2!BL$51</f>
        <v>0.11723164281511597</v>
      </c>
      <c r="BM39" s="90">
        <f>建設IO2!BM39/建設IO2!BM$51</f>
        <v>0.12765662012637791</v>
      </c>
      <c r="BN39" s="90">
        <f>建設IO2!BN39/建設IO2!BN$51</f>
        <v>9.5735092404363301E-2</v>
      </c>
      <c r="BO39" s="90">
        <f>建設IO2!BO39/建設IO2!BO$51</f>
        <v>9.8783500182867245E-2</v>
      </c>
      <c r="BP39" s="90">
        <f>建設IO2!BP39/建設IO2!BP$51</f>
        <v>8.4248258585838898E-2</v>
      </c>
      <c r="BQ39" s="90">
        <f>建設IO2!BQ39/建設IO2!BQ$51</f>
        <v>8.795147825177628E-2</v>
      </c>
      <c r="BR39" s="90">
        <f>建設IO2!BR39/建設IO2!BR$51</f>
        <v>8.4076758723202569E-2</v>
      </c>
      <c r="BS39" s="90">
        <f>建設IO2!BS39/建設IO2!BS$51</f>
        <v>7.9268535811633054E-2</v>
      </c>
      <c r="BT39" s="92">
        <f>建設IO2!BT39/建設IO2!BT$51</f>
        <v>0.10941237472692808</v>
      </c>
    </row>
    <row r="40" spans="1:72">
      <c r="A40" s="15">
        <f>建設IO2!A40</f>
        <v>37</v>
      </c>
      <c r="B40" s="9" t="str">
        <f>建設IO2!B40</f>
        <v>対個人サービス</v>
      </c>
      <c r="C40" s="89">
        <f>建設IO2!C40/建設IO2!C$51</f>
        <v>2.6075836527414745E-4</v>
      </c>
      <c r="D40" s="90">
        <f>建設IO2!D40/建設IO2!D$51</f>
        <v>1.9808006144000139E-4</v>
      </c>
      <c r="E40" s="90">
        <f>建設IO2!E40/建設IO2!E$51</f>
        <v>1.5859919094118812E-4</v>
      </c>
      <c r="F40" s="90">
        <f>建設IO2!F40/建設IO2!F$51</f>
        <v>1.2722097709538298E-4</v>
      </c>
      <c r="G40" s="90">
        <f>建設IO2!G40/建設IO2!G$51</f>
        <v>1.2643521643773703E-4</v>
      </c>
      <c r="H40" s="90">
        <f>建設IO2!H40/建設IO2!H$51</f>
        <v>1.5399316112422906E-4</v>
      </c>
      <c r="I40" s="90">
        <f>建設IO2!I40/建設IO2!I$51</f>
        <v>1.9636982794533737E-4</v>
      </c>
      <c r="J40" s="90">
        <f>建設IO2!J40/建設IO2!J$51</f>
        <v>1.8700787401574803E-4</v>
      </c>
      <c r="K40" s="90">
        <f>建設IO2!K40/建設IO2!K$51</f>
        <v>1.8355172093127424E-4</v>
      </c>
      <c r="L40" s="90">
        <f>建設IO2!L40/建設IO2!L$51</f>
        <v>1.832633221151712E-4</v>
      </c>
      <c r="M40" s="90">
        <f>建設IO2!M40/建設IO2!M$51</f>
        <v>1.9897857663991509E-4</v>
      </c>
      <c r="N40" s="90">
        <f>建設IO2!N40/建設IO2!N$51</f>
        <v>2.1332283393414423E-4</v>
      </c>
      <c r="O40" s="90">
        <f>建設IO2!O40/建設IO2!O$51</f>
        <v>2.1105490454600493E-4</v>
      </c>
      <c r="P40" s="90">
        <f>建設IO2!P40/建設IO2!P$51</f>
        <v>2.1473546162363054E-4</v>
      </c>
      <c r="Q40" s="90">
        <f>建設IO2!Q40/建設IO2!Q$51</f>
        <v>2.1153574954167254E-4</v>
      </c>
      <c r="R40" s="90">
        <f>建設IO2!R40/建設IO2!R$51</f>
        <v>2.4740828298344268E-4</v>
      </c>
      <c r="S40" s="90">
        <f>建設IO2!S40/建設IO2!S$51</f>
        <v>2.0277436931971798E-4</v>
      </c>
      <c r="T40" s="90">
        <f>建設IO2!T40/建設IO2!T$51</f>
        <v>2.2603585276372297E-4</v>
      </c>
      <c r="U40" s="90">
        <f>建設IO2!U40/建設IO2!U$51</f>
        <v>2.008948954433385E-4</v>
      </c>
      <c r="V40" s="90">
        <f>建設IO2!V40/建設IO2!V$51</f>
        <v>2.5021240289161914E-4</v>
      </c>
      <c r="W40" s="90">
        <f>建設IO2!W40/建設IO2!W$51</f>
        <v>2.8363430084144843E-4</v>
      </c>
      <c r="X40" s="90">
        <f>建設IO2!X40/建設IO2!X$51</f>
        <v>1.8890155782630026E-4</v>
      </c>
      <c r="Y40" s="90">
        <f>建設IO2!Y40/建設IO2!Y$51</f>
        <v>2.5520917460830237E-4</v>
      </c>
      <c r="Z40" s="90">
        <f>建設IO2!Z40/建設IO2!Z$51</f>
        <v>2.4657501293015311E-4</v>
      </c>
      <c r="AA40" s="90">
        <f>建設IO2!AA40/建設IO2!AA$51</f>
        <v>2.7766249101250358E-4</v>
      </c>
      <c r="AB40" s="90">
        <f>建設IO2!AB40/建設IO2!AB$51</f>
        <v>2.1944769942151734E-4</v>
      </c>
      <c r="AC40" s="90">
        <f>建設IO2!AC40/建設IO2!AC$51</f>
        <v>2.5970420839464191E-4</v>
      </c>
      <c r="AD40" s="90">
        <f>建設IO2!AD40/建設IO2!AD$51</f>
        <v>2.4790577274535466E-4</v>
      </c>
      <c r="AE40" s="90">
        <f>建設IO2!AE40/建設IO2!AE$51</f>
        <v>4.0531854091606996E-4</v>
      </c>
      <c r="AF40" s="90">
        <f>建設IO2!AF40/建設IO2!AF$51</f>
        <v>4.0657463604669983E-4</v>
      </c>
      <c r="AG40" s="90">
        <f>建設IO2!AG40/建設IO2!AG$51</f>
        <v>4.1882565850902503E-4</v>
      </c>
      <c r="AH40" s="90">
        <f>建設IO2!AH40/建設IO2!AH$51</f>
        <v>4.1080859110606744E-4</v>
      </c>
      <c r="AI40" s="90">
        <f>建設IO2!AI40/建設IO2!AI$51</f>
        <v>4.0497140954600394E-4</v>
      </c>
      <c r="AJ40" s="90">
        <f>建設IO2!AJ40/建設IO2!AJ$51</f>
        <v>4.0293740470620119E-4</v>
      </c>
      <c r="AK40" s="90">
        <f>建設IO2!AK40/建設IO2!AK$51</f>
        <v>6.0540892210104004E-4</v>
      </c>
      <c r="AL40" s="90">
        <f>建設IO2!AL40/建設IO2!AL$51</f>
        <v>4.3931542375043103E-4</v>
      </c>
      <c r="AM40" s="90">
        <f>建設IO2!AM40/建設IO2!AM$51</f>
        <v>3.9255221915595977E-4</v>
      </c>
      <c r="AN40" s="90">
        <f>建設IO2!AN40/建設IO2!AN$51</f>
        <v>3.7426003769985258E-4</v>
      </c>
      <c r="AO40" s="90">
        <f>建設IO2!AO40/建設IO2!AO$51</f>
        <v>5.229031583350763E-4</v>
      </c>
      <c r="AP40" s="90">
        <f>建設IO2!AP40/建設IO2!AP$51</f>
        <v>4.6980216108994099E-4</v>
      </c>
      <c r="AQ40" s="90">
        <f>建設IO2!AQ40/建設IO2!AQ$51</f>
        <v>4.3481962079723049E-4</v>
      </c>
      <c r="AR40" s="90">
        <f>建設IO2!AR40/建設IO2!AR$51</f>
        <v>4.3116469392799275E-4</v>
      </c>
      <c r="AS40" s="90">
        <f>建設IO2!AS40/建設IO2!AS$51</f>
        <v>3.8863488645830775E-4</v>
      </c>
      <c r="AT40" s="90">
        <f>建設IO2!AT40/建設IO2!AT$51</f>
        <v>6.8062579760835656E-4</v>
      </c>
      <c r="AU40" s="90">
        <f>建設IO2!AU40/建設IO2!AU$51</f>
        <v>6.3304494619117959E-4</v>
      </c>
      <c r="AV40" s="90">
        <f>建設IO2!AV40/建設IO2!AV$51</f>
        <v>2.988345452734336E-4</v>
      </c>
      <c r="AW40" s="90">
        <f>建設IO2!AW40/建設IO2!AW$51</f>
        <v>4.7255406018448508E-4</v>
      </c>
      <c r="AX40" s="90">
        <f>建設IO2!AX40/建設IO2!AX$51</f>
        <v>4.749916876454662E-4</v>
      </c>
      <c r="AY40" s="90">
        <f>建設IO2!AY40/建設IO2!AY$51</f>
        <v>4.630487127245786E-4</v>
      </c>
      <c r="AZ40" s="90">
        <f>建設IO2!AZ40/建設IO2!AZ$51</f>
        <v>6.8994828147682049E-4</v>
      </c>
      <c r="BA40" s="90">
        <f>建設IO2!BA40/建設IO2!BA$51</f>
        <v>4.5444875165340926E-4</v>
      </c>
      <c r="BB40" s="90">
        <f>建設IO2!BB40/建設IO2!BB$51</f>
        <v>3.2252271175107464E-4</v>
      </c>
      <c r="BC40" s="90">
        <f>建設IO2!BC40/建設IO2!BC$51</f>
        <v>3.0829426530863913E-4</v>
      </c>
      <c r="BD40" s="90">
        <f>建設IO2!BD40/建設IO2!BD$51</f>
        <v>2.7987237819554283E-4</v>
      </c>
      <c r="BE40" s="90">
        <f>建設IO2!BE40/建設IO2!BE$51</f>
        <v>4.4478241531199336E-4</v>
      </c>
      <c r="BF40" s="90">
        <f>建設IO2!BF40/建設IO2!BF$51</f>
        <v>3.6992481203007517E-4</v>
      </c>
      <c r="BG40" s="90">
        <f>建設IO2!BG40/建設IO2!BG$51</f>
        <v>7.5582249008900666E-4</v>
      </c>
      <c r="BH40" s="90">
        <f>建設IO2!BH40/建設IO2!BH$51</f>
        <v>2.5699918697741478E-4</v>
      </c>
      <c r="BI40" s="90">
        <f>建設IO2!BI40/建設IO2!BI$51</f>
        <v>3.9463976252981247E-4</v>
      </c>
      <c r="BJ40" s="90">
        <f>建設IO2!BJ40/建設IO2!BJ$51</f>
        <v>5.6506536489202156E-4</v>
      </c>
      <c r="BK40" s="90">
        <f>建設IO2!BK40/建設IO2!BK$51</f>
        <v>4.4606511302915645E-4</v>
      </c>
      <c r="BL40" s="90">
        <f>建設IO2!BL40/建設IO2!BL$51</f>
        <v>2.7862263910118518E-4</v>
      </c>
      <c r="BM40" s="90">
        <f>建設IO2!BM40/建設IO2!BM$51</f>
        <v>7.9789273420224197E-5</v>
      </c>
      <c r="BN40" s="90">
        <f>建設IO2!BN40/建設IO2!BN$51</f>
        <v>4.0342656750900823E-4</v>
      </c>
      <c r="BO40" s="90">
        <f>建設IO2!BO40/建設IO2!BO$51</f>
        <v>2.4978396283122334E-4</v>
      </c>
      <c r="BP40" s="90">
        <f>建設IO2!BP40/建設IO2!BP$51</f>
        <v>3.8989157359020692E-4</v>
      </c>
      <c r="BQ40" s="90">
        <f>建設IO2!BQ40/建設IO2!BQ$51</f>
        <v>1.7428788873461183E-4</v>
      </c>
      <c r="BR40" s="90">
        <f>建設IO2!BR40/建設IO2!BR$51</f>
        <v>6.8490261230789843E-4</v>
      </c>
      <c r="BS40" s="90">
        <f>建設IO2!BS40/建設IO2!BS$51</f>
        <v>3.4849096236138114E-4</v>
      </c>
      <c r="BT40" s="92">
        <f>建設IO2!BT40/建設IO2!BT$51</f>
        <v>4.1889445185858912E-4</v>
      </c>
    </row>
    <row r="41" spans="1:72">
      <c r="A41" s="15">
        <f>建設IO2!A41</f>
        <v>38</v>
      </c>
      <c r="B41" s="9" t="str">
        <f>建設IO2!B41</f>
        <v>事務用品</v>
      </c>
      <c r="C41" s="89">
        <f>建設IO2!C41/建設IO2!C$51</f>
        <v>9.3720046325695158E-4</v>
      </c>
      <c r="D41" s="90">
        <f>建設IO2!D41/建設IO2!D$51</f>
        <v>6.3891835648132887E-4</v>
      </c>
      <c r="E41" s="90">
        <f>建設IO2!E41/建設IO2!E$51</f>
        <v>8.2091531596507178E-4</v>
      </c>
      <c r="F41" s="90">
        <f>建設IO2!F41/建設IO2!F$51</f>
        <v>1.270858751728038E-3</v>
      </c>
      <c r="G41" s="90">
        <f>建設IO2!G41/建設IO2!G$51</f>
        <v>1.2246021375779718E-3</v>
      </c>
      <c r="H41" s="90">
        <f>建設IO2!H41/建設IO2!H$51</f>
        <v>2.8468992095017731E-3</v>
      </c>
      <c r="I41" s="90">
        <f>建設IO2!I41/建設IO2!I$51</f>
        <v>2.7930863726386492E-4</v>
      </c>
      <c r="J41" s="90">
        <f>建設IO2!J41/建設IO2!J$51</f>
        <v>2.952755905511811E-4</v>
      </c>
      <c r="K41" s="90">
        <f>建設IO2!K41/建設IO2!K$51</f>
        <v>2.7021539818795014E-4</v>
      </c>
      <c r="L41" s="90">
        <f>建設IO2!L41/建設IO2!L$51</f>
        <v>2.6633938829728537E-4</v>
      </c>
      <c r="M41" s="90">
        <f>建設IO2!M41/建設IO2!M$51</f>
        <v>4.7754858393579626E-4</v>
      </c>
      <c r="N41" s="90">
        <f>建設IO2!N41/建設IO2!N$51</f>
        <v>2.8948650837961785E-4</v>
      </c>
      <c r="O41" s="90">
        <f>建設IO2!O41/建設IO2!O$51</f>
        <v>2.6823312569791062E-4</v>
      </c>
      <c r="P41" s="90">
        <f>建設IO2!P41/建設IO2!P$51</f>
        <v>3.0272462638648401E-4</v>
      </c>
      <c r="Q41" s="90">
        <f>建設IO2!Q41/建設IO2!Q$51</f>
        <v>3.3845719926667609E-4</v>
      </c>
      <c r="R41" s="90">
        <f>建設IO2!R41/建設IO2!R$51</f>
        <v>4.1152756635382578E-4</v>
      </c>
      <c r="S41" s="90">
        <f>建設IO2!S41/建設IO2!S$51</f>
        <v>2.2578146122330138E-3</v>
      </c>
      <c r="T41" s="90">
        <f>建設IO2!T41/建設IO2!T$51</f>
        <v>1.9473858084259211E-3</v>
      </c>
      <c r="U41" s="90">
        <f>建設IO2!U41/建設IO2!U$51</f>
        <v>2.2828965391288466E-3</v>
      </c>
      <c r="V41" s="90">
        <f>建設IO2!V41/建設IO2!V$51</f>
        <v>2.9553481921173948E-4</v>
      </c>
      <c r="W41" s="90">
        <f>建設IO2!W41/建設IO2!W$51</f>
        <v>4.469388982956157E-4</v>
      </c>
      <c r="X41" s="90">
        <f>建設IO2!X41/建設IO2!X$51</f>
        <v>2.2967167822046579E-4</v>
      </c>
      <c r="Y41" s="90">
        <f>建設IO2!Y41/建設IO2!Y$51</f>
        <v>2.5843967048942013E-4</v>
      </c>
      <c r="Z41" s="90">
        <f>建設IO2!Z41/建設IO2!Z$51</f>
        <v>4.1617050962845353E-4</v>
      </c>
      <c r="AA41" s="90">
        <f>建設IO2!AA41/建設IO2!AA$51</f>
        <v>3.4405096630722249E-4</v>
      </c>
      <c r="AB41" s="90">
        <f>建設IO2!AB41/建設IO2!AB$51</f>
        <v>2.417715536812878E-4</v>
      </c>
      <c r="AC41" s="90">
        <f>建設IO2!AC41/建設IO2!AC$51</f>
        <v>2.8192690352920881E-4</v>
      </c>
      <c r="AD41" s="90">
        <f>建設IO2!AD41/建設IO2!AD$51</f>
        <v>4.4392429073005369E-4</v>
      </c>
      <c r="AE41" s="90">
        <f>建設IO2!AE41/建設IO2!AE$51</f>
        <v>1.7005318756850394E-3</v>
      </c>
      <c r="AF41" s="90">
        <f>建設IO2!AF41/建設IO2!AF$51</f>
        <v>2.5200441540544692E-3</v>
      </c>
      <c r="AG41" s="90">
        <f>建設IO2!AG41/建設IO2!AG$51</f>
        <v>3.0451256904995691E-3</v>
      </c>
      <c r="AH41" s="90">
        <f>建設IO2!AH41/建設IO2!AH$51</f>
        <v>3.1072602135388608E-3</v>
      </c>
      <c r="AI41" s="90">
        <f>建設IO2!AI41/建設IO2!AI$51</f>
        <v>3.298204024839599E-3</v>
      </c>
      <c r="AJ41" s="90">
        <f>建設IO2!AJ41/建設IO2!AJ$51</f>
        <v>3.1530524976285924E-3</v>
      </c>
      <c r="AK41" s="90">
        <f>建設IO2!AK41/建設IO2!AK$51</f>
        <v>2.9818648401991523E-3</v>
      </c>
      <c r="AL41" s="90">
        <f>建設IO2!AL41/建設IO2!AL$51</f>
        <v>2.1989390296325339E-3</v>
      </c>
      <c r="AM41" s="90">
        <f>建設IO2!AM41/建設IO2!AM$51</f>
        <v>3.2122189087754548E-3</v>
      </c>
      <c r="AN41" s="90">
        <f>建設IO2!AN41/建設IO2!AN$51</f>
        <v>5.4085139594429914E-3</v>
      </c>
      <c r="AO41" s="90">
        <f>建設IO2!AO41/建設IO2!AO$51</f>
        <v>4.4969671616816569E-3</v>
      </c>
      <c r="AP41" s="90">
        <f>建設IO2!AP41/建設IO2!AP$51</f>
        <v>5.0634232917471421E-3</v>
      </c>
      <c r="AQ41" s="90">
        <f>建設IO2!AQ41/建設IO2!AQ$51</f>
        <v>2.3218199329326206E-3</v>
      </c>
      <c r="AR41" s="90">
        <f>建設IO2!AR41/建設IO2!AR$51</f>
        <v>2.2693360429883102E-3</v>
      </c>
      <c r="AS41" s="90">
        <f>建設IO2!AS41/建設IO2!AS$51</f>
        <v>2.2435847324561503E-3</v>
      </c>
      <c r="AT41" s="90">
        <f>建設IO2!AT41/建設IO2!AT$51</f>
        <v>2.4861747884860801E-3</v>
      </c>
      <c r="AU41" s="90">
        <f>建設IO2!AU41/建設IO2!AU$51</f>
        <v>2.0398114932826897E-3</v>
      </c>
      <c r="AV41" s="90">
        <f>建設IO2!AV41/建設IO2!AV$51</f>
        <v>3.0879569678254806E-3</v>
      </c>
      <c r="AW41" s="90">
        <f>建設IO2!AW41/建設IO2!AW$51</f>
        <v>2.8636776047179799E-3</v>
      </c>
      <c r="AX41" s="90">
        <f>建設IO2!AX41/建設IO2!AX$51</f>
        <v>2.7312022039614305E-3</v>
      </c>
      <c r="AY41" s="90">
        <f>建設IO2!AY41/建設IO2!AY$51</f>
        <v>3.3802556028894241E-3</v>
      </c>
      <c r="AZ41" s="90">
        <f>建設IO2!AZ41/建設IO2!AZ$51</f>
        <v>9.4384924906029048E-4</v>
      </c>
      <c r="BA41" s="90">
        <f>建設IO2!BA41/建設IO2!BA$51</f>
        <v>2.2893358573336567E-3</v>
      </c>
      <c r="BB41" s="90">
        <f>建設IO2!BB41/建設IO2!BB$51</f>
        <v>2.3894023635508323E-3</v>
      </c>
      <c r="BC41" s="90">
        <f>建設IO2!BC41/建設IO2!BC$51</f>
        <v>2.4350021632851839E-3</v>
      </c>
      <c r="BD41" s="90">
        <f>建設IO2!BD41/建設IO2!BD$51</f>
        <v>2.9346617942218349E-3</v>
      </c>
      <c r="BE41" s="90">
        <f>建設IO2!BE41/建設IO2!BE$51</f>
        <v>3.2282594659741454E-3</v>
      </c>
      <c r="BF41" s="90">
        <f>建設IO2!BF41/建設IO2!BF$51</f>
        <v>1.6721804511278195E-3</v>
      </c>
      <c r="BG41" s="90">
        <f>建設IO2!BG41/建設IO2!BG$51</f>
        <v>2.1961502695370676E-3</v>
      </c>
      <c r="BH41" s="90">
        <f>建設IO2!BH41/建設IO2!BH$51</f>
        <v>2.4503821852689361E-3</v>
      </c>
      <c r="BI41" s="90">
        <f>建設IO2!BI41/建設IO2!BI$51</f>
        <v>1.7672998061117689E-3</v>
      </c>
      <c r="BJ41" s="90">
        <f>建設IO2!BJ41/建設IO2!BJ$51</f>
        <v>1.2151029651061515E-3</v>
      </c>
      <c r="BK41" s="90">
        <f>建設IO2!BK41/建設IO2!BK$51</f>
        <v>9.7011363742704657E-4</v>
      </c>
      <c r="BL41" s="90">
        <f>建設IO2!BL41/建設IO2!BL$51</f>
        <v>3.2376261973769004E-3</v>
      </c>
      <c r="BM41" s="90">
        <f>建設IO2!BM41/建設IO2!BM$51</f>
        <v>2.7667189614545275E-4</v>
      </c>
      <c r="BN41" s="90">
        <f>建設IO2!BN41/建設IO2!BN$51</f>
        <v>4.6615447892046989E-4</v>
      </c>
      <c r="BO41" s="90">
        <f>建設IO2!BO41/建設IO2!BO$51</f>
        <v>1.3492948939081556E-3</v>
      </c>
      <c r="BP41" s="90">
        <f>建設IO2!BP41/建設IO2!BP$51</f>
        <v>3.9963886292996209E-4</v>
      </c>
      <c r="BQ41" s="90">
        <f>建設IO2!BQ41/建設IO2!BQ$51</f>
        <v>4.2991012554537583E-4</v>
      </c>
      <c r="BR41" s="90">
        <f>建設IO2!BR41/建設IO2!BR$51</f>
        <v>1.9355943391310173E-4</v>
      </c>
      <c r="BS41" s="90">
        <f>建設IO2!BS41/建設IO2!BS$51</f>
        <v>1.7623913657177398E-4</v>
      </c>
      <c r="BT41" s="92">
        <f>建設IO2!BT41/建設IO2!BT$51</f>
        <v>2.0196696786039118E-4</v>
      </c>
    </row>
    <row r="42" spans="1:72">
      <c r="A42" s="15">
        <f>建設IO2!A42</f>
        <v>39</v>
      </c>
      <c r="B42" s="9" t="str">
        <f>建設IO2!B42</f>
        <v>分類不明</v>
      </c>
      <c r="C42" s="96">
        <f>建設IO2!C42/建設IO2!C$51</f>
        <v>1.3756627054229077E-2</v>
      </c>
      <c r="D42" s="97">
        <f>建設IO2!D42/建設IO2!D$51</f>
        <v>1.698105286845308E-2</v>
      </c>
      <c r="E42" s="97">
        <f>建設IO2!E42/建設IO2!E$51</f>
        <v>1.5634657815942164E-2</v>
      </c>
      <c r="F42" s="97">
        <f>建設IO2!F42/建設IO2!F$51</f>
        <v>1.911996183821027E-2</v>
      </c>
      <c r="G42" s="97">
        <f>建設IO2!G42/建設IO2!G$51</f>
        <v>1.9265319839956888E-2</v>
      </c>
      <c r="H42" s="97">
        <f>建設IO2!H42/建設IO2!H$51</f>
        <v>1.4167370823429072E-2</v>
      </c>
      <c r="I42" s="97">
        <f>建設IO2!I42/建設IO2!I$51</f>
        <v>1.1439321723164891E-2</v>
      </c>
      <c r="J42" s="97">
        <f>建設IO2!J42/建設IO2!J$51</f>
        <v>1.1840551181102362E-2</v>
      </c>
      <c r="K42" s="97">
        <f>建設IO2!K42/建設IO2!K$51</f>
        <v>1.2631717834751843E-2</v>
      </c>
      <c r="L42" s="97">
        <f>建設IO2!L42/建設IO2!L$51</f>
        <v>1.2653352838436395E-2</v>
      </c>
      <c r="M42" s="97">
        <f>建設IO2!M42/建設IO2!M$51</f>
        <v>1.1474431252901771E-2</v>
      </c>
      <c r="N42" s="97">
        <f>建設IO2!N42/建設IO2!N$51</f>
        <v>9.8957913115320199E-3</v>
      </c>
      <c r="O42" s="97">
        <f>建設IO2!O42/建設IO2!O$51</f>
        <v>1.6235251382367581E-2</v>
      </c>
      <c r="P42" s="97">
        <f>建設IO2!P42/建設IO2!P$51</f>
        <v>5.9471247969178648E-3</v>
      </c>
      <c r="Q42" s="97">
        <f>建設IO2!Q42/建設IO2!Q$51</f>
        <v>9.2370610633197014E-3</v>
      </c>
      <c r="R42" s="97">
        <f>建設IO2!R42/建設IO2!R$51</f>
        <v>1.8663266877317147E-2</v>
      </c>
      <c r="S42" s="97">
        <f>建設IO2!S42/建設IO2!S$51</f>
        <v>4.557223966890585E-3</v>
      </c>
      <c r="T42" s="97">
        <f>建設IO2!T42/建設IO2!T$51</f>
        <v>3.9469337367203936E-3</v>
      </c>
      <c r="U42" s="97">
        <f>建設IO2!U42/建設IO2!U$51</f>
        <v>4.6065340011098386E-3</v>
      </c>
      <c r="V42" s="97">
        <f>建設IO2!V42/建設IO2!V$51</f>
        <v>1.9549477216135498E-2</v>
      </c>
      <c r="W42" s="97">
        <f>建設IO2!W42/建設IO2!W$51</f>
        <v>4.1917711672840724E-2</v>
      </c>
      <c r="X42" s="97">
        <f>建設IO2!X42/建設IO2!X$51</f>
        <v>1.4537265928546287E-2</v>
      </c>
      <c r="Y42" s="97">
        <f>建設IO2!Y42/建設IO2!Y$51</f>
        <v>3.0450654175415925E-2</v>
      </c>
      <c r="Z42" s="97">
        <f>建設IO2!Z42/建設IO2!Z$51</f>
        <v>2.3815537834229423E-2</v>
      </c>
      <c r="AA42" s="97">
        <f>建設IO2!AA42/建設IO2!AA$51</f>
        <v>1.9513201285681719E-2</v>
      </c>
      <c r="AB42" s="97">
        <f>建設IO2!AB42/建設IO2!AB$51</f>
        <v>1.8425603860257728E-2</v>
      </c>
      <c r="AC42" s="97">
        <f>建設IO2!AC42/建設IO2!AC$51</f>
        <v>1.803993192322172E-2</v>
      </c>
      <c r="AD42" s="97">
        <f>建設IO2!AD42/建設IO2!AD$51</f>
        <v>4.8001475904135414E-2</v>
      </c>
      <c r="AE42" s="97">
        <f>建設IO2!AE42/建設IO2!AE$51</f>
        <v>6.7552108633024818E-3</v>
      </c>
      <c r="AF42" s="97">
        <f>建設IO2!AF42/建設IO2!AF$51</f>
        <v>5.1047613572651925E-3</v>
      </c>
      <c r="AG42" s="97">
        <f>建設IO2!AG42/建設IO2!AG$51</f>
        <v>5.9960869445289033E-3</v>
      </c>
      <c r="AH42" s="97">
        <f>建設IO2!AH42/建設IO2!AH$51</f>
        <v>6.1611495850865871E-3</v>
      </c>
      <c r="AI42" s="97">
        <f>建設IO2!AI42/建設IO2!AI$51</f>
        <v>5.4827366734276871E-3</v>
      </c>
      <c r="AJ42" s="97">
        <f>建設IO2!AJ42/建設IO2!AJ$51</f>
        <v>5.7847093780315651E-3</v>
      </c>
      <c r="AK42" s="97">
        <f>建設IO2!AK42/建設IO2!AK$51</f>
        <v>4.1384669600339754E-3</v>
      </c>
      <c r="AL42" s="97">
        <f>建設IO2!AL42/建設IO2!AL$51</f>
        <v>5.2835946394070663E-3</v>
      </c>
      <c r="AM42" s="97">
        <f>建設IO2!AM42/建設IO2!AM$51</f>
        <v>6.4756402809190783E-3</v>
      </c>
      <c r="AN42" s="97">
        <f>建設IO2!AN42/建設IO2!AN$51</f>
        <v>8.4893130502649487E-4</v>
      </c>
      <c r="AO42" s="97">
        <f>建設IO2!AO42/建設IO2!AO$51</f>
        <v>2.0916126333403055E-4</v>
      </c>
      <c r="AP42" s="97">
        <f>建設IO2!AP42/建設IO2!AP$51</f>
        <v>3.079814167145169E-3</v>
      </c>
      <c r="AQ42" s="97">
        <f>建設IO2!AQ42/建設IO2!AQ$51</f>
        <v>8.9517759168351134E-3</v>
      </c>
      <c r="AR42" s="97">
        <f>建設IO2!AR42/建設IO2!AR$51</f>
        <v>9.3126081344574747E-3</v>
      </c>
      <c r="AS42" s="97">
        <f>建設IO2!AS42/建設IO2!AS$51</f>
        <v>1.0554564114705364E-2</v>
      </c>
      <c r="AT42" s="97">
        <f>建設IO2!AT42/建設IO2!AT$51</f>
        <v>3.9230514723259443E-3</v>
      </c>
      <c r="AU42" s="97">
        <f>建設IO2!AU42/建設IO2!AU$51</f>
        <v>3.0104804107758316E-3</v>
      </c>
      <c r="AV42" s="97">
        <f>建設IO2!AV42/建設IO2!AV$51</f>
        <v>4.6319354517382208E-3</v>
      </c>
      <c r="AW42" s="97">
        <f>建設IO2!AW42/建設IO2!AW$51</f>
        <v>5.2264479056404051E-3</v>
      </c>
      <c r="AX42" s="97">
        <f>建設IO2!AX42/建設IO2!AX$51</f>
        <v>5.2367833562912648E-3</v>
      </c>
      <c r="AY42" s="97">
        <f>建設IO2!AY42/建設IO2!AY$51</f>
        <v>5.1861455825152804E-3</v>
      </c>
      <c r="AZ42" s="97">
        <f>建設IO2!AZ42/建設IO2!AZ$51</f>
        <v>4.1396896888609231E-4</v>
      </c>
      <c r="BA42" s="97">
        <f>建設IO2!BA42/建設IO2!BA$51</f>
        <v>4.9534913930221608E-3</v>
      </c>
      <c r="BB42" s="97">
        <f>建設IO2!BB42/建設IO2!BB$51</f>
        <v>3.4713138108699473E-3</v>
      </c>
      <c r="BC42" s="97">
        <f>建設IO2!BC42/建設IO2!BC$51</f>
        <v>2.5645902612454253E-3</v>
      </c>
      <c r="BD42" s="97">
        <f>建設IO2!BD42/建設IO2!BD$51</f>
        <v>6.3491048082074571E-3</v>
      </c>
      <c r="BE42" s="97">
        <f>建設IO2!BE42/建設IO2!BE$51</f>
        <v>4.7204327302466393E-3</v>
      </c>
      <c r="BF42" s="97">
        <f>建設IO2!BF42/建設IO2!BF$51</f>
        <v>3.6541353383458645E-3</v>
      </c>
      <c r="BG42" s="97">
        <f>建設IO2!BG42/建設IO2!BG$51</f>
        <v>5.6557336931822152E-3</v>
      </c>
      <c r="BH42" s="97">
        <f>建設IO2!BH42/建設IO2!BH$51</f>
        <v>1.0470696435469768E-2</v>
      </c>
      <c r="BI42" s="97">
        <f>建設IO2!BI42/建設IO2!BI$51</f>
        <v>5.2847411677905323E-3</v>
      </c>
      <c r="BJ42" s="97">
        <f>建設IO2!BJ42/建設IO2!BJ$51</f>
        <v>2.0733225418594473E-3</v>
      </c>
      <c r="BK42" s="97">
        <f>建設IO2!BK42/建設IO2!BK$51</f>
        <v>7.2992473041134692E-4</v>
      </c>
      <c r="BL42" s="97">
        <f>建設IO2!BL42/建設IO2!BL$51</f>
        <v>4.8922399703632677E-3</v>
      </c>
      <c r="BM42" s="97">
        <f>建設IO2!BM42/建設IO2!BM$51</f>
        <v>5.802856248743578E-5</v>
      </c>
      <c r="BN42" s="97">
        <f>建設IO2!BN42/建設IO2!BN$51</f>
        <v>9.2411743058603123E-3</v>
      </c>
      <c r="BO42" s="97">
        <f>建設IO2!BO42/建設IO2!BO$51</f>
        <v>1.0119423270173948E-2</v>
      </c>
      <c r="BP42" s="97">
        <f>建設IO2!BP42/建設IO2!BP$51</f>
        <v>1.2934652953855114E-2</v>
      </c>
      <c r="BQ42" s="97">
        <f>建設IO2!BQ42/建設IO2!BQ$51</f>
        <v>1.369902805454049E-2</v>
      </c>
      <c r="BR42" s="97">
        <f>建設IO2!BR42/建設IO2!BR$51</f>
        <v>8.9517102299469537E-3</v>
      </c>
      <c r="BS42" s="97">
        <f>建設IO2!BS42/建設IO2!BS$51</f>
        <v>9.1126000615640787E-3</v>
      </c>
      <c r="BT42" s="98">
        <f>建設IO2!BT42/建設IO2!BT$51</f>
        <v>7.6057223974227107E-3</v>
      </c>
    </row>
    <row r="43" spans="1:72">
      <c r="A43" s="17">
        <f>建設IO2!A43</f>
        <v>70</v>
      </c>
      <c r="B43" s="10" t="str">
        <f>建設IO2!B43</f>
        <v>内生部門計</v>
      </c>
      <c r="C43" s="154">
        <f>建設IO2!C43/建設IO2!C$51</f>
        <v>0.52911619435810886</v>
      </c>
      <c r="D43" s="91">
        <f>建設IO2!D43/建設IO2!D$51</f>
        <v>0.54232998922224496</v>
      </c>
      <c r="E43" s="91">
        <f>建設IO2!E43/建設IO2!E$51</f>
        <v>0.53867621763006812</v>
      </c>
      <c r="F43" s="91">
        <f>建設IO2!F43/建設IO2!F$51</f>
        <v>0.51694330098805663</v>
      </c>
      <c r="G43" s="91">
        <f>建設IO2!G43/建設IO2!G$51</f>
        <v>0.51416033862850818</v>
      </c>
      <c r="H43" s="91">
        <f>建設IO2!H43/建設IO2!H$51</f>
        <v>0.61176349809285391</v>
      </c>
      <c r="I43" s="91">
        <f>建設IO2!I43/建設IO2!I$51</f>
        <v>0.56483660105917743</v>
      </c>
      <c r="J43" s="91">
        <f>建設IO2!J43/建設IO2!J$51</f>
        <v>0.51945866141732289</v>
      </c>
      <c r="K43" s="91">
        <f>建設IO2!K43/建設IO2!K$51</f>
        <v>0.52822144224912693</v>
      </c>
      <c r="L43" s="91">
        <f>建設IO2!L43/建設IO2!L$51</f>
        <v>0.52671267510140862</v>
      </c>
      <c r="M43" s="91">
        <f>建設IO2!M43/建設IO2!M$51</f>
        <v>0.60892750547191088</v>
      </c>
      <c r="N43" s="91">
        <f>建設IO2!N43/建設IO2!N$51</f>
        <v>0.61348774765296477</v>
      </c>
      <c r="O43" s="91">
        <f>建設IO2!O43/建設IO2!O$51</f>
        <v>0.60425944113333963</v>
      </c>
      <c r="P43" s="91">
        <f>建設IO2!P43/建設IO2!P$51</f>
        <v>0.61923579315423349</v>
      </c>
      <c r="Q43" s="91">
        <f>建設IO2!Q43/建設IO2!Q$51</f>
        <v>0.625045832745734</v>
      </c>
      <c r="R43" s="91">
        <f>建設IO2!R43/建設IO2!R$51</f>
        <v>0.54689508751645421</v>
      </c>
      <c r="S43" s="91">
        <f>建設IO2!S43/建設IO2!S$51</f>
        <v>0.50057842688684151</v>
      </c>
      <c r="T43" s="91">
        <f>建設IO2!T43/建設IO2!T$51</f>
        <v>0.52511606071670758</v>
      </c>
      <c r="U43" s="91">
        <f>建設IO2!U43/建設IO2!U$51</f>
        <v>0.49859584302100968</v>
      </c>
      <c r="V43" s="91">
        <f>建設IO2!V43/建設IO2!V$51</f>
        <v>0.54980492578719731</v>
      </c>
      <c r="W43" s="91">
        <f>建設IO2!W43/建設IO2!W$51</f>
        <v>0.5884810093943118</v>
      </c>
      <c r="X43" s="91">
        <f>建設IO2!X43/建設IO2!X$51</f>
        <v>0.4509732507240094</v>
      </c>
      <c r="Y43" s="91">
        <f>建設IO2!Y43/建設IO2!Y$51</f>
        <v>0.54817961557099015</v>
      </c>
      <c r="Z43" s="91">
        <f>建設IO2!Z43/建設IO2!Z$51</f>
        <v>0.5385270450691011</v>
      </c>
      <c r="AA43" s="91">
        <f>建設IO2!AA43/建設IO2!AA$51</f>
        <v>0.59929127171091034</v>
      </c>
      <c r="AB43" s="91">
        <f>建設IO2!AB43/建設IO2!AB$51</f>
        <v>0.50758674080994315</v>
      </c>
      <c r="AC43" s="91">
        <f>建設IO2!AC43/建設IO2!AC$51</f>
        <v>0.56136580684297044</v>
      </c>
      <c r="AD43" s="91">
        <f>建設IO2!AD43/建設IO2!AD$51</f>
        <v>0.54074590811343703</v>
      </c>
      <c r="AE43" s="91">
        <f>建設IO2!AE43/建設IO2!AE$51</f>
        <v>0.5023965765379701</v>
      </c>
      <c r="AF43" s="91">
        <f>建設IO2!AF43/建設IO2!AF$51</f>
        <v>0.50972169847758664</v>
      </c>
      <c r="AG43" s="91">
        <f>建設IO2!AG43/建設IO2!AG$51</f>
        <v>0.51281048503562232</v>
      </c>
      <c r="AH43" s="91">
        <f>建設IO2!AH43/建設IO2!AH$51</f>
        <v>0.51267785996307125</v>
      </c>
      <c r="AI43" s="91">
        <f>建設IO2!AI43/建設IO2!AI$51</f>
        <v>0.50807924048788911</v>
      </c>
      <c r="AJ43" s="91">
        <f>建設IO2!AJ43/建設IO2!AJ$51</f>
        <v>0.50048056343033442</v>
      </c>
      <c r="AK43" s="91">
        <f>建設IO2!AK43/建設IO2!AK$51</f>
        <v>0.65191697765408563</v>
      </c>
      <c r="AL43" s="91">
        <f>建設IO2!AL43/建設IO2!AL$51</f>
        <v>0.57716835228373164</v>
      </c>
      <c r="AM43" s="91">
        <f>建設IO2!AM43/建設IO2!AM$51</f>
        <v>0.4915465910047277</v>
      </c>
      <c r="AN43" s="91">
        <f>建設IO2!AN43/建設IO2!AN$51</f>
        <v>0.50210178960196072</v>
      </c>
      <c r="AO43" s="91">
        <f>建設IO2!AO43/建設IO2!AO$51</f>
        <v>0.63794185316879315</v>
      </c>
      <c r="AP43" s="91">
        <f>建設IO2!AP43/建設IO2!AP$51</f>
        <v>0.57248003340815368</v>
      </c>
      <c r="AQ43" s="91">
        <f>建設IO2!AQ43/建設IO2!AQ$51</f>
        <v>0.53159411048925131</v>
      </c>
      <c r="AR43" s="91">
        <f>建設IO2!AR43/建設IO2!AR$51</f>
        <v>0.53429178223894391</v>
      </c>
      <c r="AS43" s="91">
        <f>建設IO2!AS43/建設IO2!AS$51</f>
        <v>0.51860533680573395</v>
      </c>
      <c r="AT43" s="91">
        <f>建設IO2!AT43/建設IO2!AT$51</f>
        <v>0.58479935718674669</v>
      </c>
      <c r="AU43" s="91">
        <f>建設IO2!AU43/建設IO2!AU$51</f>
        <v>0.68641766898783152</v>
      </c>
      <c r="AV43" s="91">
        <f>建設IO2!AV43/建設IO2!AV$51</f>
        <v>0.42917621277019624</v>
      </c>
      <c r="AW43" s="91">
        <f>建設IO2!AW43/建設IO2!AW$51</f>
        <v>0.50374262815666115</v>
      </c>
      <c r="AX43" s="91">
        <f>建設IO2!AX43/建設IO2!AX$51</f>
        <v>0.50960670688262955</v>
      </c>
      <c r="AY43" s="91">
        <f>建設IO2!AY43/建設IO2!AY$51</f>
        <v>0.48087608816447491</v>
      </c>
      <c r="AZ43" s="91">
        <f>建設IO2!AZ43/建設IO2!AZ$51</f>
        <v>0.51729562352006098</v>
      </c>
      <c r="BA43" s="91">
        <f>建設IO2!BA43/建設IO2!BA$51</f>
        <v>0.50942699642755018</v>
      </c>
      <c r="BB43" s="91">
        <f>建設IO2!BB43/建設IO2!BB$51</f>
        <v>0.54333829028162628</v>
      </c>
      <c r="BC43" s="91">
        <f>建設IO2!BC43/建設IO2!BC$51</f>
        <v>0.51511791471849078</v>
      </c>
      <c r="BD43" s="91">
        <f>建設IO2!BD43/建設IO2!BD$51</f>
        <v>0.53622348209216597</v>
      </c>
      <c r="BE43" s="91">
        <f>建設IO2!BE43/建設IO2!BE$51</f>
        <v>0.54031019986513051</v>
      </c>
      <c r="BF43" s="91">
        <f>建設IO2!BF43/建設IO2!BF$51</f>
        <v>0.63053834586466162</v>
      </c>
      <c r="BG43" s="91">
        <f>建設IO2!BG43/建設IO2!BG$51</f>
        <v>0.51543108451088282</v>
      </c>
      <c r="BH43" s="91">
        <f>建設IO2!BH43/建設IO2!BH$51</f>
        <v>0.45920744036891503</v>
      </c>
      <c r="BI43" s="91">
        <f>建設IO2!BI43/建設IO2!BI$51</f>
        <v>0.51705530104150577</v>
      </c>
      <c r="BJ43" s="91">
        <f>建設IO2!BJ43/建設IO2!BJ$51</f>
        <v>0.40157453552051869</v>
      </c>
      <c r="BK43" s="91">
        <f>建設IO2!BK43/建設IO2!BK$51</f>
        <v>0.62650936892704179</v>
      </c>
      <c r="BL43" s="91">
        <f>建設IO2!BL43/建設IO2!BL$51</f>
        <v>0.43918710677628936</v>
      </c>
      <c r="BM43" s="91">
        <f>建設IO2!BM43/建設IO2!BM$51</f>
        <v>0.49105013046064316</v>
      </c>
      <c r="BN43" s="91">
        <f>建設IO2!BN43/建設IO2!BN$51</f>
        <v>0.4913632275699748</v>
      </c>
      <c r="BO43" s="91">
        <f>建設IO2!BO43/建設IO2!BO$51</f>
        <v>0.47962674315170828</v>
      </c>
      <c r="BP43" s="91">
        <f>建設IO2!BP43/建設IO2!BP$51</f>
        <v>0.40781805709718411</v>
      </c>
      <c r="BQ43" s="91">
        <f>建設IO2!BQ43/建設IO2!BQ$51</f>
        <v>0.41486327115128768</v>
      </c>
      <c r="BR43" s="91">
        <f>建設IO2!BR43/建設IO2!BR$51</f>
        <v>0.59910615246031407</v>
      </c>
      <c r="BS43" s="91">
        <f>建設IO2!BS43/建設IO2!BS$51</f>
        <v>0.38265344368083015</v>
      </c>
      <c r="BT43" s="160">
        <f>建設IO2!BT43/建設IO2!BT$51</f>
        <v>0.52813478064993247</v>
      </c>
    </row>
    <row r="44" spans="1:72">
      <c r="A44" s="15">
        <f>建設IO2!A44</f>
        <v>71</v>
      </c>
      <c r="B44" s="9" t="str">
        <f>建設IO2!B44</f>
        <v>家計外消費支出（行）</v>
      </c>
      <c r="C44" s="154">
        <f>建設IO2!C44/建設IO2!C$51</f>
        <v>2.0934334028928164E-2</v>
      </c>
      <c r="D44" s="91">
        <f>建設IO2!D44/建設IO2!D$51</f>
        <v>2.4586657738319195E-2</v>
      </c>
      <c r="E44" s="91">
        <f>建設IO2!E44/建設IO2!E$51</f>
        <v>2.6173847712921566E-2</v>
      </c>
      <c r="F44" s="91">
        <f>建設IO2!F44/建設IO2!F$51</f>
        <v>2.7057537544542824E-2</v>
      </c>
      <c r="G44" s="91">
        <f>建設IO2!G44/建設IO2!G$51</f>
        <v>2.7144053285895985E-2</v>
      </c>
      <c r="H44" s="91">
        <f>建設IO2!H44/建設IO2!H$51</f>
        <v>2.4109801072424168E-2</v>
      </c>
      <c r="I44" s="91">
        <f>建設IO2!I44/建設IO2!I$51</f>
        <v>2.5110131083975001E-2</v>
      </c>
      <c r="J44" s="91">
        <f>建設IO2!J44/建設IO2!J$51</f>
        <v>3.0472440944881891E-2</v>
      </c>
      <c r="K44" s="91">
        <f>建設IO2!K44/建設IO2!K$51</f>
        <v>2.7985064635036371E-2</v>
      </c>
      <c r="L44" s="91">
        <f>建設IO2!L44/建設IO2!L$51</f>
        <v>2.8094341676732925E-2</v>
      </c>
      <c r="M44" s="91">
        <f>建設IO2!M44/建設IO2!M$51</f>
        <v>2.2139682960801221E-2</v>
      </c>
      <c r="N44" s="91">
        <f>建設IO2!N44/建設IO2!N$51</f>
        <v>2.121351969766894E-2</v>
      </c>
      <c r="O44" s="91">
        <f>建設IO2!O44/建設IO2!O$51</f>
        <v>2.8132525662931025E-2</v>
      </c>
      <c r="P44" s="91">
        <f>建設IO2!P44/建設IO2!P$51</f>
        <v>1.6903870790006527E-2</v>
      </c>
      <c r="Q44" s="91">
        <f>建設IO2!Q44/建設IO2!Q$51</f>
        <v>2.1153574954167254E-2</v>
      </c>
      <c r="R44" s="91">
        <f>建設IO2!R44/建設IO2!R$51</f>
        <v>2.2603589540745685E-2</v>
      </c>
      <c r="S44" s="91">
        <f>建設IO2!S44/建設IO2!S$51</f>
        <v>2.217909656219454E-2</v>
      </c>
      <c r="T44" s="91">
        <f>建設IO2!T44/建設IO2!T$51</f>
        <v>1.9230434858205969E-2</v>
      </c>
      <c r="U44" s="91">
        <f>建設IO2!U44/建設IO2!U$51</f>
        <v>2.2417341584540926E-2</v>
      </c>
      <c r="V44" s="91">
        <f>建設IO2!V44/建設IO2!V$51</f>
        <v>2.2630258257744253E-2</v>
      </c>
      <c r="W44" s="91">
        <f>建設IO2!W44/建設IO2!W$51</f>
        <v>3.3864216524706267E-2</v>
      </c>
      <c r="X44" s="91">
        <f>建設IO2!X44/建設IO2!X$51</f>
        <v>1.8157652619548187E-2</v>
      </c>
      <c r="Y44" s="91">
        <f>建設IO2!Y44/建設IO2!Y$51</f>
        <v>2.0125989339363593E-2</v>
      </c>
      <c r="Z44" s="91">
        <f>建設IO2!Z44/建設IO2!Z$51</f>
        <v>3.133427152118741E-2</v>
      </c>
      <c r="AA44" s="91">
        <f>建設IO2!AA44/建設IO2!AA$51</f>
        <v>2.6209669001258457E-2</v>
      </c>
      <c r="AB44" s="91">
        <f>建設IO2!AB44/建設IO2!AB$51</f>
        <v>1.9003496842227633E-2</v>
      </c>
      <c r="AC44" s="91">
        <f>建設IO2!AC44/建設IO2!AC$51</f>
        <v>2.191308402608191E-2</v>
      </c>
      <c r="AD44" s="91">
        <f>建設IO2!AD44/建設IO2!AD$51</f>
        <v>1.8990735242399959E-2</v>
      </c>
      <c r="AE44" s="91">
        <f>建設IO2!AE44/建設IO2!AE$51</f>
        <v>1.7610769155116716E-2</v>
      </c>
      <c r="AF44" s="91">
        <f>建設IO2!AF44/建設IO2!AF$51</f>
        <v>2.0668673599857065E-2</v>
      </c>
      <c r="AG44" s="91">
        <f>建設IO2!AG44/建設IO2!AG$51</f>
        <v>2.2008162820139267E-2</v>
      </c>
      <c r="AH44" s="91">
        <f>建設IO2!AH44/建設IO2!AH$51</f>
        <v>2.2051460916630339E-2</v>
      </c>
      <c r="AI44" s="91">
        <f>建設IO2!AI44/建設IO2!AI$51</f>
        <v>2.3161483566905394E-2</v>
      </c>
      <c r="AJ44" s="91">
        <f>建設IO2!AJ44/建設IO2!AJ$51</f>
        <v>2.368715545037902E-2</v>
      </c>
      <c r="AK44" s="91">
        <f>建設IO2!AK44/建設IO2!AK$51</f>
        <v>2.2761568280186863E-2</v>
      </c>
      <c r="AL44" s="91">
        <f>建設IO2!AL44/建設IO2!AL$51</f>
        <v>1.5983050927522401E-2</v>
      </c>
      <c r="AM44" s="91">
        <f>建設IO2!AM44/建設IO2!AM$51</f>
        <v>2.5237517633951823E-2</v>
      </c>
      <c r="AN44" s="91">
        <f>建設IO2!AN44/建設IO2!AN$51</f>
        <v>1.9801550897083055E-2</v>
      </c>
      <c r="AO44" s="91">
        <f>建設IO2!AO44/建設IO2!AO$51</f>
        <v>1.6523739803388414E-2</v>
      </c>
      <c r="AP44" s="91">
        <f>建設IO2!AP44/建設IO2!AP$51</f>
        <v>1.9000887404082061E-2</v>
      </c>
      <c r="AQ44" s="91">
        <f>建設IO2!AQ44/建設IO2!AQ$51</f>
        <v>1.7485423944957345E-2</v>
      </c>
      <c r="AR44" s="91">
        <f>建設IO2!AR44/建設IO2!AR$51</f>
        <v>1.7104697040434276E-2</v>
      </c>
      <c r="AS44" s="91">
        <f>建設IO2!AS44/建設IO2!AS$51</f>
        <v>1.6736985756754766E-2</v>
      </c>
      <c r="AT44" s="91">
        <f>建設IO2!AT44/建設IO2!AT$51</f>
        <v>1.9681429314174978E-2</v>
      </c>
      <c r="AU44" s="91">
        <f>建設IO2!AU44/建設IO2!AU$51</f>
        <v>1.7598649504114793E-2</v>
      </c>
      <c r="AV44" s="91">
        <f>建設IO2!AV44/建設IO2!AV$51</f>
        <v>1.8179101504133877E-2</v>
      </c>
      <c r="AW44" s="91">
        <f>建設IO2!AW44/建設IO2!AW$51</f>
        <v>2.1416150007560864E-2</v>
      </c>
      <c r="AX44" s="91">
        <f>建設IO2!AX44/建設IO2!AX$51</f>
        <v>2.1647746164442122E-2</v>
      </c>
      <c r="AY44" s="91">
        <f>建設IO2!AY44/建設IO2!AY$51</f>
        <v>2.0513057973698835E-2</v>
      </c>
      <c r="AZ44" s="91">
        <f>建設IO2!AZ44/建設IO2!AZ$51</f>
        <v>2.0543900029253808E-2</v>
      </c>
      <c r="BA44" s="91">
        <f>建設IO2!BA44/建設IO2!BA$51</f>
        <v>2.0968788218436223E-2</v>
      </c>
      <c r="BB44" s="91">
        <f>建設IO2!BB44/建設IO2!BB$51</f>
        <v>2.2600825633284843E-2</v>
      </c>
      <c r="BC44" s="91">
        <f>建設IO2!BC44/建設IO2!BC$51</f>
        <v>2.393617577162397E-2</v>
      </c>
      <c r="BD44" s="91">
        <f>建設IO2!BD44/建設IO2!BD$51</f>
        <v>1.8295657180325772E-2</v>
      </c>
      <c r="BE44" s="91">
        <f>建設IO2!BE44/建設IO2!BE$51</f>
        <v>2.4620858860496149E-2</v>
      </c>
      <c r="BF44" s="91">
        <f>建設IO2!BF44/建設IO2!BF$51</f>
        <v>2.1572932330827067E-2</v>
      </c>
      <c r="BG44" s="91">
        <f>建設IO2!BG44/建設IO2!BG$51</f>
        <v>2.0744915153506779E-2</v>
      </c>
      <c r="BH44" s="91">
        <f>建設IO2!BH44/建設IO2!BH$51</f>
        <v>2.2381558126265803E-2</v>
      </c>
      <c r="BI44" s="91">
        <f>建設IO2!BI44/建設IO2!BI$51</f>
        <v>1.5751274000102948E-2</v>
      </c>
      <c r="BJ44" s="91">
        <f>建設IO2!BJ44/建設IO2!BJ$51</f>
        <v>1.0838208615334939E-2</v>
      </c>
      <c r="BK44" s="91">
        <f>建設IO2!BK44/建設IO2!BK$51</f>
        <v>3.1745487099984093E-2</v>
      </c>
      <c r="BL44" s="91">
        <f>建設IO2!BL44/建設IO2!BL$51</f>
        <v>1.5299340333662285E-2</v>
      </c>
      <c r="BM44" s="91">
        <f>建設IO2!BM44/建設IO2!BM$51</f>
        <v>1.0366388198648348E-2</v>
      </c>
      <c r="BN44" s="91">
        <f>建設IO2!BN44/建設IO2!BN$51</f>
        <v>1.3004848990548011E-2</v>
      </c>
      <c r="BO44" s="91">
        <f>建設IO2!BO44/建設IO2!BO$51</f>
        <v>1.4931081547253011E-2</v>
      </c>
      <c r="BP44" s="91">
        <f>建設IO2!BP44/建設IO2!BP$51</f>
        <v>1.1149680593512448E-2</v>
      </c>
      <c r="BQ44" s="91">
        <f>建設IO2!BQ44/建設IO2!BQ$51</f>
        <v>1.8224703565349245E-2</v>
      </c>
      <c r="BR44" s="91">
        <f>建設IO2!BR44/建設IO2!BR$51</f>
        <v>9.5596853749304132E-3</v>
      </c>
      <c r="BS44" s="91">
        <f>建設IO2!BS44/建設IO2!BS$51</f>
        <v>1.1299241294504369E-2</v>
      </c>
      <c r="BT44" s="160">
        <f>建設IO2!BT44/建設IO2!BT$51</f>
        <v>1.4225070764941391E-2</v>
      </c>
    </row>
    <row r="45" spans="1:72">
      <c r="A45" s="15">
        <f>建設IO2!A45</f>
        <v>91</v>
      </c>
      <c r="B45" s="9" t="str">
        <f>建設IO2!B45</f>
        <v>雇用者所得</v>
      </c>
      <c r="C45" s="89">
        <f>建設IO2!C45/建設IO2!C$51</f>
        <v>0.3511798769099404</v>
      </c>
      <c r="D45" s="90">
        <f>建設IO2!D45/建設IO2!D$51</f>
        <v>0.33550622503910277</v>
      </c>
      <c r="E45" s="90">
        <f>建設IO2!E45/建設IO2!E$51</f>
        <v>0.34196771353407024</v>
      </c>
      <c r="F45" s="90">
        <f>建設IO2!F45/建設IO2!F$51</f>
        <v>0.35762131899331506</v>
      </c>
      <c r="G45" s="90">
        <f>建設IO2!G45/建設IO2!G$51</f>
        <v>0.36022158032431617</v>
      </c>
      <c r="H45" s="90">
        <f>建設IO2!H45/建設IO2!H$51</f>
        <v>0.26902605248402817</v>
      </c>
      <c r="I45" s="90">
        <f>建設IO2!I45/建設IO2!I$51</f>
        <v>0.32312512891428491</v>
      </c>
      <c r="J45" s="90">
        <f>建設IO2!J45/建設IO2!J$51</f>
        <v>0.33984251968503937</v>
      </c>
      <c r="K45" s="90">
        <f>建設IO2!K45/建設IO2!K$51</f>
        <v>0.36731839699462054</v>
      </c>
      <c r="L45" s="90">
        <f>建設IO2!L45/建設IO2!L$51</f>
        <v>0.36899065555447819</v>
      </c>
      <c r="M45" s="90">
        <f>建設IO2!M45/建設IO2!M$51</f>
        <v>0.27786694965842013</v>
      </c>
      <c r="N45" s="90">
        <f>建設IO2!N45/建設IO2!N$51</f>
        <v>0.2649314688293708</v>
      </c>
      <c r="O45" s="90">
        <f>建設IO2!O45/建設IO2!O$51</f>
        <v>0.29764543448721226</v>
      </c>
      <c r="P45" s="90">
        <f>建設IO2!P45/建設IO2!P$51</f>
        <v>0.24455488481275592</v>
      </c>
      <c r="Q45" s="90">
        <f>建設IO2!Q45/建設IO2!Q$51</f>
        <v>0.28196305175574671</v>
      </c>
      <c r="R45" s="90">
        <f>建設IO2!R45/建設IO2!R$51</f>
        <v>0.32743310679340115</v>
      </c>
      <c r="S45" s="90">
        <f>建設IO2!S45/建設IO2!S$51</f>
        <v>0.39292603414928351</v>
      </c>
      <c r="T45" s="90">
        <f>建設IO2!T45/建設IO2!T$51</f>
        <v>0.3823657260097717</v>
      </c>
      <c r="U45" s="90">
        <f>建設IO2!U45/建設IO2!U$51</f>
        <v>0.39377928253829997</v>
      </c>
      <c r="V45" s="90">
        <f>建設IO2!V45/建設IO2!V$51</f>
        <v>0.32331852202212125</v>
      </c>
      <c r="W45" s="90">
        <f>建設IO2!W45/建設IO2!W$51</f>
        <v>0.27890706249409097</v>
      </c>
      <c r="X45" s="90">
        <f>建設IO2!X45/建設IO2!X$51</f>
        <v>0.41762601024960827</v>
      </c>
      <c r="Y45" s="90">
        <f>建設IO2!Y45/建設IO2!Y$51</f>
        <v>0.27704409626877724</v>
      </c>
      <c r="Z45" s="90">
        <f>建設IO2!Z45/建設IO2!Z$51</f>
        <v>0.33070159612215688</v>
      </c>
      <c r="AA45" s="90">
        <f>建設IO2!AA45/建設IO2!AA$51</f>
        <v>0.22807656303105561</v>
      </c>
      <c r="AB45" s="90">
        <f>建設IO2!AB45/建設IO2!AB$51</f>
        <v>0.38988190259891786</v>
      </c>
      <c r="AC45" s="90">
        <f>建設IO2!AC45/建設IO2!AC$51</f>
        <v>0.32725140855163209</v>
      </c>
      <c r="AD45" s="90">
        <f>建設IO2!AD45/建設IO2!AD$51</f>
        <v>0.28381751829025731</v>
      </c>
      <c r="AE45" s="90">
        <f>建設IO2!AE45/建設IO2!AE$51</f>
        <v>0.37803445389178925</v>
      </c>
      <c r="AF45" s="90">
        <f>建設IO2!AF45/建設IO2!AF$51</f>
        <v>0.33975839390035156</v>
      </c>
      <c r="AG45" s="90">
        <f>建設IO2!AG45/建設IO2!AG$51</f>
        <v>0.34340707856579639</v>
      </c>
      <c r="AH45" s="90">
        <f>建設IO2!AH45/建設IO2!AH$51</f>
        <v>0.34199023623697372</v>
      </c>
      <c r="AI45" s="90">
        <f>建設IO2!AI45/建設IO2!AI$51</f>
        <v>0.34421332173335067</v>
      </c>
      <c r="AJ45" s="90">
        <f>建設IO2!AJ45/建設IO2!AJ$51</f>
        <v>0.31771569490548918</v>
      </c>
      <c r="AK45" s="90">
        <f>建設IO2!AK45/建設IO2!AK$51</f>
        <v>0.23854918721593218</v>
      </c>
      <c r="AL45" s="90">
        <f>建設IO2!AL45/建設IO2!AL$51</f>
        <v>0.3176840991435711</v>
      </c>
      <c r="AM45" s="90">
        <f>建設IO2!AM45/建設IO2!AM$51</f>
        <v>0.39260459868745134</v>
      </c>
      <c r="AN45" s="90">
        <f>建設IO2!AN45/建設IO2!AN$51</f>
        <v>0.34696872190197126</v>
      </c>
      <c r="AO45" s="90">
        <f>建設IO2!AO45/建設IO2!AO$51</f>
        <v>0.26563480443421877</v>
      </c>
      <c r="AP45" s="90">
        <f>建設IO2!AP45/建設IO2!AP$51</f>
        <v>0.30766821527379024</v>
      </c>
      <c r="AQ45" s="90">
        <f>建設IO2!AQ45/建設IO2!AQ$51</f>
        <v>0.33284565656093568</v>
      </c>
      <c r="AR45" s="90">
        <f>建設IO2!AR45/建設IO2!AR$51</f>
        <v>0.3296176274041322</v>
      </c>
      <c r="AS45" s="90">
        <f>建設IO2!AS45/建設IO2!AS$51</f>
        <v>0.33304893002561864</v>
      </c>
      <c r="AT45" s="90">
        <f>建設IO2!AT45/建設IO2!AT$51</f>
        <v>0.34451009122276316</v>
      </c>
      <c r="AU45" s="90">
        <f>建設IO2!AU45/建設IO2!AU$51</f>
        <v>0.22202996412745304</v>
      </c>
      <c r="AV45" s="90">
        <f>建設IO2!AV45/建設IO2!AV$51</f>
        <v>0.4790317760733141</v>
      </c>
      <c r="AW45" s="90">
        <f>建設IO2!AW45/建設IO2!AW$51</f>
        <v>0.36617269015575382</v>
      </c>
      <c r="AX45" s="90">
        <f>建設IO2!AX45/建設IO2!AX$51</f>
        <v>0.35775186434237399</v>
      </c>
      <c r="AY45" s="90">
        <f>建設IO2!AY45/建設IO2!AY$51</f>
        <v>0.3990090757547694</v>
      </c>
      <c r="AZ45" s="90">
        <f>建設IO2!AZ45/建設IO2!AZ$51</f>
        <v>0.39132210649489713</v>
      </c>
      <c r="BA45" s="90">
        <f>建設IO2!BA45/建設IO2!BA$51</f>
        <v>0.3265835628701696</v>
      </c>
      <c r="BB45" s="90">
        <f>建設IO2!BB45/建設IO2!BB$51</f>
        <v>0.30106656210053634</v>
      </c>
      <c r="BC45" s="90">
        <f>建設IO2!BC45/建設IO2!BC$51</f>
        <v>0.31052756986784102</v>
      </c>
      <c r="BD45" s="90">
        <f>建設IO2!BD45/建設IO2!BD$51</f>
        <v>0.32624723126254429</v>
      </c>
      <c r="BE45" s="90">
        <f>建設IO2!BE45/建設IO2!BE$51</f>
        <v>0.29829117465601102</v>
      </c>
      <c r="BF45" s="90">
        <f>建設IO2!BF45/建設IO2!BF$51</f>
        <v>0.25547969924812031</v>
      </c>
      <c r="BG45" s="90">
        <f>建設IO2!BG45/建設IO2!BG$51</f>
        <v>0.32940855666571112</v>
      </c>
      <c r="BH45" s="90">
        <f>建設IO2!BH45/建設IO2!BH$51</f>
        <v>0.27999495699708571</v>
      </c>
      <c r="BI45" s="90">
        <f>建設IO2!BI45/建設IO2!BI$51</f>
        <v>0.33216657229628865</v>
      </c>
      <c r="BJ45" s="90">
        <f>建設IO2!BJ45/建設IO2!BJ$51</f>
        <v>0.43983328447429804</v>
      </c>
      <c r="BK45" s="90">
        <f>建設IO2!BK45/建設IO2!BK$51</f>
        <v>0.27895290113886972</v>
      </c>
      <c r="BL45" s="90">
        <f>建設IO2!BL45/建設IO2!BL$51</f>
        <v>0.4103379894963935</v>
      </c>
      <c r="BM45" s="90">
        <f>建設IO2!BM45/建設IO2!BM$51</f>
        <v>0.38380091229190028</v>
      </c>
      <c r="BN45" s="90">
        <f>建設IO2!BN45/建設IO2!BN$51</f>
        <v>0.43568716336020874</v>
      </c>
      <c r="BO45" s="90">
        <f>建設IO2!BO45/建設IO2!BO$51</f>
        <v>0.45608705634503183</v>
      </c>
      <c r="BP45" s="90">
        <f>建設IO2!BP45/建設IO2!BP$51</f>
        <v>0.47564213314553555</v>
      </c>
      <c r="BQ45" s="90">
        <f>建設IO2!BQ45/建設IO2!BQ$51</f>
        <v>0.48334679223140786</v>
      </c>
      <c r="BR45" s="90">
        <f>建設IO2!BR45/建設IO2!BR$51</f>
        <v>0.34318997527567746</v>
      </c>
      <c r="BS45" s="90">
        <f>建設IO2!BS45/建設IO2!BS$51</f>
        <v>0.55657037045307012</v>
      </c>
      <c r="BT45" s="92">
        <f>建設IO2!BT45/建設IO2!BT$51</f>
        <v>0.39620444905349234</v>
      </c>
    </row>
    <row r="46" spans="1:72">
      <c r="A46" s="15">
        <f>建設IO2!A46</f>
        <v>92</v>
      </c>
      <c r="B46" s="9" t="str">
        <f>建設IO2!B46</f>
        <v>営業余剰</v>
      </c>
      <c r="C46" s="89">
        <f>建設IO2!C46/建設IO2!C$51</f>
        <v>2.7759346018929983E-2</v>
      </c>
      <c r="D46" s="90">
        <f>建設IO2!D46/建設IO2!D$51</f>
        <v>3.1951280571030763E-2</v>
      </c>
      <c r="E46" s="90">
        <f>建設IO2!E46/建設IO2!E$51</f>
        <v>3.0152541181519079E-2</v>
      </c>
      <c r="F46" s="90">
        <f>建設IO2!F46/建設IO2!F$51</f>
        <v>3.4320729487334362E-2</v>
      </c>
      <c r="G46" s="90">
        <f>建設IO2!G46/建設IO2!G$51</f>
        <v>3.4161729299999707E-2</v>
      </c>
      <c r="H46" s="90">
        <f>建設IO2!H46/建設IO2!H$51</f>
        <v>3.973813265523695E-2</v>
      </c>
      <c r="I46" s="90">
        <f>建設IO2!I46/建設IO2!I$51</f>
        <v>2.5135202456072925E-2</v>
      </c>
      <c r="J46" s="90">
        <f>建設IO2!J46/建設IO2!J$51</f>
        <v>4.2342519685039368E-2</v>
      </c>
      <c r="K46" s="90">
        <f>建設IO2!K46/建設IO2!K$51</f>
        <v>9.8470386096419678E-3</v>
      </c>
      <c r="L46" s="90">
        <f>建設IO2!L46/建設IO2!L$51</f>
        <v>9.3117110718573259E-3</v>
      </c>
      <c r="M46" s="90">
        <f>建設IO2!M46/建設IO2!M$51</f>
        <v>3.848245672215958E-2</v>
      </c>
      <c r="N46" s="90">
        <f>建設IO2!N46/建設IO2!N$51</f>
        <v>4.5276077183493135E-2</v>
      </c>
      <c r="O46" s="90">
        <f>建設IO2!O46/建設IO2!O$51</f>
        <v>8.4724670048029714E-3</v>
      </c>
      <c r="P46" s="90">
        <f>建設IO2!P46/建設IO2!P$51</f>
        <v>6.8199982611665058E-2</v>
      </c>
      <c r="Q46" s="90">
        <f>建設IO2!Q46/建設IO2!Q$51</f>
        <v>6.0217176702862781E-3</v>
      </c>
      <c r="R46" s="90">
        <f>建設IO2!R46/建設IO2!R$51</f>
        <v>3.4198663011785549E-2</v>
      </c>
      <c r="S46" s="90">
        <f>建設IO2!S46/建設IO2!S$51</f>
        <v>2.0304733481687914E-2</v>
      </c>
      <c r="T46" s="90">
        <f>建設IO2!T46/建設IO2!T$51</f>
        <v>9.0414341105489189E-4</v>
      </c>
      <c r="U46" s="90">
        <f>建設IO2!U46/建設IO2!U$51</f>
        <v>2.1872256133967392E-2</v>
      </c>
      <c r="V46" s="90">
        <f>建設IO2!V46/建設IO2!V$51</f>
        <v>3.5071547354657139E-2</v>
      </c>
      <c r="W46" s="90">
        <f>建設IO2!W46/建設IO2!W$51</f>
        <v>1.2995607965826364E-2</v>
      </c>
      <c r="X46" s="90">
        <f>建設IO2!X46/建設IO2!X$51</f>
        <v>5.4815426869955546E-2</v>
      </c>
      <c r="Y46" s="90">
        <f>建設IO2!Y46/建設IO2!Y$51</f>
        <v>7.3047972863834604E-2</v>
      </c>
      <c r="Z46" s="90">
        <f>建設IO2!Z46/建設IO2!Z$51</f>
        <v>2.153141125103742E-2</v>
      </c>
      <c r="AA46" s="90">
        <f>建設IO2!AA46/建設IO2!AA$51</f>
        <v>7.1871996339030492E-2</v>
      </c>
      <c r="AB46" s="90">
        <f>建設IO2!AB46/建設IO2!AB$51</f>
        <v>1.6765635753884983E-2</v>
      </c>
      <c r="AC46" s="90">
        <f>建設IO2!AC46/建設IO2!AC$51</f>
        <v>2.2524961453981977E-2</v>
      </c>
      <c r="AD46" s="90">
        <f>建設IO2!AD46/建設IO2!AD$51</f>
        <v>8.9764950735934226E-2</v>
      </c>
      <c r="AE46" s="90">
        <f>建設IO2!AE46/建設IO2!AE$51</f>
        <v>1.8577222481943229E-2</v>
      </c>
      <c r="AF46" s="90">
        <f>建設IO2!AF46/建設IO2!AF$51</f>
        <v>1.6776940203723372E-2</v>
      </c>
      <c r="AG46" s="90">
        <f>建設IO2!AG46/建設IO2!AG$51</f>
        <v>1.0766926533033487E-2</v>
      </c>
      <c r="AH46" s="90">
        <f>建設IO2!AH46/建設IO2!AH$51</f>
        <v>1.0886019630350611E-2</v>
      </c>
      <c r="AI46" s="90">
        <f>建設IO2!AI46/建設IO2!AI$51</f>
        <v>1.1626493813939985E-2</v>
      </c>
      <c r="AJ46" s="90">
        <f>建設IO2!AJ46/建設IO2!AJ$51</f>
        <v>1.1629993978374198E-2</v>
      </c>
      <c r="AK46" s="90">
        <f>建設IO2!AK46/建設IO2!AK$51</f>
        <v>1.092446846000235E-2</v>
      </c>
      <c r="AL46" s="90">
        <f>建設IO2!AL46/建設IO2!AL$51</f>
        <v>8.4013170015068989E-3</v>
      </c>
      <c r="AM46" s="90">
        <f>建設IO2!AM46/建設IO2!AM$51</f>
        <v>1.2169118793834753E-2</v>
      </c>
      <c r="AN46" s="90">
        <f>建設IO2!AN46/建設IO2!AN$51</f>
        <v>1.2793303483813254E-2</v>
      </c>
      <c r="AO46" s="90">
        <f>建設IO2!AO46/建設IO2!AO$51</f>
        <v>1.0876385693369588E-2</v>
      </c>
      <c r="AP46" s="90">
        <f>建設IO2!AP46/建設IO2!AP$51</f>
        <v>1.2110455708096258E-2</v>
      </c>
      <c r="AQ46" s="90">
        <f>建設IO2!AQ46/建設IO2!AQ$51</f>
        <v>7.8401065600176272E-3</v>
      </c>
      <c r="AR46" s="90">
        <f>建設IO2!AR46/建設IO2!AR$51</f>
        <v>7.6108349582108955E-3</v>
      </c>
      <c r="AS46" s="90">
        <f>建設IO2!AS46/建設IO2!AS$51</f>
        <v>7.3661945720660859E-3</v>
      </c>
      <c r="AT46" s="90">
        <f>建設IO2!AT46/建設IO2!AT$51</f>
        <v>8.68743205558444E-3</v>
      </c>
      <c r="AU46" s="90">
        <f>建設IO2!AU46/建設IO2!AU$51</f>
        <v>8.9611029049729198E-3</v>
      </c>
      <c r="AV46" s="90">
        <f>建設IO2!AV46/建設IO2!AV$51</f>
        <v>8.0685327223827073E-3</v>
      </c>
      <c r="AW46" s="90">
        <f>建設IO2!AW46/建設IO2!AW$51</f>
        <v>1.0207167699984879E-2</v>
      </c>
      <c r="AX46" s="90">
        <f>建設IO2!AX46/建設IO2!AX$51</f>
        <v>1.0426067543817983E-2</v>
      </c>
      <c r="AY46" s="90">
        <f>建設IO2!AY46/建設IO2!AY$51</f>
        <v>9.3535839970364885E-3</v>
      </c>
      <c r="AZ46" s="90">
        <f>建設IO2!AZ46/建設IO2!AZ$51</f>
        <v>6.7394148134655822E-3</v>
      </c>
      <c r="BA46" s="90">
        <f>建設IO2!BA46/建設IO2!BA$51</f>
        <v>2.6903366097881826E-2</v>
      </c>
      <c r="BB46" s="90">
        <f>建設IO2!BB46/建設IO2!BB$51</f>
        <v>2.6546912761645773E-2</v>
      </c>
      <c r="BC46" s="90">
        <f>建設IO2!BC46/建設IO2!BC$51</f>
        <v>2.7964902526758897E-2</v>
      </c>
      <c r="BD46" s="90">
        <f>建設IO2!BD46/建設IO2!BD$51</f>
        <v>2.0586612504697857E-2</v>
      </c>
      <c r="BE46" s="90">
        <f>建設IO2!BE46/建設IO2!BE$51</f>
        <v>3.0948247413805471E-2</v>
      </c>
      <c r="BF46" s="90">
        <f>建設IO2!BF46/建設IO2!BF$51</f>
        <v>2.6027067669172933E-2</v>
      </c>
      <c r="BG46" s="90">
        <f>建設IO2!BG46/建設IO2!BG$51</f>
        <v>3.2464009285219857E-2</v>
      </c>
      <c r="BH46" s="90">
        <f>建設IO2!BH46/建設IO2!BH$51</f>
        <v>2.7662164062462118E-2</v>
      </c>
      <c r="BI46" s="90">
        <f>建設IO2!BI46/建設IO2!BI$51</f>
        <v>2.0615638029546506E-2</v>
      </c>
      <c r="BJ46" s="90">
        <f>建設IO2!BJ46/建設IO2!BJ$51</f>
        <v>1.7678473558764674E-2</v>
      </c>
      <c r="BK46" s="90">
        <f>建設IO2!BK46/建設IO2!BK$51</f>
        <v>1.83572950361999E-2</v>
      </c>
      <c r="BL46" s="90">
        <f>建設IO2!BL46/建設IO2!BL$51</f>
        <v>2.3471233379926095E-2</v>
      </c>
      <c r="BM46" s="90">
        <f>建設IO2!BM46/建設IO2!BM$51</f>
        <v>3.8785876676870022E-3</v>
      </c>
      <c r="BN46" s="90">
        <f>建設IO2!BN46/建設IO2!BN$51</f>
        <v>2.1288869165812255E-2</v>
      </c>
      <c r="BO46" s="90">
        <f>建設IO2!BO46/建設IO2!BO$51</f>
        <v>9.4294888139472895E-3</v>
      </c>
      <c r="BP46" s="90">
        <f>建設IO2!BP46/建設IO2!BP$51</f>
        <v>2.9790153044626745E-3</v>
      </c>
      <c r="BQ46" s="90">
        <f>建設IO2!BQ46/建設IO2!BQ$51</f>
        <v>6.564843809003712E-3</v>
      </c>
      <c r="BR46" s="90">
        <f>建設IO2!BR46/建設IO2!BR$51</f>
        <v>2.2634046111812835E-2</v>
      </c>
      <c r="BS46" s="90">
        <f>建設IO2!BS46/建設IO2!BS$51</f>
        <v>2.1819362062173341E-2</v>
      </c>
      <c r="BT46" s="92">
        <f>建設IO2!BT46/建設IO2!BT$51</f>
        <v>3.3471094752768972E-2</v>
      </c>
    </row>
    <row r="47" spans="1:72">
      <c r="A47" s="15">
        <f>建設IO2!A47</f>
        <v>93</v>
      </c>
      <c r="B47" s="9" t="str">
        <f>建設IO2!B47</f>
        <v>資本減耗引当</v>
      </c>
      <c r="C47" s="89">
        <f>建設IO2!C47/建設IO2!C$51</f>
        <v>3.8979428967007811E-2</v>
      </c>
      <c r="D47" s="90">
        <f>建設IO2!D47/建設IO2!D$51</f>
        <v>2.7660468162344767E-2</v>
      </c>
      <c r="E47" s="90">
        <f>建設IO2!E47/建設IO2!E$51</f>
        <v>2.5980011090259051E-2</v>
      </c>
      <c r="F47" s="90">
        <f>建設IO2!F47/建設IO2!F$51</f>
        <v>2.5492832111205094E-2</v>
      </c>
      <c r="G47" s="90">
        <f>建設IO2!G47/建設IO2!G$51</f>
        <v>2.5681993991140264E-2</v>
      </c>
      <c r="H47" s="90">
        <f>建設IO2!H47/建設IO2!H$51</f>
        <v>1.9047769468289254E-2</v>
      </c>
      <c r="I47" s="90">
        <f>建設IO2!I47/建設IO2!I$51</f>
        <v>2.656643900053856E-2</v>
      </c>
      <c r="J47" s="90">
        <f>建設IO2!J47/建設IO2!J$51</f>
        <v>3.3011811023622044E-2</v>
      </c>
      <c r="K47" s="90">
        <f>建設IO2!K47/建設IO2!K$51</f>
        <v>3.0588139637580291E-2</v>
      </c>
      <c r="L47" s="90">
        <f>建設IO2!L47/建設IO2!L$51</f>
        <v>3.0814276882361068E-2</v>
      </c>
      <c r="M47" s="90">
        <f>建設IO2!M47/建設IO2!M$51</f>
        <v>1.8491742389069442E-2</v>
      </c>
      <c r="N47" s="90">
        <f>建設IO2!N47/建設IO2!N$51</f>
        <v>2.0973410486705243E-2</v>
      </c>
      <c r="O47" s="90">
        <f>建設IO2!O47/建設IO2!O$51</f>
        <v>2.6444086426562985E-2</v>
      </c>
      <c r="P47" s="90">
        <f>建設IO2!P47/建設IO2!P$51</f>
        <v>1.7565884505841328E-2</v>
      </c>
      <c r="Q47" s="90">
        <f>建設IO2!Q47/建設IO2!Q$51</f>
        <v>2.8754759554364687E-2</v>
      </c>
      <c r="R47" s="90">
        <f>建設IO2!R47/建設IO2!R$51</f>
        <v>2.9760066213217994E-2</v>
      </c>
      <c r="S47" s="90">
        <f>建設IO2!S47/建設IO2!S$51</f>
        <v>2.7520121456647881E-2</v>
      </c>
      <c r="T47" s="90">
        <f>建設IO2!T47/建設IO2!T$51</f>
        <v>3.4913845565350446E-2</v>
      </c>
      <c r="U47" s="90">
        <f>建設IO2!U47/建設IO2!U$51</f>
        <v>2.6922725708224748E-2</v>
      </c>
      <c r="V47" s="90">
        <f>建設IO2!V47/建設IO2!V$51</f>
        <v>2.9900790455605428E-2</v>
      </c>
      <c r="W47" s="90">
        <f>建設IO2!W47/建設IO2!W$51</f>
        <v>3.7817906778859788E-2</v>
      </c>
      <c r="X47" s="90">
        <f>建設IO2!X47/建設IO2!X$51</f>
        <v>2.5596840587470256E-2</v>
      </c>
      <c r="Y47" s="90">
        <f>建設IO2!Y47/建設IO2!Y$51</f>
        <v>4.1854304635761591E-2</v>
      </c>
      <c r="Z47" s="90">
        <f>建設IO2!Z47/建設IO2!Z$51</f>
        <v>3.4710544990918822E-2</v>
      </c>
      <c r="AA47" s="90">
        <f>建設IO2!AA47/建設IO2!AA$51</f>
        <v>3.1723252751363888E-2</v>
      </c>
      <c r="AB47" s="90">
        <f>建設IO2!AB47/建設IO2!AB$51</f>
        <v>3.0960658629517527E-2</v>
      </c>
      <c r="AC47" s="90">
        <f>建設IO2!AC47/建設IO2!AC$51</f>
        <v>2.7652754192320852E-2</v>
      </c>
      <c r="AD47" s="90">
        <f>建設IO2!AD47/建設IO2!AD$51</f>
        <v>2.7609784783197755E-2</v>
      </c>
      <c r="AE47" s="90">
        <f>建設IO2!AE47/建設IO2!AE$51</f>
        <v>6.1149116097383632E-2</v>
      </c>
      <c r="AF47" s="90">
        <f>建設IO2!AF47/建設IO2!AF$51</f>
        <v>7.4688307749644092E-2</v>
      </c>
      <c r="AG47" s="90">
        <f>建設IO2!AG47/建設IO2!AG$51</f>
        <v>7.1420237490952124E-2</v>
      </c>
      <c r="AH47" s="90">
        <f>建設IO2!AH47/建設IO2!AH$51</f>
        <v>7.2480051627720907E-2</v>
      </c>
      <c r="AI47" s="90">
        <f>建設IO2!AI47/建設IO2!AI$51</f>
        <v>7.2412783543390272E-2</v>
      </c>
      <c r="AJ47" s="90">
        <f>建設IO2!AJ47/建設IO2!AJ$51</f>
        <v>0.10595055087555875</v>
      </c>
      <c r="AK47" s="90">
        <f>建設IO2!AK47/建設IO2!AK$51</f>
        <v>3.4969142216880966E-2</v>
      </c>
      <c r="AL47" s="90">
        <f>建設IO2!AL47/建設IO2!AL$51</f>
        <v>4.3638665425876154E-2</v>
      </c>
      <c r="AM47" s="90">
        <f>建設IO2!AM47/建設IO2!AM$51</f>
        <v>3.814053840273033E-2</v>
      </c>
      <c r="AN47" s="90">
        <f>建設IO2!AN47/建設IO2!AN$51</f>
        <v>7.4151411005983603E-2</v>
      </c>
      <c r="AO47" s="90">
        <f>建設IO2!AO47/建設IO2!AO$51</f>
        <v>3.0851286341769504E-2</v>
      </c>
      <c r="AP47" s="90">
        <f>建設IO2!AP47/建設IO2!AP$51</f>
        <v>4.3796001461606726E-2</v>
      </c>
      <c r="AQ47" s="90">
        <f>建設IO2!AQ47/建設IO2!AQ$51</f>
        <v>7.2756756395854438E-2</v>
      </c>
      <c r="AR47" s="90">
        <f>建設IO2!AR47/建設IO2!AR$51</f>
        <v>7.3653182471461659E-2</v>
      </c>
      <c r="AS47" s="90">
        <f>建設IO2!AS47/建設IO2!AS$51</f>
        <v>8.5592366674781845E-2</v>
      </c>
      <c r="AT47" s="90">
        <f>建設IO2!AT47/建設IO2!AT$51</f>
        <v>8.9804792739991493E-3</v>
      </c>
      <c r="AU47" s="90">
        <f>建設IO2!AU47/建設IO2!AU$51</f>
        <v>3.2172750931982838E-2</v>
      </c>
      <c r="AV47" s="90">
        <f>建設IO2!AV47/建設IO2!AV$51</f>
        <v>2.8787727861340772E-2</v>
      </c>
      <c r="AW47" s="90">
        <f>建設IO2!AW47/建設IO2!AW$51</f>
        <v>6.3501814607591106E-2</v>
      </c>
      <c r="AX47" s="90">
        <f>建設IO2!AX47/建設IO2!AX$51</f>
        <v>6.4955113285517507E-2</v>
      </c>
      <c r="AY47" s="90">
        <f>建設IO2!AY47/建設IO2!AY$51</f>
        <v>5.783478421929987E-2</v>
      </c>
      <c r="AZ47" s="90">
        <f>建設IO2!AZ47/建設IO2!AZ$51</f>
        <v>3.5579252979196681E-2</v>
      </c>
      <c r="BA47" s="90">
        <f>建設IO2!BA47/建設IO2!BA$51</f>
        <v>8.0227095682374905E-2</v>
      </c>
      <c r="BB47" s="90">
        <f>建設IO2!BB47/建設IO2!BB$51</f>
        <v>7.2497388436038271E-2</v>
      </c>
      <c r="BC47" s="90">
        <f>建設IO2!BC47/建設IO2!BC$51</f>
        <v>8.9253802470116356E-2</v>
      </c>
      <c r="BD47" s="90">
        <f>建設IO2!BD47/建設IO2!BD$51</f>
        <v>6.3083234045275355E-2</v>
      </c>
      <c r="BE47" s="90">
        <f>建設IO2!BE47/建設IO2!BE$51</f>
        <v>6.9644317545948894E-2</v>
      </c>
      <c r="BF47" s="90">
        <f>建設IO2!BF47/建設IO2!BF$51</f>
        <v>3.1954887218045111E-2</v>
      </c>
      <c r="BG47" s="90">
        <f>建設IO2!BG47/建設IO2!BG$51</f>
        <v>5.6377645553512372E-2</v>
      </c>
      <c r="BH47" s="90">
        <f>建設IO2!BH47/建設IO2!BH$51</f>
        <v>0.18067689383347421</v>
      </c>
      <c r="BI47" s="90">
        <f>建設IO2!BI47/建設IO2!BI$51</f>
        <v>8.6237367238036405E-2</v>
      </c>
      <c r="BJ47" s="90">
        <f>建設IO2!BJ47/建設IO2!BJ$51</f>
        <v>9.6129089819901342E-2</v>
      </c>
      <c r="BK47" s="90">
        <f>建設IO2!BK47/建設IO2!BK$51</f>
        <v>1.2408720416992897E-2</v>
      </c>
      <c r="BL47" s="90">
        <f>建設IO2!BL47/建設IO2!BL$51</f>
        <v>8.2873891346510062E-2</v>
      </c>
      <c r="BM47" s="90">
        <f>建設IO2!BM47/建設IO2!BM$51</f>
        <v>6.7507942659490464E-2</v>
      </c>
      <c r="BN47" s="90">
        <f>建設IO2!BN47/建設IO2!BN$51</f>
        <v>4.0755922990788097E-2</v>
      </c>
      <c r="BO47" s="90">
        <f>建設IO2!BO47/建設IO2!BO$51</f>
        <v>6.7401289185219718E-2</v>
      </c>
      <c r="BP47" s="90">
        <f>建設IO2!BP47/建設IO2!BP$51</f>
        <v>7.2278587276619538E-2</v>
      </c>
      <c r="BQ47" s="90">
        <f>建設IO2!BQ47/建設IO2!BQ$51</f>
        <v>3.8424669869690758E-2</v>
      </c>
      <c r="BR47" s="90">
        <f>建設IO2!BR47/建設IO2!BR$51</f>
        <v>2.9681594731212946E-2</v>
      </c>
      <c r="BS47" s="90">
        <f>建設IO2!BS47/建設IO2!BS$51</f>
        <v>2.9710250100081499E-2</v>
      </c>
      <c r="BT47" s="92">
        <f>建設IO2!BT47/建設IO2!BT$51</f>
        <v>2.5652185000382514E-2</v>
      </c>
    </row>
    <row r="48" spans="1:72">
      <c r="A48" s="15">
        <f>建設IO2!A48</f>
        <v>94</v>
      </c>
      <c r="B48" s="9" t="str">
        <f>建設IO2!B48</f>
        <v>間接税（関税・輸入品商品税を除く。）</v>
      </c>
      <c r="C48" s="89">
        <f>建設IO2!C48/建設IO2!C$51</f>
        <v>3.7134098424057925E-2</v>
      </c>
      <c r="D48" s="90">
        <f>建設IO2!D48/建設IO2!D$51</f>
        <v>3.7978051745452879E-2</v>
      </c>
      <c r="E48" s="90">
        <f>建設IO2!E48/建設IO2!E$51</f>
        <v>3.7063874517353268E-2</v>
      </c>
      <c r="F48" s="90">
        <f>建設IO2!F48/建設IO2!F$51</f>
        <v>3.8576665218449116E-2</v>
      </c>
      <c r="G48" s="90">
        <f>建設IO2!G48/建設IO2!G$51</f>
        <v>3.8642704624272432E-2</v>
      </c>
      <c r="H48" s="90">
        <f>建設IO2!H48/建設IO2!H$51</f>
        <v>3.6326591854946341E-2</v>
      </c>
      <c r="I48" s="90">
        <f>建設IO2!I48/建設IO2!I$51</f>
        <v>3.5242895518512563E-2</v>
      </c>
      <c r="J48" s="90">
        <f>建設IO2!J48/建設IO2!J$51</f>
        <v>3.4891732283464566E-2</v>
      </c>
      <c r="K48" s="90">
        <f>建設IO2!K48/建設IO2!K$51</f>
        <v>3.6057445359281799E-2</v>
      </c>
      <c r="L48" s="90">
        <f>建設IO2!L48/建設IO2!L$51</f>
        <v>3.6093946879427366E-2</v>
      </c>
      <c r="M48" s="90">
        <f>建設IO2!M48/建設IO2!M$51</f>
        <v>3.410492803608145E-2</v>
      </c>
      <c r="N48" s="90">
        <f>建設IO2!N48/建設IO2!N$51</f>
        <v>3.4132621611765349E-2</v>
      </c>
      <c r="O48" s="90">
        <f>建設IO2!O48/建設IO2!O$51</f>
        <v>3.5061180696632541E-2</v>
      </c>
      <c r="P48" s="90">
        <f>建設IO2!P48/建設IO2!P$51</f>
        <v>3.3554248986291495E-2</v>
      </c>
      <c r="Q48" s="90">
        <f>建設IO2!Q48/建設IO2!Q$51</f>
        <v>3.7075165703003808E-2</v>
      </c>
      <c r="R48" s="90">
        <f>建設IO2!R48/建設IO2!R$51</f>
        <v>3.9120243806264256E-2</v>
      </c>
      <c r="S48" s="90">
        <f>建設IO2!S48/建設IO2!S$51</f>
        <v>3.6500686313250007E-2</v>
      </c>
      <c r="T48" s="90">
        <f>建設IO2!T48/建設IO2!T$51</f>
        <v>3.7487176812198979E-2</v>
      </c>
      <c r="U48" s="90">
        <f>建設IO2!U48/建設IO2!U$51</f>
        <v>3.6420980170409449E-2</v>
      </c>
      <c r="V48" s="90">
        <f>建設IO2!V48/建設IO2!V$51</f>
        <v>3.9284817170189182E-2</v>
      </c>
      <c r="W48" s="90">
        <f>建設IO2!W48/建設IO2!W$51</f>
        <v>4.795138679983154E-2</v>
      </c>
      <c r="X48" s="90">
        <f>建設IO2!X48/建設IO2!X$51</f>
        <v>3.2840331977500331E-2</v>
      </c>
      <c r="Y48" s="90">
        <f>建設IO2!Y48/建設IO2!Y$51</f>
        <v>3.9760943304797285E-2</v>
      </c>
      <c r="Z48" s="90">
        <f>建設IO2!Z48/建設IO2!Z$51</f>
        <v>4.3207159095009565E-2</v>
      </c>
      <c r="AA48" s="90">
        <f>建設IO2!AA48/建設IO2!AA$51</f>
        <v>4.2841025906536719E-2</v>
      </c>
      <c r="AB48" s="90">
        <f>建設IO2!AB48/建設IO2!AB$51</f>
        <v>3.5810831871050677E-2</v>
      </c>
      <c r="AC48" s="90">
        <f>建設IO2!AC48/建設IO2!AC$51</f>
        <v>3.9301966313030769E-2</v>
      </c>
      <c r="AD48" s="90">
        <f>建設IO2!AD48/建設IO2!AD$51</f>
        <v>3.9082633335831611E-2</v>
      </c>
      <c r="AE48" s="90">
        <f>建設IO2!AE48/建設IO2!AE$51</f>
        <v>3.6523524130611607E-2</v>
      </c>
      <c r="AF48" s="90">
        <f>建設IO2!AF48/建設IO2!AF$51</f>
        <v>4.1122260316535382E-2</v>
      </c>
      <c r="AG48" s="90">
        <f>建設IO2!AG48/建設IO2!AG$51</f>
        <v>4.2447869521698559E-2</v>
      </c>
      <c r="AH48" s="90">
        <f>建設IO2!AH48/建設IO2!AH$51</f>
        <v>4.2805863480650456E-2</v>
      </c>
      <c r="AI48" s="90">
        <f>建設IO2!AI48/建設IO2!AI$51</f>
        <v>4.3474573537309616E-2</v>
      </c>
      <c r="AJ48" s="90">
        <f>建設IO2!AJ48/建設IO2!AJ$51</f>
        <v>4.3693132205647044E-2</v>
      </c>
      <c r="AK48" s="90">
        <f>建設IO2!AK48/建設IO2!AK$51</f>
        <v>4.3164752550398033E-2</v>
      </c>
      <c r="AL48" s="90">
        <f>建設IO2!AL48/建設IO2!AL$51</f>
        <v>3.9443911702323649E-2</v>
      </c>
      <c r="AM48" s="90">
        <f>建設IO2!AM48/建設IO2!AM$51</f>
        <v>4.3147197665638501E-2</v>
      </c>
      <c r="AN48" s="90">
        <f>建設IO2!AN48/建設IO2!AN$51</f>
        <v>4.7469408806064838E-2</v>
      </c>
      <c r="AO48" s="90">
        <f>建設IO2!AO48/建設IO2!AO$51</f>
        <v>4.0472704455134907E-2</v>
      </c>
      <c r="AP48" s="90">
        <f>建設IO2!AP48/建設IO2!AP$51</f>
        <v>4.8076421151537298E-2</v>
      </c>
      <c r="AQ48" s="90">
        <f>建設IO2!AQ48/建設IO2!AQ$51</f>
        <v>4.0055149482806682E-2</v>
      </c>
      <c r="AR48" s="90">
        <f>建設IO2!AR48/建設IO2!AR$51</f>
        <v>4.0287809298876771E-2</v>
      </c>
      <c r="AS48" s="90">
        <f>建設IO2!AS48/建設IO2!AS$51</f>
        <v>4.1372863904083124E-2</v>
      </c>
      <c r="AT48" s="90">
        <f>建設IO2!AT48/建設IO2!AT$51</f>
        <v>3.5014416032518786E-2</v>
      </c>
      <c r="AU48" s="90">
        <f>建設IO2!AU48/建設IO2!AU$51</f>
        <v>3.4564254062038405E-2</v>
      </c>
      <c r="AV48" s="90">
        <f>建設IO2!AV48/建設IO2!AV$51</f>
        <v>3.9944217551548956E-2</v>
      </c>
      <c r="AW48" s="90">
        <f>建設IO2!AW48/建設IO2!AW$51</f>
        <v>3.7653107515499773E-2</v>
      </c>
      <c r="AX48" s="90">
        <f>建設IO2!AX48/建設IO2!AX$51</f>
        <v>3.8272455232033438E-2</v>
      </c>
      <c r="AY48" s="90">
        <f>建設IO2!AY48/建設IO2!AY$51</f>
        <v>3.5238007038340437E-2</v>
      </c>
      <c r="AZ48" s="90">
        <f>建設IO2!AZ48/建設IO2!AZ$51</f>
        <v>3.0341165626224659E-2</v>
      </c>
      <c r="BA48" s="90">
        <f>建設IO2!BA48/建設IO2!BA$51</f>
        <v>3.888874813042599E-2</v>
      </c>
      <c r="BB48" s="90">
        <f>建設IO2!BB48/建設IO2!BB$51</f>
        <v>3.7170897887072306E-2</v>
      </c>
      <c r="BC48" s="90">
        <f>建設IO2!BC48/建設IO2!BC$51</f>
        <v>3.6734045510503952E-2</v>
      </c>
      <c r="BD48" s="90">
        <f>建設IO2!BD48/建設IO2!BD$51</f>
        <v>3.8262552276162071E-2</v>
      </c>
      <c r="BE48" s="90">
        <f>建設IO2!BE48/建設IO2!BE$51</f>
        <v>3.9356069845187025E-2</v>
      </c>
      <c r="BF48" s="90">
        <f>建設IO2!BF48/建設IO2!BF$51</f>
        <v>3.7148872180451126E-2</v>
      </c>
      <c r="BG48" s="90">
        <f>建設IO2!BG48/建設IO2!BG$51</f>
        <v>4.8731322934073541E-2</v>
      </c>
      <c r="BH48" s="90">
        <f>建設IO2!BH48/建設IO2!BH$51</f>
        <v>3.3620019428492E-2</v>
      </c>
      <c r="BI48" s="90">
        <f>建設IO2!BI48/建設IO2!BI$51</f>
        <v>3.0344366088433623E-2</v>
      </c>
      <c r="BJ48" s="90">
        <f>建設IO2!BJ48/建設IO2!BJ$51</f>
        <v>3.7277319635808999E-2</v>
      </c>
      <c r="BK48" s="90">
        <f>建設IO2!BK48/建設IO2!BK$51</f>
        <v>3.3585895608286204E-2</v>
      </c>
      <c r="BL48" s="90">
        <f>建設IO2!BL48/建設IO2!BL$51</f>
        <v>3.1140360434962627E-2</v>
      </c>
      <c r="BM48" s="90">
        <f>建設IO2!BM48/建設IO2!BM$51</f>
        <v>4.3966998327533931E-2</v>
      </c>
      <c r="BN48" s="90">
        <f>建設IO2!BN48/建設IO2!BN$51</f>
        <v>2.95967505465938E-2</v>
      </c>
      <c r="BO48" s="90">
        <f>建設IO2!BO48/建設IO2!BO$51</f>
        <v>2.3414506391123611E-2</v>
      </c>
      <c r="BP48" s="90">
        <f>建設IO2!BP48/建設IO2!BP$51</f>
        <v>3.1982074734904192E-2</v>
      </c>
      <c r="BQ48" s="90">
        <f>建設IO2!BQ48/建設IO2!BQ$51</f>
        <v>4.3037489324866812E-2</v>
      </c>
      <c r="BR48" s="90">
        <f>建設IO2!BR48/建設IO2!BR$51</f>
        <v>2.8367210370153467E-2</v>
      </c>
      <c r="BS48" s="90">
        <f>建設IO2!BS48/建設IO2!BS$51</f>
        <v>2.2636760772517542E-2</v>
      </c>
      <c r="BT48" s="92">
        <f>建設IO2!BT48/建設IO2!BT$51</f>
        <v>3.5261256513349708E-2</v>
      </c>
    </row>
    <row r="49" spans="1:72">
      <c r="A49" s="15">
        <f>建設IO2!A49</f>
        <v>95</v>
      </c>
      <c r="B49" s="9" t="str">
        <f>建設IO2!B49</f>
        <v>（控除）経常補助金</v>
      </c>
      <c r="C49" s="96">
        <f>建設IO2!C49/建設IO2!C$51</f>
        <v>-5.1032787069731416E-3</v>
      </c>
      <c r="D49" s="97">
        <f>建設IO2!D49/建設IO2!D$51</f>
        <v>-1.2672478495299279E-5</v>
      </c>
      <c r="E49" s="97">
        <f>建設IO2!E49/建設IO2!E$51</f>
        <v>-1.4205666191320068E-5</v>
      </c>
      <c r="F49" s="97">
        <f>建設IO2!F49/建設IO2!F$51</f>
        <v>-1.2384342903090378E-5</v>
      </c>
      <c r="G49" s="97">
        <f>建設IO2!G49/建設IO2!G$51</f>
        <v>-1.2400154132756978E-5</v>
      </c>
      <c r="H49" s="97">
        <f>建設IO2!H49/建設IO2!H$51</f>
        <v>-1.184562777878685E-5</v>
      </c>
      <c r="I49" s="97">
        <f>建設IO2!I49/建設IO2!I$51</f>
        <v>-1.6398032561342872E-5</v>
      </c>
      <c r="J49" s="97">
        <f>建設IO2!J49/建設IO2!J$51</f>
        <v>-1.9685039370078739E-5</v>
      </c>
      <c r="K49" s="97">
        <f>建設IO2!K49/建設IO2!K$51</f>
        <v>-1.7527485287867037E-5</v>
      </c>
      <c r="L49" s="97">
        <f>建設IO2!L49/建設IO2!L$51</f>
        <v>-1.7607166265462999E-5</v>
      </c>
      <c r="M49" s="97">
        <f>建設IO2!M49/建設IO2!M$51</f>
        <v>-1.3265238442661008E-5</v>
      </c>
      <c r="N49" s="97">
        <f>建設IO2!N49/建設IO2!N$51</f>
        <v>-1.484546196818553E-5</v>
      </c>
      <c r="O49" s="97">
        <f>建設IO2!O49/建設IO2!O$51</f>
        <v>-1.5135411481386807E-5</v>
      </c>
      <c r="P49" s="97">
        <f>建設IO2!P49/建設IO2!P$51</f>
        <v>-1.4664860793808915E-5</v>
      </c>
      <c r="Q49" s="97">
        <f>建設IO2!Q49/建設IO2!Q$51</f>
        <v>-1.4102383302778169E-5</v>
      </c>
      <c r="R49" s="97">
        <f>建設IO2!R49/建設IO2!R$51</f>
        <v>-1.0756881868845335E-5</v>
      </c>
      <c r="S49" s="97">
        <f>建設IO2!S49/建設IO2!S$51</f>
        <v>-9.0988499053719611E-6</v>
      </c>
      <c r="T49" s="97">
        <f>建設IO2!T49/建設IO2!T$51</f>
        <v>-1.7387373289517154E-5</v>
      </c>
      <c r="U49" s="97">
        <f>建設IO2!U49/建設IO2!U$51</f>
        <v>-8.4291564521680493E-6</v>
      </c>
      <c r="V49" s="97">
        <f>建設IO2!V49/建設IO2!V$51</f>
        <v>-1.0861047514551353E-5</v>
      </c>
      <c r="W49" s="97">
        <f>建設IO2!W49/建設IO2!W$51</f>
        <v>-1.7189957626754449E-5</v>
      </c>
      <c r="X49" s="97">
        <f>建設IO2!X49/建設IO2!X$51</f>
        <v>-9.5130280919719557E-6</v>
      </c>
      <c r="Y49" s="97">
        <f>建設IO2!Y49/建設IO2!Y$51</f>
        <v>-1.2921983524471006E-5</v>
      </c>
      <c r="Z49" s="97">
        <f>建設IO2!Z49/建設IO2!Z$51</f>
        <v>-1.2028049411226981E-5</v>
      </c>
      <c r="AA49" s="97">
        <f>建設IO2!AA49/建設IO2!AA$51</f>
        <v>-1.3778740155507697E-5</v>
      </c>
      <c r="AB49" s="97">
        <f>建設IO2!AB49/建設IO2!AB$51</f>
        <v>-9.2665055417915182E-6</v>
      </c>
      <c r="AC49" s="97">
        <f>建設IO2!AC49/建設IO2!AC$51</f>
        <v>-9.9813800180681811E-6</v>
      </c>
      <c r="AD49" s="97">
        <f>建設IO2!AD49/建設IO2!AD$51</f>
        <v>-1.1530501057923472E-5</v>
      </c>
      <c r="AE49" s="97">
        <f>建設IO2!AE49/建設IO2!AE$51</f>
        <v>-1.4291662294814543E-2</v>
      </c>
      <c r="AF49" s="97">
        <f>建設IO2!AF49/建設IO2!AF$51</f>
        <v>-2.736274247698105E-3</v>
      </c>
      <c r="AG49" s="97">
        <f>建設IO2!AG49/建設IO2!AG$51</f>
        <v>-2.86075996724219E-3</v>
      </c>
      <c r="AH49" s="97">
        <f>建設IO2!AH49/建設IO2!AH$51</f>
        <v>-2.8914918553973345E-3</v>
      </c>
      <c r="AI49" s="97">
        <f>建設IO2!AI49/建設IO2!AI$51</f>
        <v>-2.9678966827850427E-3</v>
      </c>
      <c r="AJ49" s="97">
        <f>建設IO2!AJ49/建設IO2!AJ$51</f>
        <v>-3.1570908457826631E-3</v>
      </c>
      <c r="AK49" s="97">
        <f>建設IO2!AK49/建設IO2!AK$51</f>
        <v>-2.2860963774860169E-3</v>
      </c>
      <c r="AL49" s="97">
        <f>建設IO2!AL49/建設IO2!AL$51</f>
        <v>-2.3193964845318457E-3</v>
      </c>
      <c r="AM49" s="97">
        <f>建設IO2!AM49/建設IO2!AM$51</f>
        <v>-2.8455621883344308E-3</v>
      </c>
      <c r="AN49" s="97">
        <f>建設IO2!AN49/建設IO2!AN$51</f>
        <v>-3.2861856968767543E-3</v>
      </c>
      <c r="AO49" s="97">
        <f>建設IO2!AO49/建設IO2!AO$51</f>
        <v>-2.3007738966743358E-3</v>
      </c>
      <c r="AP49" s="97">
        <f>建設IO2!AP49/建設IO2!AP$51</f>
        <v>-3.1320144072662735E-3</v>
      </c>
      <c r="AQ49" s="97">
        <f>建設IO2!AQ49/建設IO2!AQ$51</f>
        <v>-2.5772034338231243E-3</v>
      </c>
      <c r="AR49" s="97">
        <f>建設IO2!AR49/建設IO2!AR$51</f>
        <v>-2.5659334120597954E-3</v>
      </c>
      <c r="AS49" s="97">
        <f>建設IO2!AS49/建設IO2!AS$51</f>
        <v>-2.7226777390383745E-3</v>
      </c>
      <c r="AT49" s="97">
        <f>建設IO2!AT49/建設IO2!AT$51</f>
        <v>-1.6732050857872099E-3</v>
      </c>
      <c r="AU49" s="97">
        <f>建設IO2!AU49/建設IO2!AU$51</f>
        <v>-1.7443905183934726E-3</v>
      </c>
      <c r="AV49" s="97">
        <f>建設IO2!AV49/建設IO2!AV$51</f>
        <v>-3.1875684829166251E-3</v>
      </c>
      <c r="AW49" s="97">
        <f>建設IO2!AW49/建設IO2!AW$51</f>
        <v>-2.6935581430515649E-3</v>
      </c>
      <c r="AX49" s="97">
        <f>建設IO2!AX49/建設IO2!AX$51</f>
        <v>-2.659953450814611E-3</v>
      </c>
      <c r="AY49" s="97">
        <f>建設IO2!AY49/建設IO2!AY$51</f>
        <v>-2.8245971476199296E-3</v>
      </c>
      <c r="AZ49" s="97">
        <f>建設IO2!AZ49/建設IO2!AZ$51</f>
        <v>-1.8214634630988062E-3</v>
      </c>
      <c r="BA49" s="97">
        <f>建設IO2!BA49/建設IO2!BA$51</f>
        <v>-2.9985574268387781E-3</v>
      </c>
      <c r="BB49" s="97">
        <f>建設IO2!BB49/建設IO2!BB$51</f>
        <v>-3.2208771002038917E-3</v>
      </c>
      <c r="BC49" s="97">
        <f>建設IO2!BC49/建設IO2!BC$51</f>
        <v>-3.5344108653349747E-3</v>
      </c>
      <c r="BD49" s="97">
        <f>建設IO2!BD49/建設IO2!BD$51</f>
        <v>-2.6987693611713057E-3</v>
      </c>
      <c r="BE49" s="97">
        <f>建設IO2!BE49/建設IO2!BE$51</f>
        <v>-3.1708681865790494E-3</v>
      </c>
      <c r="BF49" s="97">
        <f>建設IO2!BF49/建設IO2!BF$51</f>
        <v>-2.7218045112781955E-3</v>
      </c>
      <c r="BG49" s="97">
        <f>建設IO2!BG49/建設IO2!BG$51</f>
        <v>-3.1575341029065254E-3</v>
      </c>
      <c r="BH49" s="97">
        <f>建設IO2!BH49/建設IO2!BH$51</f>
        <v>-3.5430328166949259E-3</v>
      </c>
      <c r="BI49" s="97">
        <f>建設IO2!BI49/建設IO2!BI$51</f>
        <v>-2.1705186939139686E-3</v>
      </c>
      <c r="BJ49" s="97">
        <f>建設IO2!BJ49/建設IO2!BJ$51</f>
        <v>-3.3309116246266531E-3</v>
      </c>
      <c r="BK49" s="97">
        <f>建設IO2!BK49/建設IO2!BK$51</f>
        <v>-1.5596682273746729E-3</v>
      </c>
      <c r="BL49" s="97">
        <f>建設IO2!BL49/建設IO2!BL$51</f>
        <v>-2.309921767743904E-3</v>
      </c>
      <c r="BM49" s="97">
        <f>建設IO2!BM49/建設IO2!BM$51</f>
        <v>-5.7095960590316272E-4</v>
      </c>
      <c r="BN49" s="97">
        <f>建設IO2!BN49/建設IO2!BN$51</f>
        <v>-3.1696782623925751E-2</v>
      </c>
      <c r="BO49" s="97">
        <f>建設IO2!BO49/建設IO2!BO$51</f>
        <v>-5.0890165434283742E-2</v>
      </c>
      <c r="BP49" s="97">
        <f>建設IO2!BP49/建設IO2!BP$51</f>
        <v>-1.8495481522185439E-3</v>
      </c>
      <c r="BQ49" s="97">
        <f>建設IO2!BQ49/建設IO2!BQ$51</f>
        <v>-4.461769951606063E-3</v>
      </c>
      <c r="BR49" s="97">
        <f>建設IO2!BR49/建設IO2!BR$51</f>
        <v>-3.2538664324101213E-2</v>
      </c>
      <c r="BS49" s="97">
        <f>建設IO2!BS49/建設IO2!BS$51</f>
        <v>-2.4689428363177026E-2</v>
      </c>
      <c r="BT49" s="98">
        <f>建設IO2!BT49/建設IO2!BT$51</f>
        <v>-3.294883673486735E-2</v>
      </c>
    </row>
    <row r="50" spans="1:72">
      <c r="A50" s="17">
        <f>建設IO2!A50</f>
        <v>96</v>
      </c>
      <c r="B50" s="10" t="str">
        <f>建設IO2!B50</f>
        <v>粗付加価値部門計</v>
      </c>
      <c r="C50" s="154">
        <f>建設IO2!C50/建設IO2!C$51</f>
        <v>0.47088380564189114</v>
      </c>
      <c r="D50" s="91">
        <f>建設IO2!D50/建設IO2!D$51</f>
        <v>0.4576700107777551</v>
      </c>
      <c r="E50" s="91">
        <f>建設IO2!E50/建設IO2!E$51</f>
        <v>0.46132378236993188</v>
      </c>
      <c r="F50" s="91">
        <f>建設IO2!F50/建設IO2!F$51</f>
        <v>0.48305669901194337</v>
      </c>
      <c r="G50" s="91">
        <f>建設IO2!G50/建設IO2!G$51</f>
        <v>0.48583966137149182</v>
      </c>
      <c r="H50" s="91">
        <f>建設IO2!H50/建設IO2!H$51</f>
        <v>0.38823650190714609</v>
      </c>
      <c r="I50" s="91">
        <f>建設IO2!I50/建設IO2!I$51</f>
        <v>0.43516339894082262</v>
      </c>
      <c r="J50" s="91">
        <f>建設IO2!J50/建設IO2!J$51</f>
        <v>0.48054133858267717</v>
      </c>
      <c r="K50" s="91">
        <f>建設IO2!K50/建設IO2!K$51</f>
        <v>0.47177855775087307</v>
      </c>
      <c r="L50" s="91">
        <f>建設IO2!L50/建設IO2!L$51</f>
        <v>0.47328732489859138</v>
      </c>
      <c r="M50" s="91">
        <f>建設IO2!M50/建設IO2!M$51</f>
        <v>0.39107249452808912</v>
      </c>
      <c r="N50" s="91">
        <f>建設IO2!N50/建設IO2!N$51</f>
        <v>0.38651225234703529</v>
      </c>
      <c r="O50" s="91">
        <f>建設IO2!O50/建設IO2!O$51</f>
        <v>0.39574055886666037</v>
      </c>
      <c r="P50" s="91">
        <f>建設IO2!P50/建設IO2!P$51</f>
        <v>0.38076420684576651</v>
      </c>
      <c r="Q50" s="91">
        <f>建設IO2!Q50/建設IO2!Q$51</f>
        <v>0.37495416725426595</v>
      </c>
      <c r="R50" s="91">
        <f>建設IO2!R50/建設IO2!R$51</f>
        <v>0.45310491248354579</v>
      </c>
      <c r="S50" s="91">
        <f>建設IO2!S50/建設IO2!S$51</f>
        <v>0.49942157311315849</v>
      </c>
      <c r="T50" s="91">
        <f>建設IO2!T50/建設IO2!T$51</f>
        <v>0.47488393928329248</v>
      </c>
      <c r="U50" s="91">
        <f>建設IO2!U50/建設IO2!U$51</f>
        <v>0.50140415697899032</v>
      </c>
      <c r="V50" s="91">
        <f>建設IO2!V50/建設IO2!V$51</f>
        <v>0.45019507421280269</v>
      </c>
      <c r="W50" s="91">
        <f>建設IO2!W50/建設IO2!W$51</f>
        <v>0.41151899060568814</v>
      </c>
      <c r="X50" s="91">
        <f>建設IO2!X50/建設IO2!X$51</f>
        <v>0.5490267492759906</v>
      </c>
      <c r="Y50" s="91">
        <f>建設IO2!Y50/建設IO2!Y$51</f>
        <v>0.45182038442900985</v>
      </c>
      <c r="Z50" s="91">
        <f>建設IO2!Z50/建設IO2!Z$51</f>
        <v>0.46147295493089885</v>
      </c>
      <c r="AA50" s="91">
        <f>建設IO2!AA50/建設IO2!AA$51</f>
        <v>0.40070872828908966</v>
      </c>
      <c r="AB50" s="91">
        <f>建設IO2!AB50/建設IO2!AB$51</f>
        <v>0.49241325919005685</v>
      </c>
      <c r="AC50" s="91">
        <f>建設IO2!AC50/建設IO2!AC$51</f>
        <v>0.43863419315702951</v>
      </c>
      <c r="AD50" s="91">
        <f>建設IO2!AD50/建設IO2!AD$51</f>
        <v>0.45925409188656291</v>
      </c>
      <c r="AE50" s="91">
        <f>建設IO2!AE50/建設IO2!AE$51</f>
        <v>0.49760342346202985</v>
      </c>
      <c r="AF50" s="91">
        <f>建設IO2!AF50/建設IO2!AF$51</f>
        <v>0.49027830152241336</v>
      </c>
      <c r="AG50" s="91">
        <f>建設IO2!AG50/建設IO2!AG$51</f>
        <v>0.48718951496437762</v>
      </c>
      <c r="AH50" s="91">
        <f>建設IO2!AH50/建設IO2!AH$51</f>
        <v>0.4873221400369287</v>
      </c>
      <c r="AI50" s="91">
        <f>建設IO2!AI50/建設IO2!AI$51</f>
        <v>0.49192075951211089</v>
      </c>
      <c r="AJ50" s="91">
        <f>建設IO2!AJ50/建設IO2!AJ$51</f>
        <v>0.49951943656966552</v>
      </c>
      <c r="AK50" s="91">
        <f>建設IO2!AK50/建設IO2!AK$51</f>
        <v>0.34808302234591437</v>
      </c>
      <c r="AL50" s="91">
        <f>建設IO2!AL50/建設IO2!AL$51</f>
        <v>0.42283164771626836</v>
      </c>
      <c r="AM50" s="91">
        <f>建設IO2!AM50/建設IO2!AM$51</f>
        <v>0.50845340899527236</v>
      </c>
      <c r="AN50" s="91">
        <f>建設IO2!AN50/建設IO2!AN$51</f>
        <v>0.49789821039803922</v>
      </c>
      <c r="AO50" s="91">
        <f>建設IO2!AO50/建設IO2!AO$51</f>
        <v>0.36205814683120685</v>
      </c>
      <c r="AP50" s="91">
        <f>建設IO2!AP50/建設IO2!AP$51</f>
        <v>0.42751996659184632</v>
      </c>
      <c r="AQ50" s="91">
        <f>建設IO2!AQ50/建設IO2!AQ$51</f>
        <v>0.46840588951074863</v>
      </c>
      <c r="AR50" s="91">
        <f>建設IO2!AR50/建設IO2!AR$51</f>
        <v>0.46570821776105603</v>
      </c>
      <c r="AS50" s="91">
        <f>建設IO2!AS50/建設IO2!AS$51</f>
        <v>0.48139466319426605</v>
      </c>
      <c r="AT50" s="91">
        <f>建設IO2!AT50/建設IO2!AT$51</f>
        <v>0.41520064281325331</v>
      </c>
      <c r="AU50" s="91">
        <f>建設IO2!AU50/建設IO2!AU$51</f>
        <v>0.31358233101216854</v>
      </c>
      <c r="AV50" s="91">
        <f>建設IO2!AV50/建設IO2!AV$51</f>
        <v>0.57082378722980376</v>
      </c>
      <c r="AW50" s="91">
        <f>建設IO2!AW50/建設IO2!AW$51</f>
        <v>0.4962573718433389</v>
      </c>
      <c r="AX50" s="91">
        <f>建設IO2!AX50/建設IO2!AX$51</f>
        <v>0.49039329311737045</v>
      </c>
      <c r="AY50" s="91">
        <f>建設IO2!AY50/建設IO2!AY$51</f>
        <v>0.51912391183552509</v>
      </c>
      <c r="AZ50" s="91">
        <f>建設IO2!AZ50/建設IO2!AZ$51</f>
        <v>0.48270437647993908</v>
      </c>
      <c r="BA50" s="91">
        <f>建設IO2!BA50/建設IO2!BA$51</f>
        <v>0.49057300357244976</v>
      </c>
      <c r="BB50" s="91">
        <f>建設IO2!BB50/建設IO2!BB$51</f>
        <v>0.45666170971837367</v>
      </c>
      <c r="BC50" s="91">
        <f>建設IO2!BC50/建設IO2!BC$51</f>
        <v>0.48488208528150922</v>
      </c>
      <c r="BD50" s="91">
        <f>建設IO2!BD50/建設IO2!BD$51</f>
        <v>0.46377651790783403</v>
      </c>
      <c r="BE50" s="91">
        <f>建設IO2!BE50/建設IO2!BE$51</f>
        <v>0.45968980013486949</v>
      </c>
      <c r="BF50" s="91">
        <f>建設IO2!BF50/建設IO2!BF$51</f>
        <v>0.36946165413533832</v>
      </c>
      <c r="BG50" s="91">
        <f>建設IO2!BG50/建設IO2!BG$51</f>
        <v>0.48456891548911712</v>
      </c>
      <c r="BH50" s="91">
        <f>建設IO2!BH50/建設IO2!BH$51</f>
        <v>0.54079255963108497</v>
      </c>
      <c r="BI50" s="91">
        <f>建設IO2!BI50/建設IO2!BI$51</f>
        <v>0.48294469895849418</v>
      </c>
      <c r="BJ50" s="91">
        <f>建設IO2!BJ50/建設IO2!BJ$51</f>
        <v>0.59842546447948131</v>
      </c>
      <c r="BK50" s="91">
        <f>建設IO2!BK50/建設IO2!BK$51</f>
        <v>0.37349063107295816</v>
      </c>
      <c r="BL50" s="91">
        <f>建設IO2!BL50/建設IO2!BL$51</f>
        <v>0.56081289322371064</v>
      </c>
      <c r="BM50" s="91">
        <f>建設IO2!BM50/建設IO2!BM$51</f>
        <v>0.50894986953935684</v>
      </c>
      <c r="BN50" s="91">
        <f>建設IO2!BN50/建設IO2!BN$51</f>
        <v>0.50863677243002514</v>
      </c>
      <c r="BO50" s="91">
        <f>建設IO2!BO50/建設IO2!BO$51</f>
        <v>0.52037325684829172</v>
      </c>
      <c r="BP50" s="91">
        <f>建設IO2!BP50/建設IO2!BP$51</f>
        <v>0.59218194290281589</v>
      </c>
      <c r="BQ50" s="91">
        <f>建設IO2!BQ50/建設IO2!BQ$51</f>
        <v>0.58513672884871226</v>
      </c>
      <c r="BR50" s="91">
        <f>建設IO2!BR50/建設IO2!BR$51</f>
        <v>0.40089384753968588</v>
      </c>
      <c r="BS50" s="91">
        <f>建設IO2!BS50/建設IO2!BS$51</f>
        <v>0.6173465563191699</v>
      </c>
      <c r="BT50" s="160">
        <f>建設IO2!BT50/建設IO2!BT$51</f>
        <v>0.47186521935006759</v>
      </c>
    </row>
    <row r="51" spans="1:72">
      <c r="A51" s="16">
        <f>建設IO2!A51</f>
        <v>97</v>
      </c>
      <c r="B51" s="5" t="str">
        <f>建設IO2!B51</f>
        <v>県内生産額</v>
      </c>
      <c r="C51" s="93">
        <f>建設IO2!C51/建設IO2!C$51</f>
        <v>1</v>
      </c>
      <c r="D51" s="94">
        <f>建設IO2!D51/建設IO2!D$51</f>
        <v>1</v>
      </c>
      <c r="E51" s="94">
        <f>建設IO2!E51/建設IO2!E$51</f>
        <v>1</v>
      </c>
      <c r="F51" s="94">
        <f>建設IO2!F51/建設IO2!F$51</f>
        <v>1</v>
      </c>
      <c r="G51" s="94">
        <f>建設IO2!G51/建設IO2!G$51</f>
        <v>1</v>
      </c>
      <c r="H51" s="94">
        <f>建設IO2!H51/建設IO2!H$51</f>
        <v>1</v>
      </c>
      <c r="I51" s="94">
        <f>建設IO2!I51/建設IO2!I$51</f>
        <v>1</v>
      </c>
      <c r="J51" s="94">
        <f>建設IO2!J51/建設IO2!J$51</f>
        <v>1</v>
      </c>
      <c r="K51" s="94">
        <f>建設IO2!K51/建設IO2!K$51</f>
        <v>1</v>
      </c>
      <c r="L51" s="94">
        <f>建設IO2!L51/建設IO2!L$51</f>
        <v>1</v>
      </c>
      <c r="M51" s="94">
        <f>建設IO2!M51/建設IO2!M$51</f>
        <v>1</v>
      </c>
      <c r="N51" s="94">
        <f>建設IO2!N51/建設IO2!N$51</f>
        <v>1</v>
      </c>
      <c r="O51" s="94">
        <f>建設IO2!O51/建設IO2!O$51</f>
        <v>1</v>
      </c>
      <c r="P51" s="94">
        <f>建設IO2!P51/建設IO2!P$51</f>
        <v>1</v>
      </c>
      <c r="Q51" s="94">
        <f>建設IO2!Q51/建設IO2!Q$51</f>
        <v>1</v>
      </c>
      <c r="R51" s="94">
        <f>建設IO2!R51/建設IO2!R$51</f>
        <v>1</v>
      </c>
      <c r="S51" s="94">
        <f>建設IO2!S51/建設IO2!S$51</f>
        <v>1</v>
      </c>
      <c r="T51" s="94">
        <f>建設IO2!T51/建設IO2!T$51</f>
        <v>1</v>
      </c>
      <c r="U51" s="94">
        <f>建設IO2!U51/建設IO2!U$51</f>
        <v>1</v>
      </c>
      <c r="V51" s="94">
        <f>建設IO2!V51/建設IO2!V$51</f>
        <v>1</v>
      </c>
      <c r="W51" s="94">
        <f>建設IO2!W51/建設IO2!W$51</f>
        <v>1</v>
      </c>
      <c r="X51" s="94">
        <f>建設IO2!X51/建設IO2!X$51</f>
        <v>1</v>
      </c>
      <c r="Y51" s="94">
        <f>建設IO2!Y51/建設IO2!Y$51</f>
        <v>1</v>
      </c>
      <c r="Z51" s="94">
        <f>建設IO2!Z51/建設IO2!Z$51</f>
        <v>1</v>
      </c>
      <c r="AA51" s="94">
        <f>建設IO2!AA51/建設IO2!AA$51</f>
        <v>1</v>
      </c>
      <c r="AB51" s="94">
        <f>建設IO2!AB51/建設IO2!AB$51</f>
        <v>1</v>
      </c>
      <c r="AC51" s="94">
        <f>建設IO2!AC51/建設IO2!AC$51</f>
        <v>1</v>
      </c>
      <c r="AD51" s="94">
        <f>建設IO2!AD51/建設IO2!AD$51</f>
        <v>1</v>
      </c>
      <c r="AE51" s="94">
        <f>建設IO2!AE51/建設IO2!AE$51</f>
        <v>1</v>
      </c>
      <c r="AF51" s="94">
        <f>建設IO2!AF51/建設IO2!AF$51</f>
        <v>1</v>
      </c>
      <c r="AG51" s="94">
        <f>建設IO2!AG51/建設IO2!AG$51</f>
        <v>1</v>
      </c>
      <c r="AH51" s="94">
        <f>建設IO2!AH51/建設IO2!AH$51</f>
        <v>1</v>
      </c>
      <c r="AI51" s="94">
        <f>建設IO2!AI51/建設IO2!AI$51</f>
        <v>1</v>
      </c>
      <c r="AJ51" s="94">
        <f>建設IO2!AJ51/建設IO2!AJ$51</f>
        <v>1</v>
      </c>
      <c r="AK51" s="94">
        <f>建設IO2!AK51/建設IO2!AK$51</f>
        <v>1</v>
      </c>
      <c r="AL51" s="94">
        <f>建設IO2!AL51/建設IO2!AL$51</f>
        <v>1</v>
      </c>
      <c r="AM51" s="94">
        <f>建設IO2!AM51/建設IO2!AM$51</f>
        <v>1</v>
      </c>
      <c r="AN51" s="94">
        <f>建設IO2!AN51/建設IO2!AN$51</f>
        <v>1</v>
      </c>
      <c r="AO51" s="94">
        <f>建設IO2!AO51/建設IO2!AO$51</f>
        <v>1</v>
      </c>
      <c r="AP51" s="94">
        <f>建設IO2!AP51/建設IO2!AP$51</f>
        <v>1</v>
      </c>
      <c r="AQ51" s="94">
        <f>建設IO2!AQ51/建設IO2!AQ$51</f>
        <v>1</v>
      </c>
      <c r="AR51" s="94">
        <f>建設IO2!AR51/建設IO2!AR$51</f>
        <v>1</v>
      </c>
      <c r="AS51" s="94">
        <f>建設IO2!AS51/建設IO2!AS$51</f>
        <v>1</v>
      </c>
      <c r="AT51" s="94">
        <f>建設IO2!AT51/建設IO2!AT$51</f>
        <v>1</v>
      </c>
      <c r="AU51" s="94">
        <f>建設IO2!AU51/建設IO2!AU$51</f>
        <v>1</v>
      </c>
      <c r="AV51" s="94">
        <f>建設IO2!AV51/建設IO2!AV$51</f>
        <v>1</v>
      </c>
      <c r="AW51" s="94">
        <f>建設IO2!AW51/建設IO2!AW$51</f>
        <v>1</v>
      </c>
      <c r="AX51" s="94">
        <f>建設IO2!AX51/建設IO2!AX$51</f>
        <v>1</v>
      </c>
      <c r="AY51" s="94">
        <f>建設IO2!AY51/建設IO2!AY$51</f>
        <v>1</v>
      </c>
      <c r="AZ51" s="94">
        <f>建設IO2!AZ51/建設IO2!AZ$51</f>
        <v>1</v>
      </c>
      <c r="BA51" s="94">
        <f>建設IO2!BA51/建設IO2!BA$51</f>
        <v>1</v>
      </c>
      <c r="BB51" s="94">
        <f>建設IO2!BB51/建設IO2!BB$51</f>
        <v>1</v>
      </c>
      <c r="BC51" s="94">
        <f>建設IO2!BC51/建設IO2!BC$51</f>
        <v>1</v>
      </c>
      <c r="BD51" s="94">
        <f>建設IO2!BD51/建設IO2!BD$51</f>
        <v>1</v>
      </c>
      <c r="BE51" s="94">
        <f>建設IO2!BE51/建設IO2!BE$51</f>
        <v>1</v>
      </c>
      <c r="BF51" s="94">
        <f>建設IO2!BF51/建設IO2!BF$51</f>
        <v>1</v>
      </c>
      <c r="BG51" s="94">
        <f>建設IO2!BG51/建設IO2!BG$51</f>
        <v>1</v>
      </c>
      <c r="BH51" s="94">
        <f>建設IO2!BH51/建設IO2!BH$51</f>
        <v>1</v>
      </c>
      <c r="BI51" s="94">
        <f>建設IO2!BI51/建設IO2!BI$51</f>
        <v>1</v>
      </c>
      <c r="BJ51" s="94">
        <f>建設IO2!BJ51/建設IO2!BJ$51</f>
        <v>1</v>
      </c>
      <c r="BK51" s="94">
        <f>建設IO2!BK51/建設IO2!BK$51</f>
        <v>1</v>
      </c>
      <c r="BL51" s="94">
        <f>建設IO2!BL51/建設IO2!BL$51</f>
        <v>1</v>
      </c>
      <c r="BM51" s="94">
        <f>建設IO2!BM51/建設IO2!BM$51</f>
        <v>1</v>
      </c>
      <c r="BN51" s="94">
        <f>建設IO2!BN51/建設IO2!BN$51</f>
        <v>1</v>
      </c>
      <c r="BO51" s="94">
        <f>建設IO2!BO51/建設IO2!BO$51</f>
        <v>1</v>
      </c>
      <c r="BP51" s="94">
        <f>建設IO2!BP51/建設IO2!BP$51</f>
        <v>1</v>
      </c>
      <c r="BQ51" s="94">
        <f>建設IO2!BQ51/建設IO2!BQ$51</f>
        <v>1</v>
      </c>
      <c r="BR51" s="94">
        <f>建設IO2!BR51/建設IO2!BR$51</f>
        <v>1</v>
      </c>
      <c r="BS51" s="94">
        <f>建設IO2!BS51/建設IO2!BS$51</f>
        <v>1</v>
      </c>
      <c r="BT51" s="95">
        <f>建設IO2!BT51/建設IO2!BT$51</f>
        <v>1</v>
      </c>
    </row>
    <row r="53" spans="1:72">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row>
    <row r="54" spans="1:72">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row>
    <row r="55" spans="1:72">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row>
  </sheetData>
  <sheetProtection algorithmName="SHA-512" hashValue="clOUeoD55XkSgBmYSz58I+W0ZOoUoZl/lTlf/JhPuASM8oZEA/lyG/Wa5lKDaTzzNdn4C2rRnGr0hU3DKd8V6Q==" saltValue="q830CwR2blmd4nRZaqlOxQ==" spinCount="100000" sheet="1"/>
  <phoneticPr fontId="28"/>
  <pageMargins left="0.70866141732283472" right="0.70866141732283472" top="0.74803149606299213" bottom="0.74803149606299213" header="0.31496062992125984" footer="0.31496062992125984"/>
  <pageSetup paperSize="9" scale="70" orientation="landscape"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249977111117893"/>
  </sheetPr>
  <dimension ref="A1:CG54"/>
  <sheetViews>
    <sheetView view="pageBreakPreview" zoomScale="85" zoomScaleNormal="70" zoomScaleSheetLayoutView="85" workbookViewId="0">
      <pane xSplit="2" ySplit="3" topLeftCell="C4" activePane="bottomRight" state="frozen"/>
      <selection activeCell="Q29" sqref="Q29"/>
      <selection pane="topRight" activeCell="Q29" sqref="Q29"/>
      <selection pane="bottomLeft" activeCell="Q29" sqref="Q29"/>
      <selection pane="bottomRight" activeCell="E22" sqref="E22"/>
    </sheetView>
  </sheetViews>
  <sheetFormatPr defaultColWidth="9.33203125" defaultRowHeight="13.5"/>
  <cols>
    <col min="1" max="1" width="15.6640625" style="21" bestFit="1" customWidth="1"/>
    <col min="2" max="2" width="51" style="21" bestFit="1" customWidth="1"/>
    <col min="3" max="72" width="15.6640625" style="21" customWidth="1"/>
    <col min="73" max="73" width="18.6640625" style="21" customWidth="1"/>
    <col min="74" max="16384" width="9.33203125" style="21"/>
  </cols>
  <sheetData>
    <row r="1" spans="1:73" ht="21" customHeight="1">
      <c r="A1" s="606" t="s">
        <v>399</v>
      </c>
      <c r="B1" s="22"/>
      <c r="AS1" s="26"/>
      <c r="BU1" s="114" t="str">
        <f>+"(単位："&amp;'用語定義（建設投資）'!K8&amp;"）"</f>
        <v>(単位：百万円）</v>
      </c>
    </row>
    <row r="2" spans="1:73">
      <c r="A2" s="106"/>
      <c r="B2" s="107"/>
      <c r="C2" s="108">
        <v>1</v>
      </c>
      <c r="D2" s="109">
        <v>2</v>
      </c>
      <c r="E2" s="109">
        <v>3</v>
      </c>
      <c r="F2" s="109">
        <v>4</v>
      </c>
      <c r="G2" s="583">
        <v>5</v>
      </c>
      <c r="H2" s="583">
        <v>6</v>
      </c>
      <c r="I2" s="109">
        <v>7</v>
      </c>
      <c r="J2" s="583">
        <v>8</v>
      </c>
      <c r="K2" s="109">
        <v>9</v>
      </c>
      <c r="L2" s="583">
        <v>10</v>
      </c>
      <c r="M2" s="583">
        <v>11</v>
      </c>
      <c r="N2" s="109">
        <v>12</v>
      </c>
      <c r="O2" s="583">
        <v>13</v>
      </c>
      <c r="P2" s="583">
        <v>14</v>
      </c>
      <c r="Q2" s="583">
        <v>15</v>
      </c>
      <c r="R2" s="109">
        <v>16</v>
      </c>
      <c r="S2" s="109">
        <v>17</v>
      </c>
      <c r="T2" s="583">
        <v>18</v>
      </c>
      <c r="U2" s="583">
        <v>19</v>
      </c>
      <c r="V2" s="109">
        <v>20</v>
      </c>
      <c r="W2" s="583">
        <v>21</v>
      </c>
      <c r="X2" s="583">
        <v>22</v>
      </c>
      <c r="Y2" s="583">
        <v>23</v>
      </c>
      <c r="Z2" s="583">
        <v>24</v>
      </c>
      <c r="AA2" s="583">
        <v>25</v>
      </c>
      <c r="AB2" s="583">
        <v>26</v>
      </c>
      <c r="AC2" s="583">
        <v>27</v>
      </c>
      <c r="AD2" s="583">
        <v>28</v>
      </c>
      <c r="AE2" s="109">
        <v>29</v>
      </c>
      <c r="AF2" s="109">
        <v>30</v>
      </c>
      <c r="AG2" s="109">
        <v>31</v>
      </c>
      <c r="AH2" s="109">
        <v>32</v>
      </c>
      <c r="AI2" s="109">
        <v>33</v>
      </c>
      <c r="AJ2" s="583">
        <v>34</v>
      </c>
      <c r="AK2" s="583">
        <v>35</v>
      </c>
      <c r="AL2" s="583">
        <v>36</v>
      </c>
      <c r="AM2" s="583">
        <v>37</v>
      </c>
      <c r="AN2" s="589">
        <v>38</v>
      </c>
      <c r="AO2" s="589">
        <v>39</v>
      </c>
      <c r="AP2" s="589">
        <v>40</v>
      </c>
      <c r="AQ2" s="113">
        <v>41</v>
      </c>
      <c r="AR2" s="113">
        <v>42</v>
      </c>
      <c r="AS2" s="589">
        <v>43</v>
      </c>
      <c r="AT2" s="589">
        <v>44</v>
      </c>
      <c r="AU2" s="589">
        <v>45</v>
      </c>
      <c r="AV2" s="589">
        <v>46</v>
      </c>
      <c r="AW2" s="113">
        <v>47</v>
      </c>
      <c r="AX2" s="589">
        <v>48</v>
      </c>
      <c r="AY2" s="589">
        <v>49</v>
      </c>
      <c r="AZ2" s="589">
        <v>50</v>
      </c>
      <c r="BA2" s="113">
        <v>51</v>
      </c>
      <c r="BB2" s="113">
        <v>52</v>
      </c>
      <c r="BC2" s="589">
        <v>53</v>
      </c>
      <c r="BD2" s="589">
        <v>54</v>
      </c>
      <c r="BE2" s="589">
        <v>55</v>
      </c>
      <c r="BF2" s="589">
        <v>56</v>
      </c>
      <c r="BG2" s="589">
        <v>57</v>
      </c>
      <c r="BH2" s="589">
        <v>58</v>
      </c>
      <c r="BI2" s="589">
        <v>59</v>
      </c>
      <c r="BJ2" s="589">
        <v>60</v>
      </c>
      <c r="BK2" s="589">
        <v>61</v>
      </c>
      <c r="BL2" s="589">
        <v>62</v>
      </c>
      <c r="BM2" s="589">
        <v>63</v>
      </c>
      <c r="BN2" s="113">
        <v>64</v>
      </c>
      <c r="BO2" s="589">
        <v>65</v>
      </c>
      <c r="BP2" s="589">
        <v>66</v>
      </c>
      <c r="BQ2" s="589">
        <v>67</v>
      </c>
      <c r="BR2" s="589">
        <v>68</v>
      </c>
      <c r="BS2" s="589">
        <v>69</v>
      </c>
      <c r="BT2" s="589">
        <v>70</v>
      </c>
      <c r="BU2" s="603"/>
    </row>
    <row r="3" spans="1:73" ht="109.5" customHeight="1" thickBot="1">
      <c r="A3" s="24"/>
      <c r="B3" s="110"/>
      <c r="C3" s="111" t="str">
        <f>建設IO!G4</f>
        <v>建      設</v>
      </c>
      <c r="D3" s="29" t="str">
        <f>建設IO!H4</f>
        <v>建　　　築</v>
      </c>
      <c r="E3" s="29" t="str">
        <f>建設IO!I4</f>
        <v>住宅建築</v>
      </c>
      <c r="F3" s="29" t="str">
        <f>建設IO!J4</f>
        <v>住宅建築
（木造）</v>
      </c>
      <c r="G3" s="584" t="str">
        <f>建設IO!K4</f>
        <v>木造在来
住宅</v>
      </c>
      <c r="H3" s="584" t="str">
        <f>建設IO!L4</f>
        <v>木造量産
住宅</v>
      </c>
      <c r="I3" s="29" t="str">
        <f>建設IO!M4</f>
        <v>住宅建築
（非木造）</v>
      </c>
      <c r="J3" s="584" t="str">
        <f>建設IO!N4</f>
        <v>ＳＲＣ住宅</v>
      </c>
      <c r="K3" s="29" t="str">
        <f>建設IO!O4</f>
        <v>Ｒ Ｃ 住 宅</v>
      </c>
      <c r="L3" s="584" t="str">
        <f>建設IO!P4</f>
        <v>Ｒ Ｃ 在 来
住       宅</v>
      </c>
      <c r="M3" s="584" t="str">
        <f>建設IO!Q4</f>
        <v>Ｒ Ｃ 量 産
住       宅</v>
      </c>
      <c r="N3" s="29" t="str">
        <f>建設IO!R4</f>
        <v>Ｓ  住  宅</v>
      </c>
      <c r="O3" s="584" t="str">
        <f>建設IO!S4</f>
        <v>Ｓ在来住宅</v>
      </c>
      <c r="P3" s="584" t="str">
        <f>建設IO!T4</f>
        <v>Ｓ量産住宅</v>
      </c>
      <c r="Q3" s="584" t="str">
        <f>建設IO!U4</f>
        <v>Ｃ Ｂ 住 宅</v>
      </c>
      <c r="R3" s="29" t="str">
        <f>建設IO!V4</f>
        <v>非住宅建築</v>
      </c>
      <c r="S3" s="29" t="str">
        <f>建設IO!W4</f>
        <v>非住宅建築
（ 木 造 ）</v>
      </c>
      <c r="T3" s="584" t="str">
        <f>建設IO!X4</f>
        <v>木 造 工 場</v>
      </c>
      <c r="U3" s="584" t="str">
        <f>建設IO!Y4</f>
        <v>木造事務所</v>
      </c>
      <c r="V3" s="29" t="str">
        <f>建設IO!Z4</f>
        <v>非住宅建築
（非木造）</v>
      </c>
      <c r="W3" s="584" t="str">
        <f>建設IO!AA4</f>
        <v>ＳＲＣ工場</v>
      </c>
      <c r="X3" s="584" t="str">
        <f>建設IO!AB4</f>
        <v>Ｓ  Ｒ  Ｃ
事  務  所</v>
      </c>
      <c r="Y3" s="584" t="str">
        <f>建設IO!AC4</f>
        <v>Ｒ Ｃ 工 場</v>
      </c>
      <c r="Z3" s="584" t="str">
        <f>建設IO!AD4</f>
        <v>Ｒ Ｃ 学 校</v>
      </c>
      <c r="AA3" s="584" t="str">
        <f>建設IO!AE4</f>
        <v>ＲＣ事務所</v>
      </c>
      <c r="AB3" s="584" t="str">
        <f>建設IO!AF4</f>
        <v>Ｓ  工  場</v>
      </c>
      <c r="AC3" s="584" t="str">
        <f>建設IO!AG4</f>
        <v>Ｓ 事 務 所</v>
      </c>
      <c r="AD3" s="584" t="str">
        <f>建設IO!AH4</f>
        <v>ＣＢ非住宅</v>
      </c>
      <c r="AE3" s="29" t="str">
        <f>建設IO!AI4</f>
        <v>土    木</v>
      </c>
      <c r="AF3" s="29" t="str">
        <f>建設IO!AJ4</f>
        <v>公 共 事 業</v>
      </c>
      <c r="AG3" s="29" t="str">
        <f>建設IO!AK4</f>
        <v>道 路 関 係
公 共 事 業</v>
      </c>
      <c r="AH3" s="29" t="str">
        <f>建設IO!AL4</f>
        <v>道    路</v>
      </c>
      <c r="AI3" s="29" t="str">
        <f>建設IO!AM4</f>
        <v>一 般 道 路</v>
      </c>
      <c r="AJ3" s="584" t="str">
        <f>建設IO!AN4</f>
        <v>道 路 改 良</v>
      </c>
      <c r="AK3" s="584" t="str">
        <f>建設IO!AO4</f>
        <v>道 路 舗 装</v>
      </c>
      <c r="AL3" s="584" t="str">
        <f>建設IO!AP4</f>
        <v>道 路 橋 梁</v>
      </c>
      <c r="AM3" s="584" t="str">
        <f>建設IO!AQ4</f>
        <v>道 路 補 修</v>
      </c>
      <c r="AN3" s="584" t="str">
        <f>建設IO!AR4</f>
        <v>街 路 改 良</v>
      </c>
      <c r="AO3" s="584" t="str">
        <f>建設IO!AS4</f>
        <v>街 路 舗 装</v>
      </c>
      <c r="AP3" s="584" t="str">
        <f>建設IO!AT4</f>
        <v>街 路 橋 梁</v>
      </c>
      <c r="AQ3" s="29" t="str">
        <f>建設IO!AU4</f>
        <v>有 料 道 路</v>
      </c>
      <c r="AR3" s="29" t="str">
        <f>建設IO!AV4</f>
        <v>高 速 有 料
道         路</v>
      </c>
      <c r="AS3" s="584" t="str">
        <f>建設IO!AW4</f>
        <v>東日本高速
道路 （株）、
中日本高速
道路 （株）、
西日本高速
道路 （株）</v>
      </c>
      <c r="AT3" s="584" t="str">
        <f>建設IO!AX4</f>
        <v>首 都 高 速
道 路 （株）</v>
      </c>
      <c r="AU3" s="584" t="str">
        <f>建設IO!AY4</f>
        <v>阪 神 高 速
道 路 （株）</v>
      </c>
      <c r="AV3" s="584" t="str">
        <f>建設IO!AZ4</f>
        <v>本 州 四 国 
連 絡 高 速
道 路 （株）</v>
      </c>
      <c r="AW3" s="29" t="str">
        <f>建設IO!BA4</f>
        <v>一 般 有 料
道         路</v>
      </c>
      <c r="AX3" s="584" t="str">
        <f>建設IO!BB4</f>
        <v>東日本高速
道路 （株）、
中日本高速
道路 （株）、
西日本高速
道路 （株）</v>
      </c>
      <c r="AY3" s="584" t="str">
        <f>建設IO!BC4</f>
        <v>地 方 公 社 等</v>
      </c>
      <c r="AZ3" s="584" t="str">
        <f>建設IO!BD4</f>
        <v>区 画 整 理</v>
      </c>
      <c r="BA3" s="29" t="str">
        <f>建設IO!BE4</f>
        <v>河川・下水
道・その他
の公共事業</v>
      </c>
      <c r="BB3" s="29" t="str">
        <f>建設IO!BF4</f>
        <v>治     水</v>
      </c>
      <c r="BC3" s="584" t="str">
        <f>建設IO!BG4</f>
        <v>河 川 改 修</v>
      </c>
      <c r="BD3" s="584" t="str">
        <f>建設IO!BH4</f>
        <v>河 川 総 合 開 発</v>
      </c>
      <c r="BE3" s="584" t="str">
        <f>建設IO!BI4</f>
        <v>海     岸</v>
      </c>
      <c r="BF3" s="584" t="str">
        <f>建設IO!BJ4</f>
        <v>砂     防</v>
      </c>
      <c r="BG3" s="584" t="str">
        <f>建設IO!BK4</f>
        <v>下 水 道</v>
      </c>
      <c r="BH3" s="584" t="str">
        <f>建設IO!BL4</f>
        <v>港湾・漁港</v>
      </c>
      <c r="BI3" s="584" t="str">
        <f>建設IO!BM4</f>
        <v>空     港</v>
      </c>
      <c r="BJ3" s="584" t="str">
        <f>建設IO!BN4</f>
        <v>廃棄物処理
施設</v>
      </c>
      <c r="BK3" s="584" t="str">
        <f>建設IO!BO4</f>
        <v>公     園</v>
      </c>
      <c r="BL3" s="584" t="str">
        <f>建設IO!BP4</f>
        <v>災 害 復 旧</v>
      </c>
      <c r="BM3" s="584" t="str">
        <f>建設IO!BQ4</f>
        <v>農 林 関 係
公 共 事 業</v>
      </c>
      <c r="BN3" s="29" t="str">
        <f>建設IO!BR4</f>
        <v>そ の 他 の
土 木 建 設</v>
      </c>
      <c r="BO3" s="584" t="str">
        <f>建設IO!BS4</f>
        <v>鉄 道 軌 道
建         設</v>
      </c>
      <c r="BP3" s="584" t="str">
        <f>建設IO!BT4</f>
        <v>電 力 施 設
建         設</v>
      </c>
      <c r="BQ3" s="584" t="str">
        <f>建設IO!BU4</f>
        <v>電 気 通 信
施 設 建 設</v>
      </c>
      <c r="BR3" s="584" t="str">
        <f>建設IO!BV4</f>
        <v>上・工業用
水       道</v>
      </c>
      <c r="BS3" s="584" t="str">
        <f>建設IO!BW4</f>
        <v>土 地 造 成</v>
      </c>
      <c r="BT3" s="592" t="str">
        <f>建設IO!BX4</f>
        <v>そ の 他 の
土        木</v>
      </c>
      <c r="BU3" s="594" t="s">
        <v>335</v>
      </c>
    </row>
    <row r="4" spans="1:73" ht="27.75" customHeight="1" thickBot="1">
      <c r="A4" s="115"/>
      <c r="B4" s="116" t="s">
        <v>336</v>
      </c>
      <c r="C4" s="117">
        <f t="array" ref="C4:BT4">TRANSPOSE('用語定義（建設投資）'!K11:K80)</f>
        <v>0</v>
      </c>
      <c r="D4" s="118">
        <v>0</v>
      </c>
      <c r="E4" s="118">
        <v>0</v>
      </c>
      <c r="F4" s="118">
        <v>0</v>
      </c>
      <c r="G4" s="585">
        <v>0</v>
      </c>
      <c r="H4" s="585">
        <v>0</v>
      </c>
      <c r="I4" s="118">
        <v>0</v>
      </c>
      <c r="J4" s="585">
        <v>0</v>
      </c>
      <c r="K4" s="118">
        <v>0</v>
      </c>
      <c r="L4" s="585">
        <v>0</v>
      </c>
      <c r="M4" s="585">
        <v>0</v>
      </c>
      <c r="N4" s="118">
        <v>0</v>
      </c>
      <c r="O4" s="585">
        <v>0</v>
      </c>
      <c r="P4" s="585">
        <v>0</v>
      </c>
      <c r="Q4" s="585">
        <v>0</v>
      </c>
      <c r="R4" s="118">
        <v>0</v>
      </c>
      <c r="S4" s="118">
        <v>0</v>
      </c>
      <c r="T4" s="585">
        <v>0</v>
      </c>
      <c r="U4" s="585">
        <v>0</v>
      </c>
      <c r="V4" s="118">
        <v>0</v>
      </c>
      <c r="W4" s="585">
        <v>0</v>
      </c>
      <c r="X4" s="585">
        <v>0</v>
      </c>
      <c r="Y4" s="585">
        <v>0</v>
      </c>
      <c r="Z4" s="585">
        <v>0</v>
      </c>
      <c r="AA4" s="585">
        <v>0</v>
      </c>
      <c r="AB4" s="585">
        <v>0</v>
      </c>
      <c r="AC4" s="585">
        <v>0</v>
      </c>
      <c r="AD4" s="585">
        <v>0</v>
      </c>
      <c r="AE4" s="118">
        <v>0</v>
      </c>
      <c r="AF4" s="118">
        <v>0</v>
      </c>
      <c r="AG4" s="118">
        <v>0</v>
      </c>
      <c r="AH4" s="118">
        <v>0</v>
      </c>
      <c r="AI4" s="118">
        <v>0</v>
      </c>
      <c r="AJ4" s="585">
        <v>0</v>
      </c>
      <c r="AK4" s="585">
        <v>0</v>
      </c>
      <c r="AL4" s="585">
        <v>0</v>
      </c>
      <c r="AM4" s="590">
        <v>0</v>
      </c>
      <c r="AN4" s="591">
        <v>0</v>
      </c>
      <c r="AO4" s="591">
        <v>0</v>
      </c>
      <c r="AP4" s="591">
        <v>0</v>
      </c>
      <c r="AQ4" s="119">
        <v>0</v>
      </c>
      <c r="AR4" s="119">
        <v>0</v>
      </c>
      <c r="AS4" s="591">
        <v>0</v>
      </c>
      <c r="AT4" s="591">
        <v>0</v>
      </c>
      <c r="AU4" s="591">
        <v>0</v>
      </c>
      <c r="AV4" s="591">
        <v>0</v>
      </c>
      <c r="AW4" s="119">
        <v>0</v>
      </c>
      <c r="AX4" s="591">
        <v>0</v>
      </c>
      <c r="AY4" s="591">
        <v>0</v>
      </c>
      <c r="AZ4" s="591">
        <v>0</v>
      </c>
      <c r="BA4" s="119">
        <v>0</v>
      </c>
      <c r="BB4" s="119">
        <v>0</v>
      </c>
      <c r="BC4" s="591">
        <v>0</v>
      </c>
      <c r="BD4" s="591">
        <v>0</v>
      </c>
      <c r="BE4" s="591">
        <v>0</v>
      </c>
      <c r="BF4" s="591">
        <v>0</v>
      </c>
      <c r="BG4" s="591">
        <v>0</v>
      </c>
      <c r="BH4" s="591">
        <v>0</v>
      </c>
      <c r="BI4" s="591">
        <v>0</v>
      </c>
      <c r="BJ4" s="591">
        <v>0</v>
      </c>
      <c r="BK4" s="591">
        <v>0</v>
      </c>
      <c r="BL4" s="591">
        <v>0</v>
      </c>
      <c r="BM4" s="591">
        <v>0</v>
      </c>
      <c r="BN4" s="119">
        <v>0</v>
      </c>
      <c r="BO4" s="591">
        <v>0</v>
      </c>
      <c r="BP4" s="591">
        <v>0</v>
      </c>
      <c r="BQ4" s="591">
        <v>0</v>
      </c>
      <c r="BR4" s="591">
        <v>0</v>
      </c>
      <c r="BS4" s="591">
        <v>0</v>
      </c>
      <c r="BT4" s="593">
        <v>0</v>
      </c>
      <c r="BU4" s="595">
        <f>SUM(G4:H4,J4,L4:M4,O4:Q4,T4:U4,W4:AD4,AJ4:AP4,AS4:AV4,AX4:AZ4,BC4:BM4,BO4:BT4)</f>
        <v>0</v>
      </c>
    </row>
    <row r="5" spans="1:73">
      <c r="A5" s="167">
        <f>建設IO2!A4</f>
        <v>1</v>
      </c>
      <c r="B5" s="25" t="str">
        <f>建設IO2!B4</f>
        <v>農業</v>
      </c>
      <c r="C5" s="27">
        <f>C$4*'投入係数(建設)'!C4</f>
        <v>0</v>
      </c>
      <c r="D5" s="27">
        <f>D$4*'投入係数(建設)'!D4</f>
        <v>0</v>
      </c>
      <c r="E5" s="27">
        <f>E$4*'投入係数(建設)'!E4</f>
        <v>0</v>
      </c>
      <c r="F5" s="27">
        <f>F$4*'投入係数(建設)'!F4</f>
        <v>0</v>
      </c>
      <c r="G5" s="586">
        <f>G$4*'投入係数(建設)'!G4</f>
        <v>0</v>
      </c>
      <c r="H5" s="586">
        <f>H$4*'投入係数(建設)'!H4</f>
        <v>0</v>
      </c>
      <c r="I5" s="27">
        <f>I$4*'投入係数(建設)'!I4</f>
        <v>0</v>
      </c>
      <c r="J5" s="586">
        <f>J$4*'投入係数(建設)'!J4</f>
        <v>0</v>
      </c>
      <c r="K5" s="27">
        <f>K$4*'投入係数(建設)'!K4</f>
        <v>0</v>
      </c>
      <c r="L5" s="586">
        <f>L$4*'投入係数(建設)'!L4</f>
        <v>0</v>
      </c>
      <c r="M5" s="586">
        <f>M$4*'投入係数(建設)'!M4</f>
        <v>0</v>
      </c>
      <c r="N5" s="27">
        <f>N$4*'投入係数(建設)'!N4</f>
        <v>0</v>
      </c>
      <c r="O5" s="586">
        <f>O$4*'投入係数(建設)'!O4</f>
        <v>0</v>
      </c>
      <c r="P5" s="586">
        <f>P$4*'投入係数(建設)'!P4</f>
        <v>0</v>
      </c>
      <c r="Q5" s="586">
        <f>Q$4*'投入係数(建設)'!Q4</f>
        <v>0</v>
      </c>
      <c r="R5" s="27">
        <f>R$4*'投入係数(建設)'!R4</f>
        <v>0</v>
      </c>
      <c r="S5" s="27">
        <f>S$4*'投入係数(建設)'!S4</f>
        <v>0</v>
      </c>
      <c r="T5" s="586">
        <f>T$4*'投入係数(建設)'!T4</f>
        <v>0</v>
      </c>
      <c r="U5" s="586">
        <f>U$4*'投入係数(建設)'!U4</f>
        <v>0</v>
      </c>
      <c r="V5" s="27">
        <f>V$4*'投入係数(建設)'!V4</f>
        <v>0</v>
      </c>
      <c r="W5" s="586">
        <f>W$4*'投入係数(建設)'!W4</f>
        <v>0</v>
      </c>
      <c r="X5" s="586">
        <f>X$4*'投入係数(建設)'!X4</f>
        <v>0</v>
      </c>
      <c r="Y5" s="586">
        <f>Y$4*'投入係数(建設)'!Y4</f>
        <v>0</v>
      </c>
      <c r="Z5" s="586">
        <f>Z$4*'投入係数(建設)'!Z4</f>
        <v>0</v>
      </c>
      <c r="AA5" s="586">
        <f>AA$4*'投入係数(建設)'!AA4</f>
        <v>0</v>
      </c>
      <c r="AB5" s="586">
        <f>AB$4*'投入係数(建設)'!AB4</f>
        <v>0</v>
      </c>
      <c r="AC5" s="586">
        <f>AC$4*'投入係数(建設)'!AC4</f>
        <v>0</v>
      </c>
      <c r="AD5" s="586">
        <f>AD$4*'投入係数(建設)'!AD4</f>
        <v>0</v>
      </c>
      <c r="AE5" s="27">
        <f>AE$4*'投入係数(建設)'!AE4</f>
        <v>0</v>
      </c>
      <c r="AF5" s="27">
        <f>AF$4*'投入係数(建設)'!AF4</f>
        <v>0</v>
      </c>
      <c r="AG5" s="27">
        <f>AG$4*'投入係数(建設)'!AG4</f>
        <v>0</v>
      </c>
      <c r="AH5" s="27">
        <f>AH$4*'投入係数(建設)'!AH4</f>
        <v>0</v>
      </c>
      <c r="AI5" s="27">
        <f>AI$4*'投入係数(建設)'!AI4</f>
        <v>0</v>
      </c>
      <c r="AJ5" s="586">
        <f>AJ$4*'投入係数(建設)'!AJ4</f>
        <v>0</v>
      </c>
      <c r="AK5" s="586">
        <f>AK$4*'投入係数(建設)'!AK4</f>
        <v>0</v>
      </c>
      <c r="AL5" s="586">
        <f>AL$4*'投入係数(建設)'!AL4</f>
        <v>0</v>
      </c>
      <c r="AM5" s="586">
        <f>AM$4*'投入係数(建設)'!AM4</f>
        <v>0</v>
      </c>
      <c r="AN5" s="586">
        <f>AN$4*'投入係数(建設)'!AN4</f>
        <v>0</v>
      </c>
      <c r="AO5" s="586">
        <f>AO$4*'投入係数(建設)'!AO4</f>
        <v>0</v>
      </c>
      <c r="AP5" s="586">
        <f>AP$4*'投入係数(建設)'!AP4</f>
        <v>0</v>
      </c>
      <c r="AQ5" s="27">
        <f>AQ$4*'投入係数(建設)'!AQ4</f>
        <v>0</v>
      </c>
      <c r="AR5" s="27">
        <f>AR$4*'投入係数(建設)'!AR4</f>
        <v>0</v>
      </c>
      <c r="AS5" s="586">
        <f>AS$4*'投入係数(建設)'!AS4</f>
        <v>0</v>
      </c>
      <c r="AT5" s="586">
        <f>AT$4*'投入係数(建設)'!AT4</f>
        <v>0</v>
      </c>
      <c r="AU5" s="586">
        <f>AU$4*'投入係数(建設)'!AU4</f>
        <v>0</v>
      </c>
      <c r="AV5" s="586">
        <f>AV$4*'投入係数(建設)'!AV4</f>
        <v>0</v>
      </c>
      <c r="AW5" s="27">
        <f>AW$4*'投入係数(建設)'!AW4</f>
        <v>0</v>
      </c>
      <c r="AX5" s="586">
        <f>AX$4*'投入係数(建設)'!AX4</f>
        <v>0</v>
      </c>
      <c r="AY5" s="586">
        <f>AY$4*'投入係数(建設)'!AY4</f>
        <v>0</v>
      </c>
      <c r="AZ5" s="586">
        <f>AZ$4*'投入係数(建設)'!AZ4</f>
        <v>0</v>
      </c>
      <c r="BA5" s="27">
        <f>BA$4*'投入係数(建設)'!BA4</f>
        <v>0</v>
      </c>
      <c r="BB5" s="27">
        <f>BB$4*'投入係数(建設)'!BB4</f>
        <v>0</v>
      </c>
      <c r="BC5" s="586">
        <f>BC$4*'投入係数(建設)'!BC4</f>
        <v>0</v>
      </c>
      <c r="BD5" s="586">
        <f>BD$4*'投入係数(建設)'!BD4</f>
        <v>0</v>
      </c>
      <c r="BE5" s="586">
        <f>BE$4*'投入係数(建設)'!BE4</f>
        <v>0</v>
      </c>
      <c r="BF5" s="586">
        <f>BF$4*'投入係数(建設)'!BF4</f>
        <v>0</v>
      </c>
      <c r="BG5" s="586">
        <f>BG$4*'投入係数(建設)'!BG4</f>
        <v>0</v>
      </c>
      <c r="BH5" s="586">
        <f>BH$4*'投入係数(建設)'!BH4</f>
        <v>0</v>
      </c>
      <c r="BI5" s="586">
        <f>BI$4*'投入係数(建設)'!BI4</f>
        <v>0</v>
      </c>
      <c r="BJ5" s="586">
        <f>BJ$4*'投入係数(建設)'!BJ4</f>
        <v>0</v>
      </c>
      <c r="BK5" s="586">
        <f>BK$4*'投入係数(建設)'!BK4</f>
        <v>0</v>
      </c>
      <c r="BL5" s="586">
        <f>BL$4*'投入係数(建設)'!BL4</f>
        <v>0</v>
      </c>
      <c r="BM5" s="586">
        <f>BM$4*'投入係数(建設)'!BM4</f>
        <v>0</v>
      </c>
      <c r="BN5" s="27">
        <f>BN$4*'投入係数(建設)'!BN4</f>
        <v>0</v>
      </c>
      <c r="BO5" s="586">
        <f>BO$4*'投入係数(建設)'!BO4</f>
        <v>0</v>
      </c>
      <c r="BP5" s="586">
        <f>BP$4*'投入係数(建設)'!BP4</f>
        <v>0</v>
      </c>
      <c r="BQ5" s="586">
        <f>BQ$4*'投入係数(建設)'!BQ4</f>
        <v>0</v>
      </c>
      <c r="BR5" s="586">
        <f>BR$4*'投入係数(建設)'!BR4</f>
        <v>0</v>
      </c>
      <c r="BS5" s="586">
        <f>BS$4*'投入係数(建設)'!BS4</f>
        <v>0</v>
      </c>
      <c r="BT5" s="586">
        <f>BT$4*'投入係数(建設)'!BT4</f>
        <v>0</v>
      </c>
      <c r="BU5" s="596">
        <f t="shared" ref="BU5:BU52" si="0">SUM(G5:H5,J5,L5:M5,O5:Q5,T5:U5,W5:AD5,AJ5:AP5,AS5:AV5,AX5:AZ5,BC5:BM5,BO5:BT5)</f>
        <v>0</v>
      </c>
    </row>
    <row r="6" spans="1:73">
      <c r="A6" s="167">
        <f>建設IO2!A5</f>
        <v>2</v>
      </c>
      <c r="B6" s="25" t="str">
        <f>建設IO2!B5</f>
        <v>林業</v>
      </c>
      <c r="C6" s="27">
        <f>C$4*'投入係数(建設)'!C5</f>
        <v>0</v>
      </c>
      <c r="D6" s="27">
        <f>D$4*'投入係数(建設)'!D5</f>
        <v>0</v>
      </c>
      <c r="E6" s="27">
        <f>E$4*'投入係数(建設)'!E5</f>
        <v>0</v>
      </c>
      <c r="F6" s="27">
        <f>F$4*'投入係数(建設)'!F5</f>
        <v>0</v>
      </c>
      <c r="G6" s="586">
        <f>G$4*'投入係数(建設)'!G5</f>
        <v>0</v>
      </c>
      <c r="H6" s="586">
        <f>H$4*'投入係数(建設)'!H5</f>
        <v>0</v>
      </c>
      <c r="I6" s="27">
        <f>I$4*'投入係数(建設)'!I5</f>
        <v>0</v>
      </c>
      <c r="J6" s="586">
        <f>J$4*'投入係数(建設)'!J5</f>
        <v>0</v>
      </c>
      <c r="K6" s="27">
        <f>K$4*'投入係数(建設)'!K5</f>
        <v>0</v>
      </c>
      <c r="L6" s="586">
        <f>L$4*'投入係数(建設)'!L5</f>
        <v>0</v>
      </c>
      <c r="M6" s="586">
        <f>M$4*'投入係数(建設)'!M5</f>
        <v>0</v>
      </c>
      <c r="N6" s="27">
        <f>N$4*'投入係数(建設)'!N5</f>
        <v>0</v>
      </c>
      <c r="O6" s="586">
        <f>O$4*'投入係数(建設)'!O5</f>
        <v>0</v>
      </c>
      <c r="P6" s="586">
        <f>P$4*'投入係数(建設)'!P5</f>
        <v>0</v>
      </c>
      <c r="Q6" s="586">
        <f>Q$4*'投入係数(建設)'!Q5</f>
        <v>0</v>
      </c>
      <c r="R6" s="27">
        <f>R$4*'投入係数(建設)'!R5</f>
        <v>0</v>
      </c>
      <c r="S6" s="27">
        <f>S$4*'投入係数(建設)'!S5</f>
        <v>0</v>
      </c>
      <c r="T6" s="586">
        <f>T$4*'投入係数(建設)'!T5</f>
        <v>0</v>
      </c>
      <c r="U6" s="586">
        <f>U$4*'投入係数(建設)'!U5</f>
        <v>0</v>
      </c>
      <c r="V6" s="27">
        <f>V$4*'投入係数(建設)'!V5</f>
        <v>0</v>
      </c>
      <c r="W6" s="586">
        <f>W$4*'投入係数(建設)'!W5</f>
        <v>0</v>
      </c>
      <c r="X6" s="586">
        <f>X$4*'投入係数(建設)'!X5</f>
        <v>0</v>
      </c>
      <c r="Y6" s="586">
        <f>Y$4*'投入係数(建設)'!Y5</f>
        <v>0</v>
      </c>
      <c r="Z6" s="586">
        <f>Z$4*'投入係数(建設)'!Z5</f>
        <v>0</v>
      </c>
      <c r="AA6" s="586">
        <f>AA$4*'投入係数(建設)'!AA5</f>
        <v>0</v>
      </c>
      <c r="AB6" s="586">
        <f>AB$4*'投入係数(建設)'!AB5</f>
        <v>0</v>
      </c>
      <c r="AC6" s="586">
        <f>AC$4*'投入係数(建設)'!AC5</f>
        <v>0</v>
      </c>
      <c r="AD6" s="586">
        <f>AD$4*'投入係数(建設)'!AD5</f>
        <v>0</v>
      </c>
      <c r="AE6" s="27">
        <f>AE$4*'投入係数(建設)'!AE5</f>
        <v>0</v>
      </c>
      <c r="AF6" s="27">
        <f>AF$4*'投入係数(建設)'!AF5</f>
        <v>0</v>
      </c>
      <c r="AG6" s="27">
        <f>AG$4*'投入係数(建設)'!AG5</f>
        <v>0</v>
      </c>
      <c r="AH6" s="27">
        <f>AH$4*'投入係数(建設)'!AH5</f>
        <v>0</v>
      </c>
      <c r="AI6" s="27">
        <f>AI$4*'投入係数(建設)'!AI5</f>
        <v>0</v>
      </c>
      <c r="AJ6" s="586">
        <f>AJ$4*'投入係数(建設)'!AJ5</f>
        <v>0</v>
      </c>
      <c r="AK6" s="586">
        <f>AK$4*'投入係数(建設)'!AK5</f>
        <v>0</v>
      </c>
      <c r="AL6" s="586">
        <f>AL$4*'投入係数(建設)'!AL5</f>
        <v>0</v>
      </c>
      <c r="AM6" s="586">
        <f>AM$4*'投入係数(建設)'!AM5</f>
        <v>0</v>
      </c>
      <c r="AN6" s="586">
        <f>AN$4*'投入係数(建設)'!AN5</f>
        <v>0</v>
      </c>
      <c r="AO6" s="586">
        <f>AO$4*'投入係数(建設)'!AO5</f>
        <v>0</v>
      </c>
      <c r="AP6" s="586">
        <f>AP$4*'投入係数(建設)'!AP5</f>
        <v>0</v>
      </c>
      <c r="AQ6" s="27">
        <f>AQ$4*'投入係数(建設)'!AQ5</f>
        <v>0</v>
      </c>
      <c r="AR6" s="27">
        <f>AR$4*'投入係数(建設)'!AR5</f>
        <v>0</v>
      </c>
      <c r="AS6" s="586">
        <f>AS$4*'投入係数(建設)'!AS5</f>
        <v>0</v>
      </c>
      <c r="AT6" s="586">
        <f>AT$4*'投入係数(建設)'!AT5</f>
        <v>0</v>
      </c>
      <c r="AU6" s="586">
        <f>AU$4*'投入係数(建設)'!AU5</f>
        <v>0</v>
      </c>
      <c r="AV6" s="586">
        <f>AV$4*'投入係数(建設)'!AV5</f>
        <v>0</v>
      </c>
      <c r="AW6" s="27">
        <f>AW$4*'投入係数(建設)'!AW5</f>
        <v>0</v>
      </c>
      <c r="AX6" s="586">
        <f>AX$4*'投入係数(建設)'!AX5</f>
        <v>0</v>
      </c>
      <c r="AY6" s="586">
        <f>AY$4*'投入係数(建設)'!AY5</f>
        <v>0</v>
      </c>
      <c r="AZ6" s="586">
        <f>AZ$4*'投入係数(建設)'!AZ5</f>
        <v>0</v>
      </c>
      <c r="BA6" s="27">
        <f>BA$4*'投入係数(建設)'!BA5</f>
        <v>0</v>
      </c>
      <c r="BB6" s="27">
        <f>BB$4*'投入係数(建設)'!BB5</f>
        <v>0</v>
      </c>
      <c r="BC6" s="586">
        <f>BC$4*'投入係数(建設)'!BC5</f>
        <v>0</v>
      </c>
      <c r="BD6" s="586">
        <f>BD$4*'投入係数(建設)'!BD5</f>
        <v>0</v>
      </c>
      <c r="BE6" s="586">
        <f>BE$4*'投入係数(建設)'!BE5</f>
        <v>0</v>
      </c>
      <c r="BF6" s="586">
        <f>BF$4*'投入係数(建設)'!BF5</f>
        <v>0</v>
      </c>
      <c r="BG6" s="586">
        <f>BG$4*'投入係数(建設)'!BG5</f>
        <v>0</v>
      </c>
      <c r="BH6" s="586">
        <f>BH$4*'投入係数(建設)'!BH5</f>
        <v>0</v>
      </c>
      <c r="BI6" s="586">
        <f>BI$4*'投入係数(建設)'!BI5</f>
        <v>0</v>
      </c>
      <c r="BJ6" s="586">
        <f>BJ$4*'投入係数(建設)'!BJ5</f>
        <v>0</v>
      </c>
      <c r="BK6" s="586">
        <f>BK$4*'投入係数(建設)'!BK5</f>
        <v>0</v>
      </c>
      <c r="BL6" s="586">
        <f>BL$4*'投入係数(建設)'!BL5</f>
        <v>0</v>
      </c>
      <c r="BM6" s="586">
        <f>BM$4*'投入係数(建設)'!BM5</f>
        <v>0</v>
      </c>
      <c r="BN6" s="27">
        <f>BN$4*'投入係数(建設)'!BN5</f>
        <v>0</v>
      </c>
      <c r="BO6" s="586">
        <f>BO$4*'投入係数(建設)'!BO5</f>
        <v>0</v>
      </c>
      <c r="BP6" s="586">
        <f>BP$4*'投入係数(建設)'!BP5</f>
        <v>0</v>
      </c>
      <c r="BQ6" s="586">
        <f>BQ$4*'投入係数(建設)'!BQ5</f>
        <v>0</v>
      </c>
      <c r="BR6" s="586">
        <f>BR$4*'投入係数(建設)'!BR5</f>
        <v>0</v>
      </c>
      <c r="BS6" s="586">
        <f>BS$4*'投入係数(建設)'!BS5</f>
        <v>0</v>
      </c>
      <c r="BT6" s="586">
        <f>BT$4*'投入係数(建設)'!BT5</f>
        <v>0</v>
      </c>
      <c r="BU6" s="597">
        <f t="shared" si="0"/>
        <v>0</v>
      </c>
    </row>
    <row r="7" spans="1:73">
      <c r="A7" s="167">
        <f>建設IO2!A6</f>
        <v>3</v>
      </c>
      <c r="B7" s="25" t="str">
        <f>建設IO2!B6</f>
        <v>漁業</v>
      </c>
      <c r="C7" s="27">
        <f>C$4*'投入係数(建設)'!C6</f>
        <v>0</v>
      </c>
      <c r="D7" s="27">
        <f>D$4*'投入係数(建設)'!D6</f>
        <v>0</v>
      </c>
      <c r="E7" s="27">
        <f>E$4*'投入係数(建設)'!E6</f>
        <v>0</v>
      </c>
      <c r="F7" s="27">
        <f>F$4*'投入係数(建設)'!F6</f>
        <v>0</v>
      </c>
      <c r="G7" s="586">
        <f>G$4*'投入係数(建設)'!G6</f>
        <v>0</v>
      </c>
      <c r="H7" s="586">
        <f>H$4*'投入係数(建設)'!H6</f>
        <v>0</v>
      </c>
      <c r="I7" s="27">
        <f>I$4*'投入係数(建設)'!I6</f>
        <v>0</v>
      </c>
      <c r="J7" s="586">
        <f>J$4*'投入係数(建設)'!J6</f>
        <v>0</v>
      </c>
      <c r="K7" s="27">
        <f>K$4*'投入係数(建設)'!K6</f>
        <v>0</v>
      </c>
      <c r="L7" s="586">
        <f>L$4*'投入係数(建設)'!L6</f>
        <v>0</v>
      </c>
      <c r="M7" s="586">
        <f>M$4*'投入係数(建設)'!M6</f>
        <v>0</v>
      </c>
      <c r="N7" s="27">
        <f>N$4*'投入係数(建設)'!N6</f>
        <v>0</v>
      </c>
      <c r="O7" s="586">
        <f>O$4*'投入係数(建設)'!O6</f>
        <v>0</v>
      </c>
      <c r="P7" s="586">
        <f>P$4*'投入係数(建設)'!P6</f>
        <v>0</v>
      </c>
      <c r="Q7" s="586">
        <f>Q$4*'投入係数(建設)'!Q6</f>
        <v>0</v>
      </c>
      <c r="R7" s="27">
        <f>R$4*'投入係数(建設)'!R6</f>
        <v>0</v>
      </c>
      <c r="S7" s="27">
        <f>S$4*'投入係数(建設)'!S6</f>
        <v>0</v>
      </c>
      <c r="T7" s="586">
        <f>T$4*'投入係数(建設)'!T6</f>
        <v>0</v>
      </c>
      <c r="U7" s="586">
        <f>U$4*'投入係数(建設)'!U6</f>
        <v>0</v>
      </c>
      <c r="V7" s="27">
        <f>V$4*'投入係数(建設)'!V6</f>
        <v>0</v>
      </c>
      <c r="W7" s="586">
        <f>W$4*'投入係数(建設)'!W6</f>
        <v>0</v>
      </c>
      <c r="X7" s="586">
        <f>X$4*'投入係数(建設)'!X6</f>
        <v>0</v>
      </c>
      <c r="Y7" s="586">
        <f>Y$4*'投入係数(建設)'!Y6</f>
        <v>0</v>
      </c>
      <c r="Z7" s="586">
        <f>Z$4*'投入係数(建設)'!Z6</f>
        <v>0</v>
      </c>
      <c r="AA7" s="586">
        <f>AA$4*'投入係数(建設)'!AA6</f>
        <v>0</v>
      </c>
      <c r="AB7" s="586">
        <f>AB$4*'投入係数(建設)'!AB6</f>
        <v>0</v>
      </c>
      <c r="AC7" s="586">
        <f>AC$4*'投入係数(建設)'!AC6</f>
        <v>0</v>
      </c>
      <c r="AD7" s="586">
        <f>AD$4*'投入係数(建設)'!AD6</f>
        <v>0</v>
      </c>
      <c r="AE7" s="27">
        <f>AE$4*'投入係数(建設)'!AE6</f>
        <v>0</v>
      </c>
      <c r="AF7" s="27">
        <f>AF$4*'投入係数(建設)'!AF6</f>
        <v>0</v>
      </c>
      <c r="AG7" s="27">
        <f>AG$4*'投入係数(建設)'!AG6</f>
        <v>0</v>
      </c>
      <c r="AH7" s="27">
        <f>AH$4*'投入係数(建設)'!AH6</f>
        <v>0</v>
      </c>
      <c r="AI7" s="27">
        <f>AI$4*'投入係数(建設)'!AI6</f>
        <v>0</v>
      </c>
      <c r="AJ7" s="586">
        <f>AJ$4*'投入係数(建設)'!AJ6</f>
        <v>0</v>
      </c>
      <c r="AK7" s="586">
        <f>AK$4*'投入係数(建設)'!AK6</f>
        <v>0</v>
      </c>
      <c r="AL7" s="586">
        <f>AL$4*'投入係数(建設)'!AL6</f>
        <v>0</v>
      </c>
      <c r="AM7" s="586">
        <f>AM$4*'投入係数(建設)'!AM6</f>
        <v>0</v>
      </c>
      <c r="AN7" s="586">
        <f>AN$4*'投入係数(建設)'!AN6</f>
        <v>0</v>
      </c>
      <c r="AO7" s="586">
        <f>AO$4*'投入係数(建設)'!AO6</f>
        <v>0</v>
      </c>
      <c r="AP7" s="586">
        <f>AP$4*'投入係数(建設)'!AP6</f>
        <v>0</v>
      </c>
      <c r="AQ7" s="27">
        <f>AQ$4*'投入係数(建設)'!AQ6</f>
        <v>0</v>
      </c>
      <c r="AR7" s="27">
        <f>AR$4*'投入係数(建設)'!AR6</f>
        <v>0</v>
      </c>
      <c r="AS7" s="586">
        <f>AS$4*'投入係数(建設)'!AS6</f>
        <v>0</v>
      </c>
      <c r="AT7" s="586">
        <f>AT$4*'投入係数(建設)'!AT6</f>
        <v>0</v>
      </c>
      <c r="AU7" s="586">
        <f>AU$4*'投入係数(建設)'!AU6</f>
        <v>0</v>
      </c>
      <c r="AV7" s="586">
        <f>AV$4*'投入係数(建設)'!AV6</f>
        <v>0</v>
      </c>
      <c r="AW7" s="27">
        <f>AW$4*'投入係数(建設)'!AW6</f>
        <v>0</v>
      </c>
      <c r="AX7" s="586">
        <f>AX$4*'投入係数(建設)'!AX6</f>
        <v>0</v>
      </c>
      <c r="AY7" s="586">
        <f>AY$4*'投入係数(建設)'!AY6</f>
        <v>0</v>
      </c>
      <c r="AZ7" s="586">
        <f>AZ$4*'投入係数(建設)'!AZ6</f>
        <v>0</v>
      </c>
      <c r="BA7" s="27">
        <f>BA$4*'投入係数(建設)'!BA6</f>
        <v>0</v>
      </c>
      <c r="BB7" s="27">
        <f>BB$4*'投入係数(建設)'!BB6</f>
        <v>0</v>
      </c>
      <c r="BC7" s="586">
        <f>BC$4*'投入係数(建設)'!BC6</f>
        <v>0</v>
      </c>
      <c r="BD7" s="586">
        <f>BD$4*'投入係数(建設)'!BD6</f>
        <v>0</v>
      </c>
      <c r="BE7" s="586">
        <f>BE$4*'投入係数(建設)'!BE6</f>
        <v>0</v>
      </c>
      <c r="BF7" s="586">
        <f>BF$4*'投入係数(建設)'!BF6</f>
        <v>0</v>
      </c>
      <c r="BG7" s="586">
        <f>BG$4*'投入係数(建設)'!BG6</f>
        <v>0</v>
      </c>
      <c r="BH7" s="586">
        <f>BH$4*'投入係数(建設)'!BH6</f>
        <v>0</v>
      </c>
      <c r="BI7" s="586">
        <f>BI$4*'投入係数(建設)'!BI6</f>
        <v>0</v>
      </c>
      <c r="BJ7" s="586">
        <f>BJ$4*'投入係数(建設)'!BJ6</f>
        <v>0</v>
      </c>
      <c r="BK7" s="586">
        <f>BK$4*'投入係数(建設)'!BK6</f>
        <v>0</v>
      </c>
      <c r="BL7" s="586">
        <f>BL$4*'投入係数(建設)'!BL6</f>
        <v>0</v>
      </c>
      <c r="BM7" s="586">
        <f>BM$4*'投入係数(建設)'!BM6</f>
        <v>0</v>
      </c>
      <c r="BN7" s="27">
        <f>BN$4*'投入係数(建設)'!BN6</f>
        <v>0</v>
      </c>
      <c r="BO7" s="586">
        <f>BO$4*'投入係数(建設)'!BO6</f>
        <v>0</v>
      </c>
      <c r="BP7" s="586">
        <f>BP$4*'投入係数(建設)'!BP6</f>
        <v>0</v>
      </c>
      <c r="BQ7" s="586">
        <f>BQ$4*'投入係数(建設)'!BQ6</f>
        <v>0</v>
      </c>
      <c r="BR7" s="586">
        <f>BR$4*'投入係数(建設)'!BR6</f>
        <v>0</v>
      </c>
      <c r="BS7" s="586">
        <f>BS$4*'投入係数(建設)'!BS6</f>
        <v>0</v>
      </c>
      <c r="BT7" s="586">
        <f>BT$4*'投入係数(建設)'!BT6</f>
        <v>0</v>
      </c>
      <c r="BU7" s="597">
        <f t="shared" si="0"/>
        <v>0</v>
      </c>
    </row>
    <row r="8" spans="1:73">
      <c r="A8" s="167">
        <f>建設IO2!A7</f>
        <v>4</v>
      </c>
      <c r="B8" s="25" t="str">
        <f>建設IO2!B7</f>
        <v>鉱業</v>
      </c>
      <c r="C8" s="27">
        <f>C$4*'投入係数(建設)'!C7</f>
        <v>0</v>
      </c>
      <c r="D8" s="27">
        <f>D$4*'投入係数(建設)'!D7</f>
        <v>0</v>
      </c>
      <c r="E8" s="27">
        <f>E$4*'投入係数(建設)'!E7</f>
        <v>0</v>
      </c>
      <c r="F8" s="27">
        <f>F$4*'投入係数(建設)'!F7</f>
        <v>0</v>
      </c>
      <c r="G8" s="586">
        <f>G$4*'投入係数(建設)'!G7</f>
        <v>0</v>
      </c>
      <c r="H8" s="586">
        <f>H$4*'投入係数(建設)'!H7</f>
        <v>0</v>
      </c>
      <c r="I8" s="27">
        <f>I$4*'投入係数(建設)'!I7</f>
        <v>0</v>
      </c>
      <c r="J8" s="586">
        <f>J$4*'投入係数(建設)'!J7</f>
        <v>0</v>
      </c>
      <c r="K8" s="27">
        <f>K$4*'投入係数(建設)'!K7</f>
        <v>0</v>
      </c>
      <c r="L8" s="586">
        <f>L$4*'投入係数(建設)'!L7</f>
        <v>0</v>
      </c>
      <c r="M8" s="586">
        <f>M$4*'投入係数(建設)'!M7</f>
        <v>0</v>
      </c>
      <c r="N8" s="27">
        <f>N$4*'投入係数(建設)'!N7</f>
        <v>0</v>
      </c>
      <c r="O8" s="586">
        <f>O$4*'投入係数(建設)'!O7</f>
        <v>0</v>
      </c>
      <c r="P8" s="586">
        <f>P$4*'投入係数(建設)'!P7</f>
        <v>0</v>
      </c>
      <c r="Q8" s="586">
        <f>Q$4*'投入係数(建設)'!Q7</f>
        <v>0</v>
      </c>
      <c r="R8" s="27">
        <f>R$4*'投入係数(建設)'!R7</f>
        <v>0</v>
      </c>
      <c r="S8" s="27">
        <f>S$4*'投入係数(建設)'!S7</f>
        <v>0</v>
      </c>
      <c r="T8" s="586">
        <f>T$4*'投入係数(建設)'!T7</f>
        <v>0</v>
      </c>
      <c r="U8" s="586">
        <f>U$4*'投入係数(建設)'!U7</f>
        <v>0</v>
      </c>
      <c r="V8" s="27">
        <f>V$4*'投入係数(建設)'!V7</f>
        <v>0</v>
      </c>
      <c r="W8" s="586">
        <f>W$4*'投入係数(建設)'!W7</f>
        <v>0</v>
      </c>
      <c r="X8" s="586">
        <f>X$4*'投入係数(建設)'!X7</f>
        <v>0</v>
      </c>
      <c r="Y8" s="586">
        <f>Y$4*'投入係数(建設)'!Y7</f>
        <v>0</v>
      </c>
      <c r="Z8" s="586">
        <f>Z$4*'投入係数(建設)'!Z7</f>
        <v>0</v>
      </c>
      <c r="AA8" s="586">
        <f>AA$4*'投入係数(建設)'!AA7</f>
        <v>0</v>
      </c>
      <c r="AB8" s="586">
        <f>AB$4*'投入係数(建設)'!AB7</f>
        <v>0</v>
      </c>
      <c r="AC8" s="586">
        <f>AC$4*'投入係数(建設)'!AC7</f>
        <v>0</v>
      </c>
      <c r="AD8" s="586">
        <f>AD$4*'投入係数(建設)'!AD7</f>
        <v>0</v>
      </c>
      <c r="AE8" s="27">
        <f>AE$4*'投入係数(建設)'!AE7</f>
        <v>0</v>
      </c>
      <c r="AF8" s="27">
        <f>AF$4*'投入係数(建設)'!AF7</f>
        <v>0</v>
      </c>
      <c r="AG8" s="27">
        <f>AG$4*'投入係数(建設)'!AG7</f>
        <v>0</v>
      </c>
      <c r="AH8" s="27">
        <f>AH$4*'投入係数(建設)'!AH7</f>
        <v>0</v>
      </c>
      <c r="AI8" s="27">
        <f>AI$4*'投入係数(建設)'!AI7</f>
        <v>0</v>
      </c>
      <c r="AJ8" s="586">
        <f>AJ$4*'投入係数(建設)'!AJ7</f>
        <v>0</v>
      </c>
      <c r="AK8" s="586">
        <f>AK$4*'投入係数(建設)'!AK7</f>
        <v>0</v>
      </c>
      <c r="AL8" s="586">
        <f>AL$4*'投入係数(建設)'!AL7</f>
        <v>0</v>
      </c>
      <c r="AM8" s="586">
        <f>AM$4*'投入係数(建設)'!AM7</f>
        <v>0</v>
      </c>
      <c r="AN8" s="586">
        <f>AN$4*'投入係数(建設)'!AN7</f>
        <v>0</v>
      </c>
      <c r="AO8" s="586">
        <f>AO$4*'投入係数(建設)'!AO7</f>
        <v>0</v>
      </c>
      <c r="AP8" s="586">
        <f>AP$4*'投入係数(建設)'!AP7</f>
        <v>0</v>
      </c>
      <c r="AQ8" s="27">
        <f>AQ$4*'投入係数(建設)'!AQ7</f>
        <v>0</v>
      </c>
      <c r="AR8" s="27">
        <f>AR$4*'投入係数(建設)'!AR7</f>
        <v>0</v>
      </c>
      <c r="AS8" s="586">
        <f>AS$4*'投入係数(建設)'!AS7</f>
        <v>0</v>
      </c>
      <c r="AT8" s="586">
        <f>AT$4*'投入係数(建設)'!AT7</f>
        <v>0</v>
      </c>
      <c r="AU8" s="586">
        <f>AU$4*'投入係数(建設)'!AU7</f>
        <v>0</v>
      </c>
      <c r="AV8" s="586">
        <f>AV$4*'投入係数(建設)'!AV7</f>
        <v>0</v>
      </c>
      <c r="AW8" s="27">
        <f>AW$4*'投入係数(建設)'!AW7</f>
        <v>0</v>
      </c>
      <c r="AX8" s="586">
        <f>AX$4*'投入係数(建設)'!AX7</f>
        <v>0</v>
      </c>
      <c r="AY8" s="586">
        <f>AY$4*'投入係数(建設)'!AY7</f>
        <v>0</v>
      </c>
      <c r="AZ8" s="586">
        <f>AZ$4*'投入係数(建設)'!AZ7</f>
        <v>0</v>
      </c>
      <c r="BA8" s="27">
        <f>BA$4*'投入係数(建設)'!BA7</f>
        <v>0</v>
      </c>
      <c r="BB8" s="27">
        <f>BB$4*'投入係数(建設)'!BB7</f>
        <v>0</v>
      </c>
      <c r="BC8" s="586">
        <f>BC$4*'投入係数(建設)'!BC7</f>
        <v>0</v>
      </c>
      <c r="BD8" s="586">
        <f>BD$4*'投入係数(建設)'!BD7</f>
        <v>0</v>
      </c>
      <c r="BE8" s="586">
        <f>BE$4*'投入係数(建設)'!BE7</f>
        <v>0</v>
      </c>
      <c r="BF8" s="586">
        <f>BF$4*'投入係数(建設)'!BF7</f>
        <v>0</v>
      </c>
      <c r="BG8" s="586">
        <f>BG$4*'投入係数(建設)'!BG7</f>
        <v>0</v>
      </c>
      <c r="BH8" s="586">
        <f>BH$4*'投入係数(建設)'!BH7</f>
        <v>0</v>
      </c>
      <c r="BI8" s="586">
        <f>BI$4*'投入係数(建設)'!BI7</f>
        <v>0</v>
      </c>
      <c r="BJ8" s="586">
        <f>BJ$4*'投入係数(建設)'!BJ7</f>
        <v>0</v>
      </c>
      <c r="BK8" s="586">
        <f>BK$4*'投入係数(建設)'!BK7</f>
        <v>0</v>
      </c>
      <c r="BL8" s="586">
        <f>BL$4*'投入係数(建設)'!BL7</f>
        <v>0</v>
      </c>
      <c r="BM8" s="586">
        <f>BM$4*'投入係数(建設)'!BM7</f>
        <v>0</v>
      </c>
      <c r="BN8" s="27">
        <f>BN$4*'投入係数(建設)'!BN7</f>
        <v>0</v>
      </c>
      <c r="BO8" s="586">
        <f>BO$4*'投入係数(建設)'!BO7</f>
        <v>0</v>
      </c>
      <c r="BP8" s="586">
        <f>BP$4*'投入係数(建設)'!BP7</f>
        <v>0</v>
      </c>
      <c r="BQ8" s="586">
        <f>BQ$4*'投入係数(建設)'!BQ7</f>
        <v>0</v>
      </c>
      <c r="BR8" s="586">
        <f>BR$4*'投入係数(建設)'!BR7</f>
        <v>0</v>
      </c>
      <c r="BS8" s="586">
        <f>BS$4*'投入係数(建設)'!BS7</f>
        <v>0</v>
      </c>
      <c r="BT8" s="586">
        <f>BT$4*'投入係数(建設)'!BT7</f>
        <v>0</v>
      </c>
      <c r="BU8" s="597">
        <f t="shared" si="0"/>
        <v>0</v>
      </c>
    </row>
    <row r="9" spans="1:73">
      <c r="A9" s="167">
        <f>建設IO2!A8</f>
        <v>5</v>
      </c>
      <c r="B9" s="25" t="str">
        <f>建設IO2!B8</f>
        <v>飲食料品</v>
      </c>
      <c r="C9" s="27">
        <f>C$4*'投入係数(建設)'!C8</f>
        <v>0</v>
      </c>
      <c r="D9" s="27">
        <f>D$4*'投入係数(建設)'!D8</f>
        <v>0</v>
      </c>
      <c r="E9" s="27">
        <f>E$4*'投入係数(建設)'!E8</f>
        <v>0</v>
      </c>
      <c r="F9" s="27">
        <f>F$4*'投入係数(建設)'!F8</f>
        <v>0</v>
      </c>
      <c r="G9" s="586">
        <f>G$4*'投入係数(建設)'!G8</f>
        <v>0</v>
      </c>
      <c r="H9" s="586">
        <f>H$4*'投入係数(建設)'!H8</f>
        <v>0</v>
      </c>
      <c r="I9" s="27">
        <f>I$4*'投入係数(建設)'!I8</f>
        <v>0</v>
      </c>
      <c r="J9" s="586">
        <f>J$4*'投入係数(建設)'!J8</f>
        <v>0</v>
      </c>
      <c r="K9" s="27">
        <f>K$4*'投入係数(建設)'!K8</f>
        <v>0</v>
      </c>
      <c r="L9" s="586">
        <f>L$4*'投入係数(建設)'!L8</f>
        <v>0</v>
      </c>
      <c r="M9" s="586">
        <f>M$4*'投入係数(建設)'!M8</f>
        <v>0</v>
      </c>
      <c r="N9" s="27">
        <f>N$4*'投入係数(建設)'!N8</f>
        <v>0</v>
      </c>
      <c r="O9" s="586">
        <f>O$4*'投入係数(建設)'!O8</f>
        <v>0</v>
      </c>
      <c r="P9" s="586">
        <f>P$4*'投入係数(建設)'!P8</f>
        <v>0</v>
      </c>
      <c r="Q9" s="586">
        <f>Q$4*'投入係数(建設)'!Q8</f>
        <v>0</v>
      </c>
      <c r="R9" s="27">
        <f>R$4*'投入係数(建設)'!R8</f>
        <v>0</v>
      </c>
      <c r="S9" s="27">
        <f>S$4*'投入係数(建設)'!S8</f>
        <v>0</v>
      </c>
      <c r="T9" s="586">
        <f>T$4*'投入係数(建設)'!T8</f>
        <v>0</v>
      </c>
      <c r="U9" s="586">
        <f>U$4*'投入係数(建設)'!U8</f>
        <v>0</v>
      </c>
      <c r="V9" s="27">
        <f>V$4*'投入係数(建設)'!V8</f>
        <v>0</v>
      </c>
      <c r="W9" s="586">
        <f>W$4*'投入係数(建設)'!W8</f>
        <v>0</v>
      </c>
      <c r="X9" s="586">
        <f>X$4*'投入係数(建設)'!X8</f>
        <v>0</v>
      </c>
      <c r="Y9" s="586">
        <f>Y$4*'投入係数(建設)'!Y8</f>
        <v>0</v>
      </c>
      <c r="Z9" s="586">
        <f>Z$4*'投入係数(建設)'!Z8</f>
        <v>0</v>
      </c>
      <c r="AA9" s="586">
        <f>AA$4*'投入係数(建設)'!AA8</f>
        <v>0</v>
      </c>
      <c r="AB9" s="586">
        <f>AB$4*'投入係数(建設)'!AB8</f>
        <v>0</v>
      </c>
      <c r="AC9" s="586">
        <f>AC$4*'投入係数(建設)'!AC8</f>
        <v>0</v>
      </c>
      <c r="AD9" s="586">
        <f>AD$4*'投入係数(建設)'!AD8</f>
        <v>0</v>
      </c>
      <c r="AE9" s="27">
        <f>AE$4*'投入係数(建設)'!AE8</f>
        <v>0</v>
      </c>
      <c r="AF9" s="27">
        <f>AF$4*'投入係数(建設)'!AF8</f>
        <v>0</v>
      </c>
      <c r="AG9" s="27">
        <f>AG$4*'投入係数(建設)'!AG8</f>
        <v>0</v>
      </c>
      <c r="AH9" s="27">
        <f>AH$4*'投入係数(建設)'!AH8</f>
        <v>0</v>
      </c>
      <c r="AI9" s="27">
        <f>AI$4*'投入係数(建設)'!AI8</f>
        <v>0</v>
      </c>
      <c r="AJ9" s="586">
        <f>AJ$4*'投入係数(建設)'!AJ8</f>
        <v>0</v>
      </c>
      <c r="AK9" s="586">
        <f>AK$4*'投入係数(建設)'!AK8</f>
        <v>0</v>
      </c>
      <c r="AL9" s="586">
        <f>AL$4*'投入係数(建設)'!AL8</f>
        <v>0</v>
      </c>
      <c r="AM9" s="586">
        <f>AM$4*'投入係数(建設)'!AM8</f>
        <v>0</v>
      </c>
      <c r="AN9" s="586">
        <f>AN$4*'投入係数(建設)'!AN8</f>
        <v>0</v>
      </c>
      <c r="AO9" s="586">
        <f>AO$4*'投入係数(建設)'!AO8</f>
        <v>0</v>
      </c>
      <c r="AP9" s="586">
        <f>AP$4*'投入係数(建設)'!AP8</f>
        <v>0</v>
      </c>
      <c r="AQ9" s="27">
        <f>AQ$4*'投入係数(建設)'!AQ8</f>
        <v>0</v>
      </c>
      <c r="AR9" s="27">
        <f>AR$4*'投入係数(建設)'!AR8</f>
        <v>0</v>
      </c>
      <c r="AS9" s="586">
        <f>AS$4*'投入係数(建設)'!AS8</f>
        <v>0</v>
      </c>
      <c r="AT9" s="586">
        <f>AT$4*'投入係数(建設)'!AT8</f>
        <v>0</v>
      </c>
      <c r="AU9" s="586">
        <f>AU$4*'投入係数(建設)'!AU8</f>
        <v>0</v>
      </c>
      <c r="AV9" s="586">
        <f>AV$4*'投入係数(建設)'!AV8</f>
        <v>0</v>
      </c>
      <c r="AW9" s="27">
        <f>AW$4*'投入係数(建設)'!AW8</f>
        <v>0</v>
      </c>
      <c r="AX9" s="586">
        <f>AX$4*'投入係数(建設)'!AX8</f>
        <v>0</v>
      </c>
      <c r="AY9" s="586">
        <f>AY$4*'投入係数(建設)'!AY8</f>
        <v>0</v>
      </c>
      <c r="AZ9" s="586">
        <f>AZ$4*'投入係数(建設)'!AZ8</f>
        <v>0</v>
      </c>
      <c r="BA9" s="27">
        <f>BA$4*'投入係数(建設)'!BA8</f>
        <v>0</v>
      </c>
      <c r="BB9" s="27">
        <f>BB$4*'投入係数(建設)'!BB8</f>
        <v>0</v>
      </c>
      <c r="BC9" s="586">
        <f>BC$4*'投入係数(建設)'!BC8</f>
        <v>0</v>
      </c>
      <c r="BD9" s="586">
        <f>BD$4*'投入係数(建設)'!BD8</f>
        <v>0</v>
      </c>
      <c r="BE9" s="586">
        <f>BE$4*'投入係数(建設)'!BE8</f>
        <v>0</v>
      </c>
      <c r="BF9" s="586">
        <f>BF$4*'投入係数(建設)'!BF8</f>
        <v>0</v>
      </c>
      <c r="BG9" s="586">
        <f>BG$4*'投入係数(建設)'!BG8</f>
        <v>0</v>
      </c>
      <c r="BH9" s="586">
        <f>BH$4*'投入係数(建設)'!BH8</f>
        <v>0</v>
      </c>
      <c r="BI9" s="586">
        <f>BI$4*'投入係数(建設)'!BI8</f>
        <v>0</v>
      </c>
      <c r="BJ9" s="586">
        <f>BJ$4*'投入係数(建設)'!BJ8</f>
        <v>0</v>
      </c>
      <c r="BK9" s="586">
        <f>BK$4*'投入係数(建設)'!BK8</f>
        <v>0</v>
      </c>
      <c r="BL9" s="586">
        <f>BL$4*'投入係数(建設)'!BL8</f>
        <v>0</v>
      </c>
      <c r="BM9" s="586">
        <f>BM$4*'投入係数(建設)'!BM8</f>
        <v>0</v>
      </c>
      <c r="BN9" s="27">
        <f>BN$4*'投入係数(建設)'!BN8</f>
        <v>0</v>
      </c>
      <c r="BO9" s="586">
        <f>BO$4*'投入係数(建設)'!BO8</f>
        <v>0</v>
      </c>
      <c r="BP9" s="586">
        <f>BP$4*'投入係数(建設)'!BP8</f>
        <v>0</v>
      </c>
      <c r="BQ9" s="586">
        <f>BQ$4*'投入係数(建設)'!BQ8</f>
        <v>0</v>
      </c>
      <c r="BR9" s="586">
        <f>BR$4*'投入係数(建設)'!BR8</f>
        <v>0</v>
      </c>
      <c r="BS9" s="586">
        <f>BS$4*'投入係数(建設)'!BS8</f>
        <v>0</v>
      </c>
      <c r="BT9" s="586">
        <f>BT$4*'投入係数(建設)'!BT8</f>
        <v>0</v>
      </c>
      <c r="BU9" s="597">
        <f t="shared" si="0"/>
        <v>0</v>
      </c>
    </row>
    <row r="10" spans="1:73">
      <c r="A10" s="167">
        <f>建設IO2!A9</f>
        <v>6</v>
      </c>
      <c r="B10" s="25" t="str">
        <f>建設IO2!B9</f>
        <v>繊維製品</v>
      </c>
      <c r="C10" s="27">
        <f>C$4*'投入係数(建設)'!C9</f>
        <v>0</v>
      </c>
      <c r="D10" s="27">
        <f>D$4*'投入係数(建設)'!D9</f>
        <v>0</v>
      </c>
      <c r="E10" s="27">
        <f>E$4*'投入係数(建設)'!E9</f>
        <v>0</v>
      </c>
      <c r="F10" s="27">
        <f>F$4*'投入係数(建設)'!F9</f>
        <v>0</v>
      </c>
      <c r="G10" s="586">
        <f>G$4*'投入係数(建設)'!G9</f>
        <v>0</v>
      </c>
      <c r="H10" s="586">
        <f>H$4*'投入係数(建設)'!H9</f>
        <v>0</v>
      </c>
      <c r="I10" s="27">
        <f>I$4*'投入係数(建設)'!I9</f>
        <v>0</v>
      </c>
      <c r="J10" s="586">
        <f>J$4*'投入係数(建設)'!J9</f>
        <v>0</v>
      </c>
      <c r="K10" s="27">
        <f>K$4*'投入係数(建設)'!K9</f>
        <v>0</v>
      </c>
      <c r="L10" s="586">
        <f>L$4*'投入係数(建設)'!L9</f>
        <v>0</v>
      </c>
      <c r="M10" s="586">
        <f>M$4*'投入係数(建設)'!M9</f>
        <v>0</v>
      </c>
      <c r="N10" s="27">
        <f>N$4*'投入係数(建設)'!N9</f>
        <v>0</v>
      </c>
      <c r="O10" s="586">
        <f>O$4*'投入係数(建設)'!O9</f>
        <v>0</v>
      </c>
      <c r="P10" s="586">
        <f>P$4*'投入係数(建設)'!P9</f>
        <v>0</v>
      </c>
      <c r="Q10" s="586">
        <f>Q$4*'投入係数(建設)'!Q9</f>
        <v>0</v>
      </c>
      <c r="R10" s="27">
        <f>R$4*'投入係数(建設)'!R9</f>
        <v>0</v>
      </c>
      <c r="S10" s="27">
        <f>S$4*'投入係数(建設)'!S9</f>
        <v>0</v>
      </c>
      <c r="T10" s="586">
        <f>T$4*'投入係数(建設)'!T9</f>
        <v>0</v>
      </c>
      <c r="U10" s="586">
        <f>U$4*'投入係数(建設)'!U9</f>
        <v>0</v>
      </c>
      <c r="V10" s="27">
        <f>V$4*'投入係数(建設)'!V9</f>
        <v>0</v>
      </c>
      <c r="W10" s="586">
        <f>W$4*'投入係数(建設)'!W9</f>
        <v>0</v>
      </c>
      <c r="X10" s="586">
        <f>X$4*'投入係数(建設)'!X9</f>
        <v>0</v>
      </c>
      <c r="Y10" s="586">
        <f>Y$4*'投入係数(建設)'!Y9</f>
        <v>0</v>
      </c>
      <c r="Z10" s="586">
        <f>Z$4*'投入係数(建設)'!Z9</f>
        <v>0</v>
      </c>
      <c r="AA10" s="586">
        <f>AA$4*'投入係数(建設)'!AA9</f>
        <v>0</v>
      </c>
      <c r="AB10" s="586">
        <f>AB$4*'投入係数(建設)'!AB9</f>
        <v>0</v>
      </c>
      <c r="AC10" s="586">
        <f>AC$4*'投入係数(建設)'!AC9</f>
        <v>0</v>
      </c>
      <c r="AD10" s="586">
        <f>AD$4*'投入係数(建設)'!AD9</f>
        <v>0</v>
      </c>
      <c r="AE10" s="27">
        <f>AE$4*'投入係数(建設)'!AE9</f>
        <v>0</v>
      </c>
      <c r="AF10" s="27">
        <f>AF$4*'投入係数(建設)'!AF9</f>
        <v>0</v>
      </c>
      <c r="AG10" s="27">
        <f>AG$4*'投入係数(建設)'!AG9</f>
        <v>0</v>
      </c>
      <c r="AH10" s="27">
        <f>AH$4*'投入係数(建設)'!AH9</f>
        <v>0</v>
      </c>
      <c r="AI10" s="27">
        <f>AI$4*'投入係数(建設)'!AI9</f>
        <v>0</v>
      </c>
      <c r="AJ10" s="586">
        <f>AJ$4*'投入係数(建設)'!AJ9</f>
        <v>0</v>
      </c>
      <c r="AK10" s="586">
        <f>AK$4*'投入係数(建設)'!AK9</f>
        <v>0</v>
      </c>
      <c r="AL10" s="586">
        <f>AL$4*'投入係数(建設)'!AL9</f>
        <v>0</v>
      </c>
      <c r="AM10" s="586">
        <f>AM$4*'投入係数(建設)'!AM9</f>
        <v>0</v>
      </c>
      <c r="AN10" s="586">
        <f>AN$4*'投入係数(建設)'!AN9</f>
        <v>0</v>
      </c>
      <c r="AO10" s="586">
        <f>AO$4*'投入係数(建設)'!AO9</f>
        <v>0</v>
      </c>
      <c r="AP10" s="586">
        <f>AP$4*'投入係数(建設)'!AP9</f>
        <v>0</v>
      </c>
      <c r="AQ10" s="27">
        <f>AQ$4*'投入係数(建設)'!AQ9</f>
        <v>0</v>
      </c>
      <c r="AR10" s="27">
        <f>AR$4*'投入係数(建設)'!AR9</f>
        <v>0</v>
      </c>
      <c r="AS10" s="586">
        <f>AS$4*'投入係数(建設)'!AS9</f>
        <v>0</v>
      </c>
      <c r="AT10" s="586">
        <f>AT$4*'投入係数(建設)'!AT9</f>
        <v>0</v>
      </c>
      <c r="AU10" s="586">
        <f>AU$4*'投入係数(建設)'!AU9</f>
        <v>0</v>
      </c>
      <c r="AV10" s="586">
        <f>AV$4*'投入係数(建設)'!AV9</f>
        <v>0</v>
      </c>
      <c r="AW10" s="27">
        <f>AW$4*'投入係数(建設)'!AW9</f>
        <v>0</v>
      </c>
      <c r="AX10" s="586">
        <f>AX$4*'投入係数(建設)'!AX9</f>
        <v>0</v>
      </c>
      <c r="AY10" s="586">
        <f>AY$4*'投入係数(建設)'!AY9</f>
        <v>0</v>
      </c>
      <c r="AZ10" s="586">
        <f>AZ$4*'投入係数(建設)'!AZ9</f>
        <v>0</v>
      </c>
      <c r="BA10" s="27">
        <f>BA$4*'投入係数(建設)'!BA9</f>
        <v>0</v>
      </c>
      <c r="BB10" s="27">
        <f>BB$4*'投入係数(建設)'!BB9</f>
        <v>0</v>
      </c>
      <c r="BC10" s="586">
        <f>BC$4*'投入係数(建設)'!BC9</f>
        <v>0</v>
      </c>
      <c r="BD10" s="586">
        <f>BD$4*'投入係数(建設)'!BD9</f>
        <v>0</v>
      </c>
      <c r="BE10" s="586">
        <f>BE$4*'投入係数(建設)'!BE9</f>
        <v>0</v>
      </c>
      <c r="BF10" s="586">
        <f>BF$4*'投入係数(建設)'!BF9</f>
        <v>0</v>
      </c>
      <c r="BG10" s="586">
        <f>BG$4*'投入係数(建設)'!BG9</f>
        <v>0</v>
      </c>
      <c r="BH10" s="586">
        <f>BH$4*'投入係数(建設)'!BH9</f>
        <v>0</v>
      </c>
      <c r="BI10" s="586">
        <f>BI$4*'投入係数(建設)'!BI9</f>
        <v>0</v>
      </c>
      <c r="BJ10" s="586">
        <f>BJ$4*'投入係数(建設)'!BJ9</f>
        <v>0</v>
      </c>
      <c r="BK10" s="586">
        <f>BK$4*'投入係数(建設)'!BK9</f>
        <v>0</v>
      </c>
      <c r="BL10" s="586">
        <f>BL$4*'投入係数(建設)'!BL9</f>
        <v>0</v>
      </c>
      <c r="BM10" s="586">
        <f>BM$4*'投入係数(建設)'!BM9</f>
        <v>0</v>
      </c>
      <c r="BN10" s="27">
        <f>BN$4*'投入係数(建設)'!BN9</f>
        <v>0</v>
      </c>
      <c r="BO10" s="586">
        <f>BO$4*'投入係数(建設)'!BO9</f>
        <v>0</v>
      </c>
      <c r="BP10" s="586">
        <f>BP$4*'投入係数(建設)'!BP9</f>
        <v>0</v>
      </c>
      <c r="BQ10" s="586">
        <f>BQ$4*'投入係数(建設)'!BQ9</f>
        <v>0</v>
      </c>
      <c r="BR10" s="586">
        <f>BR$4*'投入係数(建設)'!BR9</f>
        <v>0</v>
      </c>
      <c r="BS10" s="586">
        <f>BS$4*'投入係数(建設)'!BS9</f>
        <v>0</v>
      </c>
      <c r="BT10" s="586">
        <f>BT$4*'投入係数(建設)'!BT9</f>
        <v>0</v>
      </c>
      <c r="BU10" s="597">
        <f t="shared" si="0"/>
        <v>0</v>
      </c>
    </row>
    <row r="11" spans="1:73" s="26" customFormat="1">
      <c r="A11" s="167">
        <f>建設IO2!A10</f>
        <v>7</v>
      </c>
      <c r="B11" s="25" t="str">
        <f>建設IO2!B10</f>
        <v>パルプ・紙・木製品</v>
      </c>
      <c r="C11" s="27">
        <f>C$4*'投入係数(建設)'!C10</f>
        <v>0</v>
      </c>
      <c r="D11" s="28">
        <f>D$4*'投入係数(建設)'!D10</f>
        <v>0</v>
      </c>
      <c r="E11" s="28">
        <f>E$4*'投入係数(建設)'!E10</f>
        <v>0</v>
      </c>
      <c r="F11" s="28">
        <f>F$4*'投入係数(建設)'!F10</f>
        <v>0</v>
      </c>
      <c r="G11" s="586">
        <f>G$4*'投入係数(建設)'!G10</f>
        <v>0</v>
      </c>
      <c r="H11" s="586">
        <f>H$4*'投入係数(建設)'!H10</f>
        <v>0</v>
      </c>
      <c r="I11" s="28">
        <f>I$4*'投入係数(建設)'!I10</f>
        <v>0</v>
      </c>
      <c r="J11" s="586">
        <f>J$4*'投入係数(建設)'!J10</f>
        <v>0</v>
      </c>
      <c r="K11" s="28">
        <f>K$4*'投入係数(建設)'!K10</f>
        <v>0</v>
      </c>
      <c r="L11" s="586">
        <f>L$4*'投入係数(建設)'!L10</f>
        <v>0</v>
      </c>
      <c r="M11" s="586">
        <f>M$4*'投入係数(建設)'!M10</f>
        <v>0</v>
      </c>
      <c r="N11" s="28">
        <f>N$4*'投入係数(建設)'!N10</f>
        <v>0</v>
      </c>
      <c r="O11" s="586">
        <f>O$4*'投入係数(建設)'!O10</f>
        <v>0</v>
      </c>
      <c r="P11" s="586">
        <f>P$4*'投入係数(建設)'!P10</f>
        <v>0</v>
      </c>
      <c r="Q11" s="586">
        <f>Q$4*'投入係数(建設)'!Q10</f>
        <v>0</v>
      </c>
      <c r="R11" s="28">
        <f>R$4*'投入係数(建設)'!R10</f>
        <v>0</v>
      </c>
      <c r="S11" s="28">
        <f>S$4*'投入係数(建設)'!S10</f>
        <v>0</v>
      </c>
      <c r="T11" s="586">
        <f>T$4*'投入係数(建設)'!T10</f>
        <v>0</v>
      </c>
      <c r="U11" s="586">
        <f>U$4*'投入係数(建設)'!U10</f>
        <v>0</v>
      </c>
      <c r="V11" s="28">
        <f>V$4*'投入係数(建設)'!V10</f>
        <v>0</v>
      </c>
      <c r="W11" s="586">
        <f>W$4*'投入係数(建設)'!W10</f>
        <v>0</v>
      </c>
      <c r="X11" s="586">
        <f>X$4*'投入係数(建設)'!X10</f>
        <v>0</v>
      </c>
      <c r="Y11" s="586">
        <f>Y$4*'投入係数(建設)'!Y10</f>
        <v>0</v>
      </c>
      <c r="Z11" s="586">
        <f>Z$4*'投入係数(建設)'!Z10</f>
        <v>0</v>
      </c>
      <c r="AA11" s="586">
        <f>AA$4*'投入係数(建設)'!AA10</f>
        <v>0</v>
      </c>
      <c r="AB11" s="586">
        <f>AB$4*'投入係数(建設)'!AB10</f>
        <v>0</v>
      </c>
      <c r="AC11" s="586">
        <f>AC$4*'投入係数(建設)'!AC10</f>
        <v>0</v>
      </c>
      <c r="AD11" s="586">
        <f>AD$4*'投入係数(建設)'!AD10</f>
        <v>0</v>
      </c>
      <c r="AE11" s="28">
        <f>AE$4*'投入係数(建設)'!AE10</f>
        <v>0</v>
      </c>
      <c r="AF11" s="28">
        <f>AF$4*'投入係数(建設)'!AF10</f>
        <v>0</v>
      </c>
      <c r="AG11" s="28">
        <f>AG$4*'投入係数(建設)'!AG10</f>
        <v>0</v>
      </c>
      <c r="AH11" s="28">
        <f>AH$4*'投入係数(建設)'!AH10</f>
        <v>0</v>
      </c>
      <c r="AI11" s="28">
        <f>AI$4*'投入係数(建設)'!AI10</f>
        <v>0</v>
      </c>
      <c r="AJ11" s="586">
        <f>AJ$4*'投入係数(建設)'!AJ10</f>
        <v>0</v>
      </c>
      <c r="AK11" s="586">
        <f>AK$4*'投入係数(建設)'!AK10</f>
        <v>0</v>
      </c>
      <c r="AL11" s="586">
        <f>AL$4*'投入係数(建設)'!AL10</f>
        <v>0</v>
      </c>
      <c r="AM11" s="586">
        <f>AM$4*'投入係数(建設)'!AM10</f>
        <v>0</v>
      </c>
      <c r="AN11" s="586">
        <f>AN$4*'投入係数(建設)'!AN10</f>
        <v>0</v>
      </c>
      <c r="AO11" s="586">
        <f>AO$4*'投入係数(建設)'!AO10</f>
        <v>0</v>
      </c>
      <c r="AP11" s="586">
        <f>AP$4*'投入係数(建設)'!AP10</f>
        <v>0</v>
      </c>
      <c r="AQ11" s="28">
        <f>AQ$4*'投入係数(建設)'!AQ10</f>
        <v>0</v>
      </c>
      <c r="AR11" s="28">
        <f>AR$4*'投入係数(建設)'!AR10</f>
        <v>0</v>
      </c>
      <c r="AS11" s="586">
        <f>AS$4*'投入係数(建設)'!AS10</f>
        <v>0</v>
      </c>
      <c r="AT11" s="586">
        <f>AT$4*'投入係数(建設)'!AT10</f>
        <v>0</v>
      </c>
      <c r="AU11" s="586">
        <f>AU$4*'投入係数(建設)'!AU10</f>
        <v>0</v>
      </c>
      <c r="AV11" s="586">
        <f>AV$4*'投入係数(建設)'!AV10</f>
        <v>0</v>
      </c>
      <c r="AW11" s="28">
        <f>AW$4*'投入係数(建設)'!AW10</f>
        <v>0</v>
      </c>
      <c r="AX11" s="586">
        <f>AX$4*'投入係数(建設)'!AX10</f>
        <v>0</v>
      </c>
      <c r="AY11" s="586">
        <f>AY$4*'投入係数(建設)'!AY10</f>
        <v>0</v>
      </c>
      <c r="AZ11" s="586">
        <f>AZ$4*'投入係数(建設)'!AZ10</f>
        <v>0</v>
      </c>
      <c r="BA11" s="28">
        <f>BA$4*'投入係数(建設)'!BA10</f>
        <v>0</v>
      </c>
      <c r="BB11" s="28">
        <f>BB$4*'投入係数(建設)'!BB10</f>
        <v>0</v>
      </c>
      <c r="BC11" s="586">
        <f>BC$4*'投入係数(建設)'!BC10</f>
        <v>0</v>
      </c>
      <c r="BD11" s="586">
        <f>BD$4*'投入係数(建設)'!BD10</f>
        <v>0</v>
      </c>
      <c r="BE11" s="586">
        <f>BE$4*'投入係数(建設)'!BE10</f>
        <v>0</v>
      </c>
      <c r="BF11" s="586">
        <f>BF$4*'投入係数(建設)'!BF10</f>
        <v>0</v>
      </c>
      <c r="BG11" s="586">
        <f>BG$4*'投入係数(建設)'!BG10</f>
        <v>0</v>
      </c>
      <c r="BH11" s="586">
        <f>BH$4*'投入係数(建設)'!BH10</f>
        <v>0</v>
      </c>
      <c r="BI11" s="586">
        <f>BI$4*'投入係数(建設)'!BI10</f>
        <v>0</v>
      </c>
      <c r="BJ11" s="586">
        <f>BJ$4*'投入係数(建設)'!BJ10</f>
        <v>0</v>
      </c>
      <c r="BK11" s="586">
        <f>BK$4*'投入係数(建設)'!BK10</f>
        <v>0</v>
      </c>
      <c r="BL11" s="586">
        <f>BL$4*'投入係数(建設)'!BL10</f>
        <v>0</v>
      </c>
      <c r="BM11" s="586">
        <f>BM$4*'投入係数(建設)'!BM10</f>
        <v>0</v>
      </c>
      <c r="BN11" s="28">
        <f>BN$4*'投入係数(建設)'!BN10</f>
        <v>0</v>
      </c>
      <c r="BO11" s="586">
        <f>BO$4*'投入係数(建設)'!BO10</f>
        <v>0</v>
      </c>
      <c r="BP11" s="586">
        <f>BP$4*'投入係数(建設)'!BP10</f>
        <v>0</v>
      </c>
      <c r="BQ11" s="586">
        <f>BQ$4*'投入係数(建設)'!BQ10</f>
        <v>0</v>
      </c>
      <c r="BR11" s="586">
        <f>BR$4*'投入係数(建設)'!BR10</f>
        <v>0</v>
      </c>
      <c r="BS11" s="586">
        <f>BS$4*'投入係数(建設)'!BS10</f>
        <v>0</v>
      </c>
      <c r="BT11" s="586">
        <f>BT$4*'投入係数(建設)'!BT10</f>
        <v>0</v>
      </c>
      <c r="BU11" s="597">
        <f t="shared" si="0"/>
        <v>0</v>
      </c>
    </row>
    <row r="12" spans="1:73">
      <c r="A12" s="167">
        <f>建設IO2!A11</f>
        <v>8</v>
      </c>
      <c r="B12" s="25" t="str">
        <f>建設IO2!B11</f>
        <v>化学製品</v>
      </c>
      <c r="C12" s="27">
        <f>C$4*'投入係数(建設)'!C11</f>
        <v>0</v>
      </c>
      <c r="D12" s="27">
        <f>D$4*'投入係数(建設)'!D11</f>
        <v>0</v>
      </c>
      <c r="E12" s="27">
        <f>E$4*'投入係数(建設)'!E11</f>
        <v>0</v>
      </c>
      <c r="F12" s="27">
        <f>F$4*'投入係数(建設)'!F11</f>
        <v>0</v>
      </c>
      <c r="G12" s="586">
        <f>G$4*'投入係数(建設)'!G11</f>
        <v>0</v>
      </c>
      <c r="H12" s="586">
        <f>H$4*'投入係数(建設)'!H11</f>
        <v>0</v>
      </c>
      <c r="I12" s="27">
        <f>I$4*'投入係数(建設)'!I11</f>
        <v>0</v>
      </c>
      <c r="J12" s="586">
        <f>J$4*'投入係数(建設)'!J11</f>
        <v>0</v>
      </c>
      <c r="K12" s="27">
        <f>K$4*'投入係数(建設)'!K11</f>
        <v>0</v>
      </c>
      <c r="L12" s="586">
        <f>L$4*'投入係数(建設)'!L11</f>
        <v>0</v>
      </c>
      <c r="M12" s="586">
        <f>M$4*'投入係数(建設)'!M11</f>
        <v>0</v>
      </c>
      <c r="N12" s="27">
        <f>N$4*'投入係数(建設)'!N11</f>
        <v>0</v>
      </c>
      <c r="O12" s="586">
        <f>O$4*'投入係数(建設)'!O11</f>
        <v>0</v>
      </c>
      <c r="P12" s="586">
        <f>P$4*'投入係数(建設)'!P11</f>
        <v>0</v>
      </c>
      <c r="Q12" s="586">
        <f>Q$4*'投入係数(建設)'!Q11</f>
        <v>0</v>
      </c>
      <c r="R12" s="27">
        <f>R$4*'投入係数(建設)'!R11</f>
        <v>0</v>
      </c>
      <c r="S12" s="27">
        <f>S$4*'投入係数(建設)'!S11</f>
        <v>0</v>
      </c>
      <c r="T12" s="586">
        <f>T$4*'投入係数(建設)'!T11</f>
        <v>0</v>
      </c>
      <c r="U12" s="586">
        <f>U$4*'投入係数(建設)'!U11</f>
        <v>0</v>
      </c>
      <c r="V12" s="27">
        <f>V$4*'投入係数(建設)'!V11</f>
        <v>0</v>
      </c>
      <c r="W12" s="586">
        <f>W$4*'投入係数(建設)'!W11</f>
        <v>0</v>
      </c>
      <c r="X12" s="586">
        <f>X$4*'投入係数(建設)'!X11</f>
        <v>0</v>
      </c>
      <c r="Y12" s="586">
        <f>Y$4*'投入係数(建設)'!Y11</f>
        <v>0</v>
      </c>
      <c r="Z12" s="586">
        <f>Z$4*'投入係数(建設)'!Z11</f>
        <v>0</v>
      </c>
      <c r="AA12" s="586">
        <f>AA$4*'投入係数(建設)'!AA11</f>
        <v>0</v>
      </c>
      <c r="AB12" s="586">
        <f>AB$4*'投入係数(建設)'!AB11</f>
        <v>0</v>
      </c>
      <c r="AC12" s="586">
        <f>AC$4*'投入係数(建設)'!AC11</f>
        <v>0</v>
      </c>
      <c r="AD12" s="586">
        <f>AD$4*'投入係数(建設)'!AD11</f>
        <v>0</v>
      </c>
      <c r="AE12" s="27">
        <f>AE$4*'投入係数(建設)'!AE11</f>
        <v>0</v>
      </c>
      <c r="AF12" s="27">
        <f>AF$4*'投入係数(建設)'!AF11</f>
        <v>0</v>
      </c>
      <c r="AG12" s="27">
        <f>AG$4*'投入係数(建設)'!AG11</f>
        <v>0</v>
      </c>
      <c r="AH12" s="27">
        <f>AH$4*'投入係数(建設)'!AH11</f>
        <v>0</v>
      </c>
      <c r="AI12" s="27">
        <f>AI$4*'投入係数(建設)'!AI11</f>
        <v>0</v>
      </c>
      <c r="AJ12" s="586">
        <f>AJ$4*'投入係数(建設)'!AJ11</f>
        <v>0</v>
      </c>
      <c r="AK12" s="586">
        <f>AK$4*'投入係数(建設)'!AK11</f>
        <v>0</v>
      </c>
      <c r="AL12" s="586">
        <f>AL$4*'投入係数(建設)'!AL11</f>
        <v>0</v>
      </c>
      <c r="AM12" s="586">
        <f>AM$4*'投入係数(建設)'!AM11</f>
        <v>0</v>
      </c>
      <c r="AN12" s="586">
        <f>AN$4*'投入係数(建設)'!AN11</f>
        <v>0</v>
      </c>
      <c r="AO12" s="586">
        <f>AO$4*'投入係数(建設)'!AO11</f>
        <v>0</v>
      </c>
      <c r="AP12" s="586">
        <f>AP$4*'投入係数(建設)'!AP11</f>
        <v>0</v>
      </c>
      <c r="AQ12" s="27">
        <f>AQ$4*'投入係数(建設)'!AQ11</f>
        <v>0</v>
      </c>
      <c r="AR12" s="27">
        <f>AR$4*'投入係数(建設)'!AR11</f>
        <v>0</v>
      </c>
      <c r="AS12" s="586">
        <f>AS$4*'投入係数(建設)'!AS11</f>
        <v>0</v>
      </c>
      <c r="AT12" s="586">
        <f>AT$4*'投入係数(建設)'!AT11</f>
        <v>0</v>
      </c>
      <c r="AU12" s="586">
        <f>AU$4*'投入係数(建設)'!AU11</f>
        <v>0</v>
      </c>
      <c r="AV12" s="586">
        <f>AV$4*'投入係数(建設)'!AV11</f>
        <v>0</v>
      </c>
      <c r="AW12" s="27">
        <f>AW$4*'投入係数(建設)'!AW11</f>
        <v>0</v>
      </c>
      <c r="AX12" s="586">
        <f>AX$4*'投入係数(建設)'!AX11</f>
        <v>0</v>
      </c>
      <c r="AY12" s="586">
        <f>AY$4*'投入係数(建設)'!AY11</f>
        <v>0</v>
      </c>
      <c r="AZ12" s="586">
        <f>AZ$4*'投入係数(建設)'!AZ11</f>
        <v>0</v>
      </c>
      <c r="BA12" s="27">
        <f>BA$4*'投入係数(建設)'!BA11</f>
        <v>0</v>
      </c>
      <c r="BB12" s="27">
        <f>BB$4*'投入係数(建設)'!BB11</f>
        <v>0</v>
      </c>
      <c r="BC12" s="586">
        <f>BC$4*'投入係数(建設)'!BC11</f>
        <v>0</v>
      </c>
      <c r="BD12" s="586">
        <f>BD$4*'投入係数(建設)'!BD11</f>
        <v>0</v>
      </c>
      <c r="BE12" s="586">
        <f>BE$4*'投入係数(建設)'!BE11</f>
        <v>0</v>
      </c>
      <c r="BF12" s="586">
        <f>BF$4*'投入係数(建設)'!BF11</f>
        <v>0</v>
      </c>
      <c r="BG12" s="586">
        <f>BG$4*'投入係数(建設)'!BG11</f>
        <v>0</v>
      </c>
      <c r="BH12" s="586">
        <f>BH$4*'投入係数(建設)'!BH11</f>
        <v>0</v>
      </c>
      <c r="BI12" s="586">
        <f>BI$4*'投入係数(建設)'!BI11</f>
        <v>0</v>
      </c>
      <c r="BJ12" s="586">
        <f>BJ$4*'投入係数(建設)'!BJ11</f>
        <v>0</v>
      </c>
      <c r="BK12" s="586">
        <f>BK$4*'投入係数(建設)'!BK11</f>
        <v>0</v>
      </c>
      <c r="BL12" s="586">
        <f>BL$4*'投入係数(建設)'!BL11</f>
        <v>0</v>
      </c>
      <c r="BM12" s="586">
        <f>BM$4*'投入係数(建設)'!BM11</f>
        <v>0</v>
      </c>
      <c r="BN12" s="27">
        <f>BN$4*'投入係数(建設)'!BN11</f>
        <v>0</v>
      </c>
      <c r="BO12" s="586">
        <f>BO$4*'投入係数(建設)'!BO11</f>
        <v>0</v>
      </c>
      <c r="BP12" s="586">
        <f>BP$4*'投入係数(建設)'!BP11</f>
        <v>0</v>
      </c>
      <c r="BQ12" s="586">
        <f>BQ$4*'投入係数(建設)'!BQ11</f>
        <v>0</v>
      </c>
      <c r="BR12" s="586">
        <f>BR$4*'投入係数(建設)'!BR11</f>
        <v>0</v>
      </c>
      <c r="BS12" s="586">
        <f>BS$4*'投入係数(建設)'!BS11</f>
        <v>0</v>
      </c>
      <c r="BT12" s="586">
        <f>BT$4*'投入係数(建設)'!BT11</f>
        <v>0</v>
      </c>
      <c r="BU12" s="597">
        <f t="shared" si="0"/>
        <v>0</v>
      </c>
    </row>
    <row r="13" spans="1:73">
      <c r="A13" s="167">
        <f>建設IO2!A12</f>
        <v>9</v>
      </c>
      <c r="B13" s="25" t="str">
        <f>建設IO2!B12</f>
        <v>石油・石炭製品</v>
      </c>
      <c r="C13" s="27">
        <f>C$4*'投入係数(建設)'!C12</f>
        <v>0</v>
      </c>
      <c r="D13" s="27">
        <f>D$4*'投入係数(建設)'!D12</f>
        <v>0</v>
      </c>
      <c r="E13" s="27">
        <f>E$4*'投入係数(建設)'!E12</f>
        <v>0</v>
      </c>
      <c r="F13" s="27">
        <f>F$4*'投入係数(建設)'!F12</f>
        <v>0</v>
      </c>
      <c r="G13" s="586">
        <f>G$4*'投入係数(建設)'!G12</f>
        <v>0</v>
      </c>
      <c r="H13" s="586">
        <f>H$4*'投入係数(建設)'!H12</f>
        <v>0</v>
      </c>
      <c r="I13" s="27">
        <f>I$4*'投入係数(建設)'!I12</f>
        <v>0</v>
      </c>
      <c r="J13" s="586">
        <f>J$4*'投入係数(建設)'!J12</f>
        <v>0</v>
      </c>
      <c r="K13" s="27">
        <f>K$4*'投入係数(建設)'!K12</f>
        <v>0</v>
      </c>
      <c r="L13" s="586">
        <f>L$4*'投入係数(建設)'!L12</f>
        <v>0</v>
      </c>
      <c r="M13" s="586">
        <f>M$4*'投入係数(建設)'!M12</f>
        <v>0</v>
      </c>
      <c r="N13" s="27">
        <f>N$4*'投入係数(建設)'!N12</f>
        <v>0</v>
      </c>
      <c r="O13" s="586">
        <f>O$4*'投入係数(建設)'!O12</f>
        <v>0</v>
      </c>
      <c r="P13" s="586">
        <f>P$4*'投入係数(建設)'!P12</f>
        <v>0</v>
      </c>
      <c r="Q13" s="586">
        <f>Q$4*'投入係数(建設)'!Q12</f>
        <v>0</v>
      </c>
      <c r="R13" s="27">
        <f>R$4*'投入係数(建設)'!R12</f>
        <v>0</v>
      </c>
      <c r="S13" s="27">
        <f>S$4*'投入係数(建設)'!S12</f>
        <v>0</v>
      </c>
      <c r="T13" s="586">
        <f>T$4*'投入係数(建設)'!T12</f>
        <v>0</v>
      </c>
      <c r="U13" s="586">
        <f>U$4*'投入係数(建設)'!U12</f>
        <v>0</v>
      </c>
      <c r="V13" s="27">
        <f>V$4*'投入係数(建設)'!V12</f>
        <v>0</v>
      </c>
      <c r="W13" s="586">
        <f>W$4*'投入係数(建設)'!W12</f>
        <v>0</v>
      </c>
      <c r="X13" s="586">
        <f>X$4*'投入係数(建設)'!X12</f>
        <v>0</v>
      </c>
      <c r="Y13" s="586">
        <f>Y$4*'投入係数(建設)'!Y12</f>
        <v>0</v>
      </c>
      <c r="Z13" s="586">
        <f>Z$4*'投入係数(建設)'!Z12</f>
        <v>0</v>
      </c>
      <c r="AA13" s="586">
        <f>AA$4*'投入係数(建設)'!AA12</f>
        <v>0</v>
      </c>
      <c r="AB13" s="586">
        <f>AB$4*'投入係数(建設)'!AB12</f>
        <v>0</v>
      </c>
      <c r="AC13" s="586">
        <f>AC$4*'投入係数(建設)'!AC12</f>
        <v>0</v>
      </c>
      <c r="AD13" s="586">
        <f>AD$4*'投入係数(建設)'!AD12</f>
        <v>0</v>
      </c>
      <c r="AE13" s="27">
        <f>AE$4*'投入係数(建設)'!AE12</f>
        <v>0</v>
      </c>
      <c r="AF13" s="27">
        <f>AF$4*'投入係数(建設)'!AF12</f>
        <v>0</v>
      </c>
      <c r="AG13" s="27">
        <f>AG$4*'投入係数(建設)'!AG12</f>
        <v>0</v>
      </c>
      <c r="AH13" s="27">
        <f>AH$4*'投入係数(建設)'!AH12</f>
        <v>0</v>
      </c>
      <c r="AI13" s="27">
        <f>AI$4*'投入係数(建設)'!AI12</f>
        <v>0</v>
      </c>
      <c r="AJ13" s="586">
        <f>AJ$4*'投入係数(建設)'!AJ12</f>
        <v>0</v>
      </c>
      <c r="AK13" s="586">
        <f>AK$4*'投入係数(建設)'!AK12</f>
        <v>0</v>
      </c>
      <c r="AL13" s="586">
        <f>AL$4*'投入係数(建設)'!AL12</f>
        <v>0</v>
      </c>
      <c r="AM13" s="586">
        <f>AM$4*'投入係数(建設)'!AM12</f>
        <v>0</v>
      </c>
      <c r="AN13" s="586">
        <f>AN$4*'投入係数(建設)'!AN12</f>
        <v>0</v>
      </c>
      <c r="AO13" s="586">
        <f>AO$4*'投入係数(建設)'!AO12</f>
        <v>0</v>
      </c>
      <c r="AP13" s="586">
        <f>AP$4*'投入係数(建設)'!AP12</f>
        <v>0</v>
      </c>
      <c r="AQ13" s="27">
        <f>AQ$4*'投入係数(建設)'!AQ12</f>
        <v>0</v>
      </c>
      <c r="AR13" s="27">
        <f>AR$4*'投入係数(建設)'!AR12</f>
        <v>0</v>
      </c>
      <c r="AS13" s="586">
        <f>AS$4*'投入係数(建設)'!AS12</f>
        <v>0</v>
      </c>
      <c r="AT13" s="586">
        <f>AT$4*'投入係数(建設)'!AT12</f>
        <v>0</v>
      </c>
      <c r="AU13" s="586">
        <f>AU$4*'投入係数(建設)'!AU12</f>
        <v>0</v>
      </c>
      <c r="AV13" s="586">
        <f>AV$4*'投入係数(建設)'!AV12</f>
        <v>0</v>
      </c>
      <c r="AW13" s="27">
        <f>AW$4*'投入係数(建設)'!AW12</f>
        <v>0</v>
      </c>
      <c r="AX13" s="586">
        <f>AX$4*'投入係数(建設)'!AX12</f>
        <v>0</v>
      </c>
      <c r="AY13" s="586">
        <f>AY$4*'投入係数(建設)'!AY12</f>
        <v>0</v>
      </c>
      <c r="AZ13" s="586">
        <f>AZ$4*'投入係数(建設)'!AZ12</f>
        <v>0</v>
      </c>
      <c r="BA13" s="27">
        <f>BA$4*'投入係数(建設)'!BA12</f>
        <v>0</v>
      </c>
      <c r="BB13" s="27">
        <f>BB$4*'投入係数(建設)'!BB12</f>
        <v>0</v>
      </c>
      <c r="BC13" s="586">
        <f>BC$4*'投入係数(建設)'!BC12</f>
        <v>0</v>
      </c>
      <c r="BD13" s="586">
        <f>BD$4*'投入係数(建設)'!BD12</f>
        <v>0</v>
      </c>
      <c r="BE13" s="586">
        <f>BE$4*'投入係数(建設)'!BE12</f>
        <v>0</v>
      </c>
      <c r="BF13" s="586">
        <f>BF$4*'投入係数(建設)'!BF12</f>
        <v>0</v>
      </c>
      <c r="BG13" s="586">
        <f>BG$4*'投入係数(建設)'!BG12</f>
        <v>0</v>
      </c>
      <c r="BH13" s="586">
        <f>BH$4*'投入係数(建設)'!BH12</f>
        <v>0</v>
      </c>
      <c r="BI13" s="586">
        <f>BI$4*'投入係数(建設)'!BI12</f>
        <v>0</v>
      </c>
      <c r="BJ13" s="586">
        <f>BJ$4*'投入係数(建設)'!BJ12</f>
        <v>0</v>
      </c>
      <c r="BK13" s="586">
        <f>BK$4*'投入係数(建設)'!BK12</f>
        <v>0</v>
      </c>
      <c r="BL13" s="586">
        <f>BL$4*'投入係数(建設)'!BL12</f>
        <v>0</v>
      </c>
      <c r="BM13" s="586">
        <f>BM$4*'投入係数(建設)'!BM12</f>
        <v>0</v>
      </c>
      <c r="BN13" s="27">
        <f>BN$4*'投入係数(建設)'!BN12</f>
        <v>0</v>
      </c>
      <c r="BO13" s="586">
        <f>BO$4*'投入係数(建設)'!BO12</f>
        <v>0</v>
      </c>
      <c r="BP13" s="586">
        <f>BP$4*'投入係数(建設)'!BP12</f>
        <v>0</v>
      </c>
      <c r="BQ13" s="586">
        <f>BQ$4*'投入係数(建設)'!BQ12</f>
        <v>0</v>
      </c>
      <c r="BR13" s="586">
        <f>BR$4*'投入係数(建設)'!BR12</f>
        <v>0</v>
      </c>
      <c r="BS13" s="586">
        <f>BS$4*'投入係数(建設)'!BS12</f>
        <v>0</v>
      </c>
      <c r="BT13" s="586">
        <f>BT$4*'投入係数(建設)'!BT12</f>
        <v>0</v>
      </c>
      <c r="BU13" s="597">
        <f t="shared" si="0"/>
        <v>0</v>
      </c>
    </row>
    <row r="14" spans="1:73">
      <c r="A14" s="167">
        <f>建設IO2!A13</f>
        <v>10</v>
      </c>
      <c r="B14" s="25" t="str">
        <f>建設IO2!B13</f>
        <v>プラスチック・ゴム製品</v>
      </c>
      <c r="C14" s="27">
        <f>C$4*'投入係数(建設)'!C13</f>
        <v>0</v>
      </c>
      <c r="D14" s="27">
        <f>D$4*'投入係数(建設)'!D13</f>
        <v>0</v>
      </c>
      <c r="E14" s="27">
        <f>E$4*'投入係数(建設)'!E13</f>
        <v>0</v>
      </c>
      <c r="F14" s="27">
        <f>F$4*'投入係数(建設)'!F13</f>
        <v>0</v>
      </c>
      <c r="G14" s="586">
        <f>G$4*'投入係数(建設)'!G13</f>
        <v>0</v>
      </c>
      <c r="H14" s="586">
        <f>H$4*'投入係数(建設)'!H13</f>
        <v>0</v>
      </c>
      <c r="I14" s="27">
        <f>I$4*'投入係数(建設)'!I13</f>
        <v>0</v>
      </c>
      <c r="J14" s="586">
        <f>J$4*'投入係数(建設)'!J13</f>
        <v>0</v>
      </c>
      <c r="K14" s="27">
        <f>K$4*'投入係数(建設)'!K13</f>
        <v>0</v>
      </c>
      <c r="L14" s="586">
        <f>L$4*'投入係数(建設)'!L13</f>
        <v>0</v>
      </c>
      <c r="M14" s="586">
        <f>M$4*'投入係数(建設)'!M13</f>
        <v>0</v>
      </c>
      <c r="N14" s="27">
        <f>N$4*'投入係数(建設)'!N13</f>
        <v>0</v>
      </c>
      <c r="O14" s="586">
        <f>O$4*'投入係数(建設)'!O13</f>
        <v>0</v>
      </c>
      <c r="P14" s="586">
        <f>P$4*'投入係数(建設)'!P13</f>
        <v>0</v>
      </c>
      <c r="Q14" s="586">
        <f>Q$4*'投入係数(建設)'!Q13</f>
        <v>0</v>
      </c>
      <c r="R14" s="27">
        <f>R$4*'投入係数(建設)'!R13</f>
        <v>0</v>
      </c>
      <c r="S14" s="27">
        <f>S$4*'投入係数(建設)'!S13</f>
        <v>0</v>
      </c>
      <c r="T14" s="586">
        <f>T$4*'投入係数(建設)'!T13</f>
        <v>0</v>
      </c>
      <c r="U14" s="586">
        <f>U$4*'投入係数(建設)'!U13</f>
        <v>0</v>
      </c>
      <c r="V14" s="27">
        <f>V$4*'投入係数(建設)'!V13</f>
        <v>0</v>
      </c>
      <c r="W14" s="586">
        <f>W$4*'投入係数(建設)'!W13</f>
        <v>0</v>
      </c>
      <c r="X14" s="586">
        <f>X$4*'投入係数(建設)'!X13</f>
        <v>0</v>
      </c>
      <c r="Y14" s="586">
        <f>Y$4*'投入係数(建設)'!Y13</f>
        <v>0</v>
      </c>
      <c r="Z14" s="586">
        <f>Z$4*'投入係数(建設)'!Z13</f>
        <v>0</v>
      </c>
      <c r="AA14" s="586">
        <f>AA$4*'投入係数(建設)'!AA13</f>
        <v>0</v>
      </c>
      <c r="AB14" s="586">
        <f>AB$4*'投入係数(建設)'!AB13</f>
        <v>0</v>
      </c>
      <c r="AC14" s="586">
        <f>AC$4*'投入係数(建設)'!AC13</f>
        <v>0</v>
      </c>
      <c r="AD14" s="586">
        <f>AD$4*'投入係数(建設)'!AD13</f>
        <v>0</v>
      </c>
      <c r="AE14" s="27">
        <f>AE$4*'投入係数(建設)'!AE13</f>
        <v>0</v>
      </c>
      <c r="AF14" s="27">
        <f>AF$4*'投入係数(建設)'!AF13</f>
        <v>0</v>
      </c>
      <c r="AG14" s="27">
        <f>AG$4*'投入係数(建設)'!AG13</f>
        <v>0</v>
      </c>
      <c r="AH14" s="27">
        <f>AH$4*'投入係数(建設)'!AH13</f>
        <v>0</v>
      </c>
      <c r="AI14" s="27">
        <f>AI$4*'投入係数(建設)'!AI13</f>
        <v>0</v>
      </c>
      <c r="AJ14" s="586">
        <f>AJ$4*'投入係数(建設)'!AJ13</f>
        <v>0</v>
      </c>
      <c r="AK14" s="586">
        <f>AK$4*'投入係数(建設)'!AK13</f>
        <v>0</v>
      </c>
      <c r="AL14" s="586">
        <f>AL$4*'投入係数(建設)'!AL13</f>
        <v>0</v>
      </c>
      <c r="AM14" s="586">
        <f>AM$4*'投入係数(建設)'!AM13</f>
        <v>0</v>
      </c>
      <c r="AN14" s="586">
        <f>AN$4*'投入係数(建設)'!AN13</f>
        <v>0</v>
      </c>
      <c r="AO14" s="586">
        <f>AO$4*'投入係数(建設)'!AO13</f>
        <v>0</v>
      </c>
      <c r="AP14" s="586">
        <f>AP$4*'投入係数(建設)'!AP13</f>
        <v>0</v>
      </c>
      <c r="AQ14" s="27">
        <f>AQ$4*'投入係数(建設)'!AQ13</f>
        <v>0</v>
      </c>
      <c r="AR14" s="27">
        <f>AR$4*'投入係数(建設)'!AR13</f>
        <v>0</v>
      </c>
      <c r="AS14" s="586">
        <f>AS$4*'投入係数(建設)'!AS13</f>
        <v>0</v>
      </c>
      <c r="AT14" s="586">
        <f>AT$4*'投入係数(建設)'!AT13</f>
        <v>0</v>
      </c>
      <c r="AU14" s="586">
        <f>AU$4*'投入係数(建設)'!AU13</f>
        <v>0</v>
      </c>
      <c r="AV14" s="586">
        <f>AV$4*'投入係数(建設)'!AV13</f>
        <v>0</v>
      </c>
      <c r="AW14" s="27">
        <f>AW$4*'投入係数(建設)'!AW13</f>
        <v>0</v>
      </c>
      <c r="AX14" s="586">
        <f>AX$4*'投入係数(建設)'!AX13</f>
        <v>0</v>
      </c>
      <c r="AY14" s="586">
        <f>AY$4*'投入係数(建設)'!AY13</f>
        <v>0</v>
      </c>
      <c r="AZ14" s="586">
        <f>AZ$4*'投入係数(建設)'!AZ13</f>
        <v>0</v>
      </c>
      <c r="BA14" s="27">
        <f>BA$4*'投入係数(建設)'!BA13</f>
        <v>0</v>
      </c>
      <c r="BB14" s="27">
        <f>BB$4*'投入係数(建設)'!BB13</f>
        <v>0</v>
      </c>
      <c r="BC14" s="586">
        <f>BC$4*'投入係数(建設)'!BC13</f>
        <v>0</v>
      </c>
      <c r="BD14" s="586">
        <f>BD$4*'投入係数(建設)'!BD13</f>
        <v>0</v>
      </c>
      <c r="BE14" s="586">
        <f>BE$4*'投入係数(建設)'!BE13</f>
        <v>0</v>
      </c>
      <c r="BF14" s="586">
        <f>BF$4*'投入係数(建設)'!BF13</f>
        <v>0</v>
      </c>
      <c r="BG14" s="586">
        <f>BG$4*'投入係数(建設)'!BG13</f>
        <v>0</v>
      </c>
      <c r="BH14" s="586">
        <f>BH$4*'投入係数(建設)'!BH13</f>
        <v>0</v>
      </c>
      <c r="BI14" s="586">
        <f>BI$4*'投入係数(建設)'!BI13</f>
        <v>0</v>
      </c>
      <c r="BJ14" s="586">
        <f>BJ$4*'投入係数(建設)'!BJ13</f>
        <v>0</v>
      </c>
      <c r="BK14" s="586">
        <f>BK$4*'投入係数(建設)'!BK13</f>
        <v>0</v>
      </c>
      <c r="BL14" s="586">
        <f>BL$4*'投入係数(建設)'!BL13</f>
        <v>0</v>
      </c>
      <c r="BM14" s="586">
        <f>BM$4*'投入係数(建設)'!BM13</f>
        <v>0</v>
      </c>
      <c r="BN14" s="27">
        <f>BN$4*'投入係数(建設)'!BN13</f>
        <v>0</v>
      </c>
      <c r="BO14" s="586">
        <f>BO$4*'投入係数(建設)'!BO13</f>
        <v>0</v>
      </c>
      <c r="BP14" s="586">
        <f>BP$4*'投入係数(建設)'!BP13</f>
        <v>0</v>
      </c>
      <c r="BQ14" s="586">
        <f>BQ$4*'投入係数(建設)'!BQ13</f>
        <v>0</v>
      </c>
      <c r="BR14" s="586">
        <f>BR$4*'投入係数(建設)'!BR13</f>
        <v>0</v>
      </c>
      <c r="BS14" s="586">
        <f>BS$4*'投入係数(建設)'!BS13</f>
        <v>0</v>
      </c>
      <c r="BT14" s="586">
        <f>BT$4*'投入係数(建設)'!BT13</f>
        <v>0</v>
      </c>
      <c r="BU14" s="597">
        <f t="shared" si="0"/>
        <v>0</v>
      </c>
    </row>
    <row r="15" spans="1:73">
      <c r="A15" s="167">
        <f>建設IO2!A14</f>
        <v>11</v>
      </c>
      <c r="B15" s="25" t="str">
        <f>建設IO2!B14</f>
        <v>窯業・土石製品</v>
      </c>
      <c r="C15" s="27">
        <f>C$4*'投入係数(建設)'!C14</f>
        <v>0</v>
      </c>
      <c r="D15" s="27">
        <f>D$4*'投入係数(建設)'!D14</f>
        <v>0</v>
      </c>
      <c r="E15" s="27">
        <f>E$4*'投入係数(建設)'!E14</f>
        <v>0</v>
      </c>
      <c r="F15" s="27">
        <f>F$4*'投入係数(建設)'!F14</f>
        <v>0</v>
      </c>
      <c r="G15" s="586">
        <f>G$4*'投入係数(建設)'!G14</f>
        <v>0</v>
      </c>
      <c r="H15" s="586">
        <f>H$4*'投入係数(建設)'!H14</f>
        <v>0</v>
      </c>
      <c r="I15" s="27">
        <f>I$4*'投入係数(建設)'!I14</f>
        <v>0</v>
      </c>
      <c r="J15" s="586">
        <f>J$4*'投入係数(建設)'!J14</f>
        <v>0</v>
      </c>
      <c r="K15" s="27">
        <f>K$4*'投入係数(建設)'!K14</f>
        <v>0</v>
      </c>
      <c r="L15" s="586">
        <f>L$4*'投入係数(建設)'!L14</f>
        <v>0</v>
      </c>
      <c r="M15" s="586">
        <f>M$4*'投入係数(建設)'!M14</f>
        <v>0</v>
      </c>
      <c r="N15" s="27">
        <f>N$4*'投入係数(建設)'!N14</f>
        <v>0</v>
      </c>
      <c r="O15" s="586">
        <f>O$4*'投入係数(建設)'!O14</f>
        <v>0</v>
      </c>
      <c r="P15" s="586">
        <f>P$4*'投入係数(建設)'!P14</f>
        <v>0</v>
      </c>
      <c r="Q15" s="586">
        <f>Q$4*'投入係数(建設)'!Q14</f>
        <v>0</v>
      </c>
      <c r="R15" s="27">
        <f>R$4*'投入係数(建設)'!R14</f>
        <v>0</v>
      </c>
      <c r="S15" s="27">
        <f>S$4*'投入係数(建設)'!S14</f>
        <v>0</v>
      </c>
      <c r="T15" s="586">
        <f>T$4*'投入係数(建設)'!T14</f>
        <v>0</v>
      </c>
      <c r="U15" s="586">
        <f>U$4*'投入係数(建設)'!U14</f>
        <v>0</v>
      </c>
      <c r="V15" s="27">
        <f>V$4*'投入係数(建設)'!V14</f>
        <v>0</v>
      </c>
      <c r="W15" s="586">
        <f>W$4*'投入係数(建設)'!W14</f>
        <v>0</v>
      </c>
      <c r="X15" s="586">
        <f>X$4*'投入係数(建設)'!X14</f>
        <v>0</v>
      </c>
      <c r="Y15" s="586">
        <f>Y$4*'投入係数(建設)'!Y14</f>
        <v>0</v>
      </c>
      <c r="Z15" s="586">
        <f>Z$4*'投入係数(建設)'!Z14</f>
        <v>0</v>
      </c>
      <c r="AA15" s="586">
        <f>AA$4*'投入係数(建設)'!AA14</f>
        <v>0</v>
      </c>
      <c r="AB15" s="586">
        <f>AB$4*'投入係数(建設)'!AB14</f>
        <v>0</v>
      </c>
      <c r="AC15" s="586">
        <f>AC$4*'投入係数(建設)'!AC14</f>
        <v>0</v>
      </c>
      <c r="AD15" s="586">
        <f>AD$4*'投入係数(建設)'!AD14</f>
        <v>0</v>
      </c>
      <c r="AE15" s="27">
        <f>AE$4*'投入係数(建設)'!AE14</f>
        <v>0</v>
      </c>
      <c r="AF15" s="27">
        <f>AF$4*'投入係数(建設)'!AF14</f>
        <v>0</v>
      </c>
      <c r="AG15" s="27">
        <f>AG$4*'投入係数(建設)'!AG14</f>
        <v>0</v>
      </c>
      <c r="AH15" s="27">
        <f>AH$4*'投入係数(建設)'!AH14</f>
        <v>0</v>
      </c>
      <c r="AI15" s="27">
        <f>AI$4*'投入係数(建設)'!AI14</f>
        <v>0</v>
      </c>
      <c r="AJ15" s="586">
        <f>AJ$4*'投入係数(建設)'!AJ14</f>
        <v>0</v>
      </c>
      <c r="AK15" s="586">
        <f>AK$4*'投入係数(建設)'!AK14</f>
        <v>0</v>
      </c>
      <c r="AL15" s="586">
        <f>AL$4*'投入係数(建設)'!AL14</f>
        <v>0</v>
      </c>
      <c r="AM15" s="586">
        <f>AM$4*'投入係数(建設)'!AM14</f>
        <v>0</v>
      </c>
      <c r="AN15" s="586">
        <f>AN$4*'投入係数(建設)'!AN14</f>
        <v>0</v>
      </c>
      <c r="AO15" s="586">
        <f>AO$4*'投入係数(建設)'!AO14</f>
        <v>0</v>
      </c>
      <c r="AP15" s="586">
        <f>AP$4*'投入係数(建設)'!AP14</f>
        <v>0</v>
      </c>
      <c r="AQ15" s="27">
        <f>AQ$4*'投入係数(建設)'!AQ14</f>
        <v>0</v>
      </c>
      <c r="AR15" s="27">
        <f>AR$4*'投入係数(建設)'!AR14</f>
        <v>0</v>
      </c>
      <c r="AS15" s="586">
        <f>AS$4*'投入係数(建設)'!AS14</f>
        <v>0</v>
      </c>
      <c r="AT15" s="586">
        <f>AT$4*'投入係数(建設)'!AT14</f>
        <v>0</v>
      </c>
      <c r="AU15" s="586">
        <f>AU$4*'投入係数(建設)'!AU14</f>
        <v>0</v>
      </c>
      <c r="AV15" s="586">
        <f>AV$4*'投入係数(建設)'!AV14</f>
        <v>0</v>
      </c>
      <c r="AW15" s="27">
        <f>AW$4*'投入係数(建設)'!AW14</f>
        <v>0</v>
      </c>
      <c r="AX15" s="586">
        <f>AX$4*'投入係数(建設)'!AX14</f>
        <v>0</v>
      </c>
      <c r="AY15" s="586">
        <f>AY$4*'投入係数(建設)'!AY14</f>
        <v>0</v>
      </c>
      <c r="AZ15" s="586">
        <f>AZ$4*'投入係数(建設)'!AZ14</f>
        <v>0</v>
      </c>
      <c r="BA15" s="27">
        <f>BA$4*'投入係数(建設)'!BA14</f>
        <v>0</v>
      </c>
      <c r="BB15" s="27">
        <f>BB$4*'投入係数(建設)'!BB14</f>
        <v>0</v>
      </c>
      <c r="BC15" s="586">
        <f>BC$4*'投入係数(建設)'!BC14</f>
        <v>0</v>
      </c>
      <c r="BD15" s="586">
        <f>BD$4*'投入係数(建設)'!BD14</f>
        <v>0</v>
      </c>
      <c r="BE15" s="586">
        <f>BE$4*'投入係数(建設)'!BE14</f>
        <v>0</v>
      </c>
      <c r="BF15" s="586">
        <f>BF$4*'投入係数(建設)'!BF14</f>
        <v>0</v>
      </c>
      <c r="BG15" s="586">
        <f>BG$4*'投入係数(建設)'!BG14</f>
        <v>0</v>
      </c>
      <c r="BH15" s="586">
        <f>BH$4*'投入係数(建設)'!BH14</f>
        <v>0</v>
      </c>
      <c r="BI15" s="586">
        <f>BI$4*'投入係数(建設)'!BI14</f>
        <v>0</v>
      </c>
      <c r="BJ15" s="586">
        <f>BJ$4*'投入係数(建設)'!BJ14</f>
        <v>0</v>
      </c>
      <c r="BK15" s="586">
        <f>BK$4*'投入係数(建設)'!BK14</f>
        <v>0</v>
      </c>
      <c r="BL15" s="586">
        <f>BL$4*'投入係数(建設)'!BL14</f>
        <v>0</v>
      </c>
      <c r="BM15" s="586">
        <f>BM$4*'投入係数(建設)'!BM14</f>
        <v>0</v>
      </c>
      <c r="BN15" s="27">
        <f>BN$4*'投入係数(建設)'!BN14</f>
        <v>0</v>
      </c>
      <c r="BO15" s="586">
        <f>BO$4*'投入係数(建設)'!BO14</f>
        <v>0</v>
      </c>
      <c r="BP15" s="586">
        <f>BP$4*'投入係数(建設)'!BP14</f>
        <v>0</v>
      </c>
      <c r="BQ15" s="586">
        <f>BQ$4*'投入係数(建設)'!BQ14</f>
        <v>0</v>
      </c>
      <c r="BR15" s="586">
        <f>BR$4*'投入係数(建設)'!BR14</f>
        <v>0</v>
      </c>
      <c r="BS15" s="586">
        <f>BS$4*'投入係数(建設)'!BS14</f>
        <v>0</v>
      </c>
      <c r="BT15" s="586">
        <f>BT$4*'投入係数(建設)'!BT14</f>
        <v>0</v>
      </c>
      <c r="BU15" s="597">
        <f t="shared" si="0"/>
        <v>0</v>
      </c>
    </row>
    <row r="16" spans="1:73">
      <c r="A16" s="167">
        <f>建設IO2!A15</f>
        <v>12</v>
      </c>
      <c r="B16" s="25" t="str">
        <f>建設IO2!B15</f>
        <v>鉄鋼</v>
      </c>
      <c r="C16" s="27">
        <f>C$4*'投入係数(建設)'!C15</f>
        <v>0</v>
      </c>
      <c r="D16" s="27">
        <f>D$4*'投入係数(建設)'!D15</f>
        <v>0</v>
      </c>
      <c r="E16" s="27">
        <f>E$4*'投入係数(建設)'!E15</f>
        <v>0</v>
      </c>
      <c r="F16" s="27">
        <f>F$4*'投入係数(建設)'!F15</f>
        <v>0</v>
      </c>
      <c r="G16" s="586">
        <f>G$4*'投入係数(建設)'!G15</f>
        <v>0</v>
      </c>
      <c r="H16" s="586">
        <f>H$4*'投入係数(建設)'!H15</f>
        <v>0</v>
      </c>
      <c r="I16" s="27">
        <f>I$4*'投入係数(建設)'!I15</f>
        <v>0</v>
      </c>
      <c r="J16" s="586">
        <f>J$4*'投入係数(建設)'!J15</f>
        <v>0</v>
      </c>
      <c r="K16" s="27">
        <f>K$4*'投入係数(建設)'!K15</f>
        <v>0</v>
      </c>
      <c r="L16" s="586">
        <f>L$4*'投入係数(建設)'!L15</f>
        <v>0</v>
      </c>
      <c r="M16" s="586">
        <f>M$4*'投入係数(建設)'!M15</f>
        <v>0</v>
      </c>
      <c r="N16" s="27">
        <f>N$4*'投入係数(建設)'!N15</f>
        <v>0</v>
      </c>
      <c r="O16" s="586">
        <f>O$4*'投入係数(建設)'!O15</f>
        <v>0</v>
      </c>
      <c r="P16" s="586">
        <f>P$4*'投入係数(建設)'!P15</f>
        <v>0</v>
      </c>
      <c r="Q16" s="586">
        <f>Q$4*'投入係数(建設)'!Q15</f>
        <v>0</v>
      </c>
      <c r="R16" s="27">
        <f>R$4*'投入係数(建設)'!R15</f>
        <v>0</v>
      </c>
      <c r="S16" s="27">
        <f>S$4*'投入係数(建設)'!S15</f>
        <v>0</v>
      </c>
      <c r="T16" s="586">
        <f>T$4*'投入係数(建設)'!T15</f>
        <v>0</v>
      </c>
      <c r="U16" s="586">
        <f>U$4*'投入係数(建設)'!U15</f>
        <v>0</v>
      </c>
      <c r="V16" s="27">
        <f>V$4*'投入係数(建設)'!V15</f>
        <v>0</v>
      </c>
      <c r="W16" s="586">
        <f>W$4*'投入係数(建設)'!W15</f>
        <v>0</v>
      </c>
      <c r="X16" s="586">
        <f>X$4*'投入係数(建設)'!X15</f>
        <v>0</v>
      </c>
      <c r="Y16" s="586">
        <f>Y$4*'投入係数(建設)'!Y15</f>
        <v>0</v>
      </c>
      <c r="Z16" s="586">
        <f>Z$4*'投入係数(建設)'!Z15</f>
        <v>0</v>
      </c>
      <c r="AA16" s="586">
        <f>AA$4*'投入係数(建設)'!AA15</f>
        <v>0</v>
      </c>
      <c r="AB16" s="586">
        <f>AB$4*'投入係数(建設)'!AB15</f>
        <v>0</v>
      </c>
      <c r="AC16" s="586">
        <f>AC$4*'投入係数(建設)'!AC15</f>
        <v>0</v>
      </c>
      <c r="AD16" s="586">
        <f>AD$4*'投入係数(建設)'!AD15</f>
        <v>0</v>
      </c>
      <c r="AE16" s="27">
        <f>AE$4*'投入係数(建設)'!AE15</f>
        <v>0</v>
      </c>
      <c r="AF16" s="27">
        <f>AF$4*'投入係数(建設)'!AF15</f>
        <v>0</v>
      </c>
      <c r="AG16" s="27">
        <f>AG$4*'投入係数(建設)'!AG15</f>
        <v>0</v>
      </c>
      <c r="AH16" s="27">
        <f>AH$4*'投入係数(建設)'!AH15</f>
        <v>0</v>
      </c>
      <c r="AI16" s="27">
        <f>AI$4*'投入係数(建設)'!AI15</f>
        <v>0</v>
      </c>
      <c r="AJ16" s="586">
        <f>AJ$4*'投入係数(建設)'!AJ15</f>
        <v>0</v>
      </c>
      <c r="AK16" s="586">
        <f>AK$4*'投入係数(建設)'!AK15</f>
        <v>0</v>
      </c>
      <c r="AL16" s="586">
        <f>AL$4*'投入係数(建設)'!AL15</f>
        <v>0</v>
      </c>
      <c r="AM16" s="586">
        <f>AM$4*'投入係数(建設)'!AM15</f>
        <v>0</v>
      </c>
      <c r="AN16" s="586">
        <f>AN$4*'投入係数(建設)'!AN15</f>
        <v>0</v>
      </c>
      <c r="AO16" s="586">
        <f>AO$4*'投入係数(建設)'!AO15</f>
        <v>0</v>
      </c>
      <c r="AP16" s="586">
        <f>AP$4*'投入係数(建設)'!AP15</f>
        <v>0</v>
      </c>
      <c r="AQ16" s="27">
        <f>AQ$4*'投入係数(建設)'!AQ15</f>
        <v>0</v>
      </c>
      <c r="AR16" s="27">
        <f>AR$4*'投入係数(建設)'!AR15</f>
        <v>0</v>
      </c>
      <c r="AS16" s="586">
        <f>AS$4*'投入係数(建設)'!AS15</f>
        <v>0</v>
      </c>
      <c r="AT16" s="586">
        <f>AT$4*'投入係数(建設)'!AT15</f>
        <v>0</v>
      </c>
      <c r="AU16" s="586">
        <f>AU$4*'投入係数(建設)'!AU15</f>
        <v>0</v>
      </c>
      <c r="AV16" s="586">
        <f>AV$4*'投入係数(建設)'!AV15</f>
        <v>0</v>
      </c>
      <c r="AW16" s="27">
        <f>AW$4*'投入係数(建設)'!AW15</f>
        <v>0</v>
      </c>
      <c r="AX16" s="586">
        <f>AX$4*'投入係数(建設)'!AX15</f>
        <v>0</v>
      </c>
      <c r="AY16" s="586">
        <f>AY$4*'投入係数(建設)'!AY15</f>
        <v>0</v>
      </c>
      <c r="AZ16" s="586">
        <f>AZ$4*'投入係数(建設)'!AZ15</f>
        <v>0</v>
      </c>
      <c r="BA16" s="27">
        <f>BA$4*'投入係数(建設)'!BA15</f>
        <v>0</v>
      </c>
      <c r="BB16" s="27">
        <f>BB$4*'投入係数(建設)'!BB15</f>
        <v>0</v>
      </c>
      <c r="BC16" s="586">
        <f>BC$4*'投入係数(建設)'!BC15</f>
        <v>0</v>
      </c>
      <c r="BD16" s="586">
        <f>BD$4*'投入係数(建設)'!BD15</f>
        <v>0</v>
      </c>
      <c r="BE16" s="586">
        <f>BE$4*'投入係数(建設)'!BE15</f>
        <v>0</v>
      </c>
      <c r="BF16" s="586">
        <f>BF$4*'投入係数(建設)'!BF15</f>
        <v>0</v>
      </c>
      <c r="BG16" s="586">
        <f>BG$4*'投入係数(建設)'!BG15</f>
        <v>0</v>
      </c>
      <c r="BH16" s="586">
        <f>BH$4*'投入係数(建設)'!BH15</f>
        <v>0</v>
      </c>
      <c r="BI16" s="586">
        <f>BI$4*'投入係数(建設)'!BI15</f>
        <v>0</v>
      </c>
      <c r="BJ16" s="586">
        <f>BJ$4*'投入係数(建設)'!BJ15</f>
        <v>0</v>
      </c>
      <c r="BK16" s="586">
        <f>BK$4*'投入係数(建設)'!BK15</f>
        <v>0</v>
      </c>
      <c r="BL16" s="586">
        <f>BL$4*'投入係数(建設)'!BL15</f>
        <v>0</v>
      </c>
      <c r="BM16" s="586">
        <f>BM$4*'投入係数(建設)'!BM15</f>
        <v>0</v>
      </c>
      <c r="BN16" s="27">
        <f>BN$4*'投入係数(建設)'!BN15</f>
        <v>0</v>
      </c>
      <c r="BO16" s="586">
        <f>BO$4*'投入係数(建設)'!BO15</f>
        <v>0</v>
      </c>
      <c r="BP16" s="586">
        <f>BP$4*'投入係数(建設)'!BP15</f>
        <v>0</v>
      </c>
      <c r="BQ16" s="586">
        <f>BQ$4*'投入係数(建設)'!BQ15</f>
        <v>0</v>
      </c>
      <c r="BR16" s="586">
        <f>BR$4*'投入係数(建設)'!BR15</f>
        <v>0</v>
      </c>
      <c r="BS16" s="586">
        <f>BS$4*'投入係数(建設)'!BS15</f>
        <v>0</v>
      </c>
      <c r="BT16" s="586">
        <f>BT$4*'投入係数(建設)'!BT15</f>
        <v>0</v>
      </c>
      <c r="BU16" s="597">
        <f t="shared" si="0"/>
        <v>0</v>
      </c>
    </row>
    <row r="17" spans="1:73">
      <c r="A17" s="167">
        <f>建設IO2!A16</f>
        <v>13</v>
      </c>
      <c r="B17" s="25" t="str">
        <f>建設IO2!B16</f>
        <v>非鉄金属</v>
      </c>
      <c r="C17" s="27">
        <f>C$4*'投入係数(建設)'!C16</f>
        <v>0</v>
      </c>
      <c r="D17" s="27">
        <f>D$4*'投入係数(建設)'!D16</f>
        <v>0</v>
      </c>
      <c r="E17" s="27">
        <f>E$4*'投入係数(建設)'!E16</f>
        <v>0</v>
      </c>
      <c r="F17" s="27">
        <f>F$4*'投入係数(建設)'!F16</f>
        <v>0</v>
      </c>
      <c r="G17" s="586">
        <f>G$4*'投入係数(建設)'!G16</f>
        <v>0</v>
      </c>
      <c r="H17" s="586">
        <f>H$4*'投入係数(建設)'!H16</f>
        <v>0</v>
      </c>
      <c r="I17" s="27">
        <f>I$4*'投入係数(建設)'!I16</f>
        <v>0</v>
      </c>
      <c r="J17" s="586">
        <f>J$4*'投入係数(建設)'!J16</f>
        <v>0</v>
      </c>
      <c r="K17" s="27">
        <f>K$4*'投入係数(建設)'!K16</f>
        <v>0</v>
      </c>
      <c r="L17" s="586">
        <f>L$4*'投入係数(建設)'!L16</f>
        <v>0</v>
      </c>
      <c r="M17" s="586">
        <f>M$4*'投入係数(建設)'!M16</f>
        <v>0</v>
      </c>
      <c r="N17" s="27">
        <f>N$4*'投入係数(建設)'!N16</f>
        <v>0</v>
      </c>
      <c r="O17" s="586">
        <f>O$4*'投入係数(建設)'!O16</f>
        <v>0</v>
      </c>
      <c r="P17" s="586">
        <f>P$4*'投入係数(建設)'!P16</f>
        <v>0</v>
      </c>
      <c r="Q17" s="586">
        <f>Q$4*'投入係数(建設)'!Q16</f>
        <v>0</v>
      </c>
      <c r="R17" s="27">
        <f>R$4*'投入係数(建設)'!R16</f>
        <v>0</v>
      </c>
      <c r="S17" s="27">
        <f>S$4*'投入係数(建設)'!S16</f>
        <v>0</v>
      </c>
      <c r="T17" s="586">
        <f>T$4*'投入係数(建設)'!T16</f>
        <v>0</v>
      </c>
      <c r="U17" s="586">
        <f>U$4*'投入係数(建設)'!U16</f>
        <v>0</v>
      </c>
      <c r="V17" s="27">
        <f>V$4*'投入係数(建設)'!V16</f>
        <v>0</v>
      </c>
      <c r="W17" s="586">
        <f>W$4*'投入係数(建設)'!W16</f>
        <v>0</v>
      </c>
      <c r="X17" s="586">
        <f>X$4*'投入係数(建設)'!X16</f>
        <v>0</v>
      </c>
      <c r="Y17" s="586">
        <f>Y$4*'投入係数(建設)'!Y16</f>
        <v>0</v>
      </c>
      <c r="Z17" s="586">
        <f>Z$4*'投入係数(建設)'!Z16</f>
        <v>0</v>
      </c>
      <c r="AA17" s="586">
        <f>AA$4*'投入係数(建設)'!AA16</f>
        <v>0</v>
      </c>
      <c r="AB17" s="586">
        <f>AB$4*'投入係数(建設)'!AB16</f>
        <v>0</v>
      </c>
      <c r="AC17" s="586">
        <f>AC$4*'投入係数(建設)'!AC16</f>
        <v>0</v>
      </c>
      <c r="AD17" s="586">
        <f>AD$4*'投入係数(建設)'!AD16</f>
        <v>0</v>
      </c>
      <c r="AE17" s="27">
        <f>AE$4*'投入係数(建設)'!AE16</f>
        <v>0</v>
      </c>
      <c r="AF17" s="27">
        <f>AF$4*'投入係数(建設)'!AF16</f>
        <v>0</v>
      </c>
      <c r="AG17" s="27">
        <f>AG$4*'投入係数(建設)'!AG16</f>
        <v>0</v>
      </c>
      <c r="AH17" s="27">
        <f>AH$4*'投入係数(建設)'!AH16</f>
        <v>0</v>
      </c>
      <c r="AI17" s="27">
        <f>AI$4*'投入係数(建設)'!AI16</f>
        <v>0</v>
      </c>
      <c r="AJ17" s="586">
        <f>AJ$4*'投入係数(建設)'!AJ16</f>
        <v>0</v>
      </c>
      <c r="AK17" s="586">
        <f>AK$4*'投入係数(建設)'!AK16</f>
        <v>0</v>
      </c>
      <c r="AL17" s="586">
        <f>AL$4*'投入係数(建設)'!AL16</f>
        <v>0</v>
      </c>
      <c r="AM17" s="586">
        <f>AM$4*'投入係数(建設)'!AM16</f>
        <v>0</v>
      </c>
      <c r="AN17" s="586">
        <f>AN$4*'投入係数(建設)'!AN16</f>
        <v>0</v>
      </c>
      <c r="AO17" s="586">
        <f>AO$4*'投入係数(建設)'!AO16</f>
        <v>0</v>
      </c>
      <c r="AP17" s="586">
        <f>AP$4*'投入係数(建設)'!AP16</f>
        <v>0</v>
      </c>
      <c r="AQ17" s="27">
        <f>AQ$4*'投入係数(建設)'!AQ16</f>
        <v>0</v>
      </c>
      <c r="AR17" s="27">
        <f>AR$4*'投入係数(建設)'!AR16</f>
        <v>0</v>
      </c>
      <c r="AS17" s="586">
        <f>AS$4*'投入係数(建設)'!AS16</f>
        <v>0</v>
      </c>
      <c r="AT17" s="586">
        <f>AT$4*'投入係数(建設)'!AT16</f>
        <v>0</v>
      </c>
      <c r="AU17" s="586">
        <f>AU$4*'投入係数(建設)'!AU16</f>
        <v>0</v>
      </c>
      <c r="AV17" s="586">
        <f>AV$4*'投入係数(建設)'!AV16</f>
        <v>0</v>
      </c>
      <c r="AW17" s="27">
        <f>AW$4*'投入係数(建設)'!AW16</f>
        <v>0</v>
      </c>
      <c r="AX17" s="586">
        <f>AX$4*'投入係数(建設)'!AX16</f>
        <v>0</v>
      </c>
      <c r="AY17" s="586">
        <f>AY$4*'投入係数(建設)'!AY16</f>
        <v>0</v>
      </c>
      <c r="AZ17" s="586">
        <f>AZ$4*'投入係数(建設)'!AZ16</f>
        <v>0</v>
      </c>
      <c r="BA17" s="27">
        <f>BA$4*'投入係数(建設)'!BA16</f>
        <v>0</v>
      </c>
      <c r="BB17" s="27">
        <f>BB$4*'投入係数(建設)'!BB16</f>
        <v>0</v>
      </c>
      <c r="BC17" s="586">
        <f>BC$4*'投入係数(建設)'!BC16</f>
        <v>0</v>
      </c>
      <c r="BD17" s="586">
        <f>BD$4*'投入係数(建設)'!BD16</f>
        <v>0</v>
      </c>
      <c r="BE17" s="586">
        <f>BE$4*'投入係数(建設)'!BE16</f>
        <v>0</v>
      </c>
      <c r="BF17" s="586">
        <f>BF$4*'投入係数(建設)'!BF16</f>
        <v>0</v>
      </c>
      <c r="BG17" s="586">
        <f>BG$4*'投入係数(建設)'!BG16</f>
        <v>0</v>
      </c>
      <c r="BH17" s="586">
        <f>BH$4*'投入係数(建設)'!BH16</f>
        <v>0</v>
      </c>
      <c r="BI17" s="586">
        <f>BI$4*'投入係数(建設)'!BI16</f>
        <v>0</v>
      </c>
      <c r="BJ17" s="586">
        <f>BJ$4*'投入係数(建設)'!BJ16</f>
        <v>0</v>
      </c>
      <c r="BK17" s="586">
        <f>BK$4*'投入係数(建設)'!BK16</f>
        <v>0</v>
      </c>
      <c r="BL17" s="586">
        <f>BL$4*'投入係数(建設)'!BL16</f>
        <v>0</v>
      </c>
      <c r="BM17" s="586">
        <f>BM$4*'投入係数(建設)'!BM16</f>
        <v>0</v>
      </c>
      <c r="BN17" s="27">
        <f>BN$4*'投入係数(建設)'!BN16</f>
        <v>0</v>
      </c>
      <c r="BO17" s="586">
        <f>BO$4*'投入係数(建設)'!BO16</f>
        <v>0</v>
      </c>
      <c r="BP17" s="586">
        <f>BP$4*'投入係数(建設)'!BP16</f>
        <v>0</v>
      </c>
      <c r="BQ17" s="586">
        <f>BQ$4*'投入係数(建設)'!BQ16</f>
        <v>0</v>
      </c>
      <c r="BR17" s="586">
        <f>BR$4*'投入係数(建設)'!BR16</f>
        <v>0</v>
      </c>
      <c r="BS17" s="586">
        <f>BS$4*'投入係数(建設)'!BS16</f>
        <v>0</v>
      </c>
      <c r="BT17" s="586">
        <f>BT$4*'投入係数(建設)'!BT16</f>
        <v>0</v>
      </c>
      <c r="BU17" s="597">
        <f t="shared" si="0"/>
        <v>0</v>
      </c>
    </row>
    <row r="18" spans="1:73">
      <c r="A18" s="167">
        <f>建設IO2!A17</f>
        <v>14</v>
      </c>
      <c r="B18" s="25" t="str">
        <f>建設IO2!B17</f>
        <v>金属製品</v>
      </c>
      <c r="C18" s="27">
        <f>C$4*'投入係数(建設)'!C17</f>
        <v>0</v>
      </c>
      <c r="D18" s="27">
        <f>D$4*'投入係数(建設)'!D17</f>
        <v>0</v>
      </c>
      <c r="E18" s="27">
        <f>E$4*'投入係数(建設)'!E17</f>
        <v>0</v>
      </c>
      <c r="F18" s="27">
        <f>F$4*'投入係数(建設)'!F17</f>
        <v>0</v>
      </c>
      <c r="G18" s="586">
        <f>G$4*'投入係数(建設)'!G17</f>
        <v>0</v>
      </c>
      <c r="H18" s="586">
        <f>H$4*'投入係数(建設)'!H17</f>
        <v>0</v>
      </c>
      <c r="I18" s="27">
        <f>I$4*'投入係数(建設)'!I17</f>
        <v>0</v>
      </c>
      <c r="J18" s="586">
        <f>J$4*'投入係数(建設)'!J17</f>
        <v>0</v>
      </c>
      <c r="K18" s="27">
        <f>K$4*'投入係数(建設)'!K17</f>
        <v>0</v>
      </c>
      <c r="L18" s="586">
        <f>L$4*'投入係数(建設)'!L17</f>
        <v>0</v>
      </c>
      <c r="M18" s="586">
        <f>M$4*'投入係数(建設)'!M17</f>
        <v>0</v>
      </c>
      <c r="N18" s="27">
        <f>N$4*'投入係数(建設)'!N17</f>
        <v>0</v>
      </c>
      <c r="O18" s="586">
        <f>O$4*'投入係数(建設)'!O17</f>
        <v>0</v>
      </c>
      <c r="P18" s="586">
        <f>P$4*'投入係数(建設)'!P17</f>
        <v>0</v>
      </c>
      <c r="Q18" s="586">
        <f>Q$4*'投入係数(建設)'!Q17</f>
        <v>0</v>
      </c>
      <c r="R18" s="27">
        <f>R$4*'投入係数(建設)'!R17</f>
        <v>0</v>
      </c>
      <c r="S18" s="27">
        <f>S$4*'投入係数(建設)'!S17</f>
        <v>0</v>
      </c>
      <c r="T18" s="586">
        <f>T$4*'投入係数(建設)'!T17</f>
        <v>0</v>
      </c>
      <c r="U18" s="586">
        <f>U$4*'投入係数(建設)'!U17</f>
        <v>0</v>
      </c>
      <c r="V18" s="27">
        <f>V$4*'投入係数(建設)'!V17</f>
        <v>0</v>
      </c>
      <c r="W18" s="586">
        <f>W$4*'投入係数(建設)'!W17</f>
        <v>0</v>
      </c>
      <c r="X18" s="586">
        <f>X$4*'投入係数(建設)'!X17</f>
        <v>0</v>
      </c>
      <c r="Y18" s="586">
        <f>Y$4*'投入係数(建設)'!Y17</f>
        <v>0</v>
      </c>
      <c r="Z18" s="586">
        <f>Z$4*'投入係数(建設)'!Z17</f>
        <v>0</v>
      </c>
      <c r="AA18" s="586">
        <f>AA$4*'投入係数(建設)'!AA17</f>
        <v>0</v>
      </c>
      <c r="AB18" s="586">
        <f>AB$4*'投入係数(建設)'!AB17</f>
        <v>0</v>
      </c>
      <c r="AC18" s="586">
        <f>AC$4*'投入係数(建設)'!AC17</f>
        <v>0</v>
      </c>
      <c r="AD18" s="586">
        <f>AD$4*'投入係数(建設)'!AD17</f>
        <v>0</v>
      </c>
      <c r="AE18" s="27">
        <f>AE$4*'投入係数(建設)'!AE17</f>
        <v>0</v>
      </c>
      <c r="AF18" s="27">
        <f>AF$4*'投入係数(建設)'!AF17</f>
        <v>0</v>
      </c>
      <c r="AG18" s="27">
        <f>AG$4*'投入係数(建設)'!AG17</f>
        <v>0</v>
      </c>
      <c r="AH18" s="27">
        <f>AH$4*'投入係数(建設)'!AH17</f>
        <v>0</v>
      </c>
      <c r="AI18" s="27">
        <f>AI$4*'投入係数(建設)'!AI17</f>
        <v>0</v>
      </c>
      <c r="AJ18" s="586">
        <f>AJ$4*'投入係数(建設)'!AJ17</f>
        <v>0</v>
      </c>
      <c r="AK18" s="586">
        <f>AK$4*'投入係数(建設)'!AK17</f>
        <v>0</v>
      </c>
      <c r="AL18" s="586">
        <f>AL$4*'投入係数(建設)'!AL17</f>
        <v>0</v>
      </c>
      <c r="AM18" s="586">
        <f>AM$4*'投入係数(建設)'!AM17</f>
        <v>0</v>
      </c>
      <c r="AN18" s="586">
        <f>AN$4*'投入係数(建設)'!AN17</f>
        <v>0</v>
      </c>
      <c r="AO18" s="586">
        <f>AO$4*'投入係数(建設)'!AO17</f>
        <v>0</v>
      </c>
      <c r="AP18" s="586">
        <f>AP$4*'投入係数(建設)'!AP17</f>
        <v>0</v>
      </c>
      <c r="AQ18" s="27">
        <f>AQ$4*'投入係数(建設)'!AQ17</f>
        <v>0</v>
      </c>
      <c r="AR18" s="27">
        <f>AR$4*'投入係数(建設)'!AR17</f>
        <v>0</v>
      </c>
      <c r="AS18" s="586">
        <f>AS$4*'投入係数(建設)'!AS17</f>
        <v>0</v>
      </c>
      <c r="AT18" s="586">
        <f>AT$4*'投入係数(建設)'!AT17</f>
        <v>0</v>
      </c>
      <c r="AU18" s="586">
        <f>AU$4*'投入係数(建設)'!AU17</f>
        <v>0</v>
      </c>
      <c r="AV18" s="586">
        <f>AV$4*'投入係数(建設)'!AV17</f>
        <v>0</v>
      </c>
      <c r="AW18" s="27">
        <f>AW$4*'投入係数(建設)'!AW17</f>
        <v>0</v>
      </c>
      <c r="AX18" s="586">
        <f>AX$4*'投入係数(建設)'!AX17</f>
        <v>0</v>
      </c>
      <c r="AY18" s="586">
        <f>AY$4*'投入係数(建設)'!AY17</f>
        <v>0</v>
      </c>
      <c r="AZ18" s="586">
        <f>AZ$4*'投入係数(建設)'!AZ17</f>
        <v>0</v>
      </c>
      <c r="BA18" s="27">
        <f>BA$4*'投入係数(建設)'!BA17</f>
        <v>0</v>
      </c>
      <c r="BB18" s="27">
        <f>BB$4*'投入係数(建設)'!BB17</f>
        <v>0</v>
      </c>
      <c r="BC18" s="586">
        <f>BC$4*'投入係数(建設)'!BC17</f>
        <v>0</v>
      </c>
      <c r="BD18" s="586">
        <f>BD$4*'投入係数(建設)'!BD17</f>
        <v>0</v>
      </c>
      <c r="BE18" s="586">
        <f>BE$4*'投入係数(建設)'!BE17</f>
        <v>0</v>
      </c>
      <c r="BF18" s="586">
        <f>BF$4*'投入係数(建設)'!BF17</f>
        <v>0</v>
      </c>
      <c r="BG18" s="586">
        <f>BG$4*'投入係数(建設)'!BG17</f>
        <v>0</v>
      </c>
      <c r="BH18" s="586">
        <f>BH$4*'投入係数(建設)'!BH17</f>
        <v>0</v>
      </c>
      <c r="BI18" s="586">
        <f>BI$4*'投入係数(建設)'!BI17</f>
        <v>0</v>
      </c>
      <c r="BJ18" s="586">
        <f>BJ$4*'投入係数(建設)'!BJ17</f>
        <v>0</v>
      </c>
      <c r="BK18" s="586">
        <f>BK$4*'投入係数(建設)'!BK17</f>
        <v>0</v>
      </c>
      <c r="BL18" s="586">
        <f>BL$4*'投入係数(建設)'!BL17</f>
        <v>0</v>
      </c>
      <c r="BM18" s="586">
        <f>BM$4*'投入係数(建設)'!BM17</f>
        <v>0</v>
      </c>
      <c r="BN18" s="27">
        <f>BN$4*'投入係数(建設)'!BN17</f>
        <v>0</v>
      </c>
      <c r="BO18" s="586">
        <f>BO$4*'投入係数(建設)'!BO17</f>
        <v>0</v>
      </c>
      <c r="BP18" s="586">
        <f>BP$4*'投入係数(建設)'!BP17</f>
        <v>0</v>
      </c>
      <c r="BQ18" s="586">
        <f>BQ$4*'投入係数(建設)'!BQ17</f>
        <v>0</v>
      </c>
      <c r="BR18" s="586">
        <f>BR$4*'投入係数(建設)'!BR17</f>
        <v>0</v>
      </c>
      <c r="BS18" s="586">
        <f>BS$4*'投入係数(建設)'!BS17</f>
        <v>0</v>
      </c>
      <c r="BT18" s="586">
        <f>BT$4*'投入係数(建設)'!BT17</f>
        <v>0</v>
      </c>
      <c r="BU18" s="597">
        <f t="shared" si="0"/>
        <v>0</v>
      </c>
    </row>
    <row r="19" spans="1:73">
      <c r="A19" s="167">
        <f>建設IO2!A18</f>
        <v>15</v>
      </c>
      <c r="B19" s="25" t="str">
        <f>建設IO2!B18</f>
        <v>はん用機械</v>
      </c>
      <c r="C19" s="27">
        <f>C$4*'投入係数(建設)'!C18</f>
        <v>0</v>
      </c>
      <c r="D19" s="27">
        <f>D$4*'投入係数(建設)'!D18</f>
        <v>0</v>
      </c>
      <c r="E19" s="27">
        <f>E$4*'投入係数(建設)'!E18</f>
        <v>0</v>
      </c>
      <c r="F19" s="27">
        <f>F$4*'投入係数(建設)'!F18</f>
        <v>0</v>
      </c>
      <c r="G19" s="586">
        <f>G$4*'投入係数(建設)'!G18</f>
        <v>0</v>
      </c>
      <c r="H19" s="586">
        <f>H$4*'投入係数(建設)'!H18</f>
        <v>0</v>
      </c>
      <c r="I19" s="27">
        <f>I$4*'投入係数(建設)'!I18</f>
        <v>0</v>
      </c>
      <c r="J19" s="586">
        <f>J$4*'投入係数(建設)'!J18</f>
        <v>0</v>
      </c>
      <c r="K19" s="27">
        <f>K$4*'投入係数(建設)'!K18</f>
        <v>0</v>
      </c>
      <c r="L19" s="586">
        <f>L$4*'投入係数(建設)'!L18</f>
        <v>0</v>
      </c>
      <c r="M19" s="586">
        <f>M$4*'投入係数(建設)'!M18</f>
        <v>0</v>
      </c>
      <c r="N19" s="27">
        <f>N$4*'投入係数(建設)'!N18</f>
        <v>0</v>
      </c>
      <c r="O19" s="586">
        <f>O$4*'投入係数(建設)'!O18</f>
        <v>0</v>
      </c>
      <c r="P19" s="586">
        <f>P$4*'投入係数(建設)'!P18</f>
        <v>0</v>
      </c>
      <c r="Q19" s="586">
        <f>Q$4*'投入係数(建設)'!Q18</f>
        <v>0</v>
      </c>
      <c r="R19" s="27">
        <f>R$4*'投入係数(建設)'!R18</f>
        <v>0</v>
      </c>
      <c r="S19" s="27">
        <f>S$4*'投入係数(建設)'!S18</f>
        <v>0</v>
      </c>
      <c r="T19" s="586">
        <f>T$4*'投入係数(建設)'!T18</f>
        <v>0</v>
      </c>
      <c r="U19" s="586">
        <f>U$4*'投入係数(建設)'!U18</f>
        <v>0</v>
      </c>
      <c r="V19" s="27">
        <f>V$4*'投入係数(建設)'!V18</f>
        <v>0</v>
      </c>
      <c r="W19" s="586">
        <f>W$4*'投入係数(建設)'!W18</f>
        <v>0</v>
      </c>
      <c r="X19" s="586">
        <f>X$4*'投入係数(建設)'!X18</f>
        <v>0</v>
      </c>
      <c r="Y19" s="586">
        <f>Y$4*'投入係数(建設)'!Y18</f>
        <v>0</v>
      </c>
      <c r="Z19" s="586">
        <f>Z$4*'投入係数(建設)'!Z18</f>
        <v>0</v>
      </c>
      <c r="AA19" s="586">
        <f>AA$4*'投入係数(建設)'!AA18</f>
        <v>0</v>
      </c>
      <c r="AB19" s="586">
        <f>AB$4*'投入係数(建設)'!AB18</f>
        <v>0</v>
      </c>
      <c r="AC19" s="586">
        <f>AC$4*'投入係数(建設)'!AC18</f>
        <v>0</v>
      </c>
      <c r="AD19" s="586">
        <f>AD$4*'投入係数(建設)'!AD18</f>
        <v>0</v>
      </c>
      <c r="AE19" s="27">
        <f>AE$4*'投入係数(建設)'!AE18</f>
        <v>0</v>
      </c>
      <c r="AF19" s="27">
        <f>AF$4*'投入係数(建設)'!AF18</f>
        <v>0</v>
      </c>
      <c r="AG19" s="27">
        <f>AG$4*'投入係数(建設)'!AG18</f>
        <v>0</v>
      </c>
      <c r="AH19" s="27">
        <f>AH$4*'投入係数(建設)'!AH18</f>
        <v>0</v>
      </c>
      <c r="AI19" s="27">
        <f>AI$4*'投入係数(建設)'!AI18</f>
        <v>0</v>
      </c>
      <c r="AJ19" s="586">
        <f>AJ$4*'投入係数(建設)'!AJ18</f>
        <v>0</v>
      </c>
      <c r="AK19" s="586">
        <f>AK$4*'投入係数(建設)'!AK18</f>
        <v>0</v>
      </c>
      <c r="AL19" s="586">
        <f>AL$4*'投入係数(建設)'!AL18</f>
        <v>0</v>
      </c>
      <c r="AM19" s="586">
        <f>AM$4*'投入係数(建設)'!AM18</f>
        <v>0</v>
      </c>
      <c r="AN19" s="586">
        <f>AN$4*'投入係数(建設)'!AN18</f>
        <v>0</v>
      </c>
      <c r="AO19" s="586">
        <f>AO$4*'投入係数(建設)'!AO18</f>
        <v>0</v>
      </c>
      <c r="AP19" s="586">
        <f>AP$4*'投入係数(建設)'!AP18</f>
        <v>0</v>
      </c>
      <c r="AQ19" s="27">
        <f>AQ$4*'投入係数(建設)'!AQ18</f>
        <v>0</v>
      </c>
      <c r="AR19" s="27">
        <f>AR$4*'投入係数(建設)'!AR18</f>
        <v>0</v>
      </c>
      <c r="AS19" s="586">
        <f>AS$4*'投入係数(建設)'!AS18</f>
        <v>0</v>
      </c>
      <c r="AT19" s="586">
        <f>AT$4*'投入係数(建設)'!AT18</f>
        <v>0</v>
      </c>
      <c r="AU19" s="586">
        <f>AU$4*'投入係数(建設)'!AU18</f>
        <v>0</v>
      </c>
      <c r="AV19" s="586">
        <f>AV$4*'投入係数(建設)'!AV18</f>
        <v>0</v>
      </c>
      <c r="AW19" s="27">
        <f>AW$4*'投入係数(建設)'!AW18</f>
        <v>0</v>
      </c>
      <c r="AX19" s="586">
        <f>AX$4*'投入係数(建設)'!AX18</f>
        <v>0</v>
      </c>
      <c r="AY19" s="586">
        <f>AY$4*'投入係数(建設)'!AY18</f>
        <v>0</v>
      </c>
      <c r="AZ19" s="586">
        <f>AZ$4*'投入係数(建設)'!AZ18</f>
        <v>0</v>
      </c>
      <c r="BA19" s="27">
        <f>BA$4*'投入係数(建設)'!BA18</f>
        <v>0</v>
      </c>
      <c r="BB19" s="27">
        <f>BB$4*'投入係数(建設)'!BB18</f>
        <v>0</v>
      </c>
      <c r="BC19" s="586">
        <f>BC$4*'投入係数(建設)'!BC18</f>
        <v>0</v>
      </c>
      <c r="BD19" s="586">
        <f>BD$4*'投入係数(建設)'!BD18</f>
        <v>0</v>
      </c>
      <c r="BE19" s="586">
        <f>BE$4*'投入係数(建設)'!BE18</f>
        <v>0</v>
      </c>
      <c r="BF19" s="586">
        <f>BF$4*'投入係数(建設)'!BF18</f>
        <v>0</v>
      </c>
      <c r="BG19" s="586">
        <f>BG$4*'投入係数(建設)'!BG18</f>
        <v>0</v>
      </c>
      <c r="BH19" s="586">
        <f>BH$4*'投入係数(建設)'!BH18</f>
        <v>0</v>
      </c>
      <c r="BI19" s="586">
        <f>BI$4*'投入係数(建設)'!BI18</f>
        <v>0</v>
      </c>
      <c r="BJ19" s="586">
        <f>BJ$4*'投入係数(建設)'!BJ18</f>
        <v>0</v>
      </c>
      <c r="BK19" s="586">
        <f>BK$4*'投入係数(建設)'!BK18</f>
        <v>0</v>
      </c>
      <c r="BL19" s="586">
        <f>BL$4*'投入係数(建設)'!BL18</f>
        <v>0</v>
      </c>
      <c r="BM19" s="586">
        <f>BM$4*'投入係数(建設)'!BM18</f>
        <v>0</v>
      </c>
      <c r="BN19" s="27">
        <f>BN$4*'投入係数(建設)'!BN18</f>
        <v>0</v>
      </c>
      <c r="BO19" s="586">
        <f>BO$4*'投入係数(建設)'!BO18</f>
        <v>0</v>
      </c>
      <c r="BP19" s="586">
        <f>BP$4*'投入係数(建設)'!BP18</f>
        <v>0</v>
      </c>
      <c r="BQ19" s="586">
        <f>BQ$4*'投入係数(建設)'!BQ18</f>
        <v>0</v>
      </c>
      <c r="BR19" s="586">
        <f>BR$4*'投入係数(建設)'!BR18</f>
        <v>0</v>
      </c>
      <c r="BS19" s="586">
        <f>BS$4*'投入係数(建設)'!BS18</f>
        <v>0</v>
      </c>
      <c r="BT19" s="586">
        <f>BT$4*'投入係数(建設)'!BT18</f>
        <v>0</v>
      </c>
      <c r="BU19" s="597">
        <f t="shared" si="0"/>
        <v>0</v>
      </c>
    </row>
    <row r="20" spans="1:73">
      <c r="A20" s="167">
        <f>建設IO2!A19</f>
        <v>16</v>
      </c>
      <c r="B20" s="25" t="str">
        <f>建設IO2!B19</f>
        <v>生産用機械</v>
      </c>
      <c r="C20" s="27">
        <f>C$4*'投入係数(建設)'!C19</f>
        <v>0</v>
      </c>
      <c r="D20" s="27">
        <f>D$4*'投入係数(建設)'!D19</f>
        <v>0</v>
      </c>
      <c r="E20" s="27">
        <f>E$4*'投入係数(建設)'!E19</f>
        <v>0</v>
      </c>
      <c r="F20" s="27">
        <f>F$4*'投入係数(建設)'!F19</f>
        <v>0</v>
      </c>
      <c r="G20" s="586">
        <f>G$4*'投入係数(建設)'!G19</f>
        <v>0</v>
      </c>
      <c r="H20" s="586">
        <f>H$4*'投入係数(建設)'!H19</f>
        <v>0</v>
      </c>
      <c r="I20" s="27">
        <f>I$4*'投入係数(建設)'!I19</f>
        <v>0</v>
      </c>
      <c r="J20" s="586">
        <f>J$4*'投入係数(建設)'!J19</f>
        <v>0</v>
      </c>
      <c r="K20" s="27">
        <f>K$4*'投入係数(建設)'!K19</f>
        <v>0</v>
      </c>
      <c r="L20" s="586">
        <f>L$4*'投入係数(建設)'!L19</f>
        <v>0</v>
      </c>
      <c r="M20" s="586">
        <f>M$4*'投入係数(建設)'!M19</f>
        <v>0</v>
      </c>
      <c r="N20" s="27">
        <f>N$4*'投入係数(建設)'!N19</f>
        <v>0</v>
      </c>
      <c r="O20" s="586">
        <f>O$4*'投入係数(建設)'!O19</f>
        <v>0</v>
      </c>
      <c r="P20" s="586">
        <f>P$4*'投入係数(建設)'!P19</f>
        <v>0</v>
      </c>
      <c r="Q20" s="586">
        <f>Q$4*'投入係数(建設)'!Q19</f>
        <v>0</v>
      </c>
      <c r="R20" s="27">
        <f>R$4*'投入係数(建設)'!R19</f>
        <v>0</v>
      </c>
      <c r="S20" s="27">
        <f>S$4*'投入係数(建設)'!S19</f>
        <v>0</v>
      </c>
      <c r="T20" s="586">
        <f>T$4*'投入係数(建設)'!T19</f>
        <v>0</v>
      </c>
      <c r="U20" s="586">
        <f>U$4*'投入係数(建設)'!U19</f>
        <v>0</v>
      </c>
      <c r="V20" s="27">
        <f>V$4*'投入係数(建設)'!V19</f>
        <v>0</v>
      </c>
      <c r="W20" s="586">
        <f>W$4*'投入係数(建設)'!W19</f>
        <v>0</v>
      </c>
      <c r="X20" s="586">
        <f>X$4*'投入係数(建設)'!X19</f>
        <v>0</v>
      </c>
      <c r="Y20" s="586">
        <f>Y$4*'投入係数(建設)'!Y19</f>
        <v>0</v>
      </c>
      <c r="Z20" s="586">
        <f>Z$4*'投入係数(建設)'!Z19</f>
        <v>0</v>
      </c>
      <c r="AA20" s="586">
        <f>AA$4*'投入係数(建設)'!AA19</f>
        <v>0</v>
      </c>
      <c r="AB20" s="586">
        <f>AB$4*'投入係数(建設)'!AB19</f>
        <v>0</v>
      </c>
      <c r="AC20" s="586">
        <f>AC$4*'投入係数(建設)'!AC19</f>
        <v>0</v>
      </c>
      <c r="AD20" s="586">
        <f>AD$4*'投入係数(建設)'!AD19</f>
        <v>0</v>
      </c>
      <c r="AE20" s="27">
        <f>AE$4*'投入係数(建設)'!AE19</f>
        <v>0</v>
      </c>
      <c r="AF20" s="27">
        <f>AF$4*'投入係数(建設)'!AF19</f>
        <v>0</v>
      </c>
      <c r="AG20" s="27">
        <f>AG$4*'投入係数(建設)'!AG19</f>
        <v>0</v>
      </c>
      <c r="AH20" s="27">
        <f>AH$4*'投入係数(建設)'!AH19</f>
        <v>0</v>
      </c>
      <c r="AI20" s="27">
        <f>AI$4*'投入係数(建設)'!AI19</f>
        <v>0</v>
      </c>
      <c r="AJ20" s="586">
        <f>AJ$4*'投入係数(建設)'!AJ19</f>
        <v>0</v>
      </c>
      <c r="AK20" s="586">
        <f>AK$4*'投入係数(建設)'!AK19</f>
        <v>0</v>
      </c>
      <c r="AL20" s="586">
        <f>AL$4*'投入係数(建設)'!AL19</f>
        <v>0</v>
      </c>
      <c r="AM20" s="586">
        <f>AM$4*'投入係数(建設)'!AM19</f>
        <v>0</v>
      </c>
      <c r="AN20" s="586">
        <f>AN$4*'投入係数(建設)'!AN19</f>
        <v>0</v>
      </c>
      <c r="AO20" s="586">
        <f>AO$4*'投入係数(建設)'!AO19</f>
        <v>0</v>
      </c>
      <c r="AP20" s="586">
        <f>AP$4*'投入係数(建設)'!AP19</f>
        <v>0</v>
      </c>
      <c r="AQ20" s="27">
        <f>AQ$4*'投入係数(建設)'!AQ19</f>
        <v>0</v>
      </c>
      <c r="AR20" s="27">
        <f>AR$4*'投入係数(建設)'!AR19</f>
        <v>0</v>
      </c>
      <c r="AS20" s="586">
        <f>AS$4*'投入係数(建設)'!AS19</f>
        <v>0</v>
      </c>
      <c r="AT20" s="586">
        <f>AT$4*'投入係数(建設)'!AT19</f>
        <v>0</v>
      </c>
      <c r="AU20" s="586">
        <f>AU$4*'投入係数(建設)'!AU19</f>
        <v>0</v>
      </c>
      <c r="AV20" s="586">
        <f>AV$4*'投入係数(建設)'!AV19</f>
        <v>0</v>
      </c>
      <c r="AW20" s="27">
        <f>AW$4*'投入係数(建設)'!AW19</f>
        <v>0</v>
      </c>
      <c r="AX20" s="586">
        <f>AX$4*'投入係数(建設)'!AX19</f>
        <v>0</v>
      </c>
      <c r="AY20" s="586">
        <f>AY$4*'投入係数(建設)'!AY19</f>
        <v>0</v>
      </c>
      <c r="AZ20" s="586">
        <f>AZ$4*'投入係数(建設)'!AZ19</f>
        <v>0</v>
      </c>
      <c r="BA20" s="27">
        <f>BA$4*'投入係数(建設)'!BA19</f>
        <v>0</v>
      </c>
      <c r="BB20" s="27">
        <f>BB$4*'投入係数(建設)'!BB19</f>
        <v>0</v>
      </c>
      <c r="BC20" s="586">
        <f>BC$4*'投入係数(建設)'!BC19</f>
        <v>0</v>
      </c>
      <c r="BD20" s="586">
        <f>BD$4*'投入係数(建設)'!BD19</f>
        <v>0</v>
      </c>
      <c r="BE20" s="586">
        <f>BE$4*'投入係数(建設)'!BE19</f>
        <v>0</v>
      </c>
      <c r="BF20" s="586">
        <f>BF$4*'投入係数(建設)'!BF19</f>
        <v>0</v>
      </c>
      <c r="BG20" s="586">
        <f>BG$4*'投入係数(建設)'!BG19</f>
        <v>0</v>
      </c>
      <c r="BH20" s="586">
        <f>BH$4*'投入係数(建設)'!BH19</f>
        <v>0</v>
      </c>
      <c r="BI20" s="586">
        <f>BI$4*'投入係数(建設)'!BI19</f>
        <v>0</v>
      </c>
      <c r="BJ20" s="586">
        <f>BJ$4*'投入係数(建設)'!BJ19</f>
        <v>0</v>
      </c>
      <c r="BK20" s="586">
        <f>BK$4*'投入係数(建設)'!BK19</f>
        <v>0</v>
      </c>
      <c r="BL20" s="586">
        <f>BL$4*'投入係数(建設)'!BL19</f>
        <v>0</v>
      </c>
      <c r="BM20" s="586">
        <f>BM$4*'投入係数(建設)'!BM19</f>
        <v>0</v>
      </c>
      <c r="BN20" s="27">
        <f>BN$4*'投入係数(建設)'!BN19</f>
        <v>0</v>
      </c>
      <c r="BO20" s="586">
        <f>BO$4*'投入係数(建設)'!BO19</f>
        <v>0</v>
      </c>
      <c r="BP20" s="586">
        <f>BP$4*'投入係数(建設)'!BP19</f>
        <v>0</v>
      </c>
      <c r="BQ20" s="586">
        <f>BQ$4*'投入係数(建設)'!BQ19</f>
        <v>0</v>
      </c>
      <c r="BR20" s="586">
        <f>BR$4*'投入係数(建設)'!BR19</f>
        <v>0</v>
      </c>
      <c r="BS20" s="586">
        <f>BS$4*'投入係数(建設)'!BS19</f>
        <v>0</v>
      </c>
      <c r="BT20" s="586">
        <f>BT$4*'投入係数(建設)'!BT19</f>
        <v>0</v>
      </c>
      <c r="BU20" s="597">
        <f t="shared" si="0"/>
        <v>0</v>
      </c>
    </row>
    <row r="21" spans="1:73">
      <c r="A21" s="167">
        <f>建設IO2!A20</f>
        <v>17</v>
      </c>
      <c r="B21" s="25" t="str">
        <f>建設IO2!B20</f>
        <v>業務用機械</v>
      </c>
      <c r="C21" s="27">
        <f>C$4*'投入係数(建設)'!C20</f>
        <v>0</v>
      </c>
      <c r="D21" s="27">
        <f>D$4*'投入係数(建設)'!D20</f>
        <v>0</v>
      </c>
      <c r="E21" s="27">
        <f>E$4*'投入係数(建設)'!E20</f>
        <v>0</v>
      </c>
      <c r="F21" s="27">
        <f>F$4*'投入係数(建設)'!F20</f>
        <v>0</v>
      </c>
      <c r="G21" s="586">
        <f>G$4*'投入係数(建設)'!G20</f>
        <v>0</v>
      </c>
      <c r="H21" s="586">
        <f>H$4*'投入係数(建設)'!H20</f>
        <v>0</v>
      </c>
      <c r="I21" s="27">
        <f>I$4*'投入係数(建設)'!I20</f>
        <v>0</v>
      </c>
      <c r="J21" s="586">
        <f>J$4*'投入係数(建設)'!J20</f>
        <v>0</v>
      </c>
      <c r="K21" s="27">
        <f>K$4*'投入係数(建設)'!K20</f>
        <v>0</v>
      </c>
      <c r="L21" s="586">
        <f>L$4*'投入係数(建設)'!L20</f>
        <v>0</v>
      </c>
      <c r="M21" s="586">
        <f>M$4*'投入係数(建設)'!M20</f>
        <v>0</v>
      </c>
      <c r="N21" s="27">
        <f>N$4*'投入係数(建設)'!N20</f>
        <v>0</v>
      </c>
      <c r="O21" s="586">
        <f>O$4*'投入係数(建設)'!O20</f>
        <v>0</v>
      </c>
      <c r="P21" s="586">
        <f>P$4*'投入係数(建設)'!P20</f>
        <v>0</v>
      </c>
      <c r="Q21" s="586">
        <f>Q$4*'投入係数(建設)'!Q20</f>
        <v>0</v>
      </c>
      <c r="R21" s="27">
        <f>R$4*'投入係数(建設)'!R20</f>
        <v>0</v>
      </c>
      <c r="S21" s="27">
        <f>S$4*'投入係数(建設)'!S20</f>
        <v>0</v>
      </c>
      <c r="T21" s="586">
        <f>T$4*'投入係数(建設)'!T20</f>
        <v>0</v>
      </c>
      <c r="U21" s="586">
        <f>U$4*'投入係数(建設)'!U20</f>
        <v>0</v>
      </c>
      <c r="V21" s="27">
        <f>V$4*'投入係数(建設)'!V20</f>
        <v>0</v>
      </c>
      <c r="W21" s="586">
        <f>W$4*'投入係数(建設)'!W20</f>
        <v>0</v>
      </c>
      <c r="X21" s="586">
        <f>X$4*'投入係数(建設)'!X20</f>
        <v>0</v>
      </c>
      <c r="Y21" s="586">
        <f>Y$4*'投入係数(建設)'!Y20</f>
        <v>0</v>
      </c>
      <c r="Z21" s="586">
        <f>Z$4*'投入係数(建設)'!Z20</f>
        <v>0</v>
      </c>
      <c r="AA21" s="586">
        <f>AA$4*'投入係数(建設)'!AA20</f>
        <v>0</v>
      </c>
      <c r="AB21" s="586">
        <f>AB$4*'投入係数(建設)'!AB20</f>
        <v>0</v>
      </c>
      <c r="AC21" s="586">
        <f>AC$4*'投入係数(建設)'!AC20</f>
        <v>0</v>
      </c>
      <c r="AD21" s="586">
        <f>AD$4*'投入係数(建設)'!AD20</f>
        <v>0</v>
      </c>
      <c r="AE21" s="27">
        <f>AE$4*'投入係数(建設)'!AE20</f>
        <v>0</v>
      </c>
      <c r="AF21" s="27">
        <f>AF$4*'投入係数(建設)'!AF20</f>
        <v>0</v>
      </c>
      <c r="AG21" s="27">
        <f>AG$4*'投入係数(建設)'!AG20</f>
        <v>0</v>
      </c>
      <c r="AH21" s="27">
        <f>AH$4*'投入係数(建設)'!AH20</f>
        <v>0</v>
      </c>
      <c r="AI21" s="27">
        <f>AI$4*'投入係数(建設)'!AI20</f>
        <v>0</v>
      </c>
      <c r="AJ21" s="586">
        <f>AJ$4*'投入係数(建設)'!AJ20</f>
        <v>0</v>
      </c>
      <c r="AK21" s="586">
        <f>AK$4*'投入係数(建設)'!AK20</f>
        <v>0</v>
      </c>
      <c r="AL21" s="586">
        <f>AL$4*'投入係数(建設)'!AL20</f>
        <v>0</v>
      </c>
      <c r="AM21" s="586">
        <f>AM$4*'投入係数(建設)'!AM20</f>
        <v>0</v>
      </c>
      <c r="AN21" s="586">
        <f>AN$4*'投入係数(建設)'!AN20</f>
        <v>0</v>
      </c>
      <c r="AO21" s="586">
        <f>AO$4*'投入係数(建設)'!AO20</f>
        <v>0</v>
      </c>
      <c r="AP21" s="586">
        <f>AP$4*'投入係数(建設)'!AP20</f>
        <v>0</v>
      </c>
      <c r="AQ21" s="27">
        <f>AQ$4*'投入係数(建設)'!AQ20</f>
        <v>0</v>
      </c>
      <c r="AR21" s="27">
        <f>AR$4*'投入係数(建設)'!AR20</f>
        <v>0</v>
      </c>
      <c r="AS21" s="586">
        <f>AS$4*'投入係数(建設)'!AS20</f>
        <v>0</v>
      </c>
      <c r="AT21" s="586">
        <f>AT$4*'投入係数(建設)'!AT20</f>
        <v>0</v>
      </c>
      <c r="AU21" s="586">
        <f>AU$4*'投入係数(建設)'!AU20</f>
        <v>0</v>
      </c>
      <c r="AV21" s="586">
        <f>AV$4*'投入係数(建設)'!AV20</f>
        <v>0</v>
      </c>
      <c r="AW21" s="27">
        <f>AW$4*'投入係数(建設)'!AW20</f>
        <v>0</v>
      </c>
      <c r="AX21" s="586">
        <f>AX$4*'投入係数(建設)'!AX20</f>
        <v>0</v>
      </c>
      <c r="AY21" s="586">
        <f>AY$4*'投入係数(建設)'!AY20</f>
        <v>0</v>
      </c>
      <c r="AZ21" s="586">
        <f>AZ$4*'投入係数(建設)'!AZ20</f>
        <v>0</v>
      </c>
      <c r="BA21" s="27">
        <f>BA$4*'投入係数(建設)'!BA20</f>
        <v>0</v>
      </c>
      <c r="BB21" s="27">
        <f>BB$4*'投入係数(建設)'!BB20</f>
        <v>0</v>
      </c>
      <c r="BC21" s="586">
        <f>BC$4*'投入係数(建設)'!BC20</f>
        <v>0</v>
      </c>
      <c r="BD21" s="586">
        <f>BD$4*'投入係数(建設)'!BD20</f>
        <v>0</v>
      </c>
      <c r="BE21" s="586">
        <f>BE$4*'投入係数(建設)'!BE20</f>
        <v>0</v>
      </c>
      <c r="BF21" s="586">
        <f>BF$4*'投入係数(建設)'!BF20</f>
        <v>0</v>
      </c>
      <c r="BG21" s="586">
        <f>BG$4*'投入係数(建設)'!BG20</f>
        <v>0</v>
      </c>
      <c r="BH21" s="586">
        <f>BH$4*'投入係数(建設)'!BH20</f>
        <v>0</v>
      </c>
      <c r="BI21" s="586">
        <f>BI$4*'投入係数(建設)'!BI20</f>
        <v>0</v>
      </c>
      <c r="BJ21" s="586">
        <f>BJ$4*'投入係数(建設)'!BJ20</f>
        <v>0</v>
      </c>
      <c r="BK21" s="586">
        <f>BK$4*'投入係数(建設)'!BK20</f>
        <v>0</v>
      </c>
      <c r="BL21" s="586">
        <f>BL$4*'投入係数(建設)'!BL20</f>
        <v>0</v>
      </c>
      <c r="BM21" s="586">
        <f>BM$4*'投入係数(建設)'!BM20</f>
        <v>0</v>
      </c>
      <c r="BN21" s="27">
        <f>BN$4*'投入係数(建設)'!BN20</f>
        <v>0</v>
      </c>
      <c r="BO21" s="586">
        <f>BO$4*'投入係数(建設)'!BO20</f>
        <v>0</v>
      </c>
      <c r="BP21" s="586">
        <f>BP$4*'投入係数(建設)'!BP20</f>
        <v>0</v>
      </c>
      <c r="BQ21" s="586">
        <f>BQ$4*'投入係数(建設)'!BQ20</f>
        <v>0</v>
      </c>
      <c r="BR21" s="586">
        <f>BR$4*'投入係数(建設)'!BR20</f>
        <v>0</v>
      </c>
      <c r="BS21" s="586">
        <f>BS$4*'投入係数(建設)'!BS20</f>
        <v>0</v>
      </c>
      <c r="BT21" s="586">
        <f>BT$4*'投入係数(建設)'!BT20</f>
        <v>0</v>
      </c>
      <c r="BU21" s="597">
        <f t="shared" si="0"/>
        <v>0</v>
      </c>
    </row>
    <row r="22" spans="1:73">
      <c r="A22" s="167">
        <f>建設IO2!A21</f>
        <v>18</v>
      </c>
      <c r="B22" s="25" t="str">
        <f>建設IO2!B21</f>
        <v>電子部品</v>
      </c>
      <c r="C22" s="27">
        <f>C$4*'投入係数(建設)'!C21</f>
        <v>0</v>
      </c>
      <c r="D22" s="27">
        <f>D$4*'投入係数(建設)'!D21</f>
        <v>0</v>
      </c>
      <c r="E22" s="27">
        <f>E$4*'投入係数(建設)'!E21</f>
        <v>0</v>
      </c>
      <c r="F22" s="27">
        <f>F$4*'投入係数(建設)'!F21</f>
        <v>0</v>
      </c>
      <c r="G22" s="586">
        <f>G$4*'投入係数(建設)'!G21</f>
        <v>0</v>
      </c>
      <c r="H22" s="586">
        <f>H$4*'投入係数(建設)'!H21</f>
        <v>0</v>
      </c>
      <c r="I22" s="27">
        <f>I$4*'投入係数(建設)'!I21</f>
        <v>0</v>
      </c>
      <c r="J22" s="586">
        <f>J$4*'投入係数(建設)'!J21</f>
        <v>0</v>
      </c>
      <c r="K22" s="27">
        <f>K$4*'投入係数(建設)'!K21</f>
        <v>0</v>
      </c>
      <c r="L22" s="586">
        <f>L$4*'投入係数(建設)'!L21</f>
        <v>0</v>
      </c>
      <c r="M22" s="586">
        <f>M$4*'投入係数(建設)'!M21</f>
        <v>0</v>
      </c>
      <c r="N22" s="27">
        <f>N$4*'投入係数(建設)'!N21</f>
        <v>0</v>
      </c>
      <c r="O22" s="586">
        <f>O$4*'投入係数(建設)'!O21</f>
        <v>0</v>
      </c>
      <c r="P22" s="586">
        <f>P$4*'投入係数(建設)'!P21</f>
        <v>0</v>
      </c>
      <c r="Q22" s="586">
        <f>Q$4*'投入係数(建設)'!Q21</f>
        <v>0</v>
      </c>
      <c r="R22" s="27">
        <f>R$4*'投入係数(建設)'!R21</f>
        <v>0</v>
      </c>
      <c r="S22" s="27">
        <f>S$4*'投入係数(建設)'!S21</f>
        <v>0</v>
      </c>
      <c r="T22" s="586">
        <f>T$4*'投入係数(建設)'!T21</f>
        <v>0</v>
      </c>
      <c r="U22" s="586">
        <f>U$4*'投入係数(建設)'!U21</f>
        <v>0</v>
      </c>
      <c r="V22" s="27">
        <f>V$4*'投入係数(建設)'!V21</f>
        <v>0</v>
      </c>
      <c r="W22" s="586">
        <f>W$4*'投入係数(建設)'!W21</f>
        <v>0</v>
      </c>
      <c r="X22" s="586">
        <f>X$4*'投入係数(建設)'!X21</f>
        <v>0</v>
      </c>
      <c r="Y22" s="586">
        <f>Y$4*'投入係数(建設)'!Y21</f>
        <v>0</v>
      </c>
      <c r="Z22" s="586">
        <f>Z$4*'投入係数(建設)'!Z21</f>
        <v>0</v>
      </c>
      <c r="AA22" s="586">
        <f>AA$4*'投入係数(建設)'!AA21</f>
        <v>0</v>
      </c>
      <c r="AB22" s="586">
        <f>AB$4*'投入係数(建設)'!AB21</f>
        <v>0</v>
      </c>
      <c r="AC22" s="586">
        <f>AC$4*'投入係数(建設)'!AC21</f>
        <v>0</v>
      </c>
      <c r="AD22" s="586">
        <f>AD$4*'投入係数(建設)'!AD21</f>
        <v>0</v>
      </c>
      <c r="AE22" s="27">
        <f>AE$4*'投入係数(建設)'!AE21</f>
        <v>0</v>
      </c>
      <c r="AF22" s="27">
        <f>AF$4*'投入係数(建設)'!AF21</f>
        <v>0</v>
      </c>
      <c r="AG22" s="27">
        <f>AG$4*'投入係数(建設)'!AG21</f>
        <v>0</v>
      </c>
      <c r="AH22" s="27">
        <f>AH$4*'投入係数(建設)'!AH21</f>
        <v>0</v>
      </c>
      <c r="AI22" s="27">
        <f>AI$4*'投入係数(建設)'!AI21</f>
        <v>0</v>
      </c>
      <c r="AJ22" s="586">
        <f>AJ$4*'投入係数(建設)'!AJ21</f>
        <v>0</v>
      </c>
      <c r="AK22" s="586">
        <f>AK$4*'投入係数(建設)'!AK21</f>
        <v>0</v>
      </c>
      <c r="AL22" s="586">
        <f>AL$4*'投入係数(建設)'!AL21</f>
        <v>0</v>
      </c>
      <c r="AM22" s="586">
        <f>AM$4*'投入係数(建設)'!AM21</f>
        <v>0</v>
      </c>
      <c r="AN22" s="586">
        <f>AN$4*'投入係数(建設)'!AN21</f>
        <v>0</v>
      </c>
      <c r="AO22" s="586">
        <f>AO$4*'投入係数(建設)'!AO21</f>
        <v>0</v>
      </c>
      <c r="AP22" s="586">
        <f>AP$4*'投入係数(建設)'!AP21</f>
        <v>0</v>
      </c>
      <c r="AQ22" s="27">
        <f>AQ$4*'投入係数(建設)'!AQ21</f>
        <v>0</v>
      </c>
      <c r="AR22" s="27">
        <f>AR$4*'投入係数(建設)'!AR21</f>
        <v>0</v>
      </c>
      <c r="AS22" s="586">
        <f>AS$4*'投入係数(建設)'!AS21</f>
        <v>0</v>
      </c>
      <c r="AT22" s="586">
        <f>AT$4*'投入係数(建設)'!AT21</f>
        <v>0</v>
      </c>
      <c r="AU22" s="586">
        <f>AU$4*'投入係数(建設)'!AU21</f>
        <v>0</v>
      </c>
      <c r="AV22" s="586">
        <f>AV$4*'投入係数(建設)'!AV21</f>
        <v>0</v>
      </c>
      <c r="AW22" s="27">
        <f>AW$4*'投入係数(建設)'!AW21</f>
        <v>0</v>
      </c>
      <c r="AX22" s="586">
        <f>AX$4*'投入係数(建設)'!AX21</f>
        <v>0</v>
      </c>
      <c r="AY22" s="586">
        <f>AY$4*'投入係数(建設)'!AY21</f>
        <v>0</v>
      </c>
      <c r="AZ22" s="586">
        <f>AZ$4*'投入係数(建設)'!AZ21</f>
        <v>0</v>
      </c>
      <c r="BA22" s="27">
        <f>BA$4*'投入係数(建設)'!BA21</f>
        <v>0</v>
      </c>
      <c r="BB22" s="27">
        <f>BB$4*'投入係数(建設)'!BB21</f>
        <v>0</v>
      </c>
      <c r="BC22" s="586">
        <f>BC$4*'投入係数(建設)'!BC21</f>
        <v>0</v>
      </c>
      <c r="BD22" s="586">
        <f>BD$4*'投入係数(建設)'!BD21</f>
        <v>0</v>
      </c>
      <c r="BE22" s="586">
        <f>BE$4*'投入係数(建設)'!BE21</f>
        <v>0</v>
      </c>
      <c r="BF22" s="586">
        <f>BF$4*'投入係数(建設)'!BF21</f>
        <v>0</v>
      </c>
      <c r="BG22" s="586">
        <f>BG$4*'投入係数(建設)'!BG21</f>
        <v>0</v>
      </c>
      <c r="BH22" s="586">
        <f>BH$4*'投入係数(建設)'!BH21</f>
        <v>0</v>
      </c>
      <c r="BI22" s="586">
        <f>BI$4*'投入係数(建設)'!BI21</f>
        <v>0</v>
      </c>
      <c r="BJ22" s="586">
        <f>BJ$4*'投入係数(建設)'!BJ21</f>
        <v>0</v>
      </c>
      <c r="BK22" s="586">
        <f>BK$4*'投入係数(建設)'!BK21</f>
        <v>0</v>
      </c>
      <c r="BL22" s="586">
        <f>BL$4*'投入係数(建設)'!BL21</f>
        <v>0</v>
      </c>
      <c r="BM22" s="586">
        <f>BM$4*'投入係数(建設)'!BM21</f>
        <v>0</v>
      </c>
      <c r="BN22" s="27">
        <f>BN$4*'投入係数(建設)'!BN21</f>
        <v>0</v>
      </c>
      <c r="BO22" s="586">
        <f>BO$4*'投入係数(建設)'!BO21</f>
        <v>0</v>
      </c>
      <c r="BP22" s="586">
        <f>BP$4*'投入係数(建設)'!BP21</f>
        <v>0</v>
      </c>
      <c r="BQ22" s="586">
        <f>BQ$4*'投入係数(建設)'!BQ21</f>
        <v>0</v>
      </c>
      <c r="BR22" s="586">
        <f>BR$4*'投入係数(建設)'!BR21</f>
        <v>0</v>
      </c>
      <c r="BS22" s="586">
        <f>BS$4*'投入係数(建設)'!BS21</f>
        <v>0</v>
      </c>
      <c r="BT22" s="586">
        <f>BT$4*'投入係数(建設)'!BT21</f>
        <v>0</v>
      </c>
      <c r="BU22" s="597">
        <f t="shared" si="0"/>
        <v>0</v>
      </c>
    </row>
    <row r="23" spans="1:73">
      <c r="A23" s="167">
        <f>建設IO2!A22</f>
        <v>19</v>
      </c>
      <c r="B23" s="25" t="str">
        <f>建設IO2!B22</f>
        <v>電気機械</v>
      </c>
      <c r="C23" s="27">
        <f>C$4*'投入係数(建設)'!C22</f>
        <v>0</v>
      </c>
      <c r="D23" s="27">
        <f>D$4*'投入係数(建設)'!D22</f>
        <v>0</v>
      </c>
      <c r="E23" s="27">
        <f>E$4*'投入係数(建設)'!E22</f>
        <v>0</v>
      </c>
      <c r="F23" s="27">
        <f>F$4*'投入係数(建設)'!F22</f>
        <v>0</v>
      </c>
      <c r="G23" s="586">
        <f>G$4*'投入係数(建設)'!G22</f>
        <v>0</v>
      </c>
      <c r="H23" s="586">
        <f>H$4*'投入係数(建設)'!H22</f>
        <v>0</v>
      </c>
      <c r="I23" s="27">
        <f>I$4*'投入係数(建設)'!I22</f>
        <v>0</v>
      </c>
      <c r="J23" s="586">
        <f>J$4*'投入係数(建設)'!J22</f>
        <v>0</v>
      </c>
      <c r="K23" s="27">
        <f>K$4*'投入係数(建設)'!K22</f>
        <v>0</v>
      </c>
      <c r="L23" s="586">
        <f>L$4*'投入係数(建設)'!L22</f>
        <v>0</v>
      </c>
      <c r="M23" s="586">
        <f>M$4*'投入係数(建設)'!M22</f>
        <v>0</v>
      </c>
      <c r="N23" s="27">
        <f>N$4*'投入係数(建設)'!N22</f>
        <v>0</v>
      </c>
      <c r="O23" s="586">
        <f>O$4*'投入係数(建設)'!O22</f>
        <v>0</v>
      </c>
      <c r="P23" s="586">
        <f>P$4*'投入係数(建設)'!P22</f>
        <v>0</v>
      </c>
      <c r="Q23" s="586">
        <f>Q$4*'投入係数(建設)'!Q22</f>
        <v>0</v>
      </c>
      <c r="R23" s="27">
        <f>R$4*'投入係数(建設)'!R22</f>
        <v>0</v>
      </c>
      <c r="S23" s="27">
        <f>S$4*'投入係数(建設)'!S22</f>
        <v>0</v>
      </c>
      <c r="T23" s="586">
        <f>T$4*'投入係数(建設)'!T22</f>
        <v>0</v>
      </c>
      <c r="U23" s="586">
        <f>U$4*'投入係数(建設)'!U22</f>
        <v>0</v>
      </c>
      <c r="V23" s="27">
        <f>V$4*'投入係数(建設)'!V22</f>
        <v>0</v>
      </c>
      <c r="W23" s="586">
        <f>W$4*'投入係数(建設)'!W22</f>
        <v>0</v>
      </c>
      <c r="X23" s="586">
        <f>X$4*'投入係数(建設)'!X22</f>
        <v>0</v>
      </c>
      <c r="Y23" s="586">
        <f>Y$4*'投入係数(建設)'!Y22</f>
        <v>0</v>
      </c>
      <c r="Z23" s="586">
        <f>Z$4*'投入係数(建設)'!Z22</f>
        <v>0</v>
      </c>
      <c r="AA23" s="586">
        <f>AA$4*'投入係数(建設)'!AA22</f>
        <v>0</v>
      </c>
      <c r="AB23" s="586">
        <f>AB$4*'投入係数(建設)'!AB22</f>
        <v>0</v>
      </c>
      <c r="AC23" s="586">
        <f>AC$4*'投入係数(建設)'!AC22</f>
        <v>0</v>
      </c>
      <c r="AD23" s="586">
        <f>AD$4*'投入係数(建設)'!AD22</f>
        <v>0</v>
      </c>
      <c r="AE23" s="27">
        <f>AE$4*'投入係数(建設)'!AE22</f>
        <v>0</v>
      </c>
      <c r="AF23" s="27">
        <f>AF$4*'投入係数(建設)'!AF22</f>
        <v>0</v>
      </c>
      <c r="AG23" s="27">
        <f>AG$4*'投入係数(建設)'!AG22</f>
        <v>0</v>
      </c>
      <c r="AH23" s="27">
        <f>AH$4*'投入係数(建設)'!AH22</f>
        <v>0</v>
      </c>
      <c r="AI23" s="27">
        <f>AI$4*'投入係数(建設)'!AI22</f>
        <v>0</v>
      </c>
      <c r="AJ23" s="586">
        <f>AJ$4*'投入係数(建設)'!AJ22</f>
        <v>0</v>
      </c>
      <c r="AK23" s="586">
        <f>AK$4*'投入係数(建設)'!AK22</f>
        <v>0</v>
      </c>
      <c r="AL23" s="586">
        <f>AL$4*'投入係数(建設)'!AL22</f>
        <v>0</v>
      </c>
      <c r="AM23" s="586">
        <f>AM$4*'投入係数(建設)'!AM22</f>
        <v>0</v>
      </c>
      <c r="AN23" s="586">
        <f>AN$4*'投入係数(建設)'!AN22</f>
        <v>0</v>
      </c>
      <c r="AO23" s="586">
        <f>AO$4*'投入係数(建設)'!AO22</f>
        <v>0</v>
      </c>
      <c r="AP23" s="586">
        <f>AP$4*'投入係数(建設)'!AP22</f>
        <v>0</v>
      </c>
      <c r="AQ23" s="27">
        <f>AQ$4*'投入係数(建設)'!AQ22</f>
        <v>0</v>
      </c>
      <c r="AR23" s="27">
        <f>AR$4*'投入係数(建設)'!AR22</f>
        <v>0</v>
      </c>
      <c r="AS23" s="586">
        <f>AS$4*'投入係数(建設)'!AS22</f>
        <v>0</v>
      </c>
      <c r="AT23" s="586">
        <f>AT$4*'投入係数(建設)'!AT22</f>
        <v>0</v>
      </c>
      <c r="AU23" s="586">
        <f>AU$4*'投入係数(建設)'!AU22</f>
        <v>0</v>
      </c>
      <c r="AV23" s="586">
        <f>AV$4*'投入係数(建設)'!AV22</f>
        <v>0</v>
      </c>
      <c r="AW23" s="27">
        <f>AW$4*'投入係数(建設)'!AW22</f>
        <v>0</v>
      </c>
      <c r="AX23" s="586">
        <f>AX$4*'投入係数(建設)'!AX22</f>
        <v>0</v>
      </c>
      <c r="AY23" s="586">
        <f>AY$4*'投入係数(建設)'!AY22</f>
        <v>0</v>
      </c>
      <c r="AZ23" s="586">
        <f>AZ$4*'投入係数(建設)'!AZ22</f>
        <v>0</v>
      </c>
      <c r="BA23" s="27">
        <f>BA$4*'投入係数(建設)'!BA22</f>
        <v>0</v>
      </c>
      <c r="BB23" s="27">
        <f>BB$4*'投入係数(建設)'!BB22</f>
        <v>0</v>
      </c>
      <c r="BC23" s="586">
        <f>BC$4*'投入係数(建設)'!BC22</f>
        <v>0</v>
      </c>
      <c r="BD23" s="586">
        <f>BD$4*'投入係数(建設)'!BD22</f>
        <v>0</v>
      </c>
      <c r="BE23" s="586">
        <f>BE$4*'投入係数(建設)'!BE22</f>
        <v>0</v>
      </c>
      <c r="BF23" s="586">
        <f>BF$4*'投入係数(建設)'!BF22</f>
        <v>0</v>
      </c>
      <c r="BG23" s="586">
        <f>BG$4*'投入係数(建設)'!BG22</f>
        <v>0</v>
      </c>
      <c r="BH23" s="586">
        <f>BH$4*'投入係数(建設)'!BH22</f>
        <v>0</v>
      </c>
      <c r="BI23" s="586">
        <f>BI$4*'投入係数(建設)'!BI22</f>
        <v>0</v>
      </c>
      <c r="BJ23" s="586">
        <f>BJ$4*'投入係数(建設)'!BJ22</f>
        <v>0</v>
      </c>
      <c r="BK23" s="586">
        <f>BK$4*'投入係数(建設)'!BK22</f>
        <v>0</v>
      </c>
      <c r="BL23" s="586">
        <f>BL$4*'投入係数(建設)'!BL22</f>
        <v>0</v>
      </c>
      <c r="BM23" s="586">
        <f>BM$4*'投入係数(建設)'!BM22</f>
        <v>0</v>
      </c>
      <c r="BN23" s="27">
        <f>BN$4*'投入係数(建設)'!BN22</f>
        <v>0</v>
      </c>
      <c r="BO23" s="586">
        <f>BO$4*'投入係数(建設)'!BO22</f>
        <v>0</v>
      </c>
      <c r="BP23" s="586">
        <f>BP$4*'投入係数(建設)'!BP22</f>
        <v>0</v>
      </c>
      <c r="BQ23" s="586">
        <f>BQ$4*'投入係数(建設)'!BQ22</f>
        <v>0</v>
      </c>
      <c r="BR23" s="586">
        <f>BR$4*'投入係数(建設)'!BR22</f>
        <v>0</v>
      </c>
      <c r="BS23" s="586">
        <f>BS$4*'投入係数(建設)'!BS22</f>
        <v>0</v>
      </c>
      <c r="BT23" s="586">
        <f>BT$4*'投入係数(建設)'!BT22</f>
        <v>0</v>
      </c>
      <c r="BU23" s="597">
        <f t="shared" si="0"/>
        <v>0</v>
      </c>
    </row>
    <row r="24" spans="1:73">
      <c r="A24" s="167">
        <f>建設IO2!A23</f>
        <v>20</v>
      </c>
      <c r="B24" s="25" t="str">
        <f>建設IO2!B23</f>
        <v>情報通信機器</v>
      </c>
      <c r="C24" s="27">
        <f>C$4*'投入係数(建設)'!C23</f>
        <v>0</v>
      </c>
      <c r="D24" s="27">
        <f>D$4*'投入係数(建設)'!D23</f>
        <v>0</v>
      </c>
      <c r="E24" s="27">
        <f>E$4*'投入係数(建設)'!E23</f>
        <v>0</v>
      </c>
      <c r="F24" s="27">
        <f>F$4*'投入係数(建設)'!F23</f>
        <v>0</v>
      </c>
      <c r="G24" s="586">
        <f>G$4*'投入係数(建設)'!G23</f>
        <v>0</v>
      </c>
      <c r="H24" s="586">
        <f>H$4*'投入係数(建設)'!H23</f>
        <v>0</v>
      </c>
      <c r="I24" s="27">
        <f>I$4*'投入係数(建設)'!I23</f>
        <v>0</v>
      </c>
      <c r="J24" s="586">
        <f>J$4*'投入係数(建設)'!J23</f>
        <v>0</v>
      </c>
      <c r="K24" s="27">
        <f>K$4*'投入係数(建設)'!K23</f>
        <v>0</v>
      </c>
      <c r="L24" s="586">
        <f>L$4*'投入係数(建設)'!L23</f>
        <v>0</v>
      </c>
      <c r="M24" s="586">
        <f>M$4*'投入係数(建設)'!M23</f>
        <v>0</v>
      </c>
      <c r="N24" s="27">
        <f>N$4*'投入係数(建設)'!N23</f>
        <v>0</v>
      </c>
      <c r="O24" s="586">
        <f>O$4*'投入係数(建設)'!O23</f>
        <v>0</v>
      </c>
      <c r="P24" s="586">
        <f>P$4*'投入係数(建設)'!P23</f>
        <v>0</v>
      </c>
      <c r="Q24" s="586">
        <f>Q$4*'投入係数(建設)'!Q23</f>
        <v>0</v>
      </c>
      <c r="R24" s="27">
        <f>R$4*'投入係数(建設)'!R23</f>
        <v>0</v>
      </c>
      <c r="S24" s="27">
        <f>S$4*'投入係数(建設)'!S23</f>
        <v>0</v>
      </c>
      <c r="T24" s="586">
        <f>T$4*'投入係数(建設)'!T23</f>
        <v>0</v>
      </c>
      <c r="U24" s="586">
        <f>U$4*'投入係数(建設)'!U23</f>
        <v>0</v>
      </c>
      <c r="V24" s="27">
        <f>V$4*'投入係数(建設)'!V23</f>
        <v>0</v>
      </c>
      <c r="W24" s="586">
        <f>W$4*'投入係数(建設)'!W23</f>
        <v>0</v>
      </c>
      <c r="X24" s="586">
        <f>X$4*'投入係数(建設)'!X23</f>
        <v>0</v>
      </c>
      <c r="Y24" s="586">
        <f>Y$4*'投入係数(建設)'!Y23</f>
        <v>0</v>
      </c>
      <c r="Z24" s="586">
        <f>Z$4*'投入係数(建設)'!Z23</f>
        <v>0</v>
      </c>
      <c r="AA24" s="586">
        <f>AA$4*'投入係数(建設)'!AA23</f>
        <v>0</v>
      </c>
      <c r="AB24" s="586">
        <f>AB$4*'投入係数(建設)'!AB23</f>
        <v>0</v>
      </c>
      <c r="AC24" s="586">
        <f>AC$4*'投入係数(建設)'!AC23</f>
        <v>0</v>
      </c>
      <c r="AD24" s="586">
        <f>AD$4*'投入係数(建設)'!AD23</f>
        <v>0</v>
      </c>
      <c r="AE24" s="27">
        <f>AE$4*'投入係数(建設)'!AE23</f>
        <v>0</v>
      </c>
      <c r="AF24" s="27">
        <f>AF$4*'投入係数(建設)'!AF23</f>
        <v>0</v>
      </c>
      <c r="AG24" s="27">
        <f>AG$4*'投入係数(建設)'!AG23</f>
        <v>0</v>
      </c>
      <c r="AH24" s="27">
        <f>AH$4*'投入係数(建設)'!AH23</f>
        <v>0</v>
      </c>
      <c r="AI24" s="27">
        <f>AI$4*'投入係数(建設)'!AI23</f>
        <v>0</v>
      </c>
      <c r="AJ24" s="586">
        <f>AJ$4*'投入係数(建設)'!AJ23</f>
        <v>0</v>
      </c>
      <c r="AK24" s="586">
        <f>AK$4*'投入係数(建設)'!AK23</f>
        <v>0</v>
      </c>
      <c r="AL24" s="586">
        <f>AL$4*'投入係数(建設)'!AL23</f>
        <v>0</v>
      </c>
      <c r="AM24" s="586">
        <f>AM$4*'投入係数(建設)'!AM23</f>
        <v>0</v>
      </c>
      <c r="AN24" s="586">
        <f>AN$4*'投入係数(建設)'!AN23</f>
        <v>0</v>
      </c>
      <c r="AO24" s="586">
        <f>AO$4*'投入係数(建設)'!AO23</f>
        <v>0</v>
      </c>
      <c r="AP24" s="586">
        <f>AP$4*'投入係数(建設)'!AP23</f>
        <v>0</v>
      </c>
      <c r="AQ24" s="27">
        <f>AQ$4*'投入係数(建設)'!AQ23</f>
        <v>0</v>
      </c>
      <c r="AR24" s="27">
        <f>AR$4*'投入係数(建設)'!AR23</f>
        <v>0</v>
      </c>
      <c r="AS24" s="586">
        <f>AS$4*'投入係数(建設)'!AS23</f>
        <v>0</v>
      </c>
      <c r="AT24" s="586">
        <f>AT$4*'投入係数(建設)'!AT23</f>
        <v>0</v>
      </c>
      <c r="AU24" s="586">
        <f>AU$4*'投入係数(建設)'!AU23</f>
        <v>0</v>
      </c>
      <c r="AV24" s="586">
        <f>AV$4*'投入係数(建設)'!AV23</f>
        <v>0</v>
      </c>
      <c r="AW24" s="27">
        <f>AW$4*'投入係数(建設)'!AW23</f>
        <v>0</v>
      </c>
      <c r="AX24" s="586">
        <f>AX$4*'投入係数(建設)'!AX23</f>
        <v>0</v>
      </c>
      <c r="AY24" s="586">
        <f>AY$4*'投入係数(建設)'!AY23</f>
        <v>0</v>
      </c>
      <c r="AZ24" s="586">
        <f>AZ$4*'投入係数(建設)'!AZ23</f>
        <v>0</v>
      </c>
      <c r="BA24" s="27">
        <f>BA$4*'投入係数(建設)'!BA23</f>
        <v>0</v>
      </c>
      <c r="BB24" s="27">
        <f>BB$4*'投入係数(建設)'!BB23</f>
        <v>0</v>
      </c>
      <c r="BC24" s="586">
        <f>BC$4*'投入係数(建設)'!BC23</f>
        <v>0</v>
      </c>
      <c r="BD24" s="586">
        <f>BD$4*'投入係数(建設)'!BD23</f>
        <v>0</v>
      </c>
      <c r="BE24" s="586">
        <f>BE$4*'投入係数(建設)'!BE23</f>
        <v>0</v>
      </c>
      <c r="BF24" s="586">
        <f>BF$4*'投入係数(建設)'!BF23</f>
        <v>0</v>
      </c>
      <c r="BG24" s="586">
        <f>BG$4*'投入係数(建設)'!BG23</f>
        <v>0</v>
      </c>
      <c r="BH24" s="586">
        <f>BH$4*'投入係数(建設)'!BH23</f>
        <v>0</v>
      </c>
      <c r="BI24" s="586">
        <f>BI$4*'投入係数(建設)'!BI23</f>
        <v>0</v>
      </c>
      <c r="BJ24" s="586">
        <f>BJ$4*'投入係数(建設)'!BJ23</f>
        <v>0</v>
      </c>
      <c r="BK24" s="586">
        <f>BK$4*'投入係数(建設)'!BK23</f>
        <v>0</v>
      </c>
      <c r="BL24" s="586">
        <f>BL$4*'投入係数(建設)'!BL23</f>
        <v>0</v>
      </c>
      <c r="BM24" s="586">
        <f>BM$4*'投入係数(建設)'!BM23</f>
        <v>0</v>
      </c>
      <c r="BN24" s="27">
        <f>BN$4*'投入係数(建設)'!BN23</f>
        <v>0</v>
      </c>
      <c r="BO24" s="586">
        <f>BO$4*'投入係数(建設)'!BO23</f>
        <v>0</v>
      </c>
      <c r="BP24" s="586">
        <f>BP$4*'投入係数(建設)'!BP23</f>
        <v>0</v>
      </c>
      <c r="BQ24" s="586">
        <f>BQ$4*'投入係数(建設)'!BQ23</f>
        <v>0</v>
      </c>
      <c r="BR24" s="586">
        <f>BR$4*'投入係数(建設)'!BR23</f>
        <v>0</v>
      </c>
      <c r="BS24" s="586">
        <f>BS$4*'投入係数(建設)'!BS23</f>
        <v>0</v>
      </c>
      <c r="BT24" s="586">
        <f>BT$4*'投入係数(建設)'!BT23</f>
        <v>0</v>
      </c>
      <c r="BU24" s="597">
        <f t="shared" si="0"/>
        <v>0</v>
      </c>
    </row>
    <row r="25" spans="1:73">
      <c r="A25" s="167">
        <f>建設IO2!A24</f>
        <v>21</v>
      </c>
      <c r="B25" s="25" t="str">
        <f>建設IO2!B24</f>
        <v>輸送機械</v>
      </c>
      <c r="C25" s="27">
        <f>C$4*'投入係数(建設)'!C24</f>
        <v>0</v>
      </c>
      <c r="D25" s="27">
        <f>D$4*'投入係数(建設)'!D24</f>
        <v>0</v>
      </c>
      <c r="E25" s="27">
        <f>E$4*'投入係数(建設)'!E24</f>
        <v>0</v>
      </c>
      <c r="F25" s="27">
        <f>F$4*'投入係数(建設)'!F24</f>
        <v>0</v>
      </c>
      <c r="G25" s="586">
        <f>G$4*'投入係数(建設)'!G24</f>
        <v>0</v>
      </c>
      <c r="H25" s="586">
        <f>H$4*'投入係数(建設)'!H24</f>
        <v>0</v>
      </c>
      <c r="I25" s="27">
        <f>I$4*'投入係数(建設)'!I24</f>
        <v>0</v>
      </c>
      <c r="J25" s="586">
        <f>J$4*'投入係数(建設)'!J24</f>
        <v>0</v>
      </c>
      <c r="K25" s="27">
        <f>K$4*'投入係数(建設)'!K24</f>
        <v>0</v>
      </c>
      <c r="L25" s="586">
        <f>L$4*'投入係数(建設)'!L24</f>
        <v>0</v>
      </c>
      <c r="M25" s="586">
        <f>M$4*'投入係数(建設)'!M24</f>
        <v>0</v>
      </c>
      <c r="N25" s="27">
        <f>N$4*'投入係数(建設)'!N24</f>
        <v>0</v>
      </c>
      <c r="O25" s="586">
        <f>O$4*'投入係数(建設)'!O24</f>
        <v>0</v>
      </c>
      <c r="P25" s="586">
        <f>P$4*'投入係数(建設)'!P24</f>
        <v>0</v>
      </c>
      <c r="Q25" s="586">
        <f>Q$4*'投入係数(建設)'!Q24</f>
        <v>0</v>
      </c>
      <c r="R25" s="27">
        <f>R$4*'投入係数(建設)'!R24</f>
        <v>0</v>
      </c>
      <c r="S25" s="27">
        <f>S$4*'投入係数(建設)'!S24</f>
        <v>0</v>
      </c>
      <c r="T25" s="586">
        <f>T$4*'投入係数(建設)'!T24</f>
        <v>0</v>
      </c>
      <c r="U25" s="586">
        <f>U$4*'投入係数(建設)'!U24</f>
        <v>0</v>
      </c>
      <c r="V25" s="27">
        <f>V$4*'投入係数(建設)'!V24</f>
        <v>0</v>
      </c>
      <c r="W25" s="586">
        <f>W$4*'投入係数(建設)'!W24</f>
        <v>0</v>
      </c>
      <c r="X25" s="586">
        <f>X$4*'投入係数(建設)'!X24</f>
        <v>0</v>
      </c>
      <c r="Y25" s="586">
        <f>Y$4*'投入係数(建設)'!Y24</f>
        <v>0</v>
      </c>
      <c r="Z25" s="586">
        <f>Z$4*'投入係数(建設)'!Z24</f>
        <v>0</v>
      </c>
      <c r="AA25" s="586">
        <f>AA$4*'投入係数(建設)'!AA24</f>
        <v>0</v>
      </c>
      <c r="AB25" s="586">
        <f>AB$4*'投入係数(建設)'!AB24</f>
        <v>0</v>
      </c>
      <c r="AC25" s="586">
        <f>AC$4*'投入係数(建設)'!AC24</f>
        <v>0</v>
      </c>
      <c r="AD25" s="586">
        <f>AD$4*'投入係数(建設)'!AD24</f>
        <v>0</v>
      </c>
      <c r="AE25" s="27">
        <f>AE$4*'投入係数(建設)'!AE24</f>
        <v>0</v>
      </c>
      <c r="AF25" s="27">
        <f>AF$4*'投入係数(建設)'!AF24</f>
        <v>0</v>
      </c>
      <c r="AG25" s="27">
        <f>AG$4*'投入係数(建設)'!AG24</f>
        <v>0</v>
      </c>
      <c r="AH25" s="27">
        <f>AH$4*'投入係数(建設)'!AH24</f>
        <v>0</v>
      </c>
      <c r="AI25" s="27">
        <f>AI$4*'投入係数(建設)'!AI24</f>
        <v>0</v>
      </c>
      <c r="AJ25" s="586">
        <f>AJ$4*'投入係数(建設)'!AJ24</f>
        <v>0</v>
      </c>
      <c r="AK25" s="586">
        <f>AK$4*'投入係数(建設)'!AK24</f>
        <v>0</v>
      </c>
      <c r="AL25" s="586">
        <f>AL$4*'投入係数(建設)'!AL24</f>
        <v>0</v>
      </c>
      <c r="AM25" s="586">
        <f>AM$4*'投入係数(建設)'!AM24</f>
        <v>0</v>
      </c>
      <c r="AN25" s="586">
        <f>AN$4*'投入係数(建設)'!AN24</f>
        <v>0</v>
      </c>
      <c r="AO25" s="586">
        <f>AO$4*'投入係数(建設)'!AO24</f>
        <v>0</v>
      </c>
      <c r="AP25" s="586">
        <f>AP$4*'投入係数(建設)'!AP24</f>
        <v>0</v>
      </c>
      <c r="AQ25" s="27">
        <f>AQ$4*'投入係数(建設)'!AQ24</f>
        <v>0</v>
      </c>
      <c r="AR25" s="27">
        <f>AR$4*'投入係数(建設)'!AR24</f>
        <v>0</v>
      </c>
      <c r="AS25" s="586">
        <f>AS$4*'投入係数(建設)'!AS24</f>
        <v>0</v>
      </c>
      <c r="AT25" s="586">
        <f>AT$4*'投入係数(建設)'!AT24</f>
        <v>0</v>
      </c>
      <c r="AU25" s="586">
        <f>AU$4*'投入係数(建設)'!AU24</f>
        <v>0</v>
      </c>
      <c r="AV25" s="586">
        <f>AV$4*'投入係数(建設)'!AV24</f>
        <v>0</v>
      </c>
      <c r="AW25" s="27">
        <f>AW$4*'投入係数(建設)'!AW24</f>
        <v>0</v>
      </c>
      <c r="AX25" s="586">
        <f>AX$4*'投入係数(建設)'!AX24</f>
        <v>0</v>
      </c>
      <c r="AY25" s="586">
        <f>AY$4*'投入係数(建設)'!AY24</f>
        <v>0</v>
      </c>
      <c r="AZ25" s="586">
        <f>AZ$4*'投入係数(建設)'!AZ24</f>
        <v>0</v>
      </c>
      <c r="BA25" s="27">
        <f>BA$4*'投入係数(建設)'!BA24</f>
        <v>0</v>
      </c>
      <c r="BB25" s="27">
        <f>BB$4*'投入係数(建設)'!BB24</f>
        <v>0</v>
      </c>
      <c r="BC25" s="586">
        <f>BC$4*'投入係数(建設)'!BC24</f>
        <v>0</v>
      </c>
      <c r="BD25" s="586">
        <f>BD$4*'投入係数(建設)'!BD24</f>
        <v>0</v>
      </c>
      <c r="BE25" s="586">
        <f>BE$4*'投入係数(建設)'!BE24</f>
        <v>0</v>
      </c>
      <c r="BF25" s="586">
        <f>BF$4*'投入係数(建設)'!BF24</f>
        <v>0</v>
      </c>
      <c r="BG25" s="586">
        <f>BG$4*'投入係数(建設)'!BG24</f>
        <v>0</v>
      </c>
      <c r="BH25" s="586">
        <f>BH$4*'投入係数(建設)'!BH24</f>
        <v>0</v>
      </c>
      <c r="BI25" s="586">
        <f>BI$4*'投入係数(建設)'!BI24</f>
        <v>0</v>
      </c>
      <c r="BJ25" s="586">
        <f>BJ$4*'投入係数(建設)'!BJ24</f>
        <v>0</v>
      </c>
      <c r="BK25" s="586">
        <f>BK$4*'投入係数(建設)'!BK24</f>
        <v>0</v>
      </c>
      <c r="BL25" s="586">
        <f>BL$4*'投入係数(建設)'!BL24</f>
        <v>0</v>
      </c>
      <c r="BM25" s="586">
        <f>BM$4*'投入係数(建設)'!BM24</f>
        <v>0</v>
      </c>
      <c r="BN25" s="27">
        <f>BN$4*'投入係数(建設)'!BN24</f>
        <v>0</v>
      </c>
      <c r="BO25" s="586">
        <f>BO$4*'投入係数(建設)'!BO24</f>
        <v>0</v>
      </c>
      <c r="BP25" s="586">
        <f>BP$4*'投入係数(建設)'!BP24</f>
        <v>0</v>
      </c>
      <c r="BQ25" s="586">
        <f>BQ$4*'投入係数(建設)'!BQ24</f>
        <v>0</v>
      </c>
      <c r="BR25" s="586">
        <f>BR$4*'投入係数(建設)'!BR24</f>
        <v>0</v>
      </c>
      <c r="BS25" s="586">
        <f>BS$4*'投入係数(建設)'!BS24</f>
        <v>0</v>
      </c>
      <c r="BT25" s="586">
        <f>BT$4*'投入係数(建設)'!BT24</f>
        <v>0</v>
      </c>
      <c r="BU25" s="597">
        <f t="shared" si="0"/>
        <v>0</v>
      </c>
    </row>
    <row r="26" spans="1:73">
      <c r="A26" s="167">
        <f>建設IO2!A25</f>
        <v>22</v>
      </c>
      <c r="B26" s="25" t="str">
        <f>建設IO2!B25</f>
        <v>その他の製造工業製品</v>
      </c>
      <c r="C26" s="27">
        <f>C$4*'投入係数(建設)'!C25</f>
        <v>0</v>
      </c>
      <c r="D26" s="27">
        <f>D$4*'投入係数(建設)'!D25</f>
        <v>0</v>
      </c>
      <c r="E26" s="27">
        <f>E$4*'投入係数(建設)'!E25</f>
        <v>0</v>
      </c>
      <c r="F26" s="27">
        <f>F$4*'投入係数(建設)'!F25</f>
        <v>0</v>
      </c>
      <c r="G26" s="586">
        <f>G$4*'投入係数(建設)'!G25</f>
        <v>0</v>
      </c>
      <c r="H26" s="586">
        <f>H$4*'投入係数(建設)'!H25</f>
        <v>0</v>
      </c>
      <c r="I26" s="27">
        <f>I$4*'投入係数(建設)'!I25</f>
        <v>0</v>
      </c>
      <c r="J26" s="586">
        <f>J$4*'投入係数(建設)'!J25</f>
        <v>0</v>
      </c>
      <c r="K26" s="27">
        <f>K$4*'投入係数(建設)'!K25</f>
        <v>0</v>
      </c>
      <c r="L26" s="586">
        <f>L$4*'投入係数(建設)'!L25</f>
        <v>0</v>
      </c>
      <c r="M26" s="586">
        <f>M$4*'投入係数(建設)'!M25</f>
        <v>0</v>
      </c>
      <c r="N26" s="27">
        <f>N$4*'投入係数(建設)'!N25</f>
        <v>0</v>
      </c>
      <c r="O26" s="586">
        <f>O$4*'投入係数(建設)'!O25</f>
        <v>0</v>
      </c>
      <c r="P26" s="586">
        <f>P$4*'投入係数(建設)'!P25</f>
        <v>0</v>
      </c>
      <c r="Q26" s="586">
        <f>Q$4*'投入係数(建設)'!Q25</f>
        <v>0</v>
      </c>
      <c r="R26" s="27">
        <f>R$4*'投入係数(建設)'!R25</f>
        <v>0</v>
      </c>
      <c r="S26" s="27">
        <f>S$4*'投入係数(建設)'!S25</f>
        <v>0</v>
      </c>
      <c r="T26" s="586">
        <f>T$4*'投入係数(建設)'!T25</f>
        <v>0</v>
      </c>
      <c r="U26" s="586">
        <f>U$4*'投入係数(建設)'!U25</f>
        <v>0</v>
      </c>
      <c r="V26" s="27">
        <f>V$4*'投入係数(建設)'!V25</f>
        <v>0</v>
      </c>
      <c r="W26" s="586">
        <f>W$4*'投入係数(建設)'!W25</f>
        <v>0</v>
      </c>
      <c r="X26" s="586">
        <f>X$4*'投入係数(建設)'!X25</f>
        <v>0</v>
      </c>
      <c r="Y26" s="586">
        <f>Y$4*'投入係数(建設)'!Y25</f>
        <v>0</v>
      </c>
      <c r="Z26" s="586">
        <f>Z$4*'投入係数(建設)'!Z25</f>
        <v>0</v>
      </c>
      <c r="AA26" s="586">
        <f>AA$4*'投入係数(建設)'!AA25</f>
        <v>0</v>
      </c>
      <c r="AB26" s="586">
        <f>AB$4*'投入係数(建設)'!AB25</f>
        <v>0</v>
      </c>
      <c r="AC26" s="586">
        <f>AC$4*'投入係数(建設)'!AC25</f>
        <v>0</v>
      </c>
      <c r="AD26" s="586">
        <f>AD$4*'投入係数(建設)'!AD25</f>
        <v>0</v>
      </c>
      <c r="AE26" s="27">
        <f>AE$4*'投入係数(建設)'!AE25</f>
        <v>0</v>
      </c>
      <c r="AF26" s="27">
        <f>AF$4*'投入係数(建設)'!AF25</f>
        <v>0</v>
      </c>
      <c r="AG26" s="27">
        <f>AG$4*'投入係数(建設)'!AG25</f>
        <v>0</v>
      </c>
      <c r="AH26" s="27">
        <f>AH$4*'投入係数(建設)'!AH25</f>
        <v>0</v>
      </c>
      <c r="AI26" s="27">
        <f>AI$4*'投入係数(建設)'!AI25</f>
        <v>0</v>
      </c>
      <c r="AJ26" s="586">
        <f>AJ$4*'投入係数(建設)'!AJ25</f>
        <v>0</v>
      </c>
      <c r="AK26" s="586">
        <f>AK$4*'投入係数(建設)'!AK25</f>
        <v>0</v>
      </c>
      <c r="AL26" s="586">
        <f>AL$4*'投入係数(建設)'!AL25</f>
        <v>0</v>
      </c>
      <c r="AM26" s="586">
        <f>AM$4*'投入係数(建設)'!AM25</f>
        <v>0</v>
      </c>
      <c r="AN26" s="586">
        <f>AN$4*'投入係数(建設)'!AN25</f>
        <v>0</v>
      </c>
      <c r="AO26" s="586">
        <f>AO$4*'投入係数(建設)'!AO25</f>
        <v>0</v>
      </c>
      <c r="AP26" s="586">
        <f>AP$4*'投入係数(建設)'!AP25</f>
        <v>0</v>
      </c>
      <c r="AQ26" s="27">
        <f>AQ$4*'投入係数(建設)'!AQ25</f>
        <v>0</v>
      </c>
      <c r="AR26" s="27">
        <f>AR$4*'投入係数(建設)'!AR25</f>
        <v>0</v>
      </c>
      <c r="AS26" s="586">
        <f>AS$4*'投入係数(建設)'!AS25</f>
        <v>0</v>
      </c>
      <c r="AT26" s="586">
        <f>AT$4*'投入係数(建設)'!AT25</f>
        <v>0</v>
      </c>
      <c r="AU26" s="586">
        <f>AU$4*'投入係数(建設)'!AU25</f>
        <v>0</v>
      </c>
      <c r="AV26" s="586">
        <f>AV$4*'投入係数(建設)'!AV25</f>
        <v>0</v>
      </c>
      <c r="AW26" s="27">
        <f>AW$4*'投入係数(建設)'!AW25</f>
        <v>0</v>
      </c>
      <c r="AX26" s="586">
        <f>AX$4*'投入係数(建設)'!AX25</f>
        <v>0</v>
      </c>
      <c r="AY26" s="586">
        <f>AY$4*'投入係数(建設)'!AY25</f>
        <v>0</v>
      </c>
      <c r="AZ26" s="586">
        <f>AZ$4*'投入係数(建設)'!AZ25</f>
        <v>0</v>
      </c>
      <c r="BA26" s="27">
        <f>BA$4*'投入係数(建設)'!BA25</f>
        <v>0</v>
      </c>
      <c r="BB26" s="27">
        <f>BB$4*'投入係数(建設)'!BB25</f>
        <v>0</v>
      </c>
      <c r="BC26" s="586">
        <f>BC$4*'投入係数(建設)'!BC25</f>
        <v>0</v>
      </c>
      <c r="BD26" s="586">
        <f>BD$4*'投入係数(建設)'!BD25</f>
        <v>0</v>
      </c>
      <c r="BE26" s="586">
        <f>BE$4*'投入係数(建設)'!BE25</f>
        <v>0</v>
      </c>
      <c r="BF26" s="586">
        <f>BF$4*'投入係数(建設)'!BF25</f>
        <v>0</v>
      </c>
      <c r="BG26" s="586">
        <f>BG$4*'投入係数(建設)'!BG25</f>
        <v>0</v>
      </c>
      <c r="BH26" s="586">
        <f>BH$4*'投入係数(建設)'!BH25</f>
        <v>0</v>
      </c>
      <c r="BI26" s="586">
        <f>BI$4*'投入係数(建設)'!BI25</f>
        <v>0</v>
      </c>
      <c r="BJ26" s="586">
        <f>BJ$4*'投入係数(建設)'!BJ25</f>
        <v>0</v>
      </c>
      <c r="BK26" s="586">
        <f>BK$4*'投入係数(建設)'!BK25</f>
        <v>0</v>
      </c>
      <c r="BL26" s="586">
        <f>BL$4*'投入係数(建設)'!BL25</f>
        <v>0</v>
      </c>
      <c r="BM26" s="586">
        <f>BM$4*'投入係数(建設)'!BM25</f>
        <v>0</v>
      </c>
      <c r="BN26" s="27">
        <f>BN$4*'投入係数(建設)'!BN25</f>
        <v>0</v>
      </c>
      <c r="BO26" s="586">
        <f>BO$4*'投入係数(建設)'!BO25</f>
        <v>0</v>
      </c>
      <c r="BP26" s="586">
        <f>BP$4*'投入係数(建設)'!BP25</f>
        <v>0</v>
      </c>
      <c r="BQ26" s="586">
        <f>BQ$4*'投入係数(建設)'!BQ25</f>
        <v>0</v>
      </c>
      <c r="BR26" s="586">
        <f>BR$4*'投入係数(建設)'!BR25</f>
        <v>0</v>
      </c>
      <c r="BS26" s="586">
        <f>BS$4*'投入係数(建設)'!BS25</f>
        <v>0</v>
      </c>
      <c r="BT26" s="586">
        <f>BT$4*'投入係数(建設)'!BT25</f>
        <v>0</v>
      </c>
      <c r="BU26" s="597">
        <f t="shared" si="0"/>
        <v>0</v>
      </c>
    </row>
    <row r="27" spans="1:73">
      <c r="A27" s="167">
        <f>建設IO2!A26</f>
        <v>23</v>
      </c>
      <c r="B27" s="25" t="str">
        <f>建設IO2!B26</f>
        <v>建設</v>
      </c>
      <c r="C27" s="27">
        <f>C$4*'投入係数(建設)'!C26</f>
        <v>0</v>
      </c>
      <c r="D27" s="27">
        <f>D$4*'投入係数(建設)'!D26</f>
        <v>0</v>
      </c>
      <c r="E27" s="27">
        <f>E$4*'投入係数(建設)'!E26</f>
        <v>0</v>
      </c>
      <c r="F27" s="27">
        <f>F$4*'投入係数(建設)'!F26</f>
        <v>0</v>
      </c>
      <c r="G27" s="586">
        <f>G$4*'投入係数(建設)'!G26</f>
        <v>0</v>
      </c>
      <c r="H27" s="586">
        <f>H$4*'投入係数(建設)'!H26</f>
        <v>0</v>
      </c>
      <c r="I27" s="27">
        <f>I$4*'投入係数(建設)'!I26</f>
        <v>0</v>
      </c>
      <c r="J27" s="586">
        <f>J$4*'投入係数(建設)'!J26</f>
        <v>0</v>
      </c>
      <c r="K27" s="27">
        <f>K$4*'投入係数(建設)'!K26</f>
        <v>0</v>
      </c>
      <c r="L27" s="586">
        <f>L$4*'投入係数(建設)'!L26</f>
        <v>0</v>
      </c>
      <c r="M27" s="586">
        <f>M$4*'投入係数(建設)'!M26</f>
        <v>0</v>
      </c>
      <c r="N27" s="27">
        <f>N$4*'投入係数(建設)'!N26</f>
        <v>0</v>
      </c>
      <c r="O27" s="586">
        <f>O$4*'投入係数(建設)'!O26</f>
        <v>0</v>
      </c>
      <c r="P27" s="586">
        <f>P$4*'投入係数(建設)'!P26</f>
        <v>0</v>
      </c>
      <c r="Q27" s="586">
        <f>Q$4*'投入係数(建設)'!Q26</f>
        <v>0</v>
      </c>
      <c r="R27" s="27">
        <f>R$4*'投入係数(建設)'!R26</f>
        <v>0</v>
      </c>
      <c r="S27" s="27">
        <f>S$4*'投入係数(建設)'!S26</f>
        <v>0</v>
      </c>
      <c r="T27" s="586">
        <f>T$4*'投入係数(建設)'!T26</f>
        <v>0</v>
      </c>
      <c r="U27" s="586">
        <f>U$4*'投入係数(建設)'!U26</f>
        <v>0</v>
      </c>
      <c r="V27" s="27">
        <f>V$4*'投入係数(建設)'!V26</f>
        <v>0</v>
      </c>
      <c r="W27" s="586">
        <f>W$4*'投入係数(建設)'!W26</f>
        <v>0</v>
      </c>
      <c r="X27" s="586">
        <f>X$4*'投入係数(建設)'!X26</f>
        <v>0</v>
      </c>
      <c r="Y27" s="586">
        <f>Y$4*'投入係数(建設)'!Y26</f>
        <v>0</v>
      </c>
      <c r="Z27" s="586">
        <f>Z$4*'投入係数(建設)'!Z26</f>
        <v>0</v>
      </c>
      <c r="AA27" s="586">
        <f>AA$4*'投入係数(建設)'!AA26</f>
        <v>0</v>
      </c>
      <c r="AB27" s="586">
        <f>AB$4*'投入係数(建設)'!AB26</f>
        <v>0</v>
      </c>
      <c r="AC27" s="586">
        <f>AC$4*'投入係数(建設)'!AC26</f>
        <v>0</v>
      </c>
      <c r="AD27" s="586">
        <f>AD$4*'投入係数(建設)'!AD26</f>
        <v>0</v>
      </c>
      <c r="AE27" s="27">
        <f>AE$4*'投入係数(建設)'!AE26</f>
        <v>0</v>
      </c>
      <c r="AF27" s="27">
        <f>AF$4*'投入係数(建設)'!AF26</f>
        <v>0</v>
      </c>
      <c r="AG27" s="27">
        <f>AG$4*'投入係数(建設)'!AG26</f>
        <v>0</v>
      </c>
      <c r="AH27" s="27">
        <f>AH$4*'投入係数(建設)'!AH26</f>
        <v>0</v>
      </c>
      <c r="AI27" s="27">
        <f>AI$4*'投入係数(建設)'!AI26</f>
        <v>0</v>
      </c>
      <c r="AJ27" s="586">
        <f>AJ$4*'投入係数(建設)'!AJ26</f>
        <v>0</v>
      </c>
      <c r="AK27" s="586">
        <f>AK$4*'投入係数(建設)'!AK26</f>
        <v>0</v>
      </c>
      <c r="AL27" s="586">
        <f>AL$4*'投入係数(建設)'!AL26</f>
        <v>0</v>
      </c>
      <c r="AM27" s="586">
        <f>AM$4*'投入係数(建設)'!AM26</f>
        <v>0</v>
      </c>
      <c r="AN27" s="586">
        <f>AN$4*'投入係数(建設)'!AN26</f>
        <v>0</v>
      </c>
      <c r="AO27" s="586">
        <f>AO$4*'投入係数(建設)'!AO26</f>
        <v>0</v>
      </c>
      <c r="AP27" s="586">
        <f>AP$4*'投入係数(建設)'!AP26</f>
        <v>0</v>
      </c>
      <c r="AQ27" s="27">
        <f>AQ$4*'投入係数(建設)'!AQ26</f>
        <v>0</v>
      </c>
      <c r="AR27" s="27">
        <f>AR$4*'投入係数(建設)'!AR26</f>
        <v>0</v>
      </c>
      <c r="AS27" s="586">
        <f>AS$4*'投入係数(建設)'!AS26</f>
        <v>0</v>
      </c>
      <c r="AT27" s="586">
        <f>AT$4*'投入係数(建設)'!AT26</f>
        <v>0</v>
      </c>
      <c r="AU27" s="586">
        <f>AU$4*'投入係数(建設)'!AU26</f>
        <v>0</v>
      </c>
      <c r="AV27" s="586">
        <f>AV$4*'投入係数(建設)'!AV26</f>
        <v>0</v>
      </c>
      <c r="AW27" s="27">
        <f>AW$4*'投入係数(建設)'!AW26</f>
        <v>0</v>
      </c>
      <c r="AX27" s="586">
        <f>AX$4*'投入係数(建設)'!AX26</f>
        <v>0</v>
      </c>
      <c r="AY27" s="586">
        <f>AY$4*'投入係数(建設)'!AY26</f>
        <v>0</v>
      </c>
      <c r="AZ27" s="586">
        <f>AZ$4*'投入係数(建設)'!AZ26</f>
        <v>0</v>
      </c>
      <c r="BA27" s="27">
        <f>BA$4*'投入係数(建設)'!BA26</f>
        <v>0</v>
      </c>
      <c r="BB27" s="27">
        <f>BB$4*'投入係数(建設)'!BB26</f>
        <v>0</v>
      </c>
      <c r="BC27" s="586">
        <f>BC$4*'投入係数(建設)'!BC26</f>
        <v>0</v>
      </c>
      <c r="BD27" s="586">
        <f>BD$4*'投入係数(建設)'!BD26</f>
        <v>0</v>
      </c>
      <c r="BE27" s="586">
        <f>BE$4*'投入係数(建設)'!BE26</f>
        <v>0</v>
      </c>
      <c r="BF27" s="586">
        <f>BF$4*'投入係数(建設)'!BF26</f>
        <v>0</v>
      </c>
      <c r="BG27" s="586">
        <f>BG$4*'投入係数(建設)'!BG26</f>
        <v>0</v>
      </c>
      <c r="BH27" s="586">
        <f>BH$4*'投入係数(建設)'!BH26</f>
        <v>0</v>
      </c>
      <c r="BI27" s="586">
        <f>BI$4*'投入係数(建設)'!BI26</f>
        <v>0</v>
      </c>
      <c r="BJ27" s="586">
        <f>BJ$4*'投入係数(建設)'!BJ26</f>
        <v>0</v>
      </c>
      <c r="BK27" s="586">
        <f>BK$4*'投入係数(建設)'!BK26</f>
        <v>0</v>
      </c>
      <c r="BL27" s="586">
        <f>BL$4*'投入係数(建設)'!BL26</f>
        <v>0</v>
      </c>
      <c r="BM27" s="586">
        <f>BM$4*'投入係数(建設)'!BM26</f>
        <v>0</v>
      </c>
      <c r="BN27" s="27">
        <f>BN$4*'投入係数(建設)'!BN26</f>
        <v>0</v>
      </c>
      <c r="BO27" s="586">
        <f>BO$4*'投入係数(建設)'!BO26</f>
        <v>0</v>
      </c>
      <c r="BP27" s="586">
        <f>BP$4*'投入係数(建設)'!BP26</f>
        <v>0</v>
      </c>
      <c r="BQ27" s="586">
        <f>BQ$4*'投入係数(建設)'!BQ26</f>
        <v>0</v>
      </c>
      <c r="BR27" s="586">
        <f>BR$4*'投入係数(建設)'!BR26</f>
        <v>0</v>
      </c>
      <c r="BS27" s="586">
        <f>BS$4*'投入係数(建設)'!BS26</f>
        <v>0</v>
      </c>
      <c r="BT27" s="586">
        <f>BT$4*'投入係数(建設)'!BT26</f>
        <v>0</v>
      </c>
      <c r="BU27" s="597">
        <f t="shared" si="0"/>
        <v>0</v>
      </c>
    </row>
    <row r="28" spans="1:73">
      <c r="A28" s="167">
        <f>建設IO2!A27</f>
        <v>24</v>
      </c>
      <c r="B28" s="25" t="str">
        <f>建設IO2!B27</f>
        <v>電力・ガス・熱供給</v>
      </c>
      <c r="C28" s="27">
        <f>C$4*'投入係数(建設)'!C27</f>
        <v>0</v>
      </c>
      <c r="D28" s="27">
        <f>D$4*'投入係数(建設)'!D27</f>
        <v>0</v>
      </c>
      <c r="E28" s="27">
        <f>E$4*'投入係数(建設)'!E27</f>
        <v>0</v>
      </c>
      <c r="F28" s="27">
        <f>F$4*'投入係数(建設)'!F27</f>
        <v>0</v>
      </c>
      <c r="G28" s="586">
        <f>G$4*'投入係数(建設)'!G27</f>
        <v>0</v>
      </c>
      <c r="H28" s="586">
        <f>H$4*'投入係数(建設)'!H27</f>
        <v>0</v>
      </c>
      <c r="I28" s="27">
        <f>I$4*'投入係数(建設)'!I27</f>
        <v>0</v>
      </c>
      <c r="J28" s="586">
        <f>J$4*'投入係数(建設)'!J27</f>
        <v>0</v>
      </c>
      <c r="K28" s="27">
        <f>K$4*'投入係数(建設)'!K27</f>
        <v>0</v>
      </c>
      <c r="L28" s="586">
        <f>L$4*'投入係数(建設)'!L27</f>
        <v>0</v>
      </c>
      <c r="M28" s="586">
        <f>M$4*'投入係数(建設)'!M27</f>
        <v>0</v>
      </c>
      <c r="N28" s="27">
        <f>N$4*'投入係数(建設)'!N27</f>
        <v>0</v>
      </c>
      <c r="O28" s="586">
        <f>O$4*'投入係数(建設)'!O27</f>
        <v>0</v>
      </c>
      <c r="P28" s="586">
        <f>P$4*'投入係数(建設)'!P27</f>
        <v>0</v>
      </c>
      <c r="Q28" s="586">
        <f>Q$4*'投入係数(建設)'!Q27</f>
        <v>0</v>
      </c>
      <c r="R28" s="27">
        <f>R$4*'投入係数(建設)'!R27</f>
        <v>0</v>
      </c>
      <c r="S28" s="27">
        <f>S$4*'投入係数(建設)'!S27</f>
        <v>0</v>
      </c>
      <c r="T28" s="586">
        <f>T$4*'投入係数(建設)'!T27</f>
        <v>0</v>
      </c>
      <c r="U28" s="586">
        <f>U$4*'投入係数(建設)'!U27</f>
        <v>0</v>
      </c>
      <c r="V28" s="27">
        <f>V$4*'投入係数(建設)'!V27</f>
        <v>0</v>
      </c>
      <c r="W28" s="586">
        <f>W$4*'投入係数(建設)'!W27</f>
        <v>0</v>
      </c>
      <c r="X28" s="586">
        <f>X$4*'投入係数(建設)'!X27</f>
        <v>0</v>
      </c>
      <c r="Y28" s="586">
        <f>Y$4*'投入係数(建設)'!Y27</f>
        <v>0</v>
      </c>
      <c r="Z28" s="586">
        <f>Z$4*'投入係数(建設)'!Z27</f>
        <v>0</v>
      </c>
      <c r="AA28" s="586">
        <f>AA$4*'投入係数(建設)'!AA27</f>
        <v>0</v>
      </c>
      <c r="AB28" s="586">
        <f>AB$4*'投入係数(建設)'!AB27</f>
        <v>0</v>
      </c>
      <c r="AC28" s="586">
        <f>AC$4*'投入係数(建設)'!AC27</f>
        <v>0</v>
      </c>
      <c r="AD28" s="586">
        <f>AD$4*'投入係数(建設)'!AD27</f>
        <v>0</v>
      </c>
      <c r="AE28" s="27">
        <f>AE$4*'投入係数(建設)'!AE27</f>
        <v>0</v>
      </c>
      <c r="AF28" s="27">
        <f>AF$4*'投入係数(建設)'!AF27</f>
        <v>0</v>
      </c>
      <c r="AG28" s="27">
        <f>AG$4*'投入係数(建設)'!AG27</f>
        <v>0</v>
      </c>
      <c r="AH28" s="27">
        <f>AH$4*'投入係数(建設)'!AH27</f>
        <v>0</v>
      </c>
      <c r="AI28" s="27">
        <f>AI$4*'投入係数(建設)'!AI27</f>
        <v>0</v>
      </c>
      <c r="AJ28" s="586">
        <f>AJ$4*'投入係数(建設)'!AJ27</f>
        <v>0</v>
      </c>
      <c r="AK28" s="586">
        <f>AK$4*'投入係数(建設)'!AK27</f>
        <v>0</v>
      </c>
      <c r="AL28" s="586">
        <f>AL$4*'投入係数(建設)'!AL27</f>
        <v>0</v>
      </c>
      <c r="AM28" s="586">
        <f>AM$4*'投入係数(建設)'!AM27</f>
        <v>0</v>
      </c>
      <c r="AN28" s="586">
        <f>AN$4*'投入係数(建設)'!AN27</f>
        <v>0</v>
      </c>
      <c r="AO28" s="586">
        <f>AO$4*'投入係数(建設)'!AO27</f>
        <v>0</v>
      </c>
      <c r="AP28" s="586">
        <f>AP$4*'投入係数(建設)'!AP27</f>
        <v>0</v>
      </c>
      <c r="AQ28" s="27">
        <f>AQ$4*'投入係数(建設)'!AQ27</f>
        <v>0</v>
      </c>
      <c r="AR28" s="27">
        <f>AR$4*'投入係数(建設)'!AR27</f>
        <v>0</v>
      </c>
      <c r="AS28" s="586">
        <f>AS$4*'投入係数(建設)'!AS27</f>
        <v>0</v>
      </c>
      <c r="AT28" s="586">
        <f>AT$4*'投入係数(建設)'!AT27</f>
        <v>0</v>
      </c>
      <c r="AU28" s="586">
        <f>AU$4*'投入係数(建設)'!AU27</f>
        <v>0</v>
      </c>
      <c r="AV28" s="586">
        <f>AV$4*'投入係数(建設)'!AV27</f>
        <v>0</v>
      </c>
      <c r="AW28" s="27">
        <f>AW$4*'投入係数(建設)'!AW27</f>
        <v>0</v>
      </c>
      <c r="AX28" s="586">
        <f>AX$4*'投入係数(建設)'!AX27</f>
        <v>0</v>
      </c>
      <c r="AY28" s="586">
        <f>AY$4*'投入係数(建設)'!AY27</f>
        <v>0</v>
      </c>
      <c r="AZ28" s="586">
        <f>AZ$4*'投入係数(建設)'!AZ27</f>
        <v>0</v>
      </c>
      <c r="BA28" s="27">
        <f>BA$4*'投入係数(建設)'!BA27</f>
        <v>0</v>
      </c>
      <c r="BB28" s="27">
        <f>BB$4*'投入係数(建設)'!BB27</f>
        <v>0</v>
      </c>
      <c r="BC28" s="586">
        <f>BC$4*'投入係数(建設)'!BC27</f>
        <v>0</v>
      </c>
      <c r="BD28" s="586">
        <f>BD$4*'投入係数(建設)'!BD27</f>
        <v>0</v>
      </c>
      <c r="BE28" s="586">
        <f>BE$4*'投入係数(建設)'!BE27</f>
        <v>0</v>
      </c>
      <c r="BF28" s="586">
        <f>BF$4*'投入係数(建設)'!BF27</f>
        <v>0</v>
      </c>
      <c r="BG28" s="586">
        <f>BG$4*'投入係数(建設)'!BG27</f>
        <v>0</v>
      </c>
      <c r="BH28" s="586">
        <f>BH$4*'投入係数(建設)'!BH27</f>
        <v>0</v>
      </c>
      <c r="BI28" s="586">
        <f>BI$4*'投入係数(建設)'!BI27</f>
        <v>0</v>
      </c>
      <c r="BJ28" s="586">
        <f>BJ$4*'投入係数(建設)'!BJ27</f>
        <v>0</v>
      </c>
      <c r="BK28" s="586">
        <f>BK$4*'投入係数(建設)'!BK27</f>
        <v>0</v>
      </c>
      <c r="BL28" s="586">
        <f>BL$4*'投入係数(建設)'!BL27</f>
        <v>0</v>
      </c>
      <c r="BM28" s="586">
        <f>BM$4*'投入係数(建設)'!BM27</f>
        <v>0</v>
      </c>
      <c r="BN28" s="27">
        <f>BN$4*'投入係数(建設)'!BN27</f>
        <v>0</v>
      </c>
      <c r="BO28" s="586">
        <f>BO$4*'投入係数(建設)'!BO27</f>
        <v>0</v>
      </c>
      <c r="BP28" s="586">
        <f>BP$4*'投入係数(建設)'!BP27</f>
        <v>0</v>
      </c>
      <c r="BQ28" s="586">
        <f>BQ$4*'投入係数(建設)'!BQ27</f>
        <v>0</v>
      </c>
      <c r="BR28" s="586">
        <f>BR$4*'投入係数(建設)'!BR27</f>
        <v>0</v>
      </c>
      <c r="BS28" s="586">
        <f>BS$4*'投入係数(建設)'!BS27</f>
        <v>0</v>
      </c>
      <c r="BT28" s="586">
        <f>BT$4*'投入係数(建設)'!BT27</f>
        <v>0</v>
      </c>
      <c r="BU28" s="597">
        <f t="shared" si="0"/>
        <v>0</v>
      </c>
    </row>
    <row r="29" spans="1:73">
      <c r="A29" s="167">
        <f>建設IO2!A28</f>
        <v>25</v>
      </c>
      <c r="B29" s="25" t="str">
        <f>建設IO2!B28</f>
        <v>水道</v>
      </c>
      <c r="C29" s="27">
        <f>C$4*'投入係数(建設)'!C28</f>
        <v>0</v>
      </c>
      <c r="D29" s="27">
        <f>D$4*'投入係数(建設)'!D28</f>
        <v>0</v>
      </c>
      <c r="E29" s="27">
        <f>E$4*'投入係数(建設)'!E28</f>
        <v>0</v>
      </c>
      <c r="F29" s="27">
        <f>F$4*'投入係数(建設)'!F28</f>
        <v>0</v>
      </c>
      <c r="G29" s="586">
        <f>G$4*'投入係数(建設)'!G28</f>
        <v>0</v>
      </c>
      <c r="H29" s="586">
        <f>H$4*'投入係数(建設)'!H28</f>
        <v>0</v>
      </c>
      <c r="I29" s="27">
        <f>I$4*'投入係数(建設)'!I28</f>
        <v>0</v>
      </c>
      <c r="J29" s="586">
        <f>J$4*'投入係数(建設)'!J28</f>
        <v>0</v>
      </c>
      <c r="K29" s="27">
        <f>K$4*'投入係数(建設)'!K28</f>
        <v>0</v>
      </c>
      <c r="L29" s="586">
        <f>L$4*'投入係数(建設)'!L28</f>
        <v>0</v>
      </c>
      <c r="M29" s="586">
        <f>M$4*'投入係数(建設)'!M28</f>
        <v>0</v>
      </c>
      <c r="N29" s="27">
        <f>N$4*'投入係数(建設)'!N28</f>
        <v>0</v>
      </c>
      <c r="O29" s="586">
        <f>O$4*'投入係数(建設)'!O28</f>
        <v>0</v>
      </c>
      <c r="P29" s="586">
        <f>P$4*'投入係数(建設)'!P28</f>
        <v>0</v>
      </c>
      <c r="Q29" s="586">
        <f>Q$4*'投入係数(建設)'!Q28</f>
        <v>0</v>
      </c>
      <c r="R29" s="27">
        <f>R$4*'投入係数(建設)'!R28</f>
        <v>0</v>
      </c>
      <c r="S29" s="27">
        <f>S$4*'投入係数(建設)'!S28</f>
        <v>0</v>
      </c>
      <c r="T29" s="586">
        <f>T$4*'投入係数(建設)'!T28</f>
        <v>0</v>
      </c>
      <c r="U29" s="586">
        <f>U$4*'投入係数(建設)'!U28</f>
        <v>0</v>
      </c>
      <c r="V29" s="27">
        <f>V$4*'投入係数(建設)'!V28</f>
        <v>0</v>
      </c>
      <c r="W29" s="586">
        <f>W$4*'投入係数(建設)'!W28</f>
        <v>0</v>
      </c>
      <c r="X29" s="586">
        <f>X$4*'投入係数(建設)'!X28</f>
        <v>0</v>
      </c>
      <c r="Y29" s="586">
        <f>Y$4*'投入係数(建設)'!Y28</f>
        <v>0</v>
      </c>
      <c r="Z29" s="586">
        <f>Z$4*'投入係数(建設)'!Z28</f>
        <v>0</v>
      </c>
      <c r="AA29" s="586">
        <f>AA$4*'投入係数(建設)'!AA28</f>
        <v>0</v>
      </c>
      <c r="AB29" s="586">
        <f>AB$4*'投入係数(建設)'!AB28</f>
        <v>0</v>
      </c>
      <c r="AC29" s="586">
        <f>AC$4*'投入係数(建設)'!AC28</f>
        <v>0</v>
      </c>
      <c r="AD29" s="586">
        <f>AD$4*'投入係数(建設)'!AD28</f>
        <v>0</v>
      </c>
      <c r="AE29" s="27">
        <f>AE$4*'投入係数(建設)'!AE28</f>
        <v>0</v>
      </c>
      <c r="AF29" s="27">
        <f>AF$4*'投入係数(建設)'!AF28</f>
        <v>0</v>
      </c>
      <c r="AG29" s="27">
        <f>AG$4*'投入係数(建設)'!AG28</f>
        <v>0</v>
      </c>
      <c r="AH29" s="27">
        <f>AH$4*'投入係数(建設)'!AH28</f>
        <v>0</v>
      </c>
      <c r="AI29" s="27">
        <f>AI$4*'投入係数(建設)'!AI28</f>
        <v>0</v>
      </c>
      <c r="AJ29" s="586">
        <f>AJ$4*'投入係数(建設)'!AJ28</f>
        <v>0</v>
      </c>
      <c r="AK29" s="586">
        <f>AK$4*'投入係数(建設)'!AK28</f>
        <v>0</v>
      </c>
      <c r="AL29" s="586">
        <f>AL$4*'投入係数(建設)'!AL28</f>
        <v>0</v>
      </c>
      <c r="AM29" s="586">
        <f>AM$4*'投入係数(建設)'!AM28</f>
        <v>0</v>
      </c>
      <c r="AN29" s="586">
        <f>AN$4*'投入係数(建設)'!AN28</f>
        <v>0</v>
      </c>
      <c r="AO29" s="586">
        <f>AO$4*'投入係数(建設)'!AO28</f>
        <v>0</v>
      </c>
      <c r="AP29" s="586">
        <f>AP$4*'投入係数(建設)'!AP28</f>
        <v>0</v>
      </c>
      <c r="AQ29" s="27">
        <f>AQ$4*'投入係数(建設)'!AQ28</f>
        <v>0</v>
      </c>
      <c r="AR29" s="27">
        <f>AR$4*'投入係数(建設)'!AR28</f>
        <v>0</v>
      </c>
      <c r="AS29" s="586">
        <f>AS$4*'投入係数(建設)'!AS28</f>
        <v>0</v>
      </c>
      <c r="AT29" s="586">
        <f>AT$4*'投入係数(建設)'!AT28</f>
        <v>0</v>
      </c>
      <c r="AU29" s="586">
        <f>AU$4*'投入係数(建設)'!AU28</f>
        <v>0</v>
      </c>
      <c r="AV29" s="586">
        <f>AV$4*'投入係数(建設)'!AV28</f>
        <v>0</v>
      </c>
      <c r="AW29" s="27">
        <f>AW$4*'投入係数(建設)'!AW28</f>
        <v>0</v>
      </c>
      <c r="AX29" s="586">
        <f>AX$4*'投入係数(建設)'!AX28</f>
        <v>0</v>
      </c>
      <c r="AY29" s="586">
        <f>AY$4*'投入係数(建設)'!AY28</f>
        <v>0</v>
      </c>
      <c r="AZ29" s="586">
        <f>AZ$4*'投入係数(建設)'!AZ28</f>
        <v>0</v>
      </c>
      <c r="BA29" s="27">
        <f>BA$4*'投入係数(建設)'!BA28</f>
        <v>0</v>
      </c>
      <c r="BB29" s="27">
        <f>BB$4*'投入係数(建設)'!BB28</f>
        <v>0</v>
      </c>
      <c r="BC29" s="586">
        <f>BC$4*'投入係数(建設)'!BC28</f>
        <v>0</v>
      </c>
      <c r="BD29" s="586">
        <f>BD$4*'投入係数(建設)'!BD28</f>
        <v>0</v>
      </c>
      <c r="BE29" s="586">
        <f>BE$4*'投入係数(建設)'!BE28</f>
        <v>0</v>
      </c>
      <c r="BF29" s="586">
        <f>BF$4*'投入係数(建設)'!BF28</f>
        <v>0</v>
      </c>
      <c r="BG29" s="586">
        <f>BG$4*'投入係数(建設)'!BG28</f>
        <v>0</v>
      </c>
      <c r="BH29" s="586">
        <f>BH$4*'投入係数(建設)'!BH28</f>
        <v>0</v>
      </c>
      <c r="BI29" s="586">
        <f>BI$4*'投入係数(建設)'!BI28</f>
        <v>0</v>
      </c>
      <c r="BJ29" s="586">
        <f>BJ$4*'投入係数(建設)'!BJ28</f>
        <v>0</v>
      </c>
      <c r="BK29" s="586">
        <f>BK$4*'投入係数(建設)'!BK28</f>
        <v>0</v>
      </c>
      <c r="BL29" s="586">
        <f>BL$4*'投入係数(建設)'!BL28</f>
        <v>0</v>
      </c>
      <c r="BM29" s="586">
        <f>BM$4*'投入係数(建設)'!BM28</f>
        <v>0</v>
      </c>
      <c r="BN29" s="27">
        <f>BN$4*'投入係数(建設)'!BN28</f>
        <v>0</v>
      </c>
      <c r="BO29" s="586">
        <f>BO$4*'投入係数(建設)'!BO28</f>
        <v>0</v>
      </c>
      <c r="BP29" s="586">
        <f>BP$4*'投入係数(建設)'!BP28</f>
        <v>0</v>
      </c>
      <c r="BQ29" s="586">
        <f>BQ$4*'投入係数(建設)'!BQ28</f>
        <v>0</v>
      </c>
      <c r="BR29" s="586">
        <f>BR$4*'投入係数(建設)'!BR28</f>
        <v>0</v>
      </c>
      <c r="BS29" s="586">
        <f>BS$4*'投入係数(建設)'!BS28</f>
        <v>0</v>
      </c>
      <c r="BT29" s="586">
        <f>BT$4*'投入係数(建設)'!BT28</f>
        <v>0</v>
      </c>
      <c r="BU29" s="597">
        <f t="shared" si="0"/>
        <v>0</v>
      </c>
    </row>
    <row r="30" spans="1:73">
      <c r="A30" s="167">
        <f>建設IO2!A29</f>
        <v>26</v>
      </c>
      <c r="B30" s="25" t="str">
        <f>建設IO2!B29</f>
        <v>廃棄物処理</v>
      </c>
      <c r="C30" s="27">
        <f>C$4*'投入係数(建設)'!C29</f>
        <v>0</v>
      </c>
      <c r="D30" s="27">
        <f>D$4*'投入係数(建設)'!D29</f>
        <v>0</v>
      </c>
      <c r="E30" s="27">
        <f>E$4*'投入係数(建設)'!E29</f>
        <v>0</v>
      </c>
      <c r="F30" s="27">
        <f>F$4*'投入係数(建設)'!F29</f>
        <v>0</v>
      </c>
      <c r="G30" s="586">
        <f>G$4*'投入係数(建設)'!G29</f>
        <v>0</v>
      </c>
      <c r="H30" s="586">
        <f>H$4*'投入係数(建設)'!H29</f>
        <v>0</v>
      </c>
      <c r="I30" s="27">
        <f>I$4*'投入係数(建設)'!I29</f>
        <v>0</v>
      </c>
      <c r="J30" s="586">
        <f>J$4*'投入係数(建設)'!J29</f>
        <v>0</v>
      </c>
      <c r="K30" s="27">
        <f>K$4*'投入係数(建設)'!K29</f>
        <v>0</v>
      </c>
      <c r="L30" s="586">
        <f>L$4*'投入係数(建設)'!L29</f>
        <v>0</v>
      </c>
      <c r="M30" s="586">
        <f>M$4*'投入係数(建設)'!M29</f>
        <v>0</v>
      </c>
      <c r="N30" s="27">
        <f>N$4*'投入係数(建設)'!N29</f>
        <v>0</v>
      </c>
      <c r="O30" s="586">
        <f>O$4*'投入係数(建設)'!O29</f>
        <v>0</v>
      </c>
      <c r="P30" s="586">
        <f>P$4*'投入係数(建設)'!P29</f>
        <v>0</v>
      </c>
      <c r="Q30" s="586">
        <f>Q$4*'投入係数(建設)'!Q29</f>
        <v>0</v>
      </c>
      <c r="R30" s="27">
        <f>R$4*'投入係数(建設)'!R29</f>
        <v>0</v>
      </c>
      <c r="S30" s="27">
        <f>S$4*'投入係数(建設)'!S29</f>
        <v>0</v>
      </c>
      <c r="T30" s="586">
        <f>T$4*'投入係数(建設)'!T29</f>
        <v>0</v>
      </c>
      <c r="U30" s="586">
        <f>U$4*'投入係数(建設)'!U29</f>
        <v>0</v>
      </c>
      <c r="V30" s="27">
        <f>V$4*'投入係数(建設)'!V29</f>
        <v>0</v>
      </c>
      <c r="W30" s="586">
        <f>W$4*'投入係数(建設)'!W29</f>
        <v>0</v>
      </c>
      <c r="X30" s="586">
        <f>X$4*'投入係数(建設)'!X29</f>
        <v>0</v>
      </c>
      <c r="Y30" s="586">
        <f>Y$4*'投入係数(建設)'!Y29</f>
        <v>0</v>
      </c>
      <c r="Z30" s="586">
        <f>Z$4*'投入係数(建設)'!Z29</f>
        <v>0</v>
      </c>
      <c r="AA30" s="586">
        <f>AA$4*'投入係数(建設)'!AA29</f>
        <v>0</v>
      </c>
      <c r="AB30" s="586">
        <f>AB$4*'投入係数(建設)'!AB29</f>
        <v>0</v>
      </c>
      <c r="AC30" s="586">
        <f>AC$4*'投入係数(建設)'!AC29</f>
        <v>0</v>
      </c>
      <c r="AD30" s="586">
        <f>AD$4*'投入係数(建設)'!AD29</f>
        <v>0</v>
      </c>
      <c r="AE30" s="27">
        <f>AE$4*'投入係数(建設)'!AE29</f>
        <v>0</v>
      </c>
      <c r="AF30" s="27">
        <f>AF$4*'投入係数(建設)'!AF29</f>
        <v>0</v>
      </c>
      <c r="AG30" s="27">
        <f>AG$4*'投入係数(建設)'!AG29</f>
        <v>0</v>
      </c>
      <c r="AH30" s="27">
        <f>AH$4*'投入係数(建設)'!AH29</f>
        <v>0</v>
      </c>
      <c r="AI30" s="27">
        <f>AI$4*'投入係数(建設)'!AI29</f>
        <v>0</v>
      </c>
      <c r="AJ30" s="586">
        <f>AJ$4*'投入係数(建設)'!AJ29</f>
        <v>0</v>
      </c>
      <c r="AK30" s="586">
        <f>AK$4*'投入係数(建設)'!AK29</f>
        <v>0</v>
      </c>
      <c r="AL30" s="586">
        <f>AL$4*'投入係数(建設)'!AL29</f>
        <v>0</v>
      </c>
      <c r="AM30" s="586">
        <f>AM$4*'投入係数(建設)'!AM29</f>
        <v>0</v>
      </c>
      <c r="AN30" s="586">
        <f>AN$4*'投入係数(建設)'!AN29</f>
        <v>0</v>
      </c>
      <c r="AO30" s="586">
        <f>AO$4*'投入係数(建設)'!AO29</f>
        <v>0</v>
      </c>
      <c r="AP30" s="586">
        <f>AP$4*'投入係数(建設)'!AP29</f>
        <v>0</v>
      </c>
      <c r="AQ30" s="27">
        <f>AQ$4*'投入係数(建設)'!AQ29</f>
        <v>0</v>
      </c>
      <c r="AR30" s="27">
        <f>AR$4*'投入係数(建設)'!AR29</f>
        <v>0</v>
      </c>
      <c r="AS30" s="586">
        <f>AS$4*'投入係数(建設)'!AS29</f>
        <v>0</v>
      </c>
      <c r="AT30" s="586">
        <f>AT$4*'投入係数(建設)'!AT29</f>
        <v>0</v>
      </c>
      <c r="AU30" s="586">
        <f>AU$4*'投入係数(建設)'!AU29</f>
        <v>0</v>
      </c>
      <c r="AV30" s="586">
        <f>AV$4*'投入係数(建設)'!AV29</f>
        <v>0</v>
      </c>
      <c r="AW30" s="27">
        <f>AW$4*'投入係数(建設)'!AW29</f>
        <v>0</v>
      </c>
      <c r="AX30" s="586">
        <f>AX$4*'投入係数(建設)'!AX29</f>
        <v>0</v>
      </c>
      <c r="AY30" s="586">
        <f>AY$4*'投入係数(建設)'!AY29</f>
        <v>0</v>
      </c>
      <c r="AZ30" s="586">
        <f>AZ$4*'投入係数(建設)'!AZ29</f>
        <v>0</v>
      </c>
      <c r="BA30" s="27">
        <f>BA$4*'投入係数(建設)'!BA29</f>
        <v>0</v>
      </c>
      <c r="BB30" s="27">
        <f>BB$4*'投入係数(建設)'!BB29</f>
        <v>0</v>
      </c>
      <c r="BC30" s="586">
        <f>BC$4*'投入係数(建設)'!BC29</f>
        <v>0</v>
      </c>
      <c r="BD30" s="586">
        <f>BD$4*'投入係数(建設)'!BD29</f>
        <v>0</v>
      </c>
      <c r="BE30" s="586">
        <f>BE$4*'投入係数(建設)'!BE29</f>
        <v>0</v>
      </c>
      <c r="BF30" s="586">
        <f>BF$4*'投入係数(建設)'!BF29</f>
        <v>0</v>
      </c>
      <c r="BG30" s="586">
        <f>BG$4*'投入係数(建設)'!BG29</f>
        <v>0</v>
      </c>
      <c r="BH30" s="586">
        <f>BH$4*'投入係数(建設)'!BH29</f>
        <v>0</v>
      </c>
      <c r="BI30" s="586">
        <f>BI$4*'投入係数(建設)'!BI29</f>
        <v>0</v>
      </c>
      <c r="BJ30" s="586">
        <f>BJ$4*'投入係数(建設)'!BJ29</f>
        <v>0</v>
      </c>
      <c r="BK30" s="586">
        <f>BK$4*'投入係数(建設)'!BK29</f>
        <v>0</v>
      </c>
      <c r="BL30" s="586">
        <f>BL$4*'投入係数(建設)'!BL29</f>
        <v>0</v>
      </c>
      <c r="BM30" s="586">
        <f>BM$4*'投入係数(建設)'!BM29</f>
        <v>0</v>
      </c>
      <c r="BN30" s="27">
        <f>BN$4*'投入係数(建設)'!BN29</f>
        <v>0</v>
      </c>
      <c r="BO30" s="586">
        <f>BO$4*'投入係数(建設)'!BO29</f>
        <v>0</v>
      </c>
      <c r="BP30" s="586">
        <f>BP$4*'投入係数(建設)'!BP29</f>
        <v>0</v>
      </c>
      <c r="BQ30" s="586">
        <f>BQ$4*'投入係数(建設)'!BQ29</f>
        <v>0</v>
      </c>
      <c r="BR30" s="586">
        <f>BR$4*'投入係数(建設)'!BR29</f>
        <v>0</v>
      </c>
      <c r="BS30" s="586">
        <f>BS$4*'投入係数(建設)'!BS29</f>
        <v>0</v>
      </c>
      <c r="BT30" s="586">
        <f>BT$4*'投入係数(建設)'!BT29</f>
        <v>0</v>
      </c>
      <c r="BU30" s="597">
        <f t="shared" si="0"/>
        <v>0</v>
      </c>
    </row>
    <row r="31" spans="1:73">
      <c r="A31" s="167">
        <f>建設IO2!A30</f>
        <v>27</v>
      </c>
      <c r="B31" s="25" t="str">
        <f>建設IO2!B30</f>
        <v>商業</v>
      </c>
      <c r="C31" s="27">
        <f>C$4*'投入係数(建設)'!C30</f>
        <v>0</v>
      </c>
      <c r="D31" s="27">
        <f>D$4*'投入係数(建設)'!D30</f>
        <v>0</v>
      </c>
      <c r="E31" s="27">
        <f>E$4*'投入係数(建設)'!E30</f>
        <v>0</v>
      </c>
      <c r="F31" s="27">
        <f>F$4*'投入係数(建設)'!F30</f>
        <v>0</v>
      </c>
      <c r="G31" s="586">
        <f>G$4*'投入係数(建設)'!G30</f>
        <v>0</v>
      </c>
      <c r="H31" s="586">
        <f>H$4*'投入係数(建設)'!H30</f>
        <v>0</v>
      </c>
      <c r="I31" s="27">
        <f>I$4*'投入係数(建設)'!I30</f>
        <v>0</v>
      </c>
      <c r="J31" s="586">
        <f>J$4*'投入係数(建設)'!J30</f>
        <v>0</v>
      </c>
      <c r="K31" s="27">
        <f>K$4*'投入係数(建設)'!K30</f>
        <v>0</v>
      </c>
      <c r="L31" s="586">
        <f>L$4*'投入係数(建設)'!L30</f>
        <v>0</v>
      </c>
      <c r="M31" s="586">
        <f>M$4*'投入係数(建設)'!M30</f>
        <v>0</v>
      </c>
      <c r="N31" s="27">
        <f>N$4*'投入係数(建設)'!N30</f>
        <v>0</v>
      </c>
      <c r="O31" s="586">
        <f>O$4*'投入係数(建設)'!O30</f>
        <v>0</v>
      </c>
      <c r="P31" s="586">
        <f>P$4*'投入係数(建設)'!P30</f>
        <v>0</v>
      </c>
      <c r="Q31" s="586">
        <f>Q$4*'投入係数(建設)'!Q30</f>
        <v>0</v>
      </c>
      <c r="R31" s="27">
        <f>R$4*'投入係数(建設)'!R30</f>
        <v>0</v>
      </c>
      <c r="S31" s="27">
        <f>S$4*'投入係数(建設)'!S30</f>
        <v>0</v>
      </c>
      <c r="T31" s="586">
        <f>T$4*'投入係数(建設)'!T30</f>
        <v>0</v>
      </c>
      <c r="U31" s="586">
        <f>U$4*'投入係数(建設)'!U30</f>
        <v>0</v>
      </c>
      <c r="V31" s="27">
        <f>V$4*'投入係数(建設)'!V30</f>
        <v>0</v>
      </c>
      <c r="W31" s="586">
        <f>W$4*'投入係数(建設)'!W30</f>
        <v>0</v>
      </c>
      <c r="X31" s="586">
        <f>X$4*'投入係数(建設)'!X30</f>
        <v>0</v>
      </c>
      <c r="Y31" s="586">
        <f>Y$4*'投入係数(建設)'!Y30</f>
        <v>0</v>
      </c>
      <c r="Z31" s="586">
        <f>Z$4*'投入係数(建設)'!Z30</f>
        <v>0</v>
      </c>
      <c r="AA31" s="586">
        <f>AA$4*'投入係数(建設)'!AA30</f>
        <v>0</v>
      </c>
      <c r="AB31" s="586">
        <f>AB$4*'投入係数(建設)'!AB30</f>
        <v>0</v>
      </c>
      <c r="AC31" s="586">
        <f>AC$4*'投入係数(建設)'!AC30</f>
        <v>0</v>
      </c>
      <c r="AD31" s="586">
        <f>AD$4*'投入係数(建設)'!AD30</f>
        <v>0</v>
      </c>
      <c r="AE31" s="27">
        <f>AE$4*'投入係数(建設)'!AE30</f>
        <v>0</v>
      </c>
      <c r="AF31" s="27">
        <f>AF$4*'投入係数(建設)'!AF30</f>
        <v>0</v>
      </c>
      <c r="AG31" s="27">
        <f>AG$4*'投入係数(建設)'!AG30</f>
        <v>0</v>
      </c>
      <c r="AH31" s="27">
        <f>AH$4*'投入係数(建設)'!AH30</f>
        <v>0</v>
      </c>
      <c r="AI31" s="27">
        <f>AI$4*'投入係数(建設)'!AI30</f>
        <v>0</v>
      </c>
      <c r="AJ31" s="586">
        <f>AJ$4*'投入係数(建設)'!AJ30</f>
        <v>0</v>
      </c>
      <c r="AK31" s="586">
        <f>AK$4*'投入係数(建設)'!AK30</f>
        <v>0</v>
      </c>
      <c r="AL31" s="586">
        <f>AL$4*'投入係数(建設)'!AL30</f>
        <v>0</v>
      </c>
      <c r="AM31" s="586">
        <f>AM$4*'投入係数(建設)'!AM30</f>
        <v>0</v>
      </c>
      <c r="AN31" s="586">
        <f>AN$4*'投入係数(建設)'!AN30</f>
        <v>0</v>
      </c>
      <c r="AO31" s="586">
        <f>AO$4*'投入係数(建設)'!AO30</f>
        <v>0</v>
      </c>
      <c r="AP31" s="586">
        <f>AP$4*'投入係数(建設)'!AP30</f>
        <v>0</v>
      </c>
      <c r="AQ31" s="27">
        <f>AQ$4*'投入係数(建設)'!AQ30</f>
        <v>0</v>
      </c>
      <c r="AR31" s="27">
        <f>AR$4*'投入係数(建設)'!AR30</f>
        <v>0</v>
      </c>
      <c r="AS31" s="586">
        <f>AS$4*'投入係数(建設)'!AS30</f>
        <v>0</v>
      </c>
      <c r="AT31" s="586">
        <f>AT$4*'投入係数(建設)'!AT30</f>
        <v>0</v>
      </c>
      <c r="AU31" s="586">
        <f>AU$4*'投入係数(建設)'!AU30</f>
        <v>0</v>
      </c>
      <c r="AV31" s="586">
        <f>AV$4*'投入係数(建設)'!AV30</f>
        <v>0</v>
      </c>
      <c r="AW31" s="27">
        <f>AW$4*'投入係数(建設)'!AW30</f>
        <v>0</v>
      </c>
      <c r="AX31" s="586">
        <f>AX$4*'投入係数(建設)'!AX30</f>
        <v>0</v>
      </c>
      <c r="AY31" s="586">
        <f>AY$4*'投入係数(建設)'!AY30</f>
        <v>0</v>
      </c>
      <c r="AZ31" s="586">
        <f>AZ$4*'投入係数(建設)'!AZ30</f>
        <v>0</v>
      </c>
      <c r="BA31" s="27">
        <f>BA$4*'投入係数(建設)'!BA30</f>
        <v>0</v>
      </c>
      <c r="BB31" s="27">
        <f>BB$4*'投入係数(建設)'!BB30</f>
        <v>0</v>
      </c>
      <c r="BC31" s="586">
        <f>BC$4*'投入係数(建設)'!BC30</f>
        <v>0</v>
      </c>
      <c r="BD31" s="586">
        <f>BD$4*'投入係数(建設)'!BD30</f>
        <v>0</v>
      </c>
      <c r="BE31" s="586">
        <f>BE$4*'投入係数(建設)'!BE30</f>
        <v>0</v>
      </c>
      <c r="BF31" s="586">
        <f>BF$4*'投入係数(建設)'!BF30</f>
        <v>0</v>
      </c>
      <c r="BG31" s="586">
        <f>BG$4*'投入係数(建設)'!BG30</f>
        <v>0</v>
      </c>
      <c r="BH31" s="586">
        <f>BH$4*'投入係数(建設)'!BH30</f>
        <v>0</v>
      </c>
      <c r="BI31" s="586">
        <f>BI$4*'投入係数(建設)'!BI30</f>
        <v>0</v>
      </c>
      <c r="BJ31" s="586">
        <f>BJ$4*'投入係数(建設)'!BJ30</f>
        <v>0</v>
      </c>
      <c r="BK31" s="586">
        <f>BK$4*'投入係数(建設)'!BK30</f>
        <v>0</v>
      </c>
      <c r="BL31" s="586">
        <f>BL$4*'投入係数(建設)'!BL30</f>
        <v>0</v>
      </c>
      <c r="BM31" s="586">
        <f>BM$4*'投入係数(建設)'!BM30</f>
        <v>0</v>
      </c>
      <c r="BN31" s="27">
        <f>BN$4*'投入係数(建設)'!BN30</f>
        <v>0</v>
      </c>
      <c r="BO31" s="586">
        <f>BO$4*'投入係数(建設)'!BO30</f>
        <v>0</v>
      </c>
      <c r="BP31" s="586">
        <f>BP$4*'投入係数(建設)'!BP30</f>
        <v>0</v>
      </c>
      <c r="BQ31" s="586">
        <f>BQ$4*'投入係数(建設)'!BQ30</f>
        <v>0</v>
      </c>
      <c r="BR31" s="586">
        <f>BR$4*'投入係数(建設)'!BR30</f>
        <v>0</v>
      </c>
      <c r="BS31" s="586">
        <f>BS$4*'投入係数(建設)'!BS30</f>
        <v>0</v>
      </c>
      <c r="BT31" s="586">
        <f>BT$4*'投入係数(建設)'!BT30</f>
        <v>0</v>
      </c>
      <c r="BU31" s="597">
        <f t="shared" si="0"/>
        <v>0</v>
      </c>
    </row>
    <row r="32" spans="1:73">
      <c r="A32" s="167">
        <f>建設IO2!A31</f>
        <v>28</v>
      </c>
      <c r="B32" s="25" t="str">
        <f>建設IO2!B31</f>
        <v>金融・保険</v>
      </c>
      <c r="C32" s="27">
        <f>C$4*'投入係数(建設)'!C31</f>
        <v>0</v>
      </c>
      <c r="D32" s="27">
        <f>D$4*'投入係数(建設)'!D31</f>
        <v>0</v>
      </c>
      <c r="E32" s="27">
        <f>E$4*'投入係数(建設)'!E31</f>
        <v>0</v>
      </c>
      <c r="F32" s="27">
        <f>F$4*'投入係数(建設)'!F31</f>
        <v>0</v>
      </c>
      <c r="G32" s="586">
        <f>G$4*'投入係数(建設)'!G31</f>
        <v>0</v>
      </c>
      <c r="H32" s="586">
        <f>H$4*'投入係数(建設)'!H31</f>
        <v>0</v>
      </c>
      <c r="I32" s="27">
        <f>I$4*'投入係数(建設)'!I31</f>
        <v>0</v>
      </c>
      <c r="J32" s="586">
        <f>J$4*'投入係数(建設)'!J31</f>
        <v>0</v>
      </c>
      <c r="K32" s="27">
        <f>K$4*'投入係数(建設)'!K31</f>
        <v>0</v>
      </c>
      <c r="L32" s="586">
        <f>L$4*'投入係数(建設)'!L31</f>
        <v>0</v>
      </c>
      <c r="M32" s="586">
        <f>M$4*'投入係数(建設)'!M31</f>
        <v>0</v>
      </c>
      <c r="N32" s="27">
        <f>N$4*'投入係数(建設)'!N31</f>
        <v>0</v>
      </c>
      <c r="O32" s="586">
        <f>O$4*'投入係数(建設)'!O31</f>
        <v>0</v>
      </c>
      <c r="P32" s="586">
        <f>P$4*'投入係数(建設)'!P31</f>
        <v>0</v>
      </c>
      <c r="Q32" s="586">
        <f>Q$4*'投入係数(建設)'!Q31</f>
        <v>0</v>
      </c>
      <c r="R32" s="27">
        <f>R$4*'投入係数(建設)'!R31</f>
        <v>0</v>
      </c>
      <c r="S32" s="27">
        <f>S$4*'投入係数(建設)'!S31</f>
        <v>0</v>
      </c>
      <c r="T32" s="586">
        <f>T$4*'投入係数(建設)'!T31</f>
        <v>0</v>
      </c>
      <c r="U32" s="586">
        <f>U$4*'投入係数(建設)'!U31</f>
        <v>0</v>
      </c>
      <c r="V32" s="27">
        <f>V$4*'投入係数(建設)'!V31</f>
        <v>0</v>
      </c>
      <c r="W32" s="586">
        <f>W$4*'投入係数(建設)'!W31</f>
        <v>0</v>
      </c>
      <c r="X32" s="586">
        <f>X$4*'投入係数(建設)'!X31</f>
        <v>0</v>
      </c>
      <c r="Y32" s="586">
        <f>Y$4*'投入係数(建設)'!Y31</f>
        <v>0</v>
      </c>
      <c r="Z32" s="586">
        <f>Z$4*'投入係数(建設)'!Z31</f>
        <v>0</v>
      </c>
      <c r="AA32" s="586">
        <f>AA$4*'投入係数(建設)'!AA31</f>
        <v>0</v>
      </c>
      <c r="AB32" s="586">
        <f>AB$4*'投入係数(建設)'!AB31</f>
        <v>0</v>
      </c>
      <c r="AC32" s="586">
        <f>AC$4*'投入係数(建設)'!AC31</f>
        <v>0</v>
      </c>
      <c r="AD32" s="586">
        <f>AD$4*'投入係数(建設)'!AD31</f>
        <v>0</v>
      </c>
      <c r="AE32" s="27">
        <f>AE$4*'投入係数(建設)'!AE31</f>
        <v>0</v>
      </c>
      <c r="AF32" s="27">
        <f>AF$4*'投入係数(建設)'!AF31</f>
        <v>0</v>
      </c>
      <c r="AG32" s="27">
        <f>AG$4*'投入係数(建設)'!AG31</f>
        <v>0</v>
      </c>
      <c r="AH32" s="27">
        <f>AH$4*'投入係数(建設)'!AH31</f>
        <v>0</v>
      </c>
      <c r="AI32" s="27">
        <f>AI$4*'投入係数(建設)'!AI31</f>
        <v>0</v>
      </c>
      <c r="AJ32" s="586">
        <f>AJ$4*'投入係数(建設)'!AJ31</f>
        <v>0</v>
      </c>
      <c r="AK32" s="586">
        <f>AK$4*'投入係数(建設)'!AK31</f>
        <v>0</v>
      </c>
      <c r="AL32" s="586">
        <f>AL$4*'投入係数(建設)'!AL31</f>
        <v>0</v>
      </c>
      <c r="AM32" s="586">
        <f>AM$4*'投入係数(建設)'!AM31</f>
        <v>0</v>
      </c>
      <c r="AN32" s="586">
        <f>AN$4*'投入係数(建設)'!AN31</f>
        <v>0</v>
      </c>
      <c r="AO32" s="586">
        <f>AO$4*'投入係数(建設)'!AO31</f>
        <v>0</v>
      </c>
      <c r="AP32" s="586">
        <f>AP$4*'投入係数(建設)'!AP31</f>
        <v>0</v>
      </c>
      <c r="AQ32" s="27">
        <f>AQ$4*'投入係数(建設)'!AQ31</f>
        <v>0</v>
      </c>
      <c r="AR32" s="27">
        <f>AR$4*'投入係数(建設)'!AR31</f>
        <v>0</v>
      </c>
      <c r="AS32" s="586">
        <f>AS$4*'投入係数(建設)'!AS31</f>
        <v>0</v>
      </c>
      <c r="AT32" s="586">
        <f>AT$4*'投入係数(建設)'!AT31</f>
        <v>0</v>
      </c>
      <c r="AU32" s="586">
        <f>AU$4*'投入係数(建設)'!AU31</f>
        <v>0</v>
      </c>
      <c r="AV32" s="586">
        <f>AV$4*'投入係数(建設)'!AV31</f>
        <v>0</v>
      </c>
      <c r="AW32" s="27">
        <f>AW$4*'投入係数(建設)'!AW31</f>
        <v>0</v>
      </c>
      <c r="AX32" s="586">
        <f>AX$4*'投入係数(建設)'!AX31</f>
        <v>0</v>
      </c>
      <c r="AY32" s="586">
        <f>AY$4*'投入係数(建設)'!AY31</f>
        <v>0</v>
      </c>
      <c r="AZ32" s="586">
        <f>AZ$4*'投入係数(建設)'!AZ31</f>
        <v>0</v>
      </c>
      <c r="BA32" s="27">
        <f>BA$4*'投入係数(建設)'!BA31</f>
        <v>0</v>
      </c>
      <c r="BB32" s="27">
        <f>BB$4*'投入係数(建設)'!BB31</f>
        <v>0</v>
      </c>
      <c r="BC32" s="586">
        <f>BC$4*'投入係数(建設)'!BC31</f>
        <v>0</v>
      </c>
      <c r="BD32" s="586">
        <f>BD$4*'投入係数(建設)'!BD31</f>
        <v>0</v>
      </c>
      <c r="BE32" s="586">
        <f>BE$4*'投入係数(建設)'!BE31</f>
        <v>0</v>
      </c>
      <c r="BF32" s="586">
        <f>BF$4*'投入係数(建設)'!BF31</f>
        <v>0</v>
      </c>
      <c r="BG32" s="586">
        <f>BG$4*'投入係数(建設)'!BG31</f>
        <v>0</v>
      </c>
      <c r="BH32" s="586">
        <f>BH$4*'投入係数(建設)'!BH31</f>
        <v>0</v>
      </c>
      <c r="BI32" s="586">
        <f>BI$4*'投入係数(建設)'!BI31</f>
        <v>0</v>
      </c>
      <c r="BJ32" s="586">
        <f>BJ$4*'投入係数(建設)'!BJ31</f>
        <v>0</v>
      </c>
      <c r="BK32" s="586">
        <f>BK$4*'投入係数(建設)'!BK31</f>
        <v>0</v>
      </c>
      <c r="BL32" s="586">
        <f>BL$4*'投入係数(建設)'!BL31</f>
        <v>0</v>
      </c>
      <c r="BM32" s="586">
        <f>BM$4*'投入係数(建設)'!BM31</f>
        <v>0</v>
      </c>
      <c r="BN32" s="27">
        <f>BN$4*'投入係数(建設)'!BN31</f>
        <v>0</v>
      </c>
      <c r="BO32" s="586">
        <f>BO$4*'投入係数(建設)'!BO31</f>
        <v>0</v>
      </c>
      <c r="BP32" s="586">
        <f>BP$4*'投入係数(建設)'!BP31</f>
        <v>0</v>
      </c>
      <c r="BQ32" s="586">
        <f>BQ$4*'投入係数(建設)'!BQ31</f>
        <v>0</v>
      </c>
      <c r="BR32" s="586">
        <f>BR$4*'投入係数(建設)'!BR31</f>
        <v>0</v>
      </c>
      <c r="BS32" s="586">
        <f>BS$4*'投入係数(建設)'!BS31</f>
        <v>0</v>
      </c>
      <c r="BT32" s="586">
        <f>BT$4*'投入係数(建設)'!BT31</f>
        <v>0</v>
      </c>
      <c r="BU32" s="597">
        <f t="shared" si="0"/>
        <v>0</v>
      </c>
    </row>
    <row r="33" spans="1:85">
      <c r="A33" s="167">
        <f>建設IO2!A32</f>
        <v>29</v>
      </c>
      <c r="B33" s="25" t="str">
        <f>建設IO2!B32</f>
        <v>不動産</v>
      </c>
      <c r="C33" s="27">
        <f>C$4*'投入係数(建設)'!C32</f>
        <v>0</v>
      </c>
      <c r="D33" s="27">
        <f>D$4*'投入係数(建設)'!D32</f>
        <v>0</v>
      </c>
      <c r="E33" s="27">
        <f>E$4*'投入係数(建設)'!E32</f>
        <v>0</v>
      </c>
      <c r="F33" s="27">
        <f>F$4*'投入係数(建設)'!F32</f>
        <v>0</v>
      </c>
      <c r="G33" s="586">
        <f>G$4*'投入係数(建設)'!G32</f>
        <v>0</v>
      </c>
      <c r="H33" s="586">
        <f>H$4*'投入係数(建設)'!H32</f>
        <v>0</v>
      </c>
      <c r="I33" s="27">
        <f>I$4*'投入係数(建設)'!I32</f>
        <v>0</v>
      </c>
      <c r="J33" s="586">
        <f>J$4*'投入係数(建設)'!J32</f>
        <v>0</v>
      </c>
      <c r="K33" s="27">
        <f>K$4*'投入係数(建設)'!K32</f>
        <v>0</v>
      </c>
      <c r="L33" s="586">
        <f>L$4*'投入係数(建設)'!L32</f>
        <v>0</v>
      </c>
      <c r="M33" s="586">
        <f>M$4*'投入係数(建設)'!M32</f>
        <v>0</v>
      </c>
      <c r="N33" s="27">
        <f>N$4*'投入係数(建設)'!N32</f>
        <v>0</v>
      </c>
      <c r="O33" s="586">
        <f>O$4*'投入係数(建設)'!O32</f>
        <v>0</v>
      </c>
      <c r="P33" s="586">
        <f>P$4*'投入係数(建設)'!P32</f>
        <v>0</v>
      </c>
      <c r="Q33" s="586">
        <f>Q$4*'投入係数(建設)'!Q32</f>
        <v>0</v>
      </c>
      <c r="R33" s="27">
        <f>R$4*'投入係数(建設)'!R32</f>
        <v>0</v>
      </c>
      <c r="S33" s="27">
        <f>S$4*'投入係数(建設)'!S32</f>
        <v>0</v>
      </c>
      <c r="T33" s="586">
        <f>T$4*'投入係数(建設)'!T32</f>
        <v>0</v>
      </c>
      <c r="U33" s="586">
        <f>U$4*'投入係数(建設)'!U32</f>
        <v>0</v>
      </c>
      <c r="V33" s="27">
        <f>V$4*'投入係数(建設)'!V32</f>
        <v>0</v>
      </c>
      <c r="W33" s="586">
        <f>W$4*'投入係数(建設)'!W32</f>
        <v>0</v>
      </c>
      <c r="X33" s="586">
        <f>X$4*'投入係数(建設)'!X32</f>
        <v>0</v>
      </c>
      <c r="Y33" s="586">
        <f>Y$4*'投入係数(建設)'!Y32</f>
        <v>0</v>
      </c>
      <c r="Z33" s="586">
        <f>Z$4*'投入係数(建設)'!Z32</f>
        <v>0</v>
      </c>
      <c r="AA33" s="586">
        <f>AA$4*'投入係数(建設)'!AA32</f>
        <v>0</v>
      </c>
      <c r="AB33" s="586">
        <f>AB$4*'投入係数(建設)'!AB32</f>
        <v>0</v>
      </c>
      <c r="AC33" s="586">
        <f>AC$4*'投入係数(建設)'!AC32</f>
        <v>0</v>
      </c>
      <c r="AD33" s="586">
        <f>AD$4*'投入係数(建設)'!AD32</f>
        <v>0</v>
      </c>
      <c r="AE33" s="27">
        <f>AE$4*'投入係数(建設)'!AE32</f>
        <v>0</v>
      </c>
      <c r="AF33" s="27">
        <f>AF$4*'投入係数(建設)'!AF32</f>
        <v>0</v>
      </c>
      <c r="AG33" s="27">
        <f>AG$4*'投入係数(建設)'!AG32</f>
        <v>0</v>
      </c>
      <c r="AH33" s="27">
        <f>AH$4*'投入係数(建設)'!AH32</f>
        <v>0</v>
      </c>
      <c r="AI33" s="27">
        <f>AI$4*'投入係数(建設)'!AI32</f>
        <v>0</v>
      </c>
      <c r="AJ33" s="586">
        <f>AJ$4*'投入係数(建設)'!AJ32</f>
        <v>0</v>
      </c>
      <c r="AK33" s="586">
        <f>AK$4*'投入係数(建設)'!AK32</f>
        <v>0</v>
      </c>
      <c r="AL33" s="586">
        <f>AL$4*'投入係数(建設)'!AL32</f>
        <v>0</v>
      </c>
      <c r="AM33" s="586">
        <f>AM$4*'投入係数(建設)'!AM32</f>
        <v>0</v>
      </c>
      <c r="AN33" s="586">
        <f>AN$4*'投入係数(建設)'!AN32</f>
        <v>0</v>
      </c>
      <c r="AO33" s="586">
        <f>AO$4*'投入係数(建設)'!AO32</f>
        <v>0</v>
      </c>
      <c r="AP33" s="586">
        <f>AP$4*'投入係数(建設)'!AP32</f>
        <v>0</v>
      </c>
      <c r="AQ33" s="27">
        <f>AQ$4*'投入係数(建設)'!AQ32</f>
        <v>0</v>
      </c>
      <c r="AR33" s="27">
        <f>AR$4*'投入係数(建設)'!AR32</f>
        <v>0</v>
      </c>
      <c r="AS33" s="586">
        <f>AS$4*'投入係数(建設)'!AS32</f>
        <v>0</v>
      </c>
      <c r="AT33" s="586">
        <f>AT$4*'投入係数(建設)'!AT32</f>
        <v>0</v>
      </c>
      <c r="AU33" s="586">
        <f>AU$4*'投入係数(建設)'!AU32</f>
        <v>0</v>
      </c>
      <c r="AV33" s="586">
        <f>AV$4*'投入係数(建設)'!AV32</f>
        <v>0</v>
      </c>
      <c r="AW33" s="27">
        <f>AW$4*'投入係数(建設)'!AW32</f>
        <v>0</v>
      </c>
      <c r="AX33" s="586">
        <f>AX$4*'投入係数(建設)'!AX32</f>
        <v>0</v>
      </c>
      <c r="AY33" s="586">
        <f>AY$4*'投入係数(建設)'!AY32</f>
        <v>0</v>
      </c>
      <c r="AZ33" s="586">
        <f>AZ$4*'投入係数(建設)'!AZ32</f>
        <v>0</v>
      </c>
      <c r="BA33" s="27">
        <f>BA$4*'投入係数(建設)'!BA32</f>
        <v>0</v>
      </c>
      <c r="BB33" s="27">
        <f>BB$4*'投入係数(建設)'!BB32</f>
        <v>0</v>
      </c>
      <c r="BC33" s="586">
        <f>BC$4*'投入係数(建設)'!BC32</f>
        <v>0</v>
      </c>
      <c r="BD33" s="586">
        <f>BD$4*'投入係数(建設)'!BD32</f>
        <v>0</v>
      </c>
      <c r="BE33" s="586">
        <f>BE$4*'投入係数(建設)'!BE32</f>
        <v>0</v>
      </c>
      <c r="BF33" s="586">
        <f>BF$4*'投入係数(建設)'!BF32</f>
        <v>0</v>
      </c>
      <c r="BG33" s="586">
        <f>BG$4*'投入係数(建設)'!BG32</f>
        <v>0</v>
      </c>
      <c r="BH33" s="586">
        <f>BH$4*'投入係数(建設)'!BH32</f>
        <v>0</v>
      </c>
      <c r="BI33" s="586">
        <f>BI$4*'投入係数(建設)'!BI32</f>
        <v>0</v>
      </c>
      <c r="BJ33" s="586">
        <f>BJ$4*'投入係数(建設)'!BJ32</f>
        <v>0</v>
      </c>
      <c r="BK33" s="586">
        <f>BK$4*'投入係数(建設)'!BK32</f>
        <v>0</v>
      </c>
      <c r="BL33" s="586">
        <f>BL$4*'投入係数(建設)'!BL32</f>
        <v>0</v>
      </c>
      <c r="BM33" s="586">
        <f>BM$4*'投入係数(建設)'!BM32</f>
        <v>0</v>
      </c>
      <c r="BN33" s="27">
        <f>BN$4*'投入係数(建設)'!BN32</f>
        <v>0</v>
      </c>
      <c r="BO33" s="586">
        <f>BO$4*'投入係数(建設)'!BO32</f>
        <v>0</v>
      </c>
      <c r="BP33" s="586">
        <f>BP$4*'投入係数(建設)'!BP32</f>
        <v>0</v>
      </c>
      <c r="BQ33" s="586">
        <f>BQ$4*'投入係数(建設)'!BQ32</f>
        <v>0</v>
      </c>
      <c r="BR33" s="586">
        <f>BR$4*'投入係数(建設)'!BR32</f>
        <v>0</v>
      </c>
      <c r="BS33" s="586">
        <f>BS$4*'投入係数(建設)'!BS32</f>
        <v>0</v>
      </c>
      <c r="BT33" s="586">
        <f>BT$4*'投入係数(建設)'!BT32</f>
        <v>0</v>
      </c>
      <c r="BU33" s="597">
        <f t="shared" si="0"/>
        <v>0</v>
      </c>
    </row>
    <row r="34" spans="1:85">
      <c r="A34" s="167">
        <f>建設IO2!A33</f>
        <v>30</v>
      </c>
      <c r="B34" s="25" t="str">
        <f>建設IO2!B33</f>
        <v>運輸・郵便</v>
      </c>
      <c r="C34" s="27">
        <f>C$4*'投入係数(建設)'!C33</f>
        <v>0</v>
      </c>
      <c r="D34" s="27">
        <f>D$4*'投入係数(建設)'!D33</f>
        <v>0</v>
      </c>
      <c r="E34" s="27">
        <f>E$4*'投入係数(建設)'!E33</f>
        <v>0</v>
      </c>
      <c r="F34" s="27">
        <f>F$4*'投入係数(建設)'!F33</f>
        <v>0</v>
      </c>
      <c r="G34" s="586">
        <f>G$4*'投入係数(建設)'!G33</f>
        <v>0</v>
      </c>
      <c r="H34" s="586">
        <f>H$4*'投入係数(建設)'!H33</f>
        <v>0</v>
      </c>
      <c r="I34" s="27">
        <f>I$4*'投入係数(建設)'!I33</f>
        <v>0</v>
      </c>
      <c r="J34" s="586">
        <f>J$4*'投入係数(建設)'!J33</f>
        <v>0</v>
      </c>
      <c r="K34" s="27">
        <f>K$4*'投入係数(建設)'!K33</f>
        <v>0</v>
      </c>
      <c r="L34" s="586">
        <f>L$4*'投入係数(建設)'!L33</f>
        <v>0</v>
      </c>
      <c r="M34" s="586">
        <f>M$4*'投入係数(建設)'!M33</f>
        <v>0</v>
      </c>
      <c r="N34" s="27">
        <f>N$4*'投入係数(建設)'!N33</f>
        <v>0</v>
      </c>
      <c r="O34" s="586">
        <f>O$4*'投入係数(建設)'!O33</f>
        <v>0</v>
      </c>
      <c r="P34" s="586">
        <f>P$4*'投入係数(建設)'!P33</f>
        <v>0</v>
      </c>
      <c r="Q34" s="586">
        <f>Q$4*'投入係数(建設)'!Q33</f>
        <v>0</v>
      </c>
      <c r="R34" s="27">
        <f>R$4*'投入係数(建設)'!R33</f>
        <v>0</v>
      </c>
      <c r="S34" s="27">
        <f>S$4*'投入係数(建設)'!S33</f>
        <v>0</v>
      </c>
      <c r="T34" s="586">
        <f>T$4*'投入係数(建設)'!T33</f>
        <v>0</v>
      </c>
      <c r="U34" s="586">
        <f>U$4*'投入係数(建設)'!U33</f>
        <v>0</v>
      </c>
      <c r="V34" s="27">
        <f>V$4*'投入係数(建設)'!V33</f>
        <v>0</v>
      </c>
      <c r="W34" s="586">
        <f>W$4*'投入係数(建設)'!W33</f>
        <v>0</v>
      </c>
      <c r="X34" s="586">
        <f>X$4*'投入係数(建設)'!X33</f>
        <v>0</v>
      </c>
      <c r="Y34" s="586">
        <f>Y$4*'投入係数(建設)'!Y33</f>
        <v>0</v>
      </c>
      <c r="Z34" s="586">
        <f>Z$4*'投入係数(建設)'!Z33</f>
        <v>0</v>
      </c>
      <c r="AA34" s="586">
        <f>AA$4*'投入係数(建設)'!AA33</f>
        <v>0</v>
      </c>
      <c r="AB34" s="586">
        <f>AB$4*'投入係数(建設)'!AB33</f>
        <v>0</v>
      </c>
      <c r="AC34" s="586">
        <f>AC$4*'投入係数(建設)'!AC33</f>
        <v>0</v>
      </c>
      <c r="AD34" s="586">
        <f>AD$4*'投入係数(建設)'!AD33</f>
        <v>0</v>
      </c>
      <c r="AE34" s="27">
        <f>AE$4*'投入係数(建設)'!AE33</f>
        <v>0</v>
      </c>
      <c r="AF34" s="27">
        <f>AF$4*'投入係数(建設)'!AF33</f>
        <v>0</v>
      </c>
      <c r="AG34" s="27">
        <f>AG$4*'投入係数(建設)'!AG33</f>
        <v>0</v>
      </c>
      <c r="AH34" s="27">
        <f>AH$4*'投入係数(建設)'!AH33</f>
        <v>0</v>
      </c>
      <c r="AI34" s="27">
        <f>AI$4*'投入係数(建設)'!AI33</f>
        <v>0</v>
      </c>
      <c r="AJ34" s="586">
        <f>AJ$4*'投入係数(建設)'!AJ33</f>
        <v>0</v>
      </c>
      <c r="AK34" s="586">
        <f>AK$4*'投入係数(建設)'!AK33</f>
        <v>0</v>
      </c>
      <c r="AL34" s="586">
        <f>AL$4*'投入係数(建設)'!AL33</f>
        <v>0</v>
      </c>
      <c r="AM34" s="586">
        <f>AM$4*'投入係数(建設)'!AM33</f>
        <v>0</v>
      </c>
      <c r="AN34" s="586">
        <f>AN$4*'投入係数(建設)'!AN33</f>
        <v>0</v>
      </c>
      <c r="AO34" s="586">
        <f>AO$4*'投入係数(建設)'!AO33</f>
        <v>0</v>
      </c>
      <c r="AP34" s="586">
        <f>AP$4*'投入係数(建設)'!AP33</f>
        <v>0</v>
      </c>
      <c r="AQ34" s="27">
        <f>AQ$4*'投入係数(建設)'!AQ33</f>
        <v>0</v>
      </c>
      <c r="AR34" s="27">
        <f>AR$4*'投入係数(建設)'!AR33</f>
        <v>0</v>
      </c>
      <c r="AS34" s="586">
        <f>AS$4*'投入係数(建設)'!AS33</f>
        <v>0</v>
      </c>
      <c r="AT34" s="586">
        <f>AT$4*'投入係数(建設)'!AT33</f>
        <v>0</v>
      </c>
      <c r="AU34" s="586">
        <f>AU$4*'投入係数(建設)'!AU33</f>
        <v>0</v>
      </c>
      <c r="AV34" s="586">
        <f>AV$4*'投入係数(建設)'!AV33</f>
        <v>0</v>
      </c>
      <c r="AW34" s="27">
        <f>AW$4*'投入係数(建設)'!AW33</f>
        <v>0</v>
      </c>
      <c r="AX34" s="586">
        <f>AX$4*'投入係数(建設)'!AX33</f>
        <v>0</v>
      </c>
      <c r="AY34" s="586">
        <f>AY$4*'投入係数(建設)'!AY33</f>
        <v>0</v>
      </c>
      <c r="AZ34" s="586">
        <f>AZ$4*'投入係数(建設)'!AZ33</f>
        <v>0</v>
      </c>
      <c r="BA34" s="27">
        <f>BA$4*'投入係数(建設)'!BA33</f>
        <v>0</v>
      </c>
      <c r="BB34" s="27">
        <f>BB$4*'投入係数(建設)'!BB33</f>
        <v>0</v>
      </c>
      <c r="BC34" s="586">
        <f>BC$4*'投入係数(建設)'!BC33</f>
        <v>0</v>
      </c>
      <c r="BD34" s="586">
        <f>BD$4*'投入係数(建設)'!BD33</f>
        <v>0</v>
      </c>
      <c r="BE34" s="586">
        <f>BE$4*'投入係数(建設)'!BE33</f>
        <v>0</v>
      </c>
      <c r="BF34" s="586">
        <f>BF$4*'投入係数(建設)'!BF33</f>
        <v>0</v>
      </c>
      <c r="BG34" s="586">
        <f>BG$4*'投入係数(建設)'!BG33</f>
        <v>0</v>
      </c>
      <c r="BH34" s="586">
        <f>BH$4*'投入係数(建設)'!BH33</f>
        <v>0</v>
      </c>
      <c r="BI34" s="586">
        <f>BI$4*'投入係数(建設)'!BI33</f>
        <v>0</v>
      </c>
      <c r="BJ34" s="586">
        <f>BJ$4*'投入係数(建設)'!BJ33</f>
        <v>0</v>
      </c>
      <c r="BK34" s="586">
        <f>BK$4*'投入係数(建設)'!BK33</f>
        <v>0</v>
      </c>
      <c r="BL34" s="586">
        <f>BL$4*'投入係数(建設)'!BL33</f>
        <v>0</v>
      </c>
      <c r="BM34" s="586">
        <f>BM$4*'投入係数(建設)'!BM33</f>
        <v>0</v>
      </c>
      <c r="BN34" s="27">
        <f>BN$4*'投入係数(建設)'!BN33</f>
        <v>0</v>
      </c>
      <c r="BO34" s="586">
        <f>BO$4*'投入係数(建設)'!BO33</f>
        <v>0</v>
      </c>
      <c r="BP34" s="586">
        <f>BP$4*'投入係数(建設)'!BP33</f>
        <v>0</v>
      </c>
      <c r="BQ34" s="586">
        <f>BQ$4*'投入係数(建設)'!BQ33</f>
        <v>0</v>
      </c>
      <c r="BR34" s="586">
        <f>BR$4*'投入係数(建設)'!BR33</f>
        <v>0</v>
      </c>
      <c r="BS34" s="586">
        <f>BS$4*'投入係数(建設)'!BS33</f>
        <v>0</v>
      </c>
      <c r="BT34" s="586">
        <f>BT$4*'投入係数(建設)'!BT33</f>
        <v>0</v>
      </c>
      <c r="BU34" s="597">
        <f t="shared" si="0"/>
        <v>0</v>
      </c>
    </row>
    <row r="35" spans="1:85">
      <c r="A35" s="167">
        <f>建設IO2!A34</f>
        <v>31</v>
      </c>
      <c r="B35" s="25" t="str">
        <f>建設IO2!B34</f>
        <v>情報通信</v>
      </c>
      <c r="C35" s="27">
        <f>C$4*'投入係数(建設)'!C34</f>
        <v>0</v>
      </c>
      <c r="D35" s="27">
        <f>D$4*'投入係数(建設)'!D34</f>
        <v>0</v>
      </c>
      <c r="E35" s="27">
        <f>E$4*'投入係数(建設)'!E34</f>
        <v>0</v>
      </c>
      <c r="F35" s="27">
        <f>F$4*'投入係数(建設)'!F34</f>
        <v>0</v>
      </c>
      <c r="G35" s="586">
        <f>G$4*'投入係数(建設)'!G34</f>
        <v>0</v>
      </c>
      <c r="H35" s="586">
        <f>H$4*'投入係数(建設)'!H34</f>
        <v>0</v>
      </c>
      <c r="I35" s="27">
        <f>I$4*'投入係数(建設)'!I34</f>
        <v>0</v>
      </c>
      <c r="J35" s="586">
        <f>J$4*'投入係数(建設)'!J34</f>
        <v>0</v>
      </c>
      <c r="K35" s="27">
        <f>K$4*'投入係数(建設)'!K34</f>
        <v>0</v>
      </c>
      <c r="L35" s="586">
        <f>L$4*'投入係数(建設)'!L34</f>
        <v>0</v>
      </c>
      <c r="M35" s="586">
        <f>M$4*'投入係数(建設)'!M34</f>
        <v>0</v>
      </c>
      <c r="N35" s="27">
        <f>N$4*'投入係数(建設)'!N34</f>
        <v>0</v>
      </c>
      <c r="O35" s="586">
        <f>O$4*'投入係数(建設)'!O34</f>
        <v>0</v>
      </c>
      <c r="P35" s="586">
        <f>P$4*'投入係数(建設)'!P34</f>
        <v>0</v>
      </c>
      <c r="Q35" s="586">
        <f>Q$4*'投入係数(建設)'!Q34</f>
        <v>0</v>
      </c>
      <c r="R35" s="27">
        <f>R$4*'投入係数(建設)'!R34</f>
        <v>0</v>
      </c>
      <c r="S35" s="27">
        <f>S$4*'投入係数(建設)'!S34</f>
        <v>0</v>
      </c>
      <c r="T35" s="586">
        <f>T$4*'投入係数(建設)'!T34</f>
        <v>0</v>
      </c>
      <c r="U35" s="586">
        <f>U$4*'投入係数(建設)'!U34</f>
        <v>0</v>
      </c>
      <c r="V35" s="27">
        <f>V$4*'投入係数(建設)'!V34</f>
        <v>0</v>
      </c>
      <c r="W35" s="586">
        <f>W$4*'投入係数(建設)'!W34</f>
        <v>0</v>
      </c>
      <c r="X35" s="586">
        <f>X$4*'投入係数(建設)'!X34</f>
        <v>0</v>
      </c>
      <c r="Y35" s="586">
        <f>Y$4*'投入係数(建設)'!Y34</f>
        <v>0</v>
      </c>
      <c r="Z35" s="586">
        <f>Z$4*'投入係数(建設)'!Z34</f>
        <v>0</v>
      </c>
      <c r="AA35" s="586">
        <f>AA$4*'投入係数(建設)'!AA34</f>
        <v>0</v>
      </c>
      <c r="AB35" s="586">
        <f>AB$4*'投入係数(建設)'!AB34</f>
        <v>0</v>
      </c>
      <c r="AC35" s="586">
        <f>AC$4*'投入係数(建設)'!AC34</f>
        <v>0</v>
      </c>
      <c r="AD35" s="586">
        <f>AD$4*'投入係数(建設)'!AD34</f>
        <v>0</v>
      </c>
      <c r="AE35" s="27">
        <f>AE$4*'投入係数(建設)'!AE34</f>
        <v>0</v>
      </c>
      <c r="AF35" s="27">
        <f>AF$4*'投入係数(建設)'!AF34</f>
        <v>0</v>
      </c>
      <c r="AG35" s="27">
        <f>AG$4*'投入係数(建設)'!AG34</f>
        <v>0</v>
      </c>
      <c r="AH35" s="27">
        <f>AH$4*'投入係数(建設)'!AH34</f>
        <v>0</v>
      </c>
      <c r="AI35" s="27">
        <f>AI$4*'投入係数(建設)'!AI34</f>
        <v>0</v>
      </c>
      <c r="AJ35" s="586">
        <f>AJ$4*'投入係数(建設)'!AJ34</f>
        <v>0</v>
      </c>
      <c r="AK35" s="586">
        <f>AK$4*'投入係数(建設)'!AK34</f>
        <v>0</v>
      </c>
      <c r="AL35" s="586">
        <f>AL$4*'投入係数(建設)'!AL34</f>
        <v>0</v>
      </c>
      <c r="AM35" s="586">
        <f>AM$4*'投入係数(建設)'!AM34</f>
        <v>0</v>
      </c>
      <c r="AN35" s="586">
        <f>AN$4*'投入係数(建設)'!AN34</f>
        <v>0</v>
      </c>
      <c r="AO35" s="586">
        <f>AO$4*'投入係数(建設)'!AO34</f>
        <v>0</v>
      </c>
      <c r="AP35" s="586">
        <f>AP$4*'投入係数(建設)'!AP34</f>
        <v>0</v>
      </c>
      <c r="AQ35" s="27">
        <f>AQ$4*'投入係数(建設)'!AQ34</f>
        <v>0</v>
      </c>
      <c r="AR35" s="27">
        <f>AR$4*'投入係数(建設)'!AR34</f>
        <v>0</v>
      </c>
      <c r="AS35" s="586">
        <f>AS$4*'投入係数(建設)'!AS34</f>
        <v>0</v>
      </c>
      <c r="AT35" s="586">
        <f>AT$4*'投入係数(建設)'!AT34</f>
        <v>0</v>
      </c>
      <c r="AU35" s="586">
        <f>AU$4*'投入係数(建設)'!AU34</f>
        <v>0</v>
      </c>
      <c r="AV35" s="586">
        <f>AV$4*'投入係数(建設)'!AV34</f>
        <v>0</v>
      </c>
      <c r="AW35" s="27">
        <f>AW$4*'投入係数(建設)'!AW34</f>
        <v>0</v>
      </c>
      <c r="AX35" s="586">
        <f>AX$4*'投入係数(建設)'!AX34</f>
        <v>0</v>
      </c>
      <c r="AY35" s="586">
        <f>AY$4*'投入係数(建設)'!AY34</f>
        <v>0</v>
      </c>
      <c r="AZ35" s="586">
        <f>AZ$4*'投入係数(建設)'!AZ34</f>
        <v>0</v>
      </c>
      <c r="BA35" s="27">
        <f>BA$4*'投入係数(建設)'!BA34</f>
        <v>0</v>
      </c>
      <c r="BB35" s="27">
        <f>BB$4*'投入係数(建設)'!BB34</f>
        <v>0</v>
      </c>
      <c r="BC35" s="586">
        <f>BC$4*'投入係数(建設)'!BC34</f>
        <v>0</v>
      </c>
      <c r="BD35" s="586">
        <f>BD$4*'投入係数(建設)'!BD34</f>
        <v>0</v>
      </c>
      <c r="BE35" s="586">
        <f>BE$4*'投入係数(建設)'!BE34</f>
        <v>0</v>
      </c>
      <c r="BF35" s="586">
        <f>BF$4*'投入係数(建設)'!BF34</f>
        <v>0</v>
      </c>
      <c r="BG35" s="586">
        <f>BG$4*'投入係数(建設)'!BG34</f>
        <v>0</v>
      </c>
      <c r="BH35" s="586">
        <f>BH$4*'投入係数(建設)'!BH34</f>
        <v>0</v>
      </c>
      <c r="BI35" s="586">
        <f>BI$4*'投入係数(建設)'!BI34</f>
        <v>0</v>
      </c>
      <c r="BJ35" s="586">
        <f>BJ$4*'投入係数(建設)'!BJ34</f>
        <v>0</v>
      </c>
      <c r="BK35" s="586">
        <f>BK$4*'投入係数(建設)'!BK34</f>
        <v>0</v>
      </c>
      <c r="BL35" s="586">
        <f>BL$4*'投入係数(建設)'!BL34</f>
        <v>0</v>
      </c>
      <c r="BM35" s="586">
        <f>BM$4*'投入係数(建設)'!BM34</f>
        <v>0</v>
      </c>
      <c r="BN35" s="27">
        <f>BN$4*'投入係数(建設)'!BN34</f>
        <v>0</v>
      </c>
      <c r="BO35" s="586">
        <f>BO$4*'投入係数(建設)'!BO34</f>
        <v>0</v>
      </c>
      <c r="BP35" s="586">
        <f>BP$4*'投入係数(建設)'!BP34</f>
        <v>0</v>
      </c>
      <c r="BQ35" s="586">
        <f>BQ$4*'投入係数(建設)'!BQ34</f>
        <v>0</v>
      </c>
      <c r="BR35" s="586">
        <f>BR$4*'投入係数(建設)'!BR34</f>
        <v>0</v>
      </c>
      <c r="BS35" s="586">
        <f>BS$4*'投入係数(建設)'!BS34</f>
        <v>0</v>
      </c>
      <c r="BT35" s="586">
        <f>BT$4*'投入係数(建設)'!BT34</f>
        <v>0</v>
      </c>
      <c r="BU35" s="597">
        <f t="shared" si="0"/>
        <v>0</v>
      </c>
    </row>
    <row r="36" spans="1:85">
      <c r="A36" s="167">
        <f>建設IO2!A35</f>
        <v>32</v>
      </c>
      <c r="B36" s="25" t="str">
        <f>建設IO2!B35</f>
        <v>公務</v>
      </c>
      <c r="C36" s="27">
        <f>C$4*'投入係数(建設)'!C35</f>
        <v>0</v>
      </c>
      <c r="D36" s="27">
        <f>D$4*'投入係数(建設)'!D35</f>
        <v>0</v>
      </c>
      <c r="E36" s="27">
        <f>E$4*'投入係数(建設)'!E35</f>
        <v>0</v>
      </c>
      <c r="F36" s="27">
        <f>F$4*'投入係数(建設)'!F35</f>
        <v>0</v>
      </c>
      <c r="G36" s="586">
        <f>G$4*'投入係数(建設)'!G35</f>
        <v>0</v>
      </c>
      <c r="H36" s="586">
        <f>H$4*'投入係数(建設)'!H35</f>
        <v>0</v>
      </c>
      <c r="I36" s="27">
        <f>I$4*'投入係数(建設)'!I35</f>
        <v>0</v>
      </c>
      <c r="J36" s="586">
        <f>J$4*'投入係数(建設)'!J35</f>
        <v>0</v>
      </c>
      <c r="K36" s="27">
        <f>K$4*'投入係数(建設)'!K35</f>
        <v>0</v>
      </c>
      <c r="L36" s="586">
        <f>L$4*'投入係数(建設)'!L35</f>
        <v>0</v>
      </c>
      <c r="M36" s="586">
        <f>M$4*'投入係数(建設)'!M35</f>
        <v>0</v>
      </c>
      <c r="N36" s="27">
        <f>N$4*'投入係数(建設)'!N35</f>
        <v>0</v>
      </c>
      <c r="O36" s="586">
        <f>O$4*'投入係数(建設)'!O35</f>
        <v>0</v>
      </c>
      <c r="P36" s="586">
        <f>P$4*'投入係数(建設)'!P35</f>
        <v>0</v>
      </c>
      <c r="Q36" s="586">
        <f>Q$4*'投入係数(建設)'!Q35</f>
        <v>0</v>
      </c>
      <c r="R36" s="27">
        <f>R$4*'投入係数(建設)'!R35</f>
        <v>0</v>
      </c>
      <c r="S36" s="27">
        <f>S$4*'投入係数(建設)'!S35</f>
        <v>0</v>
      </c>
      <c r="T36" s="586">
        <f>T$4*'投入係数(建設)'!T35</f>
        <v>0</v>
      </c>
      <c r="U36" s="586">
        <f>U$4*'投入係数(建設)'!U35</f>
        <v>0</v>
      </c>
      <c r="V36" s="27">
        <f>V$4*'投入係数(建設)'!V35</f>
        <v>0</v>
      </c>
      <c r="W36" s="586">
        <f>W$4*'投入係数(建設)'!W35</f>
        <v>0</v>
      </c>
      <c r="X36" s="586">
        <f>X$4*'投入係数(建設)'!X35</f>
        <v>0</v>
      </c>
      <c r="Y36" s="586">
        <f>Y$4*'投入係数(建設)'!Y35</f>
        <v>0</v>
      </c>
      <c r="Z36" s="586">
        <f>Z$4*'投入係数(建設)'!Z35</f>
        <v>0</v>
      </c>
      <c r="AA36" s="586">
        <f>AA$4*'投入係数(建設)'!AA35</f>
        <v>0</v>
      </c>
      <c r="AB36" s="586">
        <f>AB$4*'投入係数(建設)'!AB35</f>
        <v>0</v>
      </c>
      <c r="AC36" s="586">
        <f>AC$4*'投入係数(建設)'!AC35</f>
        <v>0</v>
      </c>
      <c r="AD36" s="586">
        <f>AD$4*'投入係数(建設)'!AD35</f>
        <v>0</v>
      </c>
      <c r="AE36" s="27">
        <f>AE$4*'投入係数(建設)'!AE35</f>
        <v>0</v>
      </c>
      <c r="AF36" s="27">
        <f>AF$4*'投入係数(建設)'!AF35</f>
        <v>0</v>
      </c>
      <c r="AG36" s="27">
        <f>AG$4*'投入係数(建設)'!AG35</f>
        <v>0</v>
      </c>
      <c r="AH36" s="27">
        <f>AH$4*'投入係数(建設)'!AH35</f>
        <v>0</v>
      </c>
      <c r="AI36" s="27">
        <f>AI$4*'投入係数(建設)'!AI35</f>
        <v>0</v>
      </c>
      <c r="AJ36" s="586">
        <f>AJ$4*'投入係数(建設)'!AJ35</f>
        <v>0</v>
      </c>
      <c r="AK36" s="586">
        <f>AK$4*'投入係数(建設)'!AK35</f>
        <v>0</v>
      </c>
      <c r="AL36" s="586">
        <f>AL$4*'投入係数(建設)'!AL35</f>
        <v>0</v>
      </c>
      <c r="AM36" s="586">
        <f>AM$4*'投入係数(建設)'!AM35</f>
        <v>0</v>
      </c>
      <c r="AN36" s="586">
        <f>AN$4*'投入係数(建設)'!AN35</f>
        <v>0</v>
      </c>
      <c r="AO36" s="586">
        <f>AO$4*'投入係数(建設)'!AO35</f>
        <v>0</v>
      </c>
      <c r="AP36" s="586">
        <f>AP$4*'投入係数(建設)'!AP35</f>
        <v>0</v>
      </c>
      <c r="AQ36" s="27">
        <f>AQ$4*'投入係数(建設)'!AQ35</f>
        <v>0</v>
      </c>
      <c r="AR36" s="27">
        <f>AR$4*'投入係数(建設)'!AR35</f>
        <v>0</v>
      </c>
      <c r="AS36" s="586">
        <f>AS$4*'投入係数(建設)'!AS35</f>
        <v>0</v>
      </c>
      <c r="AT36" s="586">
        <f>AT$4*'投入係数(建設)'!AT35</f>
        <v>0</v>
      </c>
      <c r="AU36" s="586">
        <f>AU$4*'投入係数(建設)'!AU35</f>
        <v>0</v>
      </c>
      <c r="AV36" s="586">
        <f>AV$4*'投入係数(建設)'!AV35</f>
        <v>0</v>
      </c>
      <c r="AW36" s="27">
        <f>AW$4*'投入係数(建設)'!AW35</f>
        <v>0</v>
      </c>
      <c r="AX36" s="586">
        <f>AX$4*'投入係数(建設)'!AX35</f>
        <v>0</v>
      </c>
      <c r="AY36" s="586">
        <f>AY$4*'投入係数(建設)'!AY35</f>
        <v>0</v>
      </c>
      <c r="AZ36" s="586">
        <f>AZ$4*'投入係数(建設)'!AZ35</f>
        <v>0</v>
      </c>
      <c r="BA36" s="27">
        <f>BA$4*'投入係数(建設)'!BA35</f>
        <v>0</v>
      </c>
      <c r="BB36" s="27">
        <f>BB$4*'投入係数(建設)'!BB35</f>
        <v>0</v>
      </c>
      <c r="BC36" s="586">
        <f>BC$4*'投入係数(建設)'!BC35</f>
        <v>0</v>
      </c>
      <c r="BD36" s="586">
        <f>BD$4*'投入係数(建設)'!BD35</f>
        <v>0</v>
      </c>
      <c r="BE36" s="586">
        <f>BE$4*'投入係数(建設)'!BE35</f>
        <v>0</v>
      </c>
      <c r="BF36" s="586">
        <f>BF$4*'投入係数(建設)'!BF35</f>
        <v>0</v>
      </c>
      <c r="BG36" s="586">
        <f>BG$4*'投入係数(建設)'!BG35</f>
        <v>0</v>
      </c>
      <c r="BH36" s="586">
        <f>BH$4*'投入係数(建設)'!BH35</f>
        <v>0</v>
      </c>
      <c r="BI36" s="586">
        <f>BI$4*'投入係数(建設)'!BI35</f>
        <v>0</v>
      </c>
      <c r="BJ36" s="586">
        <f>BJ$4*'投入係数(建設)'!BJ35</f>
        <v>0</v>
      </c>
      <c r="BK36" s="586">
        <f>BK$4*'投入係数(建設)'!BK35</f>
        <v>0</v>
      </c>
      <c r="BL36" s="586">
        <f>BL$4*'投入係数(建設)'!BL35</f>
        <v>0</v>
      </c>
      <c r="BM36" s="586">
        <f>BM$4*'投入係数(建設)'!BM35</f>
        <v>0</v>
      </c>
      <c r="BN36" s="27">
        <f>BN$4*'投入係数(建設)'!BN35</f>
        <v>0</v>
      </c>
      <c r="BO36" s="586">
        <f>BO$4*'投入係数(建設)'!BO35</f>
        <v>0</v>
      </c>
      <c r="BP36" s="586">
        <f>BP$4*'投入係数(建設)'!BP35</f>
        <v>0</v>
      </c>
      <c r="BQ36" s="586">
        <f>BQ$4*'投入係数(建設)'!BQ35</f>
        <v>0</v>
      </c>
      <c r="BR36" s="586">
        <f>BR$4*'投入係数(建設)'!BR35</f>
        <v>0</v>
      </c>
      <c r="BS36" s="586">
        <f>BS$4*'投入係数(建設)'!BS35</f>
        <v>0</v>
      </c>
      <c r="BT36" s="586">
        <f>BT$4*'投入係数(建設)'!BT35</f>
        <v>0</v>
      </c>
      <c r="BU36" s="597">
        <f t="shared" si="0"/>
        <v>0</v>
      </c>
    </row>
    <row r="37" spans="1:85">
      <c r="A37" s="167">
        <f>建設IO2!A36</f>
        <v>33</v>
      </c>
      <c r="B37" s="25" t="str">
        <f>建設IO2!B36</f>
        <v>教育・研究</v>
      </c>
      <c r="C37" s="27">
        <f>C$4*'投入係数(建設)'!C36</f>
        <v>0</v>
      </c>
      <c r="D37" s="27">
        <f>D$4*'投入係数(建設)'!D36</f>
        <v>0</v>
      </c>
      <c r="E37" s="27">
        <f>E$4*'投入係数(建設)'!E36</f>
        <v>0</v>
      </c>
      <c r="F37" s="27">
        <f>F$4*'投入係数(建設)'!F36</f>
        <v>0</v>
      </c>
      <c r="G37" s="586">
        <f>G$4*'投入係数(建設)'!G36</f>
        <v>0</v>
      </c>
      <c r="H37" s="586">
        <f>H$4*'投入係数(建設)'!H36</f>
        <v>0</v>
      </c>
      <c r="I37" s="27">
        <f>I$4*'投入係数(建設)'!I36</f>
        <v>0</v>
      </c>
      <c r="J37" s="586">
        <f>J$4*'投入係数(建設)'!J36</f>
        <v>0</v>
      </c>
      <c r="K37" s="27">
        <f>K$4*'投入係数(建設)'!K36</f>
        <v>0</v>
      </c>
      <c r="L37" s="586">
        <f>L$4*'投入係数(建設)'!L36</f>
        <v>0</v>
      </c>
      <c r="M37" s="586">
        <f>M$4*'投入係数(建設)'!M36</f>
        <v>0</v>
      </c>
      <c r="N37" s="27">
        <f>N$4*'投入係数(建設)'!N36</f>
        <v>0</v>
      </c>
      <c r="O37" s="586">
        <f>O$4*'投入係数(建設)'!O36</f>
        <v>0</v>
      </c>
      <c r="P37" s="586">
        <f>P$4*'投入係数(建設)'!P36</f>
        <v>0</v>
      </c>
      <c r="Q37" s="586">
        <f>Q$4*'投入係数(建設)'!Q36</f>
        <v>0</v>
      </c>
      <c r="R37" s="27">
        <f>R$4*'投入係数(建設)'!R36</f>
        <v>0</v>
      </c>
      <c r="S37" s="27">
        <f>S$4*'投入係数(建設)'!S36</f>
        <v>0</v>
      </c>
      <c r="T37" s="586">
        <f>T$4*'投入係数(建設)'!T36</f>
        <v>0</v>
      </c>
      <c r="U37" s="586">
        <f>U$4*'投入係数(建設)'!U36</f>
        <v>0</v>
      </c>
      <c r="V37" s="27">
        <f>V$4*'投入係数(建設)'!V36</f>
        <v>0</v>
      </c>
      <c r="W37" s="586">
        <f>W$4*'投入係数(建設)'!W36</f>
        <v>0</v>
      </c>
      <c r="X37" s="586">
        <f>X$4*'投入係数(建設)'!X36</f>
        <v>0</v>
      </c>
      <c r="Y37" s="586">
        <f>Y$4*'投入係数(建設)'!Y36</f>
        <v>0</v>
      </c>
      <c r="Z37" s="586">
        <f>Z$4*'投入係数(建設)'!Z36</f>
        <v>0</v>
      </c>
      <c r="AA37" s="586">
        <f>AA$4*'投入係数(建設)'!AA36</f>
        <v>0</v>
      </c>
      <c r="AB37" s="586">
        <f>AB$4*'投入係数(建設)'!AB36</f>
        <v>0</v>
      </c>
      <c r="AC37" s="586">
        <f>AC$4*'投入係数(建設)'!AC36</f>
        <v>0</v>
      </c>
      <c r="AD37" s="586">
        <f>AD$4*'投入係数(建設)'!AD36</f>
        <v>0</v>
      </c>
      <c r="AE37" s="27">
        <f>AE$4*'投入係数(建設)'!AE36</f>
        <v>0</v>
      </c>
      <c r="AF37" s="27">
        <f>AF$4*'投入係数(建設)'!AF36</f>
        <v>0</v>
      </c>
      <c r="AG37" s="27">
        <f>AG$4*'投入係数(建設)'!AG36</f>
        <v>0</v>
      </c>
      <c r="AH37" s="27">
        <f>AH$4*'投入係数(建設)'!AH36</f>
        <v>0</v>
      </c>
      <c r="AI37" s="27">
        <f>AI$4*'投入係数(建設)'!AI36</f>
        <v>0</v>
      </c>
      <c r="AJ37" s="586">
        <f>AJ$4*'投入係数(建設)'!AJ36</f>
        <v>0</v>
      </c>
      <c r="AK37" s="586">
        <f>AK$4*'投入係数(建設)'!AK36</f>
        <v>0</v>
      </c>
      <c r="AL37" s="586">
        <f>AL$4*'投入係数(建設)'!AL36</f>
        <v>0</v>
      </c>
      <c r="AM37" s="586">
        <f>AM$4*'投入係数(建設)'!AM36</f>
        <v>0</v>
      </c>
      <c r="AN37" s="586">
        <f>AN$4*'投入係数(建設)'!AN36</f>
        <v>0</v>
      </c>
      <c r="AO37" s="586">
        <f>AO$4*'投入係数(建設)'!AO36</f>
        <v>0</v>
      </c>
      <c r="AP37" s="586">
        <f>AP$4*'投入係数(建設)'!AP36</f>
        <v>0</v>
      </c>
      <c r="AQ37" s="27">
        <f>AQ$4*'投入係数(建設)'!AQ36</f>
        <v>0</v>
      </c>
      <c r="AR37" s="27">
        <f>AR$4*'投入係数(建設)'!AR36</f>
        <v>0</v>
      </c>
      <c r="AS37" s="586">
        <f>AS$4*'投入係数(建設)'!AS36</f>
        <v>0</v>
      </c>
      <c r="AT37" s="586">
        <f>AT$4*'投入係数(建設)'!AT36</f>
        <v>0</v>
      </c>
      <c r="AU37" s="586">
        <f>AU$4*'投入係数(建設)'!AU36</f>
        <v>0</v>
      </c>
      <c r="AV37" s="586">
        <f>AV$4*'投入係数(建設)'!AV36</f>
        <v>0</v>
      </c>
      <c r="AW37" s="27">
        <f>AW$4*'投入係数(建設)'!AW36</f>
        <v>0</v>
      </c>
      <c r="AX37" s="586">
        <f>AX$4*'投入係数(建設)'!AX36</f>
        <v>0</v>
      </c>
      <c r="AY37" s="586">
        <f>AY$4*'投入係数(建設)'!AY36</f>
        <v>0</v>
      </c>
      <c r="AZ37" s="586">
        <f>AZ$4*'投入係数(建設)'!AZ36</f>
        <v>0</v>
      </c>
      <c r="BA37" s="27">
        <f>BA$4*'投入係数(建設)'!BA36</f>
        <v>0</v>
      </c>
      <c r="BB37" s="27">
        <f>BB$4*'投入係数(建設)'!BB36</f>
        <v>0</v>
      </c>
      <c r="BC37" s="586">
        <f>BC$4*'投入係数(建設)'!BC36</f>
        <v>0</v>
      </c>
      <c r="BD37" s="586">
        <f>BD$4*'投入係数(建設)'!BD36</f>
        <v>0</v>
      </c>
      <c r="BE37" s="586">
        <f>BE$4*'投入係数(建設)'!BE36</f>
        <v>0</v>
      </c>
      <c r="BF37" s="586">
        <f>BF$4*'投入係数(建設)'!BF36</f>
        <v>0</v>
      </c>
      <c r="BG37" s="586">
        <f>BG$4*'投入係数(建設)'!BG36</f>
        <v>0</v>
      </c>
      <c r="BH37" s="586">
        <f>BH$4*'投入係数(建設)'!BH36</f>
        <v>0</v>
      </c>
      <c r="BI37" s="586">
        <f>BI$4*'投入係数(建設)'!BI36</f>
        <v>0</v>
      </c>
      <c r="BJ37" s="586">
        <f>BJ$4*'投入係数(建設)'!BJ36</f>
        <v>0</v>
      </c>
      <c r="BK37" s="586">
        <f>BK$4*'投入係数(建設)'!BK36</f>
        <v>0</v>
      </c>
      <c r="BL37" s="586">
        <f>BL$4*'投入係数(建設)'!BL36</f>
        <v>0</v>
      </c>
      <c r="BM37" s="586">
        <f>BM$4*'投入係数(建設)'!BM36</f>
        <v>0</v>
      </c>
      <c r="BN37" s="27">
        <f>BN$4*'投入係数(建設)'!BN36</f>
        <v>0</v>
      </c>
      <c r="BO37" s="586">
        <f>BO$4*'投入係数(建設)'!BO36</f>
        <v>0</v>
      </c>
      <c r="BP37" s="586">
        <f>BP$4*'投入係数(建設)'!BP36</f>
        <v>0</v>
      </c>
      <c r="BQ37" s="586">
        <f>BQ$4*'投入係数(建設)'!BQ36</f>
        <v>0</v>
      </c>
      <c r="BR37" s="586">
        <f>BR$4*'投入係数(建設)'!BR36</f>
        <v>0</v>
      </c>
      <c r="BS37" s="586">
        <f>BS$4*'投入係数(建設)'!BS36</f>
        <v>0</v>
      </c>
      <c r="BT37" s="586">
        <f>BT$4*'投入係数(建設)'!BT36</f>
        <v>0</v>
      </c>
      <c r="BU37" s="597">
        <f t="shared" si="0"/>
        <v>0</v>
      </c>
    </row>
    <row r="38" spans="1:85">
      <c r="A38" s="167">
        <f>建設IO2!A37</f>
        <v>34</v>
      </c>
      <c r="B38" s="25" t="str">
        <f>建設IO2!B37</f>
        <v>医療・福祉</v>
      </c>
      <c r="C38" s="27">
        <f>C$4*'投入係数(建設)'!C37</f>
        <v>0</v>
      </c>
      <c r="D38" s="27">
        <f>D$4*'投入係数(建設)'!D37</f>
        <v>0</v>
      </c>
      <c r="E38" s="27">
        <f>E$4*'投入係数(建設)'!E37</f>
        <v>0</v>
      </c>
      <c r="F38" s="27">
        <f>F$4*'投入係数(建設)'!F37</f>
        <v>0</v>
      </c>
      <c r="G38" s="586">
        <f>G$4*'投入係数(建設)'!G37</f>
        <v>0</v>
      </c>
      <c r="H38" s="586">
        <f>H$4*'投入係数(建設)'!H37</f>
        <v>0</v>
      </c>
      <c r="I38" s="27">
        <f>I$4*'投入係数(建設)'!I37</f>
        <v>0</v>
      </c>
      <c r="J38" s="586">
        <f>J$4*'投入係数(建設)'!J37</f>
        <v>0</v>
      </c>
      <c r="K38" s="27">
        <f>K$4*'投入係数(建設)'!K37</f>
        <v>0</v>
      </c>
      <c r="L38" s="586">
        <f>L$4*'投入係数(建設)'!L37</f>
        <v>0</v>
      </c>
      <c r="M38" s="586">
        <f>M$4*'投入係数(建設)'!M37</f>
        <v>0</v>
      </c>
      <c r="N38" s="27">
        <f>N$4*'投入係数(建設)'!N37</f>
        <v>0</v>
      </c>
      <c r="O38" s="586">
        <f>O$4*'投入係数(建設)'!O37</f>
        <v>0</v>
      </c>
      <c r="P38" s="586">
        <f>P$4*'投入係数(建設)'!P37</f>
        <v>0</v>
      </c>
      <c r="Q38" s="586">
        <f>Q$4*'投入係数(建設)'!Q37</f>
        <v>0</v>
      </c>
      <c r="R38" s="27">
        <f>R$4*'投入係数(建設)'!R37</f>
        <v>0</v>
      </c>
      <c r="S38" s="27">
        <f>S$4*'投入係数(建設)'!S37</f>
        <v>0</v>
      </c>
      <c r="T38" s="586">
        <f>T$4*'投入係数(建設)'!T37</f>
        <v>0</v>
      </c>
      <c r="U38" s="586">
        <f>U$4*'投入係数(建設)'!U37</f>
        <v>0</v>
      </c>
      <c r="V38" s="27">
        <f>V$4*'投入係数(建設)'!V37</f>
        <v>0</v>
      </c>
      <c r="W38" s="586">
        <f>W$4*'投入係数(建設)'!W37</f>
        <v>0</v>
      </c>
      <c r="X38" s="586">
        <f>X$4*'投入係数(建設)'!X37</f>
        <v>0</v>
      </c>
      <c r="Y38" s="586">
        <f>Y$4*'投入係数(建設)'!Y37</f>
        <v>0</v>
      </c>
      <c r="Z38" s="586">
        <f>Z$4*'投入係数(建設)'!Z37</f>
        <v>0</v>
      </c>
      <c r="AA38" s="586">
        <f>AA$4*'投入係数(建設)'!AA37</f>
        <v>0</v>
      </c>
      <c r="AB38" s="586">
        <f>AB$4*'投入係数(建設)'!AB37</f>
        <v>0</v>
      </c>
      <c r="AC38" s="586">
        <f>AC$4*'投入係数(建設)'!AC37</f>
        <v>0</v>
      </c>
      <c r="AD38" s="586">
        <f>AD$4*'投入係数(建設)'!AD37</f>
        <v>0</v>
      </c>
      <c r="AE38" s="27">
        <f>AE$4*'投入係数(建設)'!AE37</f>
        <v>0</v>
      </c>
      <c r="AF38" s="27">
        <f>AF$4*'投入係数(建設)'!AF37</f>
        <v>0</v>
      </c>
      <c r="AG38" s="27">
        <f>AG$4*'投入係数(建設)'!AG37</f>
        <v>0</v>
      </c>
      <c r="AH38" s="27">
        <f>AH$4*'投入係数(建設)'!AH37</f>
        <v>0</v>
      </c>
      <c r="AI38" s="27">
        <f>AI$4*'投入係数(建設)'!AI37</f>
        <v>0</v>
      </c>
      <c r="AJ38" s="586">
        <f>AJ$4*'投入係数(建設)'!AJ37</f>
        <v>0</v>
      </c>
      <c r="AK38" s="586">
        <f>AK$4*'投入係数(建設)'!AK37</f>
        <v>0</v>
      </c>
      <c r="AL38" s="586">
        <f>AL$4*'投入係数(建設)'!AL37</f>
        <v>0</v>
      </c>
      <c r="AM38" s="586">
        <f>AM$4*'投入係数(建設)'!AM37</f>
        <v>0</v>
      </c>
      <c r="AN38" s="586">
        <f>AN$4*'投入係数(建設)'!AN37</f>
        <v>0</v>
      </c>
      <c r="AO38" s="586">
        <f>AO$4*'投入係数(建設)'!AO37</f>
        <v>0</v>
      </c>
      <c r="AP38" s="586">
        <f>AP$4*'投入係数(建設)'!AP37</f>
        <v>0</v>
      </c>
      <c r="AQ38" s="27">
        <f>AQ$4*'投入係数(建設)'!AQ37</f>
        <v>0</v>
      </c>
      <c r="AR38" s="27">
        <f>AR$4*'投入係数(建設)'!AR37</f>
        <v>0</v>
      </c>
      <c r="AS38" s="586">
        <f>AS$4*'投入係数(建設)'!AS37</f>
        <v>0</v>
      </c>
      <c r="AT38" s="586">
        <f>AT$4*'投入係数(建設)'!AT37</f>
        <v>0</v>
      </c>
      <c r="AU38" s="586">
        <f>AU$4*'投入係数(建設)'!AU37</f>
        <v>0</v>
      </c>
      <c r="AV38" s="586">
        <f>AV$4*'投入係数(建設)'!AV37</f>
        <v>0</v>
      </c>
      <c r="AW38" s="27">
        <f>AW$4*'投入係数(建設)'!AW37</f>
        <v>0</v>
      </c>
      <c r="AX38" s="586">
        <f>AX$4*'投入係数(建設)'!AX37</f>
        <v>0</v>
      </c>
      <c r="AY38" s="586">
        <f>AY$4*'投入係数(建設)'!AY37</f>
        <v>0</v>
      </c>
      <c r="AZ38" s="586">
        <f>AZ$4*'投入係数(建設)'!AZ37</f>
        <v>0</v>
      </c>
      <c r="BA38" s="27">
        <f>BA$4*'投入係数(建設)'!BA37</f>
        <v>0</v>
      </c>
      <c r="BB38" s="27">
        <f>BB$4*'投入係数(建設)'!BB37</f>
        <v>0</v>
      </c>
      <c r="BC38" s="586">
        <f>BC$4*'投入係数(建設)'!BC37</f>
        <v>0</v>
      </c>
      <c r="BD38" s="586">
        <f>BD$4*'投入係数(建設)'!BD37</f>
        <v>0</v>
      </c>
      <c r="BE38" s="586">
        <f>BE$4*'投入係数(建設)'!BE37</f>
        <v>0</v>
      </c>
      <c r="BF38" s="586">
        <f>BF$4*'投入係数(建設)'!BF37</f>
        <v>0</v>
      </c>
      <c r="BG38" s="586">
        <f>BG$4*'投入係数(建設)'!BG37</f>
        <v>0</v>
      </c>
      <c r="BH38" s="586">
        <f>BH$4*'投入係数(建設)'!BH37</f>
        <v>0</v>
      </c>
      <c r="BI38" s="586">
        <f>BI$4*'投入係数(建設)'!BI37</f>
        <v>0</v>
      </c>
      <c r="BJ38" s="586">
        <f>BJ$4*'投入係数(建設)'!BJ37</f>
        <v>0</v>
      </c>
      <c r="BK38" s="586">
        <f>BK$4*'投入係数(建設)'!BK37</f>
        <v>0</v>
      </c>
      <c r="BL38" s="586">
        <f>BL$4*'投入係数(建設)'!BL37</f>
        <v>0</v>
      </c>
      <c r="BM38" s="586">
        <f>BM$4*'投入係数(建設)'!BM37</f>
        <v>0</v>
      </c>
      <c r="BN38" s="27">
        <f>BN$4*'投入係数(建設)'!BN37</f>
        <v>0</v>
      </c>
      <c r="BO38" s="586">
        <f>BO$4*'投入係数(建設)'!BO37</f>
        <v>0</v>
      </c>
      <c r="BP38" s="586">
        <f>BP$4*'投入係数(建設)'!BP37</f>
        <v>0</v>
      </c>
      <c r="BQ38" s="586">
        <f>BQ$4*'投入係数(建設)'!BQ37</f>
        <v>0</v>
      </c>
      <c r="BR38" s="586">
        <f>BR$4*'投入係数(建設)'!BR37</f>
        <v>0</v>
      </c>
      <c r="BS38" s="586">
        <f>BS$4*'投入係数(建設)'!BS37</f>
        <v>0</v>
      </c>
      <c r="BT38" s="586">
        <f>BT$4*'投入係数(建設)'!BT37</f>
        <v>0</v>
      </c>
      <c r="BU38" s="597">
        <f t="shared" si="0"/>
        <v>0</v>
      </c>
    </row>
    <row r="39" spans="1:85">
      <c r="A39" s="167">
        <f>建設IO2!A38</f>
        <v>35</v>
      </c>
      <c r="B39" s="25" t="str">
        <f>建設IO2!B38</f>
        <v>他に分類されない会員制団体</v>
      </c>
      <c r="C39" s="27">
        <f>C$4*'投入係数(建設)'!C38</f>
        <v>0</v>
      </c>
      <c r="D39" s="27">
        <f>D$4*'投入係数(建設)'!D38</f>
        <v>0</v>
      </c>
      <c r="E39" s="27">
        <f>E$4*'投入係数(建設)'!E38</f>
        <v>0</v>
      </c>
      <c r="F39" s="27">
        <f>F$4*'投入係数(建設)'!F38</f>
        <v>0</v>
      </c>
      <c r="G39" s="586">
        <f>G$4*'投入係数(建設)'!G38</f>
        <v>0</v>
      </c>
      <c r="H39" s="586">
        <f>H$4*'投入係数(建設)'!H38</f>
        <v>0</v>
      </c>
      <c r="I39" s="27">
        <f>I$4*'投入係数(建設)'!I38</f>
        <v>0</v>
      </c>
      <c r="J39" s="586">
        <f>J$4*'投入係数(建設)'!J38</f>
        <v>0</v>
      </c>
      <c r="K39" s="27">
        <f>K$4*'投入係数(建設)'!K38</f>
        <v>0</v>
      </c>
      <c r="L39" s="586">
        <f>L$4*'投入係数(建設)'!L38</f>
        <v>0</v>
      </c>
      <c r="M39" s="586">
        <f>M$4*'投入係数(建設)'!M38</f>
        <v>0</v>
      </c>
      <c r="N39" s="27">
        <f>N$4*'投入係数(建設)'!N38</f>
        <v>0</v>
      </c>
      <c r="O39" s="586">
        <f>O$4*'投入係数(建設)'!O38</f>
        <v>0</v>
      </c>
      <c r="P39" s="586">
        <f>P$4*'投入係数(建設)'!P38</f>
        <v>0</v>
      </c>
      <c r="Q39" s="586">
        <f>Q$4*'投入係数(建設)'!Q38</f>
        <v>0</v>
      </c>
      <c r="R39" s="27">
        <f>R$4*'投入係数(建設)'!R38</f>
        <v>0</v>
      </c>
      <c r="S39" s="27">
        <f>S$4*'投入係数(建設)'!S38</f>
        <v>0</v>
      </c>
      <c r="T39" s="586">
        <f>T$4*'投入係数(建設)'!T38</f>
        <v>0</v>
      </c>
      <c r="U39" s="586">
        <f>U$4*'投入係数(建設)'!U38</f>
        <v>0</v>
      </c>
      <c r="V39" s="27">
        <f>V$4*'投入係数(建設)'!V38</f>
        <v>0</v>
      </c>
      <c r="W39" s="586">
        <f>W$4*'投入係数(建設)'!W38</f>
        <v>0</v>
      </c>
      <c r="X39" s="586">
        <f>X$4*'投入係数(建設)'!X38</f>
        <v>0</v>
      </c>
      <c r="Y39" s="586">
        <f>Y$4*'投入係数(建設)'!Y38</f>
        <v>0</v>
      </c>
      <c r="Z39" s="586">
        <f>Z$4*'投入係数(建設)'!Z38</f>
        <v>0</v>
      </c>
      <c r="AA39" s="586">
        <f>AA$4*'投入係数(建設)'!AA38</f>
        <v>0</v>
      </c>
      <c r="AB39" s="586">
        <f>AB$4*'投入係数(建設)'!AB38</f>
        <v>0</v>
      </c>
      <c r="AC39" s="586">
        <f>AC$4*'投入係数(建設)'!AC38</f>
        <v>0</v>
      </c>
      <c r="AD39" s="586">
        <f>AD$4*'投入係数(建設)'!AD38</f>
        <v>0</v>
      </c>
      <c r="AE39" s="27">
        <f>AE$4*'投入係数(建設)'!AE38</f>
        <v>0</v>
      </c>
      <c r="AF39" s="27">
        <f>AF$4*'投入係数(建設)'!AF38</f>
        <v>0</v>
      </c>
      <c r="AG39" s="27">
        <f>AG$4*'投入係数(建設)'!AG38</f>
        <v>0</v>
      </c>
      <c r="AH39" s="27">
        <f>AH$4*'投入係数(建設)'!AH38</f>
        <v>0</v>
      </c>
      <c r="AI39" s="27">
        <f>AI$4*'投入係数(建設)'!AI38</f>
        <v>0</v>
      </c>
      <c r="AJ39" s="586">
        <f>AJ$4*'投入係数(建設)'!AJ38</f>
        <v>0</v>
      </c>
      <c r="AK39" s="586">
        <f>AK$4*'投入係数(建設)'!AK38</f>
        <v>0</v>
      </c>
      <c r="AL39" s="586">
        <f>AL$4*'投入係数(建設)'!AL38</f>
        <v>0</v>
      </c>
      <c r="AM39" s="586">
        <f>AM$4*'投入係数(建設)'!AM38</f>
        <v>0</v>
      </c>
      <c r="AN39" s="586">
        <f>AN$4*'投入係数(建設)'!AN38</f>
        <v>0</v>
      </c>
      <c r="AO39" s="586">
        <f>AO$4*'投入係数(建設)'!AO38</f>
        <v>0</v>
      </c>
      <c r="AP39" s="586">
        <f>AP$4*'投入係数(建設)'!AP38</f>
        <v>0</v>
      </c>
      <c r="AQ39" s="27">
        <f>AQ$4*'投入係数(建設)'!AQ38</f>
        <v>0</v>
      </c>
      <c r="AR39" s="27">
        <f>AR$4*'投入係数(建設)'!AR38</f>
        <v>0</v>
      </c>
      <c r="AS39" s="586">
        <f>AS$4*'投入係数(建設)'!AS38</f>
        <v>0</v>
      </c>
      <c r="AT39" s="586">
        <f>AT$4*'投入係数(建設)'!AT38</f>
        <v>0</v>
      </c>
      <c r="AU39" s="586">
        <f>AU$4*'投入係数(建設)'!AU38</f>
        <v>0</v>
      </c>
      <c r="AV39" s="586">
        <f>AV$4*'投入係数(建設)'!AV38</f>
        <v>0</v>
      </c>
      <c r="AW39" s="27">
        <f>AW$4*'投入係数(建設)'!AW38</f>
        <v>0</v>
      </c>
      <c r="AX39" s="586">
        <f>AX$4*'投入係数(建設)'!AX38</f>
        <v>0</v>
      </c>
      <c r="AY39" s="586">
        <f>AY$4*'投入係数(建設)'!AY38</f>
        <v>0</v>
      </c>
      <c r="AZ39" s="586">
        <f>AZ$4*'投入係数(建設)'!AZ38</f>
        <v>0</v>
      </c>
      <c r="BA39" s="27">
        <f>BA$4*'投入係数(建設)'!BA38</f>
        <v>0</v>
      </c>
      <c r="BB39" s="27">
        <f>BB$4*'投入係数(建設)'!BB38</f>
        <v>0</v>
      </c>
      <c r="BC39" s="586">
        <f>BC$4*'投入係数(建設)'!BC38</f>
        <v>0</v>
      </c>
      <c r="BD39" s="586">
        <f>BD$4*'投入係数(建設)'!BD38</f>
        <v>0</v>
      </c>
      <c r="BE39" s="586">
        <f>BE$4*'投入係数(建設)'!BE38</f>
        <v>0</v>
      </c>
      <c r="BF39" s="586">
        <f>BF$4*'投入係数(建設)'!BF38</f>
        <v>0</v>
      </c>
      <c r="BG39" s="586">
        <f>BG$4*'投入係数(建設)'!BG38</f>
        <v>0</v>
      </c>
      <c r="BH39" s="586">
        <f>BH$4*'投入係数(建設)'!BH38</f>
        <v>0</v>
      </c>
      <c r="BI39" s="586">
        <f>BI$4*'投入係数(建設)'!BI38</f>
        <v>0</v>
      </c>
      <c r="BJ39" s="586">
        <f>BJ$4*'投入係数(建設)'!BJ38</f>
        <v>0</v>
      </c>
      <c r="BK39" s="586">
        <f>BK$4*'投入係数(建設)'!BK38</f>
        <v>0</v>
      </c>
      <c r="BL39" s="586">
        <f>BL$4*'投入係数(建設)'!BL38</f>
        <v>0</v>
      </c>
      <c r="BM39" s="586">
        <f>BM$4*'投入係数(建設)'!BM38</f>
        <v>0</v>
      </c>
      <c r="BN39" s="27">
        <f>BN$4*'投入係数(建設)'!BN38</f>
        <v>0</v>
      </c>
      <c r="BO39" s="586">
        <f>BO$4*'投入係数(建設)'!BO38</f>
        <v>0</v>
      </c>
      <c r="BP39" s="586">
        <f>BP$4*'投入係数(建設)'!BP38</f>
        <v>0</v>
      </c>
      <c r="BQ39" s="586">
        <f>BQ$4*'投入係数(建設)'!BQ38</f>
        <v>0</v>
      </c>
      <c r="BR39" s="586">
        <f>BR$4*'投入係数(建設)'!BR38</f>
        <v>0</v>
      </c>
      <c r="BS39" s="586">
        <f>BS$4*'投入係数(建設)'!BS38</f>
        <v>0</v>
      </c>
      <c r="BT39" s="586">
        <f>BT$4*'投入係数(建設)'!BT38</f>
        <v>0</v>
      </c>
      <c r="BU39" s="597">
        <f t="shared" si="0"/>
        <v>0</v>
      </c>
    </row>
    <row r="40" spans="1:85">
      <c r="A40" s="167">
        <f>建設IO2!A39</f>
        <v>36</v>
      </c>
      <c r="B40" s="25" t="str">
        <f>建設IO2!B39</f>
        <v>対事業所サービス</v>
      </c>
      <c r="C40" s="27">
        <f>C$4*'投入係数(建設)'!C39</f>
        <v>0</v>
      </c>
      <c r="D40" s="27">
        <f>D$4*'投入係数(建設)'!D39</f>
        <v>0</v>
      </c>
      <c r="E40" s="27">
        <f>E$4*'投入係数(建設)'!E39</f>
        <v>0</v>
      </c>
      <c r="F40" s="27">
        <f>F$4*'投入係数(建設)'!F39</f>
        <v>0</v>
      </c>
      <c r="G40" s="586">
        <f>G$4*'投入係数(建設)'!G39</f>
        <v>0</v>
      </c>
      <c r="H40" s="586">
        <f>H$4*'投入係数(建設)'!H39</f>
        <v>0</v>
      </c>
      <c r="I40" s="27">
        <f>I$4*'投入係数(建設)'!I39</f>
        <v>0</v>
      </c>
      <c r="J40" s="586">
        <f>J$4*'投入係数(建設)'!J39</f>
        <v>0</v>
      </c>
      <c r="K40" s="27">
        <f>K$4*'投入係数(建設)'!K39</f>
        <v>0</v>
      </c>
      <c r="L40" s="586">
        <f>L$4*'投入係数(建設)'!L39</f>
        <v>0</v>
      </c>
      <c r="M40" s="586">
        <f>M$4*'投入係数(建設)'!M39</f>
        <v>0</v>
      </c>
      <c r="N40" s="27">
        <f>N$4*'投入係数(建設)'!N39</f>
        <v>0</v>
      </c>
      <c r="O40" s="586">
        <f>O$4*'投入係数(建設)'!O39</f>
        <v>0</v>
      </c>
      <c r="P40" s="586">
        <f>P$4*'投入係数(建設)'!P39</f>
        <v>0</v>
      </c>
      <c r="Q40" s="586">
        <f>Q$4*'投入係数(建設)'!Q39</f>
        <v>0</v>
      </c>
      <c r="R40" s="27">
        <f>R$4*'投入係数(建設)'!R39</f>
        <v>0</v>
      </c>
      <c r="S40" s="27">
        <f>S$4*'投入係数(建設)'!S39</f>
        <v>0</v>
      </c>
      <c r="T40" s="586">
        <f>T$4*'投入係数(建設)'!T39</f>
        <v>0</v>
      </c>
      <c r="U40" s="586">
        <f>U$4*'投入係数(建設)'!U39</f>
        <v>0</v>
      </c>
      <c r="V40" s="27">
        <f>V$4*'投入係数(建設)'!V39</f>
        <v>0</v>
      </c>
      <c r="W40" s="586">
        <f>W$4*'投入係数(建設)'!W39</f>
        <v>0</v>
      </c>
      <c r="X40" s="586">
        <f>X$4*'投入係数(建設)'!X39</f>
        <v>0</v>
      </c>
      <c r="Y40" s="586">
        <f>Y$4*'投入係数(建設)'!Y39</f>
        <v>0</v>
      </c>
      <c r="Z40" s="586">
        <f>Z$4*'投入係数(建設)'!Z39</f>
        <v>0</v>
      </c>
      <c r="AA40" s="586">
        <f>AA$4*'投入係数(建設)'!AA39</f>
        <v>0</v>
      </c>
      <c r="AB40" s="586">
        <f>AB$4*'投入係数(建設)'!AB39</f>
        <v>0</v>
      </c>
      <c r="AC40" s="586">
        <f>AC$4*'投入係数(建設)'!AC39</f>
        <v>0</v>
      </c>
      <c r="AD40" s="586">
        <f>AD$4*'投入係数(建設)'!AD39</f>
        <v>0</v>
      </c>
      <c r="AE40" s="27">
        <f>AE$4*'投入係数(建設)'!AE39</f>
        <v>0</v>
      </c>
      <c r="AF40" s="27">
        <f>AF$4*'投入係数(建設)'!AF39</f>
        <v>0</v>
      </c>
      <c r="AG40" s="27">
        <f>AG$4*'投入係数(建設)'!AG39</f>
        <v>0</v>
      </c>
      <c r="AH40" s="27">
        <f>AH$4*'投入係数(建設)'!AH39</f>
        <v>0</v>
      </c>
      <c r="AI40" s="27">
        <f>AI$4*'投入係数(建設)'!AI39</f>
        <v>0</v>
      </c>
      <c r="AJ40" s="586">
        <f>AJ$4*'投入係数(建設)'!AJ39</f>
        <v>0</v>
      </c>
      <c r="AK40" s="586">
        <f>AK$4*'投入係数(建設)'!AK39</f>
        <v>0</v>
      </c>
      <c r="AL40" s="586">
        <f>AL$4*'投入係数(建設)'!AL39</f>
        <v>0</v>
      </c>
      <c r="AM40" s="586">
        <f>AM$4*'投入係数(建設)'!AM39</f>
        <v>0</v>
      </c>
      <c r="AN40" s="586">
        <f>AN$4*'投入係数(建設)'!AN39</f>
        <v>0</v>
      </c>
      <c r="AO40" s="586">
        <f>AO$4*'投入係数(建設)'!AO39</f>
        <v>0</v>
      </c>
      <c r="AP40" s="586">
        <f>AP$4*'投入係数(建設)'!AP39</f>
        <v>0</v>
      </c>
      <c r="AQ40" s="27">
        <f>AQ$4*'投入係数(建設)'!AQ39</f>
        <v>0</v>
      </c>
      <c r="AR40" s="27">
        <f>AR$4*'投入係数(建設)'!AR39</f>
        <v>0</v>
      </c>
      <c r="AS40" s="586">
        <f>AS$4*'投入係数(建設)'!AS39</f>
        <v>0</v>
      </c>
      <c r="AT40" s="586">
        <f>AT$4*'投入係数(建設)'!AT39</f>
        <v>0</v>
      </c>
      <c r="AU40" s="586">
        <f>AU$4*'投入係数(建設)'!AU39</f>
        <v>0</v>
      </c>
      <c r="AV40" s="586">
        <f>AV$4*'投入係数(建設)'!AV39</f>
        <v>0</v>
      </c>
      <c r="AW40" s="27">
        <f>AW$4*'投入係数(建設)'!AW39</f>
        <v>0</v>
      </c>
      <c r="AX40" s="586">
        <f>AX$4*'投入係数(建設)'!AX39</f>
        <v>0</v>
      </c>
      <c r="AY40" s="586">
        <f>AY$4*'投入係数(建設)'!AY39</f>
        <v>0</v>
      </c>
      <c r="AZ40" s="586">
        <f>AZ$4*'投入係数(建設)'!AZ39</f>
        <v>0</v>
      </c>
      <c r="BA40" s="27">
        <f>BA$4*'投入係数(建設)'!BA39</f>
        <v>0</v>
      </c>
      <c r="BB40" s="27">
        <f>BB$4*'投入係数(建設)'!BB39</f>
        <v>0</v>
      </c>
      <c r="BC40" s="586">
        <f>BC$4*'投入係数(建設)'!BC39</f>
        <v>0</v>
      </c>
      <c r="BD40" s="586">
        <f>BD$4*'投入係数(建設)'!BD39</f>
        <v>0</v>
      </c>
      <c r="BE40" s="586">
        <f>BE$4*'投入係数(建設)'!BE39</f>
        <v>0</v>
      </c>
      <c r="BF40" s="586">
        <f>BF$4*'投入係数(建設)'!BF39</f>
        <v>0</v>
      </c>
      <c r="BG40" s="586">
        <f>BG$4*'投入係数(建設)'!BG39</f>
        <v>0</v>
      </c>
      <c r="BH40" s="586">
        <f>BH$4*'投入係数(建設)'!BH39</f>
        <v>0</v>
      </c>
      <c r="BI40" s="586">
        <f>BI$4*'投入係数(建設)'!BI39</f>
        <v>0</v>
      </c>
      <c r="BJ40" s="586">
        <f>BJ$4*'投入係数(建設)'!BJ39</f>
        <v>0</v>
      </c>
      <c r="BK40" s="586">
        <f>BK$4*'投入係数(建設)'!BK39</f>
        <v>0</v>
      </c>
      <c r="BL40" s="586">
        <f>BL$4*'投入係数(建設)'!BL39</f>
        <v>0</v>
      </c>
      <c r="BM40" s="586">
        <f>BM$4*'投入係数(建設)'!BM39</f>
        <v>0</v>
      </c>
      <c r="BN40" s="27">
        <f>BN$4*'投入係数(建設)'!BN39</f>
        <v>0</v>
      </c>
      <c r="BO40" s="586">
        <f>BO$4*'投入係数(建設)'!BO39</f>
        <v>0</v>
      </c>
      <c r="BP40" s="586">
        <f>BP$4*'投入係数(建設)'!BP39</f>
        <v>0</v>
      </c>
      <c r="BQ40" s="586">
        <f>BQ$4*'投入係数(建設)'!BQ39</f>
        <v>0</v>
      </c>
      <c r="BR40" s="586">
        <f>BR$4*'投入係数(建設)'!BR39</f>
        <v>0</v>
      </c>
      <c r="BS40" s="586">
        <f>BS$4*'投入係数(建設)'!BS39</f>
        <v>0</v>
      </c>
      <c r="BT40" s="586">
        <f>BT$4*'投入係数(建設)'!BT39</f>
        <v>0</v>
      </c>
      <c r="BU40" s="597">
        <f t="shared" si="0"/>
        <v>0</v>
      </c>
      <c r="BV40" s="23"/>
      <c r="BW40" s="23"/>
      <c r="BX40" s="23"/>
      <c r="BY40" s="23"/>
      <c r="BZ40" s="23"/>
      <c r="CA40" s="23"/>
      <c r="CB40" s="23"/>
      <c r="CC40" s="23"/>
      <c r="CD40" s="23"/>
      <c r="CE40" s="23"/>
      <c r="CF40" s="23"/>
      <c r="CG40" s="23"/>
    </row>
    <row r="41" spans="1:85">
      <c r="A41" s="167">
        <f>建設IO2!A40</f>
        <v>37</v>
      </c>
      <c r="B41" s="25" t="str">
        <f>建設IO2!B40</f>
        <v>対個人サービス</v>
      </c>
      <c r="C41" s="27">
        <f>C$4*'投入係数(建設)'!C40</f>
        <v>0</v>
      </c>
      <c r="D41" s="27">
        <f>D$4*'投入係数(建設)'!D40</f>
        <v>0</v>
      </c>
      <c r="E41" s="27">
        <f>E$4*'投入係数(建設)'!E40</f>
        <v>0</v>
      </c>
      <c r="F41" s="27">
        <f>F$4*'投入係数(建設)'!F40</f>
        <v>0</v>
      </c>
      <c r="G41" s="586">
        <f>G$4*'投入係数(建設)'!G40</f>
        <v>0</v>
      </c>
      <c r="H41" s="586">
        <f>H$4*'投入係数(建設)'!H40</f>
        <v>0</v>
      </c>
      <c r="I41" s="27">
        <f>I$4*'投入係数(建設)'!I40</f>
        <v>0</v>
      </c>
      <c r="J41" s="586">
        <f>J$4*'投入係数(建設)'!J40</f>
        <v>0</v>
      </c>
      <c r="K41" s="27">
        <f>K$4*'投入係数(建設)'!K40</f>
        <v>0</v>
      </c>
      <c r="L41" s="586">
        <f>L$4*'投入係数(建設)'!L40</f>
        <v>0</v>
      </c>
      <c r="M41" s="586">
        <f>M$4*'投入係数(建設)'!M40</f>
        <v>0</v>
      </c>
      <c r="N41" s="27">
        <f>N$4*'投入係数(建設)'!N40</f>
        <v>0</v>
      </c>
      <c r="O41" s="586">
        <f>O$4*'投入係数(建設)'!O40</f>
        <v>0</v>
      </c>
      <c r="P41" s="586">
        <f>P$4*'投入係数(建設)'!P40</f>
        <v>0</v>
      </c>
      <c r="Q41" s="586">
        <f>Q$4*'投入係数(建設)'!Q40</f>
        <v>0</v>
      </c>
      <c r="R41" s="27">
        <f>R$4*'投入係数(建設)'!R40</f>
        <v>0</v>
      </c>
      <c r="S41" s="27">
        <f>S$4*'投入係数(建設)'!S40</f>
        <v>0</v>
      </c>
      <c r="T41" s="586">
        <f>T$4*'投入係数(建設)'!T40</f>
        <v>0</v>
      </c>
      <c r="U41" s="586">
        <f>U$4*'投入係数(建設)'!U40</f>
        <v>0</v>
      </c>
      <c r="V41" s="27">
        <f>V$4*'投入係数(建設)'!V40</f>
        <v>0</v>
      </c>
      <c r="W41" s="586">
        <f>W$4*'投入係数(建設)'!W40</f>
        <v>0</v>
      </c>
      <c r="X41" s="586">
        <f>X$4*'投入係数(建設)'!X40</f>
        <v>0</v>
      </c>
      <c r="Y41" s="586">
        <f>Y$4*'投入係数(建設)'!Y40</f>
        <v>0</v>
      </c>
      <c r="Z41" s="586">
        <f>Z$4*'投入係数(建設)'!Z40</f>
        <v>0</v>
      </c>
      <c r="AA41" s="586">
        <f>AA$4*'投入係数(建設)'!AA40</f>
        <v>0</v>
      </c>
      <c r="AB41" s="586">
        <f>AB$4*'投入係数(建設)'!AB40</f>
        <v>0</v>
      </c>
      <c r="AC41" s="586">
        <f>AC$4*'投入係数(建設)'!AC40</f>
        <v>0</v>
      </c>
      <c r="AD41" s="586">
        <f>AD$4*'投入係数(建設)'!AD40</f>
        <v>0</v>
      </c>
      <c r="AE41" s="27">
        <f>AE$4*'投入係数(建設)'!AE40</f>
        <v>0</v>
      </c>
      <c r="AF41" s="27">
        <f>AF$4*'投入係数(建設)'!AF40</f>
        <v>0</v>
      </c>
      <c r="AG41" s="27">
        <f>AG$4*'投入係数(建設)'!AG40</f>
        <v>0</v>
      </c>
      <c r="AH41" s="27">
        <f>AH$4*'投入係数(建設)'!AH40</f>
        <v>0</v>
      </c>
      <c r="AI41" s="27">
        <f>AI$4*'投入係数(建設)'!AI40</f>
        <v>0</v>
      </c>
      <c r="AJ41" s="586">
        <f>AJ$4*'投入係数(建設)'!AJ40</f>
        <v>0</v>
      </c>
      <c r="AK41" s="586">
        <f>AK$4*'投入係数(建設)'!AK40</f>
        <v>0</v>
      </c>
      <c r="AL41" s="586">
        <f>AL$4*'投入係数(建設)'!AL40</f>
        <v>0</v>
      </c>
      <c r="AM41" s="586">
        <f>AM$4*'投入係数(建設)'!AM40</f>
        <v>0</v>
      </c>
      <c r="AN41" s="586">
        <f>AN$4*'投入係数(建設)'!AN40</f>
        <v>0</v>
      </c>
      <c r="AO41" s="586">
        <f>AO$4*'投入係数(建設)'!AO40</f>
        <v>0</v>
      </c>
      <c r="AP41" s="586">
        <f>AP$4*'投入係数(建設)'!AP40</f>
        <v>0</v>
      </c>
      <c r="AQ41" s="27">
        <f>AQ$4*'投入係数(建設)'!AQ40</f>
        <v>0</v>
      </c>
      <c r="AR41" s="27">
        <f>AR$4*'投入係数(建設)'!AR40</f>
        <v>0</v>
      </c>
      <c r="AS41" s="586">
        <f>AS$4*'投入係数(建設)'!AS40</f>
        <v>0</v>
      </c>
      <c r="AT41" s="586">
        <f>AT$4*'投入係数(建設)'!AT40</f>
        <v>0</v>
      </c>
      <c r="AU41" s="586">
        <f>AU$4*'投入係数(建設)'!AU40</f>
        <v>0</v>
      </c>
      <c r="AV41" s="586">
        <f>AV$4*'投入係数(建設)'!AV40</f>
        <v>0</v>
      </c>
      <c r="AW41" s="27">
        <f>AW$4*'投入係数(建設)'!AW40</f>
        <v>0</v>
      </c>
      <c r="AX41" s="586">
        <f>AX$4*'投入係数(建設)'!AX40</f>
        <v>0</v>
      </c>
      <c r="AY41" s="586">
        <f>AY$4*'投入係数(建設)'!AY40</f>
        <v>0</v>
      </c>
      <c r="AZ41" s="586">
        <f>AZ$4*'投入係数(建設)'!AZ40</f>
        <v>0</v>
      </c>
      <c r="BA41" s="27">
        <f>BA$4*'投入係数(建設)'!BA40</f>
        <v>0</v>
      </c>
      <c r="BB41" s="27">
        <f>BB$4*'投入係数(建設)'!BB40</f>
        <v>0</v>
      </c>
      <c r="BC41" s="586">
        <f>BC$4*'投入係数(建設)'!BC40</f>
        <v>0</v>
      </c>
      <c r="BD41" s="586">
        <f>BD$4*'投入係数(建設)'!BD40</f>
        <v>0</v>
      </c>
      <c r="BE41" s="586">
        <f>BE$4*'投入係数(建設)'!BE40</f>
        <v>0</v>
      </c>
      <c r="BF41" s="586">
        <f>BF$4*'投入係数(建設)'!BF40</f>
        <v>0</v>
      </c>
      <c r="BG41" s="586">
        <f>BG$4*'投入係数(建設)'!BG40</f>
        <v>0</v>
      </c>
      <c r="BH41" s="586">
        <f>BH$4*'投入係数(建設)'!BH40</f>
        <v>0</v>
      </c>
      <c r="BI41" s="586">
        <f>BI$4*'投入係数(建設)'!BI40</f>
        <v>0</v>
      </c>
      <c r="BJ41" s="586">
        <f>BJ$4*'投入係数(建設)'!BJ40</f>
        <v>0</v>
      </c>
      <c r="BK41" s="586">
        <f>BK$4*'投入係数(建設)'!BK40</f>
        <v>0</v>
      </c>
      <c r="BL41" s="586">
        <f>BL$4*'投入係数(建設)'!BL40</f>
        <v>0</v>
      </c>
      <c r="BM41" s="586">
        <f>BM$4*'投入係数(建設)'!BM40</f>
        <v>0</v>
      </c>
      <c r="BN41" s="27">
        <f>BN$4*'投入係数(建設)'!BN40</f>
        <v>0</v>
      </c>
      <c r="BO41" s="586">
        <f>BO$4*'投入係数(建設)'!BO40</f>
        <v>0</v>
      </c>
      <c r="BP41" s="586">
        <f>BP$4*'投入係数(建設)'!BP40</f>
        <v>0</v>
      </c>
      <c r="BQ41" s="586">
        <f>BQ$4*'投入係数(建設)'!BQ40</f>
        <v>0</v>
      </c>
      <c r="BR41" s="586">
        <f>BR$4*'投入係数(建設)'!BR40</f>
        <v>0</v>
      </c>
      <c r="BS41" s="586">
        <f>BS$4*'投入係数(建設)'!BS40</f>
        <v>0</v>
      </c>
      <c r="BT41" s="586">
        <f>BT$4*'投入係数(建設)'!BT40</f>
        <v>0</v>
      </c>
      <c r="BU41" s="597">
        <f t="shared" si="0"/>
        <v>0</v>
      </c>
    </row>
    <row r="42" spans="1:85">
      <c r="A42" s="167">
        <f>建設IO2!A41</f>
        <v>38</v>
      </c>
      <c r="B42" s="25" t="str">
        <f>建設IO2!B41</f>
        <v>事務用品</v>
      </c>
      <c r="C42" s="27">
        <f>C$4*'投入係数(建設)'!C41</f>
        <v>0</v>
      </c>
      <c r="D42" s="27">
        <f>D$4*'投入係数(建設)'!D41</f>
        <v>0</v>
      </c>
      <c r="E42" s="27">
        <f>E$4*'投入係数(建設)'!E41</f>
        <v>0</v>
      </c>
      <c r="F42" s="27">
        <f>F$4*'投入係数(建設)'!F41</f>
        <v>0</v>
      </c>
      <c r="G42" s="586">
        <f>G$4*'投入係数(建設)'!G41</f>
        <v>0</v>
      </c>
      <c r="H42" s="586">
        <f>H$4*'投入係数(建設)'!H41</f>
        <v>0</v>
      </c>
      <c r="I42" s="27">
        <f>I$4*'投入係数(建設)'!I41</f>
        <v>0</v>
      </c>
      <c r="J42" s="586">
        <f>J$4*'投入係数(建設)'!J41</f>
        <v>0</v>
      </c>
      <c r="K42" s="27">
        <f>K$4*'投入係数(建設)'!K41</f>
        <v>0</v>
      </c>
      <c r="L42" s="586">
        <f>L$4*'投入係数(建設)'!L41</f>
        <v>0</v>
      </c>
      <c r="M42" s="586">
        <f>M$4*'投入係数(建設)'!M41</f>
        <v>0</v>
      </c>
      <c r="N42" s="27">
        <f>N$4*'投入係数(建設)'!N41</f>
        <v>0</v>
      </c>
      <c r="O42" s="586">
        <f>O$4*'投入係数(建設)'!O41</f>
        <v>0</v>
      </c>
      <c r="P42" s="586">
        <f>P$4*'投入係数(建設)'!P41</f>
        <v>0</v>
      </c>
      <c r="Q42" s="586">
        <f>Q$4*'投入係数(建設)'!Q41</f>
        <v>0</v>
      </c>
      <c r="R42" s="27">
        <f>R$4*'投入係数(建設)'!R41</f>
        <v>0</v>
      </c>
      <c r="S42" s="27">
        <f>S$4*'投入係数(建設)'!S41</f>
        <v>0</v>
      </c>
      <c r="T42" s="586">
        <f>T$4*'投入係数(建設)'!T41</f>
        <v>0</v>
      </c>
      <c r="U42" s="586">
        <f>U$4*'投入係数(建設)'!U41</f>
        <v>0</v>
      </c>
      <c r="V42" s="27">
        <f>V$4*'投入係数(建設)'!V41</f>
        <v>0</v>
      </c>
      <c r="W42" s="586">
        <f>W$4*'投入係数(建設)'!W41</f>
        <v>0</v>
      </c>
      <c r="X42" s="586">
        <f>X$4*'投入係数(建設)'!X41</f>
        <v>0</v>
      </c>
      <c r="Y42" s="586">
        <f>Y$4*'投入係数(建設)'!Y41</f>
        <v>0</v>
      </c>
      <c r="Z42" s="586">
        <f>Z$4*'投入係数(建設)'!Z41</f>
        <v>0</v>
      </c>
      <c r="AA42" s="586">
        <f>AA$4*'投入係数(建設)'!AA41</f>
        <v>0</v>
      </c>
      <c r="AB42" s="586">
        <f>AB$4*'投入係数(建設)'!AB41</f>
        <v>0</v>
      </c>
      <c r="AC42" s="586">
        <f>AC$4*'投入係数(建設)'!AC41</f>
        <v>0</v>
      </c>
      <c r="AD42" s="586">
        <f>AD$4*'投入係数(建設)'!AD41</f>
        <v>0</v>
      </c>
      <c r="AE42" s="27">
        <f>AE$4*'投入係数(建設)'!AE41</f>
        <v>0</v>
      </c>
      <c r="AF42" s="27">
        <f>AF$4*'投入係数(建設)'!AF41</f>
        <v>0</v>
      </c>
      <c r="AG42" s="27">
        <f>AG$4*'投入係数(建設)'!AG41</f>
        <v>0</v>
      </c>
      <c r="AH42" s="27">
        <f>AH$4*'投入係数(建設)'!AH41</f>
        <v>0</v>
      </c>
      <c r="AI42" s="27">
        <f>AI$4*'投入係数(建設)'!AI41</f>
        <v>0</v>
      </c>
      <c r="AJ42" s="586">
        <f>AJ$4*'投入係数(建設)'!AJ41</f>
        <v>0</v>
      </c>
      <c r="AK42" s="586">
        <f>AK$4*'投入係数(建設)'!AK41</f>
        <v>0</v>
      </c>
      <c r="AL42" s="586">
        <f>AL$4*'投入係数(建設)'!AL41</f>
        <v>0</v>
      </c>
      <c r="AM42" s="586">
        <f>AM$4*'投入係数(建設)'!AM41</f>
        <v>0</v>
      </c>
      <c r="AN42" s="586">
        <f>AN$4*'投入係数(建設)'!AN41</f>
        <v>0</v>
      </c>
      <c r="AO42" s="586">
        <f>AO$4*'投入係数(建設)'!AO41</f>
        <v>0</v>
      </c>
      <c r="AP42" s="586">
        <f>AP$4*'投入係数(建設)'!AP41</f>
        <v>0</v>
      </c>
      <c r="AQ42" s="27">
        <f>AQ$4*'投入係数(建設)'!AQ41</f>
        <v>0</v>
      </c>
      <c r="AR42" s="27">
        <f>AR$4*'投入係数(建設)'!AR41</f>
        <v>0</v>
      </c>
      <c r="AS42" s="586">
        <f>AS$4*'投入係数(建設)'!AS41</f>
        <v>0</v>
      </c>
      <c r="AT42" s="586">
        <f>AT$4*'投入係数(建設)'!AT41</f>
        <v>0</v>
      </c>
      <c r="AU42" s="586">
        <f>AU$4*'投入係数(建設)'!AU41</f>
        <v>0</v>
      </c>
      <c r="AV42" s="586">
        <f>AV$4*'投入係数(建設)'!AV41</f>
        <v>0</v>
      </c>
      <c r="AW42" s="27">
        <f>AW$4*'投入係数(建設)'!AW41</f>
        <v>0</v>
      </c>
      <c r="AX42" s="586">
        <f>AX$4*'投入係数(建設)'!AX41</f>
        <v>0</v>
      </c>
      <c r="AY42" s="586">
        <f>AY$4*'投入係数(建設)'!AY41</f>
        <v>0</v>
      </c>
      <c r="AZ42" s="586">
        <f>AZ$4*'投入係数(建設)'!AZ41</f>
        <v>0</v>
      </c>
      <c r="BA42" s="27">
        <f>BA$4*'投入係数(建設)'!BA41</f>
        <v>0</v>
      </c>
      <c r="BB42" s="27">
        <f>BB$4*'投入係数(建設)'!BB41</f>
        <v>0</v>
      </c>
      <c r="BC42" s="586">
        <f>BC$4*'投入係数(建設)'!BC41</f>
        <v>0</v>
      </c>
      <c r="BD42" s="586">
        <f>BD$4*'投入係数(建設)'!BD41</f>
        <v>0</v>
      </c>
      <c r="BE42" s="586">
        <f>BE$4*'投入係数(建設)'!BE41</f>
        <v>0</v>
      </c>
      <c r="BF42" s="586">
        <f>BF$4*'投入係数(建設)'!BF41</f>
        <v>0</v>
      </c>
      <c r="BG42" s="586">
        <f>BG$4*'投入係数(建設)'!BG41</f>
        <v>0</v>
      </c>
      <c r="BH42" s="586">
        <f>BH$4*'投入係数(建設)'!BH41</f>
        <v>0</v>
      </c>
      <c r="BI42" s="586">
        <f>BI$4*'投入係数(建設)'!BI41</f>
        <v>0</v>
      </c>
      <c r="BJ42" s="586">
        <f>BJ$4*'投入係数(建設)'!BJ41</f>
        <v>0</v>
      </c>
      <c r="BK42" s="586">
        <f>BK$4*'投入係数(建設)'!BK41</f>
        <v>0</v>
      </c>
      <c r="BL42" s="586">
        <f>BL$4*'投入係数(建設)'!BL41</f>
        <v>0</v>
      </c>
      <c r="BM42" s="586">
        <f>BM$4*'投入係数(建設)'!BM41</f>
        <v>0</v>
      </c>
      <c r="BN42" s="27">
        <f>BN$4*'投入係数(建設)'!BN41</f>
        <v>0</v>
      </c>
      <c r="BO42" s="586">
        <f>BO$4*'投入係数(建設)'!BO41</f>
        <v>0</v>
      </c>
      <c r="BP42" s="586">
        <f>BP$4*'投入係数(建設)'!BP41</f>
        <v>0</v>
      </c>
      <c r="BQ42" s="586">
        <f>BQ$4*'投入係数(建設)'!BQ41</f>
        <v>0</v>
      </c>
      <c r="BR42" s="586">
        <f>BR$4*'投入係数(建設)'!BR41</f>
        <v>0</v>
      </c>
      <c r="BS42" s="586">
        <f>BS$4*'投入係数(建設)'!BS41</f>
        <v>0</v>
      </c>
      <c r="BT42" s="586">
        <f>BT$4*'投入係数(建設)'!BT41</f>
        <v>0</v>
      </c>
      <c r="BU42" s="597">
        <f t="shared" si="0"/>
        <v>0</v>
      </c>
    </row>
    <row r="43" spans="1:85" ht="14.25" thickBot="1">
      <c r="A43" s="167">
        <f>建設IO2!A42</f>
        <v>39</v>
      </c>
      <c r="B43" s="25" t="str">
        <f>建設IO2!B42</f>
        <v>分類不明</v>
      </c>
      <c r="C43" s="27">
        <f>C$4*'投入係数(建設)'!C42</f>
        <v>0</v>
      </c>
      <c r="D43" s="27">
        <f>D$4*'投入係数(建設)'!D42</f>
        <v>0</v>
      </c>
      <c r="E43" s="27">
        <f>E$4*'投入係数(建設)'!E42</f>
        <v>0</v>
      </c>
      <c r="F43" s="27">
        <f>F$4*'投入係数(建設)'!F42</f>
        <v>0</v>
      </c>
      <c r="G43" s="586">
        <f>G$4*'投入係数(建設)'!G42</f>
        <v>0</v>
      </c>
      <c r="H43" s="586">
        <f>H$4*'投入係数(建設)'!H42</f>
        <v>0</v>
      </c>
      <c r="I43" s="27">
        <f>I$4*'投入係数(建設)'!I42</f>
        <v>0</v>
      </c>
      <c r="J43" s="586">
        <f>J$4*'投入係数(建設)'!J42</f>
        <v>0</v>
      </c>
      <c r="K43" s="27">
        <f>K$4*'投入係数(建設)'!K42</f>
        <v>0</v>
      </c>
      <c r="L43" s="586">
        <f>L$4*'投入係数(建設)'!L42</f>
        <v>0</v>
      </c>
      <c r="M43" s="586">
        <f>M$4*'投入係数(建設)'!M42</f>
        <v>0</v>
      </c>
      <c r="N43" s="27">
        <f>N$4*'投入係数(建設)'!N42</f>
        <v>0</v>
      </c>
      <c r="O43" s="586">
        <f>O$4*'投入係数(建設)'!O42</f>
        <v>0</v>
      </c>
      <c r="P43" s="586">
        <f>P$4*'投入係数(建設)'!P42</f>
        <v>0</v>
      </c>
      <c r="Q43" s="586">
        <f>Q$4*'投入係数(建設)'!Q42</f>
        <v>0</v>
      </c>
      <c r="R43" s="27">
        <f>R$4*'投入係数(建設)'!R42</f>
        <v>0</v>
      </c>
      <c r="S43" s="27">
        <f>S$4*'投入係数(建設)'!S42</f>
        <v>0</v>
      </c>
      <c r="T43" s="586">
        <f>T$4*'投入係数(建設)'!T42</f>
        <v>0</v>
      </c>
      <c r="U43" s="586">
        <f>U$4*'投入係数(建設)'!U42</f>
        <v>0</v>
      </c>
      <c r="V43" s="27">
        <f>V$4*'投入係数(建設)'!V42</f>
        <v>0</v>
      </c>
      <c r="W43" s="586">
        <f>W$4*'投入係数(建設)'!W42</f>
        <v>0</v>
      </c>
      <c r="X43" s="586">
        <f>X$4*'投入係数(建設)'!X42</f>
        <v>0</v>
      </c>
      <c r="Y43" s="586">
        <f>Y$4*'投入係数(建設)'!Y42</f>
        <v>0</v>
      </c>
      <c r="Z43" s="586">
        <f>Z$4*'投入係数(建設)'!Z42</f>
        <v>0</v>
      </c>
      <c r="AA43" s="586">
        <f>AA$4*'投入係数(建設)'!AA42</f>
        <v>0</v>
      </c>
      <c r="AB43" s="586">
        <f>AB$4*'投入係数(建設)'!AB42</f>
        <v>0</v>
      </c>
      <c r="AC43" s="586">
        <f>AC$4*'投入係数(建設)'!AC42</f>
        <v>0</v>
      </c>
      <c r="AD43" s="586">
        <f>AD$4*'投入係数(建設)'!AD42</f>
        <v>0</v>
      </c>
      <c r="AE43" s="27">
        <f>AE$4*'投入係数(建設)'!AE42</f>
        <v>0</v>
      </c>
      <c r="AF43" s="27">
        <f>AF$4*'投入係数(建設)'!AF42</f>
        <v>0</v>
      </c>
      <c r="AG43" s="27">
        <f>AG$4*'投入係数(建設)'!AG42</f>
        <v>0</v>
      </c>
      <c r="AH43" s="27">
        <f>AH$4*'投入係数(建設)'!AH42</f>
        <v>0</v>
      </c>
      <c r="AI43" s="27">
        <f>AI$4*'投入係数(建設)'!AI42</f>
        <v>0</v>
      </c>
      <c r="AJ43" s="586">
        <f>AJ$4*'投入係数(建設)'!AJ42</f>
        <v>0</v>
      </c>
      <c r="AK43" s="586">
        <f>AK$4*'投入係数(建設)'!AK42</f>
        <v>0</v>
      </c>
      <c r="AL43" s="586">
        <f>AL$4*'投入係数(建設)'!AL42</f>
        <v>0</v>
      </c>
      <c r="AM43" s="586">
        <f>AM$4*'投入係数(建設)'!AM42</f>
        <v>0</v>
      </c>
      <c r="AN43" s="586">
        <f>AN$4*'投入係数(建設)'!AN42</f>
        <v>0</v>
      </c>
      <c r="AO43" s="586">
        <f>AO$4*'投入係数(建設)'!AO42</f>
        <v>0</v>
      </c>
      <c r="AP43" s="586">
        <f>AP$4*'投入係数(建設)'!AP42</f>
        <v>0</v>
      </c>
      <c r="AQ43" s="27">
        <f>AQ$4*'投入係数(建設)'!AQ42</f>
        <v>0</v>
      </c>
      <c r="AR43" s="27">
        <f>AR$4*'投入係数(建設)'!AR42</f>
        <v>0</v>
      </c>
      <c r="AS43" s="586">
        <f>AS$4*'投入係数(建設)'!AS42</f>
        <v>0</v>
      </c>
      <c r="AT43" s="586">
        <f>AT$4*'投入係数(建設)'!AT42</f>
        <v>0</v>
      </c>
      <c r="AU43" s="586">
        <f>AU$4*'投入係数(建設)'!AU42</f>
        <v>0</v>
      </c>
      <c r="AV43" s="586">
        <f>AV$4*'投入係数(建設)'!AV42</f>
        <v>0</v>
      </c>
      <c r="AW43" s="27">
        <f>AW$4*'投入係数(建設)'!AW42</f>
        <v>0</v>
      </c>
      <c r="AX43" s="586">
        <f>AX$4*'投入係数(建設)'!AX42</f>
        <v>0</v>
      </c>
      <c r="AY43" s="586">
        <f>AY$4*'投入係数(建設)'!AY42</f>
        <v>0</v>
      </c>
      <c r="AZ43" s="586">
        <f>AZ$4*'投入係数(建設)'!AZ42</f>
        <v>0</v>
      </c>
      <c r="BA43" s="27">
        <f>BA$4*'投入係数(建設)'!BA42</f>
        <v>0</v>
      </c>
      <c r="BB43" s="27">
        <f>BB$4*'投入係数(建設)'!BB42</f>
        <v>0</v>
      </c>
      <c r="BC43" s="586">
        <f>BC$4*'投入係数(建設)'!BC42</f>
        <v>0</v>
      </c>
      <c r="BD43" s="586">
        <f>BD$4*'投入係数(建設)'!BD42</f>
        <v>0</v>
      </c>
      <c r="BE43" s="586">
        <f>BE$4*'投入係数(建設)'!BE42</f>
        <v>0</v>
      </c>
      <c r="BF43" s="586">
        <f>BF$4*'投入係数(建設)'!BF42</f>
        <v>0</v>
      </c>
      <c r="BG43" s="586">
        <f>BG$4*'投入係数(建設)'!BG42</f>
        <v>0</v>
      </c>
      <c r="BH43" s="586">
        <f>BH$4*'投入係数(建設)'!BH42</f>
        <v>0</v>
      </c>
      <c r="BI43" s="586">
        <f>BI$4*'投入係数(建設)'!BI42</f>
        <v>0</v>
      </c>
      <c r="BJ43" s="586">
        <f>BJ$4*'投入係数(建設)'!BJ42</f>
        <v>0</v>
      </c>
      <c r="BK43" s="586">
        <f>BK$4*'投入係数(建設)'!BK42</f>
        <v>0</v>
      </c>
      <c r="BL43" s="586">
        <f>BL$4*'投入係数(建設)'!BL42</f>
        <v>0</v>
      </c>
      <c r="BM43" s="586">
        <f>BM$4*'投入係数(建設)'!BM42</f>
        <v>0</v>
      </c>
      <c r="BN43" s="27">
        <f>BN$4*'投入係数(建設)'!BN42</f>
        <v>0</v>
      </c>
      <c r="BO43" s="586">
        <f>BO$4*'投入係数(建設)'!BO42</f>
        <v>0</v>
      </c>
      <c r="BP43" s="586">
        <f>BP$4*'投入係数(建設)'!BP42</f>
        <v>0</v>
      </c>
      <c r="BQ43" s="586">
        <f>BQ$4*'投入係数(建設)'!BQ42</f>
        <v>0</v>
      </c>
      <c r="BR43" s="586">
        <f>BR$4*'投入係数(建設)'!BR42</f>
        <v>0</v>
      </c>
      <c r="BS43" s="586">
        <f>BS$4*'投入係数(建設)'!BS42</f>
        <v>0</v>
      </c>
      <c r="BT43" s="586">
        <f>BT$4*'投入係数(建設)'!BT42</f>
        <v>0</v>
      </c>
      <c r="BU43" s="598">
        <f t="shared" si="0"/>
        <v>0</v>
      </c>
      <c r="BV43" s="604" t="s">
        <v>397</v>
      </c>
      <c r="BW43" s="605" t="s">
        <v>401</v>
      </c>
    </row>
    <row r="44" spans="1:85">
      <c r="A44" s="163">
        <f>建設IO2!A43</f>
        <v>70</v>
      </c>
      <c r="B44" s="112" t="str">
        <f>建設IO2!B43</f>
        <v>内生部門計</v>
      </c>
      <c r="C44" s="121">
        <f>C$4*'投入係数(建設)'!C43</f>
        <v>0</v>
      </c>
      <c r="D44" s="121">
        <f>D$4*'投入係数(建設)'!D43</f>
        <v>0</v>
      </c>
      <c r="E44" s="121">
        <f>E$4*'投入係数(建設)'!E43</f>
        <v>0</v>
      </c>
      <c r="F44" s="121">
        <f>F$4*'投入係数(建設)'!F43</f>
        <v>0</v>
      </c>
      <c r="G44" s="587">
        <f>G$4*'投入係数(建設)'!G43</f>
        <v>0</v>
      </c>
      <c r="H44" s="587">
        <f>H$4*'投入係数(建設)'!H43</f>
        <v>0</v>
      </c>
      <c r="I44" s="121">
        <f>I$4*'投入係数(建設)'!I43</f>
        <v>0</v>
      </c>
      <c r="J44" s="587">
        <f>J$4*'投入係数(建設)'!J43</f>
        <v>0</v>
      </c>
      <c r="K44" s="121">
        <f>K$4*'投入係数(建設)'!K43</f>
        <v>0</v>
      </c>
      <c r="L44" s="587">
        <f>L$4*'投入係数(建設)'!L43</f>
        <v>0</v>
      </c>
      <c r="M44" s="587">
        <f>M$4*'投入係数(建設)'!M43</f>
        <v>0</v>
      </c>
      <c r="N44" s="121">
        <f>N$4*'投入係数(建設)'!N43</f>
        <v>0</v>
      </c>
      <c r="O44" s="587">
        <f>O$4*'投入係数(建設)'!O43</f>
        <v>0</v>
      </c>
      <c r="P44" s="587">
        <f>P$4*'投入係数(建設)'!P43</f>
        <v>0</v>
      </c>
      <c r="Q44" s="587">
        <f>Q$4*'投入係数(建設)'!Q43</f>
        <v>0</v>
      </c>
      <c r="R44" s="121">
        <f>R$4*'投入係数(建設)'!R43</f>
        <v>0</v>
      </c>
      <c r="S44" s="121">
        <f>S$4*'投入係数(建設)'!S43</f>
        <v>0</v>
      </c>
      <c r="T44" s="587">
        <f>T$4*'投入係数(建設)'!T43</f>
        <v>0</v>
      </c>
      <c r="U44" s="587">
        <f>U$4*'投入係数(建設)'!U43</f>
        <v>0</v>
      </c>
      <c r="V44" s="121">
        <f>V$4*'投入係数(建設)'!V43</f>
        <v>0</v>
      </c>
      <c r="W44" s="587">
        <f>W$4*'投入係数(建設)'!W43</f>
        <v>0</v>
      </c>
      <c r="X44" s="587">
        <f>X$4*'投入係数(建設)'!X43</f>
        <v>0</v>
      </c>
      <c r="Y44" s="587">
        <f>Y$4*'投入係数(建設)'!Y43</f>
        <v>0</v>
      </c>
      <c r="Z44" s="587">
        <f>Z$4*'投入係数(建設)'!Z43</f>
        <v>0</v>
      </c>
      <c r="AA44" s="587">
        <f>AA$4*'投入係数(建設)'!AA43</f>
        <v>0</v>
      </c>
      <c r="AB44" s="587">
        <f>AB$4*'投入係数(建設)'!AB43</f>
        <v>0</v>
      </c>
      <c r="AC44" s="587">
        <f>AC$4*'投入係数(建設)'!AC43</f>
        <v>0</v>
      </c>
      <c r="AD44" s="587">
        <f>AD$4*'投入係数(建設)'!AD43</f>
        <v>0</v>
      </c>
      <c r="AE44" s="121">
        <f>AE$4*'投入係数(建設)'!AE43</f>
        <v>0</v>
      </c>
      <c r="AF44" s="121">
        <f>AF$4*'投入係数(建設)'!AF43</f>
        <v>0</v>
      </c>
      <c r="AG44" s="121">
        <f>AG$4*'投入係数(建設)'!AG43</f>
        <v>0</v>
      </c>
      <c r="AH44" s="121">
        <f>AH$4*'投入係数(建設)'!AH43</f>
        <v>0</v>
      </c>
      <c r="AI44" s="121">
        <f>AI$4*'投入係数(建設)'!AI43</f>
        <v>0</v>
      </c>
      <c r="AJ44" s="587">
        <f>AJ$4*'投入係数(建設)'!AJ43</f>
        <v>0</v>
      </c>
      <c r="AK44" s="587">
        <f>AK$4*'投入係数(建設)'!AK43</f>
        <v>0</v>
      </c>
      <c r="AL44" s="587">
        <f>AL$4*'投入係数(建設)'!AL43</f>
        <v>0</v>
      </c>
      <c r="AM44" s="587">
        <f>AM$4*'投入係数(建設)'!AM43</f>
        <v>0</v>
      </c>
      <c r="AN44" s="587">
        <f>AN$4*'投入係数(建設)'!AN43</f>
        <v>0</v>
      </c>
      <c r="AO44" s="587">
        <f>AO$4*'投入係数(建設)'!AO43</f>
        <v>0</v>
      </c>
      <c r="AP44" s="587">
        <f>AP$4*'投入係数(建設)'!AP43</f>
        <v>0</v>
      </c>
      <c r="AQ44" s="121">
        <f>AQ$4*'投入係数(建設)'!AQ43</f>
        <v>0</v>
      </c>
      <c r="AR44" s="121">
        <f>AR$4*'投入係数(建設)'!AR43</f>
        <v>0</v>
      </c>
      <c r="AS44" s="587">
        <f>AS$4*'投入係数(建設)'!AS43</f>
        <v>0</v>
      </c>
      <c r="AT44" s="587">
        <f>AT$4*'投入係数(建設)'!AT43</f>
        <v>0</v>
      </c>
      <c r="AU44" s="587">
        <f>AU$4*'投入係数(建設)'!AU43</f>
        <v>0</v>
      </c>
      <c r="AV44" s="587">
        <f>AV$4*'投入係数(建設)'!AV43</f>
        <v>0</v>
      </c>
      <c r="AW44" s="121">
        <f>AW$4*'投入係数(建設)'!AW43</f>
        <v>0</v>
      </c>
      <c r="AX44" s="587">
        <f>AX$4*'投入係数(建設)'!AX43</f>
        <v>0</v>
      </c>
      <c r="AY44" s="587">
        <f>AY$4*'投入係数(建設)'!AY43</f>
        <v>0</v>
      </c>
      <c r="AZ44" s="587">
        <f>AZ$4*'投入係数(建設)'!AZ43</f>
        <v>0</v>
      </c>
      <c r="BA44" s="121">
        <f>BA$4*'投入係数(建設)'!BA43</f>
        <v>0</v>
      </c>
      <c r="BB44" s="121">
        <f>BB$4*'投入係数(建設)'!BB43</f>
        <v>0</v>
      </c>
      <c r="BC44" s="587">
        <f>BC$4*'投入係数(建設)'!BC43</f>
        <v>0</v>
      </c>
      <c r="BD44" s="587">
        <f>BD$4*'投入係数(建設)'!BD43</f>
        <v>0</v>
      </c>
      <c r="BE44" s="587">
        <f>BE$4*'投入係数(建設)'!BE43</f>
        <v>0</v>
      </c>
      <c r="BF44" s="587">
        <f>BF$4*'投入係数(建設)'!BF43</f>
        <v>0</v>
      </c>
      <c r="BG44" s="587">
        <f>BG$4*'投入係数(建設)'!BG43</f>
        <v>0</v>
      </c>
      <c r="BH44" s="587">
        <f>BH$4*'投入係数(建設)'!BH43</f>
        <v>0</v>
      </c>
      <c r="BI44" s="587">
        <f>BI$4*'投入係数(建設)'!BI43</f>
        <v>0</v>
      </c>
      <c r="BJ44" s="587">
        <f>BJ$4*'投入係数(建設)'!BJ43</f>
        <v>0</v>
      </c>
      <c r="BK44" s="587">
        <f>BK$4*'投入係数(建設)'!BK43</f>
        <v>0</v>
      </c>
      <c r="BL44" s="587">
        <f>BL$4*'投入係数(建設)'!BL43</f>
        <v>0</v>
      </c>
      <c r="BM44" s="587">
        <f>BM$4*'投入係数(建設)'!BM43</f>
        <v>0</v>
      </c>
      <c r="BN44" s="121">
        <f>BN$4*'投入係数(建設)'!BN43</f>
        <v>0</v>
      </c>
      <c r="BO44" s="587">
        <f>BO$4*'投入係数(建設)'!BO43</f>
        <v>0</v>
      </c>
      <c r="BP44" s="587">
        <f>BP$4*'投入係数(建設)'!BP43</f>
        <v>0</v>
      </c>
      <c r="BQ44" s="587">
        <f>BQ$4*'投入係数(建設)'!BQ43</f>
        <v>0</v>
      </c>
      <c r="BR44" s="587">
        <f>BR$4*'投入係数(建設)'!BR43</f>
        <v>0</v>
      </c>
      <c r="BS44" s="587">
        <f>BS$4*'投入係数(建設)'!BS43</f>
        <v>0</v>
      </c>
      <c r="BT44" s="587">
        <f>BT$4*'投入係数(建設)'!BT43</f>
        <v>0</v>
      </c>
      <c r="BU44" s="599">
        <f>SUM(G44:H44,J44,L44:M44,O44:Q44,T44:U44,W44:AD44,AJ44:AP44,AS44:AV44,AX44:AZ44,BC44:BM44,BO44:BT44)</f>
        <v>0</v>
      </c>
      <c r="BV44" s="604"/>
      <c r="BW44" s="605"/>
    </row>
    <row r="45" spans="1:85" ht="14.25" thickBot="1">
      <c r="A45" s="164">
        <f>建設IO2!A44</f>
        <v>71</v>
      </c>
      <c r="B45" s="9" t="str">
        <f>建設IO2!B44</f>
        <v>家計外消費支出（行）</v>
      </c>
      <c r="C45" s="120">
        <f>C$4*'投入係数(建設)'!C44</f>
        <v>0</v>
      </c>
      <c r="D45" s="120">
        <f>D$4*'投入係数(建設)'!D44</f>
        <v>0</v>
      </c>
      <c r="E45" s="120">
        <f>E$4*'投入係数(建設)'!E44</f>
        <v>0</v>
      </c>
      <c r="F45" s="120">
        <f>F$4*'投入係数(建設)'!F44</f>
        <v>0</v>
      </c>
      <c r="G45" s="588">
        <f>G$4*'投入係数(建設)'!G44</f>
        <v>0</v>
      </c>
      <c r="H45" s="588">
        <f>H$4*'投入係数(建設)'!H44</f>
        <v>0</v>
      </c>
      <c r="I45" s="120">
        <f>I$4*'投入係数(建設)'!I44</f>
        <v>0</v>
      </c>
      <c r="J45" s="588">
        <f>J$4*'投入係数(建設)'!J44</f>
        <v>0</v>
      </c>
      <c r="K45" s="120">
        <f>K$4*'投入係数(建設)'!K44</f>
        <v>0</v>
      </c>
      <c r="L45" s="588">
        <f>L$4*'投入係数(建設)'!L44</f>
        <v>0</v>
      </c>
      <c r="M45" s="588">
        <f>M$4*'投入係数(建設)'!M44</f>
        <v>0</v>
      </c>
      <c r="N45" s="120">
        <f>N$4*'投入係数(建設)'!N44</f>
        <v>0</v>
      </c>
      <c r="O45" s="588">
        <f>O$4*'投入係数(建設)'!O44</f>
        <v>0</v>
      </c>
      <c r="P45" s="588">
        <f>P$4*'投入係数(建設)'!P44</f>
        <v>0</v>
      </c>
      <c r="Q45" s="588">
        <f>Q$4*'投入係数(建設)'!Q44</f>
        <v>0</v>
      </c>
      <c r="R45" s="120">
        <f>R$4*'投入係数(建設)'!R44</f>
        <v>0</v>
      </c>
      <c r="S45" s="120">
        <f>S$4*'投入係数(建設)'!S44</f>
        <v>0</v>
      </c>
      <c r="T45" s="588">
        <f>T$4*'投入係数(建設)'!T44</f>
        <v>0</v>
      </c>
      <c r="U45" s="588">
        <f>U$4*'投入係数(建設)'!U44</f>
        <v>0</v>
      </c>
      <c r="V45" s="120">
        <f>V$4*'投入係数(建設)'!V44</f>
        <v>0</v>
      </c>
      <c r="W45" s="588">
        <f>W$4*'投入係数(建設)'!W44</f>
        <v>0</v>
      </c>
      <c r="X45" s="588">
        <f>X$4*'投入係数(建設)'!X44</f>
        <v>0</v>
      </c>
      <c r="Y45" s="588">
        <f>Y$4*'投入係数(建設)'!Y44</f>
        <v>0</v>
      </c>
      <c r="Z45" s="588">
        <f>Z$4*'投入係数(建設)'!Z44</f>
        <v>0</v>
      </c>
      <c r="AA45" s="588">
        <f>AA$4*'投入係数(建設)'!AA44</f>
        <v>0</v>
      </c>
      <c r="AB45" s="588">
        <f>AB$4*'投入係数(建設)'!AB44</f>
        <v>0</v>
      </c>
      <c r="AC45" s="588">
        <f>AC$4*'投入係数(建設)'!AC44</f>
        <v>0</v>
      </c>
      <c r="AD45" s="588">
        <f>AD$4*'投入係数(建設)'!AD44</f>
        <v>0</v>
      </c>
      <c r="AE45" s="120">
        <f>AE$4*'投入係数(建設)'!AE44</f>
        <v>0</v>
      </c>
      <c r="AF45" s="120">
        <f>AF$4*'投入係数(建設)'!AF44</f>
        <v>0</v>
      </c>
      <c r="AG45" s="120">
        <f>AG$4*'投入係数(建設)'!AG44</f>
        <v>0</v>
      </c>
      <c r="AH45" s="120">
        <f>AH$4*'投入係数(建設)'!AH44</f>
        <v>0</v>
      </c>
      <c r="AI45" s="120">
        <f>AI$4*'投入係数(建設)'!AI44</f>
        <v>0</v>
      </c>
      <c r="AJ45" s="588">
        <f>AJ$4*'投入係数(建設)'!AJ44</f>
        <v>0</v>
      </c>
      <c r="AK45" s="588">
        <f>AK$4*'投入係数(建設)'!AK44</f>
        <v>0</v>
      </c>
      <c r="AL45" s="588">
        <f>AL$4*'投入係数(建設)'!AL44</f>
        <v>0</v>
      </c>
      <c r="AM45" s="588">
        <f>AM$4*'投入係数(建設)'!AM44</f>
        <v>0</v>
      </c>
      <c r="AN45" s="588">
        <f>AN$4*'投入係数(建設)'!AN44</f>
        <v>0</v>
      </c>
      <c r="AO45" s="588">
        <f>AO$4*'投入係数(建設)'!AO44</f>
        <v>0</v>
      </c>
      <c r="AP45" s="588">
        <f>AP$4*'投入係数(建設)'!AP44</f>
        <v>0</v>
      </c>
      <c r="AQ45" s="120">
        <f>AQ$4*'投入係数(建設)'!AQ44</f>
        <v>0</v>
      </c>
      <c r="AR45" s="120">
        <f>AR$4*'投入係数(建設)'!AR44</f>
        <v>0</v>
      </c>
      <c r="AS45" s="588">
        <f>AS$4*'投入係数(建設)'!AS44</f>
        <v>0</v>
      </c>
      <c r="AT45" s="588">
        <f>AT$4*'投入係数(建設)'!AT44</f>
        <v>0</v>
      </c>
      <c r="AU45" s="588">
        <f>AU$4*'投入係数(建設)'!AU44</f>
        <v>0</v>
      </c>
      <c r="AV45" s="588">
        <f>AV$4*'投入係数(建設)'!AV44</f>
        <v>0</v>
      </c>
      <c r="AW45" s="120">
        <f>AW$4*'投入係数(建設)'!AW44</f>
        <v>0</v>
      </c>
      <c r="AX45" s="588">
        <f>AX$4*'投入係数(建設)'!AX44</f>
        <v>0</v>
      </c>
      <c r="AY45" s="588">
        <f>AY$4*'投入係数(建設)'!AY44</f>
        <v>0</v>
      </c>
      <c r="AZ45" s="588">
        <f>AZ$4*'投入係数(建設)'!AZ44</f>
        <v>0</v>
      </c>
      <c r="BA45" s="120">
        <f>BA$4*'投入係数(建設)'!BA44</f>
        <v>0</v>
      </c>
      <c r="BB45" s="120">
        <f>BB$4*'投入係数(建設)'!BB44</f>
        <v>0</v>
      </c>
      <c r="BC45" s="588">
        <f>BC$4*'投入係数(建設)'!BC44</f>
        <v>0</v>
      </c>
      <c r="BD45" s="588">
        <f>BD$4*'投入係数(建設)'!BD44</f>
        <v>0</v>
      </c>
      <c r="BE45" s="588">
        <f>BE$4*'投入係数(建設)'!BE44</f>
        <v>0</v>
      </c>
      <c r="BF45" s="588">
        <f>BF$4*'投入係数(建設)'!BF44</f>
        <v>0</v>
      </c>
      <c r="BG45" s="588">
        <f>BG$4*'投入係数(建設)'!BG44</f>
        <v>0</v>
      </c>
      <c r="BH45" s="588">
        <f>BH$4*'投入係数(建設)'!BH44</f>
        <v>0</v>
      </c>
      <c r="BI45" s="588">
        <f>BI$4*'投入係数(建設)'!BI44</f>
        <v>0</v>
      </c>
      <c r="BJ45" s="588">
        <f>BJ$4*'投入係数(建設)'!BJ44</f>
        <v>0</v>
      </c>
      <c r="BK45" s="588">
        <f>BK$4*'投入係数(建設)'!BK44</f>
        <v>0</v>
      </c>
      <c r="BL45" s="588">
        <f>BL$4*'投入係数(建設)'!BL44</f>
        <v>0</v>
      </c>
      <c r="BM45" s="588">
        <f>BM$4*'投入係数(建設)'!BM44</f>
        <v>0</v>
      </c>
      <c r="BN45" s="120">
        <f>BN$4*'投入係数(建設)'!BN44</f>
        <v>0</v>
      </c>
      <c r="BO45" s="588">
        <f>BO$4*'投入係数(建設)'!BO44</f>
        <v>0</v>
      </c>
      <c r="BP45" s="588">
        <f>BP$4*'投入係数(建設)'!BP44</f>
        <v>0</v>
      </c>
      <c r="BQ45" s="588">
        <f>BQ$4*'投入係数(建設)'!BQ44</f>
        <v>0</v>
      </c>
      <c r="BR45" s="588">
        <f>BR$4*'投入係数(建設)'!BR44</f>
        <v>0</v>
      </c>
      <c r="BS45" s="588">
        <f>BS$4*'投入係数(建設)'!BS44</f>
        <v>0</v>
      </c>
      <c r="BT45" s="588">
        <f>BT$4*'投入係数(建設)'!BT44</f>
        <v>0</v>
      </c>
      <c r="BU45" s="600">
        <f t="shared" si="0"/>
        <v>0</v>
      </c>
      <c r="BV45" s="605"/>
      <c r="BW45" s="605"/>
    </row>
    <row r="46" spans="1:85" ht="14.25" thickBot="1">
      <c r="A46" s="164">
        <f>建設IO2!A45</f>
        <v>91</v>
      </c>
      <c r="B46" s="9" t="str">
        <f>建設IO2!B45</f>
        <v>雇用者所得</v>
      </c>
      <c r="C46" s="120">
        <f>C$4*'投入係数(建設)'!C45</f>
        <v>0</v>
      </c>
      <c r="D46" s="120">
        <f>D$4*'投入係数(建設)'!D45</f>
        <v>0</v>
      </c>
      <c r="E46" s="120">
        <f>E$4*'投入係数(建設)'!E45</f>
        <v>0</v>
      </c>
      <c r="F46" s="120">
        <f>F$4*'投入係数(建設)'!F45</f>
        <v>0</v>
      </c>
      <c r="G46" s="588">
        <f>G$4*'投入係数(建設)'!G45</f>
        <v>0</v>
      </c>
      <c r="H46" s="588">
        <f>H$4*'投入係数(建設)'!H45</f>
        <v>0</v>
      </c>
      <c r="I46" s="120">
        <f>I$4*'投入係数(建設)'!I45</f>
        <v>0</v>
      </c>
      <c r="J46" s="588">
        <f>J$4*'投入係数(建設)'!J45</f>
        <v>0</v>
      </c>
      <c r="K46" s="120">
        <f>K$4*'投入係数(建設)'!K45</f>
        <v>0</v>
      </c>
      <c r="L46" s="588">
        <f>L$4*'投入係数(建設)'!L45</f>
        <v>0</v>
      </c>
      <c r="M46" s="588">
        <f>M$4*'投入係数(建設)'!M45</f>
        <v>0</v>
      </c>
      <c r="N46" s="120">
        <f>N$4*'投入係数(建設)'!N45</f>
        <v>0</v>
      </c>
      <c r="O46" s="588">
        <f>O$4*'投入係数(建設)'!O45</f>
        <v>0</v>
      </c>
      <c r="P46" s="588">
        <f>P$4*'投入係数(建設)'!P45</f>
        <v>0</v>
      </c>
      <c r="Q46" s="588">
        <f>Q$4*'投入係数(建設)'!Q45</f>
        <v>0</v>
      </c>
      <c r="R46" s="120">
        <f>R$4*'投入係数(建設)'!R45</f>
        <v>0</v>
      </c>
      <c r="S46" s="120">
        <f>S$4*'投入係数(建設)'!S45</f>
        <v>0</v>
      </c>
      <c r="T46" s="588">
        <f>T$4*'投入係数(建設)'!T45</f>
        <v>0</v>
      </c>
      <c r="U46" s="588">
        <f>U$4*'投入係数(建設)'!U45</f>
        <v>0</v>
      </c>
      <c r="V46" s="120">
        <f>V$4*'投入係数(建設)'!V45</f>
        <v>0</v>
      </c>
      <c r="W46" s="588">
        <f>W$4*'投入係数(建設)'!W45</f>
        <v>0</v>
      </c>
      <c r="X46" s="588">
        <f>X$4*'投入係数(建設)'!X45</f>
        <v>0</v>
      </c>
      <c r="Y46" s="588">
        <f>Y$4*'投入係数(建設)'!Y45</f>
        <v>0</v>
      </c>
      <c r="Z46" s="588">
        <f>Z$4*'投入係数(建設)'!Z45</f>
        <v>0</v>
      </c>
      <c r="AA46" s="588">
        <f>AA$4*'投入係数(建設)'!AA45</f>
        <v>0</v>
      </c>
      <c r="AB46" s="588">
        <f>AB$4*'投入係数(建設)'!AB45</f>
        <v>0</v>
      </c>
      <c r="AC46" s="588">
        <f>AC$4*'投入係数(建設)'!AC45</f>
        <v>0</v>
      </c>
      <c r="AD46" s="588">
        <f>AD$4*'投入係数(建設)'!AD45</f>
        <v>0</v>
      </c>
      <c r="AE46" s="120">
        <f>AE$4*'投入係数(建設)'!AE45</f>
        <v>0</v>
      </c>
      <c r="AF46" s="120">
        <f>AF$4*'投入係数(建設)'!AF45</f>
        <v>0</v>
      </c>
      <c r="AG46" s="120">
        <f>AG$4*'投入係数(建設)'!AG45</f>
        <v>0</v>
      </c>
      <c r="AH46" s="120">
        <f>AH$4*'投入係数(建設)'!AH45</f>
        <v>0</v>
      </c>
      <c r="AI46" s="120">
        <f>AI$4*'投入係数(建設)'!AI45</f>
        <v>0</v>
      </c>
      <c r="AJ46" s="588">
        <f>AJ$4*'投入係数(建設)'!AJ45</f>
        <v>0</v>
      </c>
      <c r="AK46" s="588">
        <f>AK$4*'投入係数(建設)'!AK45</f>
        <v>0</v>
      </c>
      <c r="AL46" s="588">
        <f>AL$4*'投入係数(建設)'!AL45</f>
        <v>0</v>
      </c>
      <c r="AM46" s="588">
        <f>AM$4*'投入係数(建設)'!AM45</f>
        <v>0</v>
      </c>
      <c r="AN46" s="588">
        <f>AN$4*'投入係数(建設)'!AN45</f>
        <v>0</v>
      </c>
      <c r="AO46" s="588">
        <f>AO$4*'投入係数(建設)'!AO45</f>
        <v>0</v>
      </c>
      <c r="AP46" s="588">
        <f>AP$4*'投入係数(建設)'!AP45</f>
        <v>0</v>
      </c>
      <c r="AQ46" s="120">
        <f>AQ$4*'投入係数(建設)'!AQ45</f>
        <v>0</v>
      </c>
      <c r="AR46" s="120">
        <f>AR$4*'投入係数(建設)'!AR45</f>
        <v>0</v>
      </c>
      <c r="AS46" s="588">
        <f>AS$4*'投入係数(建設)'!AS45</f>
        <v>0</v>
      </c>
      <c r="AT46" s="588">
        <f>AT$4*'投入係数(建設)'!AT45</f>
        <v>0</v>
      </c>
      <c r="AU46" s="588">
        <f>AU$4*'投入係数(建設)'!AU45</f>
        <v>0</v>
      </c>
      <c r="AV46" s="588">
        <f>AV$4*'投入係数(建設)'!AV45</f>
        <v>0</v>
      </c>
      <c r="AW46" s="120">
        <f>AW$4*'投入係数(建設)'!AW45</f>
        <v>0</v>
      </c>
      <c r="AX46" s="588">
        <f>AX$4*'投入係数(建設)'!AX45</f>
        <v>0</v>
      </c>
      <c r="AY46" s="588">
        <f>AY$4*'投入係数(建設)'!AY45</f>
        <v>0</v>
      </c>
      <c r="AZ46" s="588">
        <f>AZ$4*'投入係数(建設)'!AZ45</f>
        <v>0</v>
      </c>
      <c r="BA46" s="120">
        <f>BA$4*'投入係数(建設)'!BA45</f>
        <v>0</v>
      </c>
      <c r="BB46" s="120">
        <f>BB$4*'投入係数(建設)'!BB45</f>
        <v>0</v>
      </c>
      <c r="BC46" s="588">
        <f>BC$4*'投入係数(建設)'!BC45</f>
        <v>0</v>
      </c>
      <c r="BD46" s="588">
        <f>BD$4*'投入係数(建設)'!BD45</f>
        <v>0</v>
      </c>
      <c r="BE46" s="588">
        <f>BE$4*'投入係数(建設)'!BE45</f>
        <v>0</v>
      </c>
      <c r="BF46" s="588">
        <f>BF$4*'投入係数(建設)'!BF45</f>
        <v>0</v>
      </c>
      <c r="BG46" s="588">
        <f>BG$4*'投入係数(建設)'!BG45</f>
        <v>0</v>
      </c>
      <c r="BH46" s="588">
        <f>BH$4*'投入係数(建設)'!BH45</f>
        <v>0</v>
      </c>
      <c r="BI46" s="588">
        <f>BI$4*'投入係数(建設)'!BI45</f>
        <v>0</v>
      </c>
      <c r="BJ46" s="588">
        <f>BJ$4*'投入係数(建設)'!BJ45</f>
        <v>0</v>
      </c>
      <c r="BK46" s="588">
        <f>BK$4*'投入係数(建設)'!BK45</f>
        <v>0</v>
      </c>
      <c r="BL46" s="588">
        <f>BL$4*'投入係数(建設)'!BL45</f>
        <v>0</v>
      </c>
      <c r="BM46" s="588">
        <f>BM$4*'投入係数(建設)'!BM45</f>
        <v>0</v>
      </c>
      <c r="BN46" s="120">
        <f>BN$4*'投入係数(建設)'!BN45</f>
        <v>0</v>
      </c>
      <c r="BO46" s="588">
        <f>BO$4*'投入係数(建設)'!BO45</f>
        <v>0</v>
      </c>
      <c r="BP46" s="588">
        <f>BP$4*'投入係数(建設)'!BP45</f>
        <v>0</v>
      </c>
      <c r="BQ46" s="588">
        <f>BQ$4*'投入係数(建設)'!BQ45</f>
        <v>0</v>
      </c>
      <c r="BR46" s="588">
        <f>BR$4*'投入係数(建設)'!BR45</f>
        <v>0</v>
      </c>
      <c r="BS46" s="588">
        <f>BS$4*'投入係数(建設)'!BS45</f>
        <v>0</v>
      </c>
      <c r="BT46" s="588">
        <f>BT$4*'投入係数(建設)'!BT45</f>
        <v>0</v>
      </c>
      <c r="BU46" s="601">
        <f t="shared" si="0"/>
        <v>0</v>
      </c>
      <c r="BV46" s="604" t="s">
        <v>397</v>
      </c>
      <c r="BW46" s="605" t="s">
        <v>402</v>
      </c>
    </row>
    <row r="47" spans="1:85">
      <c r="A47" s="164">
        <f>建設IO2!A46</f>
        <v>92</v>
      </c>
      <c r="B47" s="9" t="str">
        <f>建設IO2!B46</f>
        <v>営業余剰</v>
      </c>
      <c r="C47" s="120">
        <f>C$4*'投入係数(建設)'!C46</f>
        <v>0</v>
      </c>
      <c r="D47" s="120">
        <f>D$4*'投入係数(建設)'!D46</f>
        <v>0</v>
      </c>
      <c r="E47" s="120">
        <f>E$4*'投入係数(建設)'!E46</f>
        <v>0</v>
      </c>
      <c r="F47" s="120">
        <f>F$4*'投入係数(建設)'!F46</f>
        <v>0</v>
      </c>
      <c r="G47" s="588">
        <f>G$4*'投入係数(建設)'!G46</f>
        <v>0</v>
      </c>
      <c r="H47" s="588">
        <f>H$4*'投入係数(建設)'!H46</f>
        <v>0</v>
      </c>
      <c r="I47" s="120">
        <f>I$4*'投入係数(建設)'!I46</f>
        <v>0</v>
      </c>
      <c r="J47" s="588">
        <f>J$4*'投入係数(建設)'!J46</f>
        <v>0</v>
      </c>
      <c r="K47" s="120">
        <f>K$4*'投入係数(建設)'!K46</f>
        <v>0</v>
      </c>
      <c r="L47" s="588">
        <f>L$4*'投入係数(建設)'!L46</f>
        <v>0</v>
      </c>
      <c r="M47" s="588">
        <f>M$4*'投入係数(建設)'!M46</f>
        <v>0</v>
      </c>
      <c r="N47" s="120">
        <f>N$4*'投入係数(建設)'!N46</f>
        <v>0</v>
      </c>
      <c r="O47" s="588">
        <f>O$4*'投入係数(建設)'!O46</f>
        <v>0</v>
      </c>
      <c r="P47" s="588">
        <f>P$4*'投入係数(建設)'!P46</f>
        <v>0</v>
      </c>
      <c r="Q47" s="588">
        <f>Q$4*'投入係数(建設)'!Q46</f>
        <v>0</v>
      </c>
      <c r="R47" s="120">
        <f>R$4*'投入係数(建設)'!R46</f>
        <v>0</v>
      </c>
      <c r="S47" s="120">
        <f>S$4*'投入係数(建設)'!S46</f>
        <v>0</v>
      </c>
      <c r="T47" s="588">
        <f>T$4*'投入係数(建設)'!T46</f>
        <v>0</v>
      </c>
      <c r="U47" s="588">
        <f>U$4*'投入係数(建設)'!U46</f>
        <v>0</v>
      </c>
      <c r="V47" s="120">
        <f>V$4*'投入係数(建設)'!V46</f>
        <v>0</v>
      </c>
      <c r="W47" s="588">
        <f>W$4*'投入係数(建設)'!W46</f>
        <v>0</v>
      </c>
      <c r="X47" s="588">
        <f>X$4*'投入係数(建設)'!X46</f>
        <v>0</v>
      </c>
      <c r="Y47" s="588">
        <f>Y$4*'投入係数(建設)'!Y46</f>
        <v>0</v>
      </c>
      <c r="Z47" s="588">
        <f>Z$4*'投入係数(建設)'!Z46</f>
        <v>0</v>
      </c>
      <c r="AA47" s="588">
        <f>AA$4*'投入係数(建設)'!AA46</f>
        <v>0</v>
      </c>
      <c r="AB47" s="588">
        <f>AB$4*'投入係数(建設)'!AB46</f>
        <v>0</v>
      </c>
      <c r="AC47" s="588">
        <f>AC$4*'投入係数(建設)'!AC46</f>
        <v>0</v>
      </c>
      <c r="AD47" s="588">
        <f>AD$4*'投入係数(建設)'!AD46</f>
        <v>0</v>
      </c>
      <c r="AE47" s="120">
        <f>AE$4*'投入係数(建設)'!AE46</f>
        <v>0</v>
      </c>
      <c r="AF47" s="120">
        <f>AF$4*'投入係数(建設)'!AF46</f>
        <v>0</v>
      </c>
      <c r="AG47" s="120">
        <f>AG$4*'投入係数(建設)'!AG46</f>
        <v>0</v>
      </c>
      <c r="AH47" s="120">
        <f>AH$4*'投入係数(建設)'!AH46</f>
        <v>0</v>
      </c>
      <c r="AI47" s="120">
        <f>AI$4*'投入係数(建設)'!AI46</f>
        <v>0</v>
      </c>
      <c r="AJ47" s="588">
        <f>AJ$4*'投入係数(建設)'!AJ46</f>
        <v>0</v>
      </c>
      <c r="AK47" s="588">
        <f>AK$4*'投入係数(建設)'!AK46</f>
        <v>0</v>
      </c>
      <c r="AL47" s="588">
        <f>AL$4*'投入係数(建設)'!AL46</f>
        <v>0</v>
      </c>
      <c r="AM47" s="588">
        <f>AM$4*'投入係数(建設)'!AM46</f>
        <v>0</v>
      </c>
      <c r="AN47" s="588">
        <f>AN$4*'投入係数(建設)'!AN46</f>
        <v>0</v>
      </c>
      <c r="AO47" s="588">
        <f>AO$4*'投入係数(建設)'!AO46</f>
        <v>0</v>
      </c>
      <c r="AP47" s="588">
        <f>AP$4*'投入係数(建設)'!AP46</f>
        <v>0</v>
      </c>
      <c r="AQ47" s="120">
        <f>AQ$4*'投入係数(建設)'!AQ46</f>
        <v>0</v>
      </c>
      <c r="AR47" s="120">
        <f>AR$4*'投入係数(建設)'!AR46</f>
        <v>0</v>
      </c>
      <c r="AS47" s="588">
        <f>AS$4*'投入係数(建設)'!AS46</f>
        <v>0</v>
      </c>
      <c r="AT47" s="588">
        <f>AT$4*'投入係数(建設)'!AT46</f>
        <v>0</v>
      </c>
      <c r="AU47" s="588">
        <f>AU$4*'投入係数(建設)'!AU46</f>
        <v>0</v>
      </c>
      <c r="AV47" s="588">
        <f>AV$4*'投入係数(建設)'!AV46</f>
        <v>0</v>
      </c>
      <c r="AW47" s="120">
        <f>AW$4*'投入係数(建設)'!AW46</f>
        <v>0</v>
      </c>
      <c r="AX47" s="588">
        <f>AX$4*'投入係数(建設)'!AX46</f>
        <v>0</v>
      </c>
      <c r="AY47" s="588">
        <f>AY$4*'投入係数(建設)'!AY46</f>
        <v>0</v>
      </c>
      <c r="AZ47" s="588">
        <f>AZ$4*'投入係数(建設)'!AZ46</f>
        <v>0</v>
      </c>
      <c r="BA47" s="120">
        <f>BA$4*'投入係数(建設)'!BA46</f>
        <v>0</v>
      </c>
      <c r="BB47" s="120">
        <f>BB$4*'投入係数(建設)'!BB46</f>
        <v>0</v>
      </c>
      <c r="BC47" s="588">
        <f>BC$4*'投入係数(建設)'!BC46</f>
        <v>0</v>
      </c>
      <c r="BD47" s="588">
        <f>BD$4*'投入係数(建設)'!BD46</f>
        <v>0</v>
      </c>
      <c r="BE47" s="588">
        <f>BE$4*'投入係数(建設)'!BE46</f>
        <v>0</v>
      </c>
      <c r="BF47" s="588">
        <f>BF$4*'投入係数(建設)'!BF46</f>
        <v>0</v>
      </c>
      <c r="BG47" s="588">
        <f>BG$4*'投入係数(建設)'!BG46</f>
        <v>0</v>
      </c>
      <c r="BH47" s="588">
        <f>BH$4*'投入係数(建設)'!BH46</f>
        <v>0</v>
      </c>
      <c r="BI47" s="588">
        <f>BI$4*'投入係数(建設)'!BI46</f>
        <v>0</v>
      </c>
      <c r="BJ47" s="588">
        <f>BJ$4*'投入係数(建設)'!BJ46</f>
        <v>0</v>
      </c>
      <c r="BK47" s="588">
        <f>BK$4*'投入係数(建設)'!BK46</f>
        <v>0</v>
      </c>
      <c r="BL47" s="588">
        <f>BL$4*'投入係数(建設)'!BL46</f>
        <v>0</v>
      </c>
      <c r="BM47" s="588">
        <f>BM$4*'投入係数(建設)'!BM46</f>
        <v>0</v>
      </c>
      <c r="BN47" s="120">
        <f>BN$4*'投入係数(建設)'!BN46</f>
        <v>0</v>
      </c>
      <c r="BO47" s="588">
        <f>BO$4*'投入係数(建設)'!BO46</f>
        <v>0</v>
      </c>
      <c r="BP47" s="588">
        <f>BP$4*'投入係数(建設)'!BP46</f>
        <v>0</v>
      </c>
      <c r="BQ47" s="588">
        <f>BQ$4*'投入係数(建設)'!BQ46</f>
        <v>0</v>
      </c>
      <c r="BR47" s="588">
        <f>BR$4*'投入係数(建設)'!BR46</f>
        <v>0</v>
      </c>
      <c r="BS47" s="588">
        <f>BS$4*'投入係数(建設)'!BS46</f>
        <v>0</v>
      </c>
      <c r="BT47" s="588">
        <f>BT$4*'投入係数(建設)'!BT46</f>
        <v>0</v>
      </c>
      <c r="BU47" s="600">
        <f t="shared" si="0"/>
        <v>0</v>
      </c>
      <c r="BV47" s="605"/>
      <c r="BW47" s="605"/>
    </row>
    <row r="48" spans="1:85">
      <c r="A48" s="164">
        <f>建設IO2!A47</f>
        <v>93</v>
      </c>
      <c r="B48" s="9" t="str">
        <f>建設IO2!B47</f>
        <v>資本減耗引当</v>
      </c>
      <c r="C48" s="120">
        <f>C$4*'投入係数(建設)'!C47</f>
        <v>0</v>
      </c>
      <c r="D48" s="120">
        <f>D$4*'投入係数(建設)'!D47</f>
        <v>0</v>
      </c>
      <c r="E48" s="120">
        <f>E$4*'投入係数(建設)'!E47</f>
        <v>0</v>
      </c>
      <c r="F48" s="120">
        <f>F$4*'投入係数(建設)'!F47</f>
        <v>0</v>
      </c>
      <c r="G48" s="588">
        <f>G$4*'投入係数(建設)'!G47</f>
        <v>0</v>
      </c>
      <c r="H48" s="588">
        <f>H$4*'投入係数(建設)'!H47</f>
        <v>0</v>
      </c>
      <c r="I48" s="120">
        <f>I$4*'投入係数(建設)'!I47</f>
        <v>0</v>
      </c>
      <c r="J48" s="588">
        <f>J$4*'投入係数(建設)'!J47</f>
        <v>0</v>
      </c>
      <c r="K48" s="120">
        <f>K$4*'投入係数(建設)'!K47</f>
        <v>0</v>
      </c>
      <c r="L48" s="588">
        <f>L$4*'投入係数(建設)'!L47</f>
        <v>0</v>
      </c>
      <c r="M48" s="588">
        <f>M$4*'投入係数(建設)'!M47</f>
        <v>0</v>
      </c>
      <c r="N48" s="120">
        <f>N$4*'投入係数(建設)'!N47</f>
        <v>0</v>
      </c>
      <c r="O48" s="588">
        <f>O$4*'投入係数(建設)'!O47</f>
        <v>0</v>
      </c>
      <c r="P48" s="588">
        <f>P$4*'投入係数(建設)'!P47</f>
        <v>0</v>
      </c>
      <c r="Q48" s="588">
        <f>Q$4*'投入係数(建設)'!Q47</f>
        <v>0</v>
      </c>
      <c r="R48" s="120">
        <f>R$4*'投入係数(建設)'!R47</f>
        <v>0</v>
      </c>
      <c r="S48" s="120">
        <f>S$4*'投入係数(建設)'!S47</f>
        <v>0</v>
      </c>
      <c r="T48" s="588">
        <f>T$4*'投入係数(建設)'!T47</f>
        <v>0</v>
      </c>
      <c r="U48" s="588">
        <f>U$4*'投入係数(建設)'!U47</f>
        <v>0</v>
      </c>
      <c r="V48" s="120">
        <f>V$4*'投入係数(建設)'!V47</f>
        <v>0</v>
      </c>
      <c r="W48" s="588">
        <f>W$4*'投入係数(建設)'!W47</f>
        <v>0</v>
      </c>
      <c r="X48" s="588">
        <f>X$4*'投入係数(建設)'!X47</f>
        <v>0</v>
      </c>
      <c r="Y48" s="588">
        <f>Y$4*'投入係数(建設)'!Y47</f>
        <v>0</v>
      </c>
      <c r="Z48" s="588">
        <f>Z$4*'投入係数(建設)'!Z47</f>
        <v>0</v>
      </c>
      <c r="AA48" s="588">
        <f>AA$4*'投入係数(建設)'!AA47</f>
        <v>0</v>
      </c>
      <c r="AB48" s="588">
        <f>AB$4*'投入係数(建設)'!AB47</f>
        <v>0</v>
      </c>
      <c r="AC48" s="588">
        <f>AC$4*'投入係数(建設)'!AC47</f>
        <v>0</v>
      </c>
      <c r="AD48" s="588">
        <f>AD$4*'投入係数(建設)'!AD47</f>
        <v>0</v>
      </c>
      <c r="AE48" s="120">
        <f>AE$4*'投入係数(建設)'!AE47</f>
        <v>0</v>
      </c>
      <c r="AF48" s="120">
        <f>AF$4*'投入係数(建設)'!AF47</f>
        <v>0</v>
      </c>
      <c r="AG48" s="120">
        <f>AG$4*'投入係数(建設)'!AG47</f>
        <v>0</v>
      </c>
      <c r="AH48" s="120">
        <f>AH$4*'投入係数(建設)'!AH47</f>
        <v>0</v>
      </c>
      <c r="AI48" s="120">
        <f>AI$4*'投入係数(建設)'!AI47</f>
        <v>0</v>
      </c>
      <c r="AJ48" s="588">
        <f>AJ$4*'投入係数(建設)'!AJ47</f>
        <v>0</v>
      </c>
      <c r="AK48" s="588">
        <f>AK$4*'投入係数(建設)'!AK47</f>
        <v>0</v>
      </c>
      <c r="AL48" s="588">
        <f>AL$4*'投入係数(建設)'!AL47</f>
        <v>0</v>
      </c>
      <c r="AM48" s="588">
        <f>AM$4*'投入係数(建設)'!AM47</f>
        <v>0</v>
      </c>
      <c r="AN48" s="588">
        <f>AN$4*'投入係数(建設)'!AN47</f>
        <v>0</v>
      </c>
      <c r="AO48" s="588">
        <f>AO$4*'投入係数(建設)'!AO47</f>
        <v>0</v>
      </c>
      <c r="AP48" s="588">
        <f>AP$4*'投入係数(建設)'!AP47</f>
        <v>0</v>
      </c>
      <c r="AQ48" s="120">
        <f>AQ$4*'投入係数(建設)'!AQ47</f>
        <v>0</v>
      </c>
      <c r="AR48" s="120">
        <f>AR$4*'投入係数(建設)'!AR47</f>
        <v>0</v>
      </c>
      <c r="AS48" s="588">
        <f>AS$4*'投入係数(建設)'!AS47</f>
        <v>0</v>
      </c>
      <c r="AT48" s="588">
        <f>AT$4*'投入係数(建設)'!AT47</f>
        <v>0</v>
      </c>
      <c r="AU48" s="588">
        <f>AU$4*'投入係数(建設)'!AU47</f>
        <v>0</v>
      </c>
      <c r="AV48" s="588">
        <f>AV$4*'投入係数(建設)'!AV47</f>
        <v>0</v>
      </c>
      <c r="AW48" s="120">
        <f>AW$4*'投入係数(建設)'!AW47</f>
        <v>0</v>
      </c>
      <c r="AX48" s="588">
        <f>AX$4*'投入係数(建設)'!AX47</f>
        <v>0</v>
      </c>
      <c r="AY48" s="588">
        <f>AY$4*'投入係数(建設)'!AY47</f>
        <v>0</v>
      </c>
      <c r="AZ48" s="588">
        <f>AZ$4*'投入係数(建設)'!AZ47</f>
        <v>0</v>
      </c>
      <c r="BA48" s="120">
        <f>BA$4*'投入係数(建設)'!BA47</f>
        <v>0</v>
      </c>
      <c r="BB48" s="120">
        <f>BB$4*'投入係数(建設)'!BB47</f>
        <v>0</v>
      </c>
      <c r="BC48" s="588">
        <f>BC$4*'投入係数(建設)'!BC47</f>
        <v>0</v>
      </c>
      <c r="BD48" s="588">
        <f>BD$4*'投入係数(建設)'!BD47</f>
        <v>0</v>
      </c>
      <c r="BE48" s="588">
        <f>BE$4*'投入係数(建設)'!BE47</f>
        <v>0</v>
      </c>
      <c r="BF48" s="588">
        <f>BF$4*'投入係数(建設)'!BF47</f>
        <v>0</v>
      </c>
      <c r="BG48" s="588">
        <f>BG$4*'投入係数(建設)'!BG47</f>
        <v>0</v>
      </c>
      <c r="BH48" s="588">
        <f>BH$4*'投入係数(建設)'!BH47</f>
        <v>0</v>
      </c>
      <c r="BI48" s="588">
        <f>BI$4*'投入係数(建設)'!BI47</f>
        <v>0</v>
      </c>
      <c r="BJ48" s="588">
        <f>BJ$4*'投入係数(建設)'!BJ47</f>
        <v>0</v>
      </c>
      <c r="BK48" s="588">
        <f>BK$4*'投入係数(建設)'!BK47</f>
        <v>0</v>
      </c>
      <c r="BL48" s="588">
        <f>BL$4*'投入係数(建設)'!BL47</f>
        <v>0</v>
      </c>
      <c r="BM48" s="588">
        <f>BM$4*'投入係数(建設)'!BM47</f>
        <v>0</v>
      </c>
      <c r="BN48" s="120">
        <f>BN$4*'投入係数(建設)'!BN47</f>
        <v>0</v>
      </c>
      <c r="BO48" s="588">
        <f>BO$4*'投入係数(建設)'!BO47</f>
        <v>0</v>
      </c>
      <c r="BP48" s="588">
        <f>BP$4*'投入係数(建設)'!BP47</f>
        <v>0</v>
      </c>
      <c r="BQ48" s="588">
        <f>BQ$4*'投入係数(建設)'!BQ47</f>
        <v>0</v>
      </c>
      <c r="BR48" s="588">
        <f>BR$4*'投入係数(建設)'!BR47</f>
        <v>0</v>
      </c>
      <c r="BS48" s="588">
        <f>BS$4*'投入係数(建設)'!BS47</f>
        <v>0</v>
      </c>
      <c r="BT48" s="588">
        <f>BT$4*'投入係数(建設)'!BT47</f>
        <v>0</v>
      </c>
      <c r="BU48" s="600">
        <f t="shared" si="0"/>
        <v>0</v>
      </c>
      <c r="BV48" s="605"/>
      <c r="BW48" s="605"/>
    </row>
    <row r="49" spans="1:75">
      <c r="A49" s="164">
        <f>建設IO2!A48</f>
        <v>94</v>
      </c>
      <c r="B49" s="9" t="str">
        <f>建設IO2!B48</f>
        <v>間接税（関税・輸入品商品税を除く。）</v>
      </c>
      <c r="C49" s="120">
        <f>C$4*'投入係数(建設)'!C48</f>
        <v>0</v>
      </c>
      <c r="D49" s="120">
        <f>D$4*'投入係数(建設)'!D48</f>
        <v>0</v>
      </c>
      <c r="E49" s="120">
        <f>E$4*'投入係数(建設)'!E48</f>
        <v>0</v>
      </c>
      <c r="F49" s="120">
        <f>F$4*'投入係数(建設)'!F48</f>
        <v>0</v>
      </c>
      <c r="G49" s="588">
        <f>G$4*'投入係数(建設)'!G48</f>
        <v>0</v>
      </c>
      <c r="H49" s="588">
        <f>H$4*'投入係数(建設)'!H48</f>
        <v>0</v>
      </c>
      <c r="I49" s="120">
        <f>I$4*'投入係数(建設)'!I48</f>
        <v>0</v>
      </c>
      <c r="J49" s="588">
        <f>J$4*'投入係数(建設)'!J48</f>
        <v>0</v>
      </c>
      <c r="K49" s="120">
        <f>K$4*'投入係数(建設)'!K48</f>
        <v>0</v>
      </c>
      <c r="L49" s="588">
        <f>L$4*'投入係数(建設)'!L48</f>
        <v>0</v>
      </c>
      <c r="M49" s="588">
        <f>M$4*'投入係数(建設)'!M48</f>
        <v>0</v>
      </c>
      <c r="N49" s="120">
        <f>N$4*'投入係数(建設)'!N48</f>
        <v>0</v>
      </c>
      <c r="O49" s="588">
        <f>O$4*'投入係数(建設)'!O48</f>
        <v>0</v>
      </c>
      <c r="P49" s="588">
        <f>P$4*'投入係数(建設)'!P48</f>
        <v>0</v>
      </c>
      <c r="Q49" s="588">
        <f>Q$4*'投入係数(建設)'!Q48</f>
        <v>0</v>
      </c>
      <c r="R49" s="120">
        <f>R$4*'投入係数(建設)'!R48</f>
        <v>0</v>
      </c>
      <c r="S49" s="120">
        <f>S$4*'投入係数(建設)'!S48</f>
        <v>0</v>
      </c>
      <c r="T49" s="588">
        <f>T$4*'投入係数(建設)'!T48</f>
        <v>0</v>
      </c>
      <c r="U49" s="588">
        <f>U$4*'投入係数(建設)'!U48</f>
        <v>0</v>
      </c>
      <c r="V49" s="120">
        <f>V$4*'投入係数(建設)'!V48</f>
        <v>0</v>
      </c>
      <c r="W49" s="588">
        <f>W$4*'投入係数(建設)'!W48</f>
        <v>0</v>
      </c>
      <c r="X49" s="588">
        <f>X$4*'投入係数(建設)'!X48</f>
        <v>0</v>
      </c>
      <c r="Y49" s="588">
        <f>Y$4*'投入係数(建設)'!Y48</f>
        <v>0</v>
      </c>
      <c r="Z49" s="588">
        <f>Z$4*'投入係数(建設)'!Z48</f>
        <v>0</v>
      </c>
      <c r="AA49" s="588">
        <f>AA$4*'投入係数(建設)'!AA48</f>
        <v>0</v>
      </c>
      <c r="AB49" s="588">
        <f>AB$4*'投入係数(建設)'!AB48</f>
        <v>0</v>
      </c>
      <c r="AC49" s="588">
        <f>AC$4*'投入係数(建設)'!AC48</f>
        <v>0</v>
      </c>
      <c r="AD49" s="588">
        <f>AD$4*'投入係数(建設)'!AD48</f>
        <v>0</v>
      </c>
      <c r="AE49" s="120">
        <f>AE$4*'投入係数(建設)'!AE48</f>
        <v>0</v>
      </c>
      <c r="AF49" s="120">
        <f>AF$4*'投入係数(建設)'!AF48</f>
        <v>0</v>
      </c>
      <c r="AG49" s="120">
        <f>AG$4*'投入係数(建設)'!AG48</f>
        <v>0</v>
      </c>
      <c r="AH49" s="120">
        <f>AH$4*'投入係数(建設)'!AH48</f>
        <v>0</v>
      </c>
      <c r="AI49" s="120">
        <f>AI$4*'投入係数(建設)'!AI48</f>
        <v>0</v>
      </c>
      <c r="AJ49" s="588">
        <f>AJ$4*'投入係数(建設)'!AJ48</f>
        <v>0</v>
      </c>
      <c r="AK49" s="588">
        <f>AK$4*'投入係数(建設)'!AK48</f>
        <v>0</v>
      </c>
      <c r="AL49" s="588">
        <f>AL$4*'投入係数(建設)'!AL48</f>
        <v>0</v>
      </c>
      <c r="AM49" s="588">
        <f>AM$4*'投入係数(建設)'!AM48</f>
        <v>0</v>
      </c>
      <c r="AN49" s="588">
        <f>AN$4*'投入係数(建設)'!AN48</f>
        <v>0</v>
      </c>
      <c r="AO49" s="588">
        <f>AO$4*'投入係数(建設)'!AO48</f>
        <v>0</v>
      </c>
      <c r="AP49" s="588">
        <f>AP$4*'投入係数(建設)'!AP48</f>
        <v>0</v>
      </c>
      <c r="AQ49" s="120">
        <f>AQ$4*'投入係数(建設)'!AQ48</f>
        <v>0</v>
      </c>
      <c r="AR49" s="120">
        <f>AR$4*'投入係数(建設)'!AR48</f>
        <v>0</v>
      </c>
      <c r="AS49" s="588">
        <f>AS$4*'投入係数(建設)'!AS48</f>
        <v>0</v>
      </c>
      <c r="AT49" s="588">
        <f>AT$4*'投入係数(建設)'!AT48</f>
        <v>0</v>
      </c>
      <c r="AU49" s="588">
        <f>AU$4*'投入係数(建設)'!AU48</f>
        <v>0</v>
      </c>
      <c r="AV49" s="588">
        <f>AV$4*'投入係数(建設)'!AV48</f>
        <v>0</v>
      </c>
      <c r="AW49" s="120">
        <f>AW$4*'投入係数(建設)'!AW48</f>
        <v>0</v>
      </c>
      <c r="AX49" s="588">
        <f>AX$4*'投入係数(建設)'!AX48</f>
        <v>0</v>
      </c>
      <c r="AY49" s="588">
        <f>AY$4*'投入係数(建設)'!AY48</f>
        <v>0</v>
      </c>
      <c r="AZ49" s="588">
        <f>AZ$4*'投入係数(建設)'!AZ48</f>
        <v>0</v>
      </c>
      <c r="BA49" s="120">
        <f>BA$4*'投入係数(建設)'!BA48</f>
        <v>0</v>
      </c>
      <c r="BB49" s="120">
        <f>BB$4*'投入係数(建設)'!BB48</f>
        <v>0</v>
      </c>
      <c r="BC49" s="588">
        <f>BC$4*'投入係数(建設)'!BC48</f>
        <v>0</v>
      </c>
      <c r="BD49" s="588">
        <f>BD$4*'投入係数(建設)'!BD48</f>
        <v>0</v>
      </c>
      <c r="BE49" s="588">
        <f>BE$4*'投入係数(建設)'!BE48</f>
        <v>0</v>
      </c>
      <c r="BF49" s="588">
        <f>BF$4*'投入係数(建設)'!BF48</f>
        <v>0</v>
      </c>
      <c r="BG49" s="588">
        <f>BG$4*'投入係数(建設)'!BG48</f>
        <v>0</v>
      </c>
      <c r="BH49" s="588">
        <f>BH$4*'投入係数(建設)'!BH48</f>
        <v>0</v>
      </c>
      <c r="BI49" s="588">
        <f>BI$4*'投入係数(建設)'!BI48</f>
        <v>0</v>
      </c>
      <c r="BJ49" s="588">
        <f>BJ$4*'投入係数(建設)'!BJ48</f>
        <v>0</v>
      </c>
      <c r="BK49" s="588">
        <f>BK$4*'投入係数(建設)'!BK48</f>
        <v>0</v>
      </c>
      <c r="BL49" s="588">
        <f>BL$4*'投入係数(建設)'!BL48</f>
        <v>0</v>
      </c>
      <c r="BM49" s="588">
        <f>BM$4*'投入係数(建設)'!BM48</f>
        <v>0</v>
      </c>
      <c r="BN49" s="120">
        <f>BN$4*'投入係数(建設)'!BN48</f>
        <v>0</v>
      </c>
      <c r="BO49" s="588">
        <f>BO$4*'投入係数(建設)'!BO48</f>
        <v>0</v>
      </c>
      <c r="BP49" s="588">
        <f>BP$4*'投入係数(建設)'!BP48</f>
        <v>0</v>
      </c>
      <c r="BQ49" s="588">
        <f>BQ$4*'投入係数(建設)'!BQ48</f>
        <v>0</v>
      </c>
      <c r="BR49" s="588">
        <f>BR$4*'投入係数(建設)'!BR48</f>
        <v>0</v>
      </c>
      <c r="BS49" s="588">
        <f>BS$4*'投入係数(建設)'!BS48</f>
        <v>0</v>
      </c>
      <c r="BT49" s="588">
        <f>BT$4*'投入係数(建設)'!BT48</f>
        <v>0</v>
      </c>
      <c r="BU49" s="600">
        <f t="shared" si="0"/>
        <v>0</v>
      </c>
      <c r="BV49" s="605"/>
      <c r="BW49" s="605"/>
    </row>
    <row r="50" spans="1:75" ht="14.25" thickBot="1">
      <c r="A50" s="164">
        <f>建設IO2!A49</f>
        <v>95</v>
      </c>
      <c r="B50" s="9" t="str">
        <f>建設IO2!B49</f>
        <v>（控除）経常補助金</v>
      </c>
      <c r="C50" s="120">
        <f>C$4*'投入係数(建設)'!C49</f>
        <v>0</v>
      </c>
      <c r="D50" s="120">
        <f>D$4*'投入係数(建設)'!D49</f>
        <v>0</v>
      </c>
      <c r="E50" s="120">
        <f>E$4*'投入係数(建設)'!E49</f>
        <v>0</v>
      </c>
      <c r="F50" s="120">
        <f>F$4*'投入係数(建設)'!F49</f>
        <v>0</v>
      </c>
      <c r="G50" s="588">
        <f>G$4*'投入係数(建設)'!G49</f>
        <v>0</v>
      </c>
      <c r="H50" s="588">
        <f>H$4*'投入係数(建設)'!H49</f>
        <v>0</v>
      </c>
      <c r="I50" s="120">
        <f>I$4*'投入係数(建設)'!I49</f>
        <v>0</v>
      </c>
      <c r="J50" s="588">
        <f>J$4*'投入係数(建設)'!J49</f>
        <v>0</v>
      </c>
      <c r="K50" s="120">
        <f>K$4*'投入係数(建設)'!K49</f>
        <v>0</v>
      </c>
      <c r="L50" s="588">
        <f>L$4*'投入係数(建設)'!L49</f>
        <v>0</v>
      </c>
      <c r="M50" s="588">
        <f>M$4*'投入係数(建設)'!M49</f>
        <v>0</v>
      </c>
      <c r="N50" s="120">
        <f>N$4*'投入係数(建設)'!N49</f>
        <v>0</v>
      </c>
      <c r="O50" s="588">
        <f>O$4*'投入係数(建設)'!O49</f>
        <v>0</v>
      </c>
      <c r="P50" s="588">
        <f>P$4*'投入係数(建設)'!P49</f>
        <v>0</v>
      </c>
      <c r="Q50" s="588">
        <f>Q$4*'投入係数(建設)'!Q49</f>
        <v>0</v>
      </c>
      <c r="R50" s="120">
        <f>R$4*'投入係数(建設)'!R49</f>
        <v>0</v>
      </c>
      <c r="S50" s="120">
        <f>S$4*'投入係数(建設)'!S49</f>
        <v>0</v>
      </c>
      <c r="T50" s="588">
        <f>T$4*'投入係数(建設)'!T49</f>
        <v>0</v>
      </c>
      <c r="U50" s="588">
        <f>U$4*'投入係数(建設)'!U49</f>
        <v>0</v>
      </c>
      <c r="V50" s="120">
        <f>V$4*'投入係数(建設)'!V49</f>
        <v>0</v>
      </c>
      <c r="W50" s="588">
        <f>W$4*'投入係数(建設)'!W49</f>
        <v>0</v>
      </c>
      <c r="X50" s="588">
        <f>X$4*'投入係数(建設)'!X49</f>
        <v>0</v>
      </c>
      <c r="Y50" s="588">
        <f>Y$4*'投入係数(建設)'!Y49</f>
        <v>0</v>
      </c>
      <c r="Z50" s="588">
        <f>Z$4*'投入係数(建設)'!Z49</f>
        <v>0</v>
      </c>
      <c r="AA50" s="588">
        <f>AA$4*'投入係数(建設)'!AA49</f>
        <v>0</v>
      </c>
      <c r="AB50" s="588">
        <f>AB$4*'投入係数(建設)'!AB49</f>
        <v>0</v>
      </c>
      <c r="AC50" s="588">
        <f>AC$4*'投入係数(建設)'!AC49</f>
        <v>0</v>
      </c>
      <c r="AD50" s="588">
        <f>AD$4*'投入係数(建設)'!AD49</f>
        <v>0</v>
      </c>
      <c r="AE50" s="120">
        <f>AE$4*'投入係数(建設)'!AE49</f>
        <v>0</v>
      </c>
      <c r="AF50" s="120">
        <f>AF$4*'投入係数(建設)'!AF49</f>
        <v>0</v>
      </c>
      <c r="AG50" s="120">
        <f>AG$4*'投入係数(建設)'!AG49</f>
        <v>0</v>
      </c>
      <c r="AH50" s="120">
        <f>AH$4*'投入係数(建設)'!AH49</f>
        <v>0</v>
      </c>
      <c r="AI50" s="120">
        <f>AI$4*'投入係数(建設)'!AI49</f>
        <v>0</v>
      </c>
      <c r="AJ50" s="588">
        <f>AJ$4*'投入係数(建設)'!AJ49</f>
        <v>0</v>
      </c>
      <c r="AK50" s="588">
        <f>AK$4*'投入係数(建設)'!AK49</f>
        <v>0</v>
      </c>
      <c r="AL50" s="588">
        <f>AL$4*'投入係数(建設)'!AL49</f>
        <v>0</v>
      </c>
      <c r="AM50" s="588">
        <f>AM$4*'投入係数(建設)'!AM49</f>
        <v>0</v>
      </c>
      <c r="AN50" s="588">
        <f>AN$4*'投入係数(建設)'!AN49</f>
        <v>0</v>
      </c>
      <c r="AO50" s="588">
        <f>AO$4*'投入係数(建設)'!AO49</f>
        <v>0</v>
      </c>
      <c r="AP50" s="588">
        <f>AP$4*'投入係数(建設)'!AP49</f>
        <v>0</v>
      </c>
      <c r="AQ50" s="120">
        <f>AQ$4*'投入係数(建設)'!AQ49</f>
        <v>0</v>
      </c>
      <c r="AR50" s="120">
        <f>AR$4*'投入係数(建設)'!AR49</f>
        <v>0</v>
      </c>
      <c r="AS50" s="588">
        <f>AS$4*'投入係数(建設)'!AS49</f>
        <v>0</v>
      </c>
      <c r="AT50" s="588">
        <f>AT$4*'投入係数(建設)'!AT49</f>
        <v>0</v>
      </c>
      <c r="AU50" s="588">
        <f>AU$4*'投入係数(建設)'!AU49</f>
        <v>0</v>
      </c>
      <c r="AV50" s="588">
        <f>AV$4*'投入係数(建設)'!AV49</f>
        <v>0</v>
      </c>
      <c r="AW50" s="120">
        <f>AW$4*'投入係数(建設)'!AW49</f>
        <v>0</v>
      </c>
      <c r="AX50" s="588">
        <f>AX$4*'投入係数(建設)'!AX49</f>
        <v>0</v>
      </c>
      <c r="AY50" s="588">
        <f>AY$4*'投入係数(建設)'!AY49</f>
        <v>0</v>
      </c>
      <c r="AZ50" s="588">
        <f>AZ$4*'投入係数(建設)'!AZ49</f>
        <v>0</v>
      </c>
      <c r="BA50" s="120">
        <f>BA$4*'投入係数(建設)'!BA49</f>
        <v>0</v>
      </c>
      <c r="BB50" s="120">
        <f>BB$4*'投入係数(建設)'!BB49</f>
        <v>0</v>
      </c>
      <c r="BC50" s="588">
        <f>BC$4*'投入係数(建設)'!BC49</f>
        <v>0</v>
      </c>
      <c r="BD50" s="588">
        <f>BD$4*'投入係数(建設)'!BD49</f>
        <v>0</v>
      </c>
      <c r="BE50" s="588">
        <f>BE$4*'投入係数(建設)'!BE49</f>
        <v>0</v>
      </c>
      <c r="BF50" s="588">
        <f>BF$4*'投入係数(建設)'!BF49</f>
        <v>0</v>
      </c>
      <c r="BG50" s="588">
        <f>BG$4*'投入係数(建設)'!BG49</f>
        <v>0</v>
      </c>
      <c r="BH50" s="588">
        <f>BH$4*'投入係数(建設)'!BH49</f>
        <v>0</v>
      </c>
      <c r="BI50" s="588">
        <f>BI$4*'投入係数(建設)'!BI49</f>
        <v>0</v>
      </c>
      <c r="BJ50" s="588">
        <f>BJ$4*'投入係数(建設)'!BJ49</f>
        <v>0</v>
      </c>
      <c r="BK50" s="588">
        <f>BK$4*'投入係数(建設)'!BK49</f>
        <v>0</v>
      </c>
      <c r="BL50" s="588">
        <f>BL$4*'投入係数(建設)'!BL49</f>
        <v>0</v>
      </c>
      <c r="BM50" s="588">
        <f>BM$4*'投入係数(建設)'!BM49</f>
        <v>0</v>
      </c>
      <c r="BN50" s="120">
        <f>BN$4*'投入係数(建設)'!BN49</f>
        <v>0</v>
      </c>
      <c r="BO50" s="588">
        <f>BO$4*'投入係数(建設)'!BO49</f>
        <v>0</v>
      </c>
      <c r="BP50" s="588">
        <f>BP$4*'投入係数(建設)'!BP49</f>
        <v>0</v>
      </c>
      <c r="BQ50" s="588">
        <f>BQ$4*'投入係数(建設)'!BQ49</f>
        <v>0</v>
      </c>
      <c r="BR50" s="588">
        <f>BR$4*'投入係数(建設)'!BR49</f>
        <v>0</v>
      </c>
      <c r="BS50" s="588">
        <f>BS$4*'投入係数(建設)'!BS49</f>
        <v>0</v>
      </c>
      <c r="BT50" s="588">
        <f>BT$4*'投入係数(建設)'!BT49</f>
        <v>0</v>
      </c>
      <c r="BU50" s="600">
        <f t="shared" si="0"/>
        <v>0</v>
      </c>
      <c r="BV50" s="605"/>
      <c r="BW50" s="605"/>
    </row>
    <row r="51" spans="1:75" ht="14.25" thickBot="1">
      <c r="A51" s="165">
        <f>建設IO2!A50</f>
        <v>96</v>
      </c>
      <c r="B51" s="11" t="str">
        <f>建設IO2!B50</f>
        <v>粗付加価値部門計</v>
      </c>
      <c r="C51" s="122">
        <f>C$4*'投入係数(建設)'!C50</f>
        <v>0</v>
      </c>
      <c r="D51" s="121">
        <f>D$4*'投入係数(建設)'!D50</f>
        <v>0</v>
      </c>
      <c r="E51" s="121">
        <f>E$4*'投入係数(建設)'!E50</f>
        <v>0</v>
      </c>
      <c r="F51" s="121">
        <f>F$4*'投入係数(建設)'!F50</f>
        <v>0</v>
      </c>
      <c r="G51" s="587">
        <f>G$4*'投入係数(建設)'!G50</f>
        <v>0</v>
      </c>
      <c r="H51" s="587">
        <f>H$4*'投入係数(建設)'!H50</f>
        <v>0</v>
      </c>
      <c r="I51" s="121">
        <f>I$4*'投入係数(建設)'!I50</f>
        <v>0</v>
      </c>
      <c r="J51" s="587">
        <f>J$4*'投入係数(建設)'!J50</f>
        <v>0</v>
      </c>
      <c r="K51" s="121">
        <f>K$4*'投入係数(建設)'!K50</f>
        <v>0</v>
      </c>
      <c r="L51" s="587">
        <f>L$4*'投入係数(建設)'!L50</f>
        <v>0</v>
      </c>
      <c r="M51" s="587">
        <f>M$4*'投入係数(建設)'!M50</f>
        <v>0</v>
      </c>
      <c r="N51" s="121">
        <f>N$4*'投入係数(建設)'!N50</f>
        <v>0</v>
      </c>
      <c r="O51" s="587">
        <f>O$4*'投入係数(建設)'!O50</f>
        <v>0</v>
      </c>
      <c r="P51" s="587">
        <f>P$4*'投入係数(建設)'!P50</f>
        <v>0</v>
      </c>
      <c r="Q51" s="587">
        <f>Q$4*'投入係数(建設)'!Q50</f>
        <v>0</v>
      </c>
      <c r="R51" s="121">
        <f>R$4*'投入係数(建設)'!R50</f>
        <v>0</v>
      </c>
      <c r="S51" s="121">
        <f>S$4*'投入係数(建設)'!S50</f>
        <v>0</v>
      </c>
      <c r="T51" s="587">
        <f>T$4*'投入係数(建設)'!T50</f>
        <v>0</v>
      </c>
      <c r="U51" s="587">
        <f>U$4*'投入係数(建設)'!U50</f>
        <v>0</v>
      </c>
      <c r="V51" s="121">
        <f>V$4*'投入係数(建設)'!V50</f>
        <v>0</v>
      </c>
      <c r="W51" s="587">
        <f>W$4*'投入係数(建設)'!W50</f>
        <v>0</v>
      </c>
      <c r="X51" s="587">
        <f>X$4*'投入係数(建設)'!X50</f>
        <v>0</v>
      </c>
      <c r="Y51" s="587">
        <f>Y$4*'投入係数(建設)'!Y50</f>
        <v>0</v>
      </c>
      <c r="Z51" s="587">
        <f>Z$4*'投入係数(建設)'!Z50</f>
        <v>0</v>
      </c>
      <c r="AA51" s="587">
        <f>AA$4*'投入係数(建設)'!AA50</f>
        <v>0</v>
      </c>
      <c r="AB51" s="587">
        <f>AB$4*'投入係数(建設)'!AB50</f>
        <v>0</v>
      </c>
      <c r="AC51" s="587">
        <f>AC$4*'投入係数(建設)'!AC50</f>
        <v>0</v>
      </c>
      <c r="AD51" s="587">
        <f>AD$4*'投入係数(建設)'!AD50</f>
        <v>0</v>
      </c>
      <c r="AE51" s="121">
        <f>AE$4*'投入係数(建設)'!AE50</f>
        <v>0</v>
      </c>
      <c r="AF51" s="121">
        <f>AF$4*'投入係数(建設)'!AF50</f>
        <v>0</v>
      </c>
      <c r="AG51" s="121">
        <f>AG$4*'投入係数(建設)'!AG50</f>
        <v>0</v>
      </c>
      <c r="AH51" s="121">
        <f>AH$4*'投入係数(建設)'!AH50</f>
        <v>0</v>
      </c>
      <c r="AI51" s="121">
        <f>AI$4*'投入係数(建設)'!AI50</f>
        <v>0</v>
      </c>
      <c r="AJ51" s="587">
        <f>AJ$4*'投入係数(建設)'!AJ50</f>
        <v>0</v>
      </c>
      <c r="AK51" s="587">
        <f>AK$4*'投入係数(建設)'!AK50</f>
        <v>0</v>
      </c>
      <c r="AL51" s="587">
        <f>AL$4*'投入係数(建設)'!AL50</f>
        <v>0</v>
      </c>
      <c r="AM51" s="587">
        <f>AM$4*'投入係数(建設)'!AM50</f>
        <v>0</v>
      </c>
      <c r="AN51" s="587">
        <f>AN$4*'投入係数(建設)'!AN50</f>
        <v>0</v>
      </c>
      <c r="AO51" s="587">
        <f>AO$4*'投入係数(建設)'!AO50</f>
        <v>0</v>
      </c>
      <c r="AP51" s="587">
        <f>AP$4*'投入係数(建設)'!AP50</f>
        <v>0</v>
      </c>
      <c r="AQ51" s="121">
        <f>AQ$4*'投入係数(建設)'!AQ50</f>
        <v>0</v>
      </c>
      <c r="AR51" s="121">
        <f>AR$4*'投入係数(建設)'!AR50</f>
        <v>0</v>
      </c>
      <c r="AS51" s="587">
        <f>AS$4*'投入係数(建設)'!AS50</f>
        <v>0</v>
      </c>
      <c r="AT51" s="587">
        <f>AT$4*'投入係数(建設)'!AT50</f>
        <v>0</v>
      </c>
      <c r="AU51" s="587">
        <f>AU$4*'投入係数(建設)'!AU50</f>
        <v>0</v>
      </c>
      <c r="AV51" s="587">
        <f>AV$4*'投入係数(建設)'!AV50</f>
        <v>0</v>
      </c>
      <c r="AW51" s="121">
        <f>AW$4*'投入係数(建設)'!AW50</f>
        <v>0</v>
      </c>
      <c r="AX51" s="587">
        <f>AX$4*'投入係数(建設)'!AX50</f>
        <v>0</v>
      </c>
      <c r="AY51" s="587">
        <f>AY$4*'投入係数(建設)'!AY50</f>
        <v>0</v>
      </c>
      <c r="AZ51" s="587">
        <f>AZ$4*'投入係数(建設)'!AZ50</f>
        <v>0</v>
      </c>
      <c r="BA51" s="121">
        <f>BA$4*'投入係数(建設)'!BA50</f>
        <v>0</v>
      </c>
      <c r="BB51" s="121">
        <f>BB$4*'投入係数(建設)'!BB50</f>
        <v>0</v>
      </c>
      <c r="BC51" s="587">
        <f>BC$4*'投入係数(建設)'!BC50</f>
        <v>0</v>
      </c>
      <c r="BD51" s="587">
        <f>BD$4*'投入係数(建設)'!BD50</f>
        <v>0</v>
      </c>
      <c r="BE51" s="587">
        <f>BE$4*'投入係数(建設)'!BE50</f>
        <v>0</v>
      </c>
      <c r="BF51" s="587">
        <f>BF$4*'投入係数(建設)'!BF50</f>
        <v>0</v>
      </c>
      <c r="BG51" s="587">
        <f>BG$4*'投入係数(建設)'!BG50</f>
        <v>0</v>
      </c>
      <c r="BH51" s="587">
        <f>BH$4*'投入係数(建設)'!BH50</f>
        <v>0</v>
      </c>
      <c r="BI51" s="587">
        <f>BI$4*'投入係数(建設)'!BI50</f>
        <v>0</v>
      </c>
      <c r="BJ51" s="587">
        <f>BJ$4*'投入係数(建設)'!BJ50</f>
        <v>0</v>
      </c>
      <c r="BK51" s="587">
        <f>BK$4*'投入係数(建設)'!BK50</f>
        <v>0</v>
      </c>
      <c r="BL51" s="587">
        <f>BL$4*'投入係数(建設)'!BL50</f>
        <v>0</v>
      </c>
      <c r="BM51" s="587">
        <f>BM$4*'投入係数(建設)'!BM50</f>
        <v>0</v>
      </c>
      <c r="BN51" s="121">
        <f>BN$4*'投入係数(建設)'!BN50</f>
        <v>0</v>
      </c>
      <c r="BO51" s="587">
        <f>BO$4*'投入係数(建設)'!BO50</f>
        <v>0</v>
      </c>
      <c r="BP51" s="587">
        <f>BP$4*'投入係数(建設)'!BP50</f>
        <v>0</v>
      </c>
      <c r="BQ51" s="587">
        <f>BQ$4*'投入係数(建設)'!BQ50</f>
        <v>0</v>
      </c>
      <c r="BR51" s="587">
        <f>BR$4*'投入係数(建設)'!BR50</f>
        <v>0</v>
      </c>
      <c r="BS51" s="587">
        <f>BS$4*'投入係数(建設)'!BS50</f>
        <v>0</v>
      </c>
      <c r="BT51" s="587">
        <f>BT$4*'投入係数(建設)'!BT50</f>
        <v>0</v>
      </c>
      <c r="BU51" s="601">
        <f t="shared" si="0"/>
        <v>0</v>
      </c>
      <c r="BV51" s="604" t="s">
        <v>397</v>
      </c>
      <c r="BW51" s="605" t="s">
        <v>403</v>
      </c>
    </row>
    <row r="52" spans="1:75" ht="14.25" thickBot="1">
      <c r="A52" s="166">
        <f>建設IO2!A51</f>
        <v>97</v>
      </c>
      <c r="B52" s="12" t="str">
        <f>建設IO2!B51</f>
        <v>県内生産額</v>
      </c>
      <c r="C52" s="122">
        <f>C$4*'投入係数(建設)'!C51</f>
        <v>0</v>
      </c>
      <c r="D52" s="121">
        <f>D$4*'投入係数(建設)'!D51</f>
        <v>0</v>
      </c>
      <c r="E52" s="121">
        <f>E$4*'投入係数(建設)'!E51</f>
        <v>0</v>
      </c>
      <c r="F52" s="121">
        <f>F$4*'投入係数(建設)'!F51</f>
        <v>0</v>
      </c>
      <c r="G52" s="587">
        <f>G$4*'投入係数(建設)'!G51</f>
        <v>0</v>
      </c>
      <c r="H52" s="587">
        <f>H$4*'投入係数(建設)'!H51</f>
        <v>0</v>
      </c>
      <c r="I52" s="121">
        <f>I$4*'投入係数(建設)'!I51</f>
        <v>0</v>
      </c>
      <c r="J52" s="587">
        <f>J$4*'投入係数(建設)'!J51</f>
        <v>0</v>
      </c>
      <c r="K52" s="121">
        <f>K$4*'投入係数(建設)'!K51</f>
        <v>0</v>
      </c>
      <c r="L52" s="587">
        <f>L$4*'投入係数(建設)'!L51</f>
        <v>0</v>
      </c>
      <c r="M52" s="587">
        <f>M$4*'投入係数(建設)'!M51</f>
        <v>0</v>
      </c>
      <c r="N52" s="121">
        <f>N$4*'投入係数(建設)'!N51</f>
        <v>0</v>
      </c>
      <c r="O52" s="587">
        <f>O$4*'投入係数(建設)'!O51</f>
        <v>0</v>
      </c>
      <c r="P52" s="587">
        <f>P$4*'投入係数(建設)'!P51</f>
        <v>0</v>
      </c>
      <c r="Q52" s="587">
        <f>Q$4*'投入係数(建設)'!Q51</f>
        <v>0</v>
      </c>
      <c r="R52" s="121">
        <f>R$4*'投入係数(建設)'!R51</f>
        <v>0</v>
      </c>
      <c r="S52" s="121">
        <f>S$4*'投入係数(建設)'!S51</f>
        <v>0</v>
      </c>
      <c r="T52" s="587">
        <f>T$4*'投入係数(建設)'!T51</f>
        <v>0</v>
      </c>
      <c r="U52" s="587">
        <f>U$4*'投入係数(建設)'!U51</f>
        <v>0</v>
      </c>
      <c r="V52" s="121">
        <f>V$4*'投入係数(建設)'!V51</f>
        <v>0</v>
      </c>
      <c r="W52" s="587">
        <f>W$4*'投入係数(建設)'!W51</f>
        <v>0</v>
      </c>
      <c r="X52" s="587">
        <f>X$4*'投入係数(建設)'!X51</f>
        <v>0</v>
      </c>
      <c r="Y52" s="587">
        <f>Y$4*'投入係数(建設)'!Y51</f>
        <v>0</v>
      </c>
      <c r="Z52" s="587">
        <f>Z$4*'投入係数(建設)'!Z51</f>
        <v>0</v>
      </c>
      <c r="AA52" s="587">
        <f>AA$4*'投入係数(建設)'!AA51</f>
        <v>0</v>
      </c>
      <c r="AB52" s="587">
        <f>AB$4*'投入係数(建設)'!AB51</f>
        <v>0</v>
      </c>
      <c r="AC52" s="587">
        <f>AC$4*'投入係数(建設)'!AC51</f>
        <v>0</v>
      </c>
      <c r="AD52" s="587">
        <f>AD$4*'投入係数(建設)'!AD51</f>
        <v>0</v>
      </c>
      <c r="AE52" s="121">
        <f>AE$4*'投入係数(建設)'!AE51</f>
        <v>0</v>
      </c>
      <c r="AF52" s="121">
        <f>AF$4*'投入係数(建設)'!AF51</f>
        <v>0</v>
      </c>
      <c r="AG52" s="121">
        <f>AG$4*'投入係数(建設)'!AG51</f>
        <v>0</v>
      </c>
      <c r="AH52" s="121">
        <f>AH$4*'投入係数(建設)'!AH51</f>
        <v>0</v>
      </c>
      <c r="AI52" s="121">
        <f>AI$4*'投入係数(建設)'!AI51</f>
        <v>0</v>
      </c>
      <c r="AJ52" s="587">
        <f>AJ$4*'投入係数(建設)'!AJ51</f>
        <v>0</v>
      </c>
      <c r="AK52" s="587">
        <f>AK$4*'投入係数(建設)'!AK51</f>
        <v>0</v>
      </c>
      <c r="AL52" s="587">
        <f>AL$4*'投入係数(建設)'!AL51</f>
        <v>0</v>
      </c>
      <c r="AM52" s="587">
        <f>AM$4*'投入係数(建設)'!AM51</f>
        <v>0</v>
      </c>
      <c r="AN52" s="587">
        <f>AN$4*'投入係数(建設)'!AN51</f>
        <v>0</v>
      </c>
      <c r="AO52" s="587">
        <f>AO$4*'投入係数(建設)'!AO51</f>
        <v>0</v>
      </c>
      <c r="AP52" s="587">
        <f>AP$4*'投入係数(建設)'!AP51</f>
        <v>0</v>
      </c>
      <c r="AQ52" s="121">
        <f>AQ$4*'投入係数(建設)'!AQ51</f>
        <v>0</v>
      </c>
      <c r="AR52" s="121">
        <f>AR$4*'投入係数(建設)'!AR51</f>
        <v>0</v>
      </c>
      <c r="AS52" s="587">
        <f>AS$4*'投入係数(建設)'!AS51</f>
        <v>0</v>
      </c>
      <c r="AT52" s="587">
        <f>AT$4*'投入係数(建設)'!AT51</f>
        <v>0</v>
      </c>
      <c r="AU52" s="587">
        <f>AU$4*'投入係数(建設)'!AU51</f>
        <v>0</v>
      </c>
      <c r="AV52" s="587">
        <f>AV$4*'投入係数(建設)'!AV51</f>
        <v>0</v>
      </c>
      <c r="AW52" s="121">
        <f>AW$4*'投入係数(建設)'!AW51</f>
        <v>0</v>
      </c>
      <c r="AX52" s="587">
        <f>AX$4*'投入係数(建設)'!AX51</f>
        <v>0</v>
      </c>
      <c r="AY52" s="587">
        <f>AY$4*'投入係数(建設)'!AY51</f>
        <v>0</v>
      </c>
      <c r="AZ52" s="587">
        <f>AZ$4*'投入係数(建設)'!AZ51</f>
        <v>0</v>
      </c>
      <c r="BA52" s="121">
        <f>BA$4*'投入係数(建設)'!BA51</f>
        <v>0</v>
      </c>
      <c r="BB52" s="121">
        <f>BB$4*'投入係数(建設)'!BB51</f>
        <v>0</v>
      </c>
      <c r="BC52" s="587">
        <f>BC$4*'投入係数(建設)'!BC51</f>
        <v>0</v>
      </c>
      <c r="BD52" s="587">
        <f>BD$4*'投入係数(建設)'!BD51</f>
        <v>0</v>
      </c>
      <c r="BE52" s="587">
        <f>BE$4*'投入係数(建設)'!BE51</f>
        <v>0</v>
      </c>
      <c r="BF52" s="587">
        <f>BF$4*'投入係数(建設)'!BF51</f>
        <v>0</v>
      </c>
      <c r="BG52" s="587">
        <f>BG$4*'投入係数(建設)'!BG51</f>
        <v>0</v>
      </c>
      <c r="BH52" s="587">
        <f>BH$4*'投入係数(建設)'!BH51</f>
        <v>0</v>
      </c>
      <c r="BI52" s="587">
        <f>BI$4*'投入係数(建設)'!BI51</f>
        <v>0</v>
      </c>
      <c r="BJ52" s="587">
        <f>BJ$4*'投入係数(建設)'!BJ51</f>
        <v>0</v>
      </c>
      <c r="BK52" s="587">
        <f>BK$4*'投入係数(建設)'!BK51</f>
        <v>0</v>
      </c>
      <c r="BL52" s="587">
        <f>BL$4*'投入係数(建設)'!BL51</f>
        <v>0</v>
      </c>
      <c r="BM52" s="587">
        <f>BM$4*'投入係数(建設)'!BM51</f>
        <v>0</v>
      </c>
      <c r="BN52" s="121">
        <f>BN$4*'投入係数(建設)'!BN51</f>
        <v>0</v>
      </c>
      <c r="BO52" s="587">
        <f>BO$4*'投入係数(建設)'!BO51</f>
        <v>0</v>
      </c>
      <c r="BP52" s="587">
        <f>BP$4*'投入係数(建設)'!BP51</f>
        <v>0</v>
      </c>
      <c r="BQ52" s="587">
        <f>BQ$4*'投入係数(建設)'!BQ51</f>
        <v>0</v>
      </c>
      <c r="BR52" s="587">
        <f>BR$4*'投入係数(建設)'!BR51</f>
        <v>0</v>
      </c>
      <c r="BS52" s="587">
        <f>BS$4*'投入係数(建設)'!BS51</f>
        <v>0</v>
      </c>
      <c r="BT52" s="587">
        <f>BT$4*'投入係数(建設)'!BT51</f>
        <v>0</v>
      </c>
      <c r="BU52" s="602">
        <f t="shared" si="0"/>
        <v>0</v>
      </c>
      <c r="BV52" s="604" t="s">
        <v>397</v>
      </c>
      <c r="BW52" s="605" t="s">
        <v>400</v>
      </c>
    </row>
    <row r="53" spans="1:75">
      <c r="BU53" s="31"/>
    </row>
    <row r="54" spans="1:75">
      <c r="BU54" s="30"/>
    </row>
  </sheetData>
  <sheetProtection algorithmName="SHA-512" hashValue="ycZKZzpn8pK+Mhw6h8dCN9/dY/u65TaDstj6bUwntMApb4egpXuFagI9auuPQ+Q977/J3OeELSJfwSXMHuxC8A==" saltValue="YXu4AFK9AmbgbRFhPNV4KA==" spinCount="100000" sheet="1"/>
  <phoneticPr fontId="28"/>
  <pageMargins left="0.7" right="0.7" top="0.75" bottom="0.75" header="0.3" footer="0.3"/>
  <pageSetup paperSize="9" scale="30" orientation="portrait" r:id="rId1"/>
  <colBreaks count="3" manualBreakCount="3">
    <brk id="20" max="1048575" man="1"/>
    <brk id="38" max="1048575" man="1"/>
    <brk id="5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249977111117893"/>
  </sheetPr>
  <dimension ref="B1:V138"/>
  <sheetViews>
    <sheetView showGridLines="0" view="pageBreakPreview" zoomScaleNormal="100" zoomScaleSheetLayoutView="100" workbookViewId="0">
      <selection activeCell="K28" sqref="K28"/>
    </sheetView>
  </sheetViews>
  <sheetFormatPr defaultColWidth="9.33203125" defaultRowHeight="20.25" customHeight="1"/>
  <cols>
    <col min="1" max="1" width="2.1640625" style="272" customWidth="1"/>
    <col min="2" max="2" width="3.5" style="272" bestFit="1" customWidth="1"/>
    <col min="3" max="3" width="33" style="272" bestFit="1" customWidth="1"/>
    <col min="4" max="22" width="12.5" style="272" customWidth="1"/>
    <col min="23" max="16384" width="9.33203125" style="272"/>
  </cols>
  <sheetData>
    <row r="1" spans="2:22" ht="15" customHeight="1"/>
    <row r="2" spans="2:22" ht="20.25" customHeight="1">
      <c r="B2" s="1502" t="s">
        <v>812</v>
      </c>
      <c r="C2" s="1503"/>
    </row>
    <row r="3" spans="2:22" ht="20.25" customHeight="1">
      <c r="V3" s="273" t="s">
        <v>713</v>
      </c>
    </row>
    <row r="4" spans="2:22" s="274" customFormat="1" ht="20.25" customHeight="1">
      <c r="B4" s="275"/>
      <c r="C4" s="354"/>
      <c r="D4" s="1548" t="s">
        <v>714</v>
      </c>
      <c r="E4" s="1546" t="s">
        <v>637</v>
      </c>
      <c r="F4" s="1546"/>
      <c r="G4" s="1546"/>
      <c r="H4" s="1510" t="s">
        <v>715</v>
      </c>
      <c r="I4" s="1510" t="s">
        <v>716</v>
      </c>
      <c r="J4" s="1546" t="s">
        <v>728</v>
      </c>
      <c r="K4" s="1546"/>
      <c r="L4" s="1546"/>
      <c r="M4" s="1510" t="s">
        <v>729</v>
      </c>
      <c r="N4" s="1510" t="s">
        <v>730</v>
      </c>
      <c r="O4" s="1510" t="s">
        <v>731</v>
      </c>
      <c r="P4" s="1510" t="s">
        <v>732</v>
      </c>
      <c r="Q4" s="1546" t="s">
        <v>750</v>
      </c>
      <c r="R4" s="1546"/>
      <c r="S4" s="1546"/>
      <c r="T4" s="1546" t="s">
        <v>681</v>
      </c>
      <c r="U4" s="1546"/>
      <c r="V4" s="1547"/>
    </row>
    <row r="5" spans="2:22" s="281" customFormat="1" ht="36" customHeight="1">
      <c r="B5" s="277"/>
      <c r="C5" s="355"/>
      <c r="D5" s="1549"/>
      <c r="E5" s="279" t="s">
        <v>717</v>
      </c>
      <c r="F5" s="279" t="s">
        <v>718</v>
      </c>
      <c r="G5" s="279" t="s">
        <v>719</v>
      </c>
      <c r="H5" s="1511"/>
      <c r="I5" s="1511"/>
      <c r="J5" s="279" t="s">
        <v>733</v>
      </c>
      <c r="K5" s="279" t="s">
        <v>734</v>
      </c>
      <c r="L5" s="279" t="s">
        <v>735</v>
      </c>
      <c r="M5" s="1511"/>
      <c r="N5" s="1511"/>
      <c r="O5" s="1511"/>
      <c r="P5" s="1511"/>
      <c r="Q5" s="279" t="s">
        <v>751</v>
      </c>
      <c r="R5" s="279" t="s">
        <v>752</v>
      </c>
      <c r="S5" s="279" t="s">
        <v>753</v>
      </c>
      <c r="T5" s="279" t="s">
        <v>754</v>
      </c>
      <c r="U5" s="279" t="s">
        <v>755</v>
      </c>
      <c r="V5" s="310" t="s">
        <v>756</v>
      </c>
    </row>
    <row r="6" spans="2:22" s="285" customFormat="1" ht="20.25" customHeight="1">
      <c r="B6" s="1550" t="s">
        <v>628</v>
      </c>
      <c r="C6" s="1550"/>
      <c r="D6" s="356" t="s">
        <v>813</v>
      </c>
      <c r="E6" s="282" t="s">
        <v>814</v>
      </c>
      <c r="F6" s="282" t="s">
        <v>815</v>
      </c>
      <c r="G6" s="282" t="s">
        <v>816</v>
      </c>
      <c r="H6" s="282" t="s">
        <v>817</v>
      </c>
      <c r="I6" s="282" t="s">
        <v>818</v>
      </c>
      <c r="J6" s="282" t="s">
        <v>819</v>
      </c>
      <c r="K6" s="282" t="s">
        <v>820</v>
      </c>
      <c r="L6" s="282" t="s">
        <v>821</v>
      </c>
      <c r="M6" s="282" t="s">
        <v>822</v>
      </c>
      <c r="N6" s="282" t="s">
        <v>823</v>
      </c>
      <c r="O6" s="282" t="s">
        <v>824</v>
      </c>
      <c r="P6" s="282" t="s">
        <v>825</v>
      </c>
      <c r="Q6" s="282" t="s">
        <v>826</v>
      </c>
      <c r="R6" s="282" t="s">
        <v>827</v>
      </c>
      <c r="S6" s="282" t="s">
        <v>828</v>
      </c>
      <c r="T6" s="282" t="s">
        <v>829</v>
      </c>
      <c r="U6" s="282" t="s">
        <v>830</v>
      </c>
      <c r="V6" s="284" t="s">
        <v>831</v>
      </c>
    </row>
    <row r="7" spans="2:22" s="288" customFormat="1" ht="20.25" customHeight="1">
      <c r="B7" s="1551" t="s">
        <v>630</v>
      </c>
      <c r="C7" s="1551"/>
      <c r="D7" s="357"/>
      <c r="E7" s="307" t="s">
        <v>832</v>
      </c>
      <c r="F7" s="608" t="s">
        <v>1010</v>
      </c>
      <c r="G7" s="608" t="s">
        <v>1010</v>
      </c>
      <c r="H7" s="608" t="s">
        <v>1010</v>
      </c>
      <c r="I7" s="307" t="s">
        <v>833</v>
      </c>
      <c r="J7" s="307" t="s">
        <v>834</v>
      </c>
      <c r="K7" s="307" t="s">
        <v>835</v>
      </c>
      <c r="L7" s="307" t="s">
        <v>836</v>
      </c>
      <c r="M7" s="307" t="s">
        <v>837</v>
      </c>
      <c r="N7" s="307" t="s">
        <v>838</v>
      </c>
      <c r="O7" s="307" t="s">
        <v>839</v>
      </c>
      <c r="P7" s="307" t="s">
        <v>840</v>
      </c>
      <c r="Q7" s="307" t="s">
        <v>841</v>
      </c>
      <c r="R7" s="307" t="s">
        <v>842</v>
      </c>
      <c r="S7" s="307" t="s">
        <v>843</v>
      </c>
      <c r="T7" s="307" t="s">
        <v>844</v>
      </c>
      <c r="U7" s="307" t="s">
        <v>845</v>
      </c>
      <c r="V7" s="308" t="s">
        <v>846</v>
      </c>
    </row>
    <row r="8" spans="2:22" ht="20.25" customHeight="1">
      <c r="B8" s="294" t="s">
        <v>263</v>
      </c>
      <c r="C8" s="358" t="s">
        <v>0</v>
      </c>
      <c r="D8" s="488"/>
      <c r="E8" s="489"/>
      <c r="F8" s="489"/>
      <c r="G8" s="489"/>
      <c r="H8" s="491">
        <f>建設_投入分析!BU5</f>
        <v>0</v>
      </c>
      <c r="I8" s="296">
        <f>H8*D99</f>
        <v>0</v>
      </c>
      <c r="J8" s="296">
        <f>手順⑦!D6</f>
        <v>0</v>
      </c>
      <c r="K8" s="296">
        <f>J8*E99</f>
        <v>0</v>
      </c>
      <c r="L8" s="296">
        <f>J8*F99</f>
        <v>0</v>
      </c>
      <c r="M8" s="1522"/>
      <c r="N8" s="1522"/>
      <c r="O8" s="296">
        <f>N$47*J99</f>
        <v>0</v>
      </c>
      <c r="P8" s="296">
        <f>O8*D99</f>
        <v>0</v>
      </c>
      <c r="Q8" s="296">
        <f>手順⑭!D6</f>
        <v>0</v>
      </c>
      <c r="R8" s="296">
        <f>Q8*E99</f>
        <v>0</v>
      </c>
      <c r="S8" s="296">
        <f>Q8*F99</f>
        <v>0</v>
      </c>
      <c r="T8" s="296">
        <f>E8+J8+Q8</f>
        <v>0</v>
      </c>
      <c r="U8" s="296">
        <f>F8+K8+R8</f>
        <v>0</v>
      </c>
      <c r="V8" s="298">
        <f>G8+L8+S8</f>
        <v>0</v>
      </c>
    </row>
    <row r="9" spans="2:22" ht="20.25" customHeight="1">
      <c r="B9" s="294" t="s">
        <v>265</v>
      </c>
      <c r="C9" s="359" t="s">
        <v>574</v>
      </c>
      <c r="D9" s="490"/>
      <c r="E9" s="489"/>
      <c r="F9" s="489"/>
      <c r="G9" s="489"/>
      <c r="H9" s="491">
        <f>建設_投入分析!BU6</f>
        <v>0</v>
      </c>
      <c r="I9" s="296">
        <f t="shared" ref="I9:I46" si="0">H9*D100</f>
        <v>0</v>
      </c>
      <c r="J9" s="296">
        <f>手順⑦!D7</f>
        <v>0</v>
      </c>
      <c r="K9" s="296">
        <f t="shared" ref="K9:K46" si="1">J9*E100</f>
        <v>0</v>
      </c>
      <c r="L9" s="296">
        <f t="shared" ref="L9:L46" si="2">J9*F100</f>
        <v>0</v>
      </c>
      <c r="M9" s="1523"/>
      <c r="N9" s="1523"/>
      <c r="O9" s="296">
        <f t="shared" ref="O9:O46" si="3">N$47*J100</f>
        <v>0</v>
      </c>
      <c r="P9" s="296">
        <f t="shared" ref="P9:P46" si="4">O9*D100</f>
        <v>0</v>
      </c>
      <c r="Q9" s="296">
        <f>手順⑭!D7</f>
        <v>0</v>
      </c>
      <c r="R9" s="296">
        <f t="shared" ref="R9:R46" si="5">Q9*E100</f>
        <v>0</v>
      </c>
      <c r="S9" s="296">
        <f t="shared" ref="S9:S46" si="6">Q9*F100</f>
        <v>0</v>
      </c>
      <c r="T9" s="296">
        <f t="shared" ref="T9:V46" si="7">E9+J9+Q9</f>
        <v>0</v>
      </c>
      <c r="U9" s="296">
        <f t="shared" si="7"/>
        <v>0</v>
      </c>
      <c r="V9" s="298">
        <f t="shared" si="7"/>
        <v>0</v>
      </c>
    </row>
    <row r="10" spans="2:22" ht="20.25" customHeight="1">
      <c r="B10" s="294" t="s">
        <v>267</v>
      </c>
      <c r="C10" s="359" t="s">
        <v>575</v>
      </c>
      <c r="D10" s="490"/>
      <c r="E10" s="489"/>
      <c r="F10" s="489"/>
      <c r="G10" s="489"/>
      <c r="H10" s="491">
        <f>建設_投入分析!BU7</f>
        <v>0</v>
      </c>
      <c r="I10" s="296">
        <f t="shared" si="0"/>
        <v>0</v>
      </c>
      <c r="J10" s="296">
        <f>手順⑦!D8</f>
        <v>0</v>
      </c>
      <c r="K10" s="296">
        <f t="shared" si="1"/>
        <v>0</v>
      </c>
      <c r="L10" s="296">
        <f t="shared" si="2"/>
        <v>0</v>
      </c>
      <c r="M10" s="1523"/>
      <c r="N10" s="1523"/>
      <c r="O10" s="296">
        <f t="shared" si="3"/>
        <v>0</v>
      </c>
      <c r="P10" s="296">
        <f t="shared" si="4"/>
        <v>0</v>
      </c>
      <c r="Q10" s="296">
        <f>手順⑭!D8</f>
        <v>0</v>
      </c>
      <c r="R10" s="296">
        <f t="shared" si="5"/>
        <v>0</v>
      </c>
      <c r="S10" s="296">
        <f t="shared" si="6"/>
        <v>0</v>
      </c>
      <c r="T10" s="296">
        <f t="shared" si="7"/>
        <v>0</v>
      </c>
      <c r="U10" s="296">
        <f t="shared" si="7"/>
        <v>0</v>
      </c>
      <c r="V10" s="298">
        <f t="shared" si="7"/>
        <v>0</v>
      </c>
    </row>
    <row r="11" spans="2:22" ht="20.25" customHeight="1">
      <c r="B11" s="294" t="s">
        <v>268</v>
      </c>
      <c r="C11" s="359" t="s">
        <v>3</v>
      </c>
      <c r="D11" s="490"/>
      <c r="E11" s="489"/>
      <c r="F11" s="489"/>
      <c r="G11" s="489"/>
      <c r="H11" s="491">
        <f>建設_投入分析!BU8</f>
        <v>0</v>
      </c>
      <c r="I11" s="296">
        <f t="shared" si="0"/>
        <v>0</v>
      </c>
      <c r="J11" s="296">
        <f>手順⑦!D9</f>
        <v>0</v>
      </c>
      <c r="K11" s="296">
        <f t="shared" si="1"/>
        <v>0</v>
      </c>
      <c r="L11" s="296">
        <f t="shared" si="2"/>
        <v>0</v>
      </c>
      <c r="M11" s="1523"/>
      <c r="N11" s="1523"/>
      <c r="O11" s="296">
        <f t="shared" si="3"/>
        <v>0</v>
      </c>
      <c r="P11" s="296">
        <f t="shared" si="4"/>
        <v>0</v>
      </c>
      <c r="Q11" s="296">
        <f>手順⑭!D9</f>
        <v>0</v>
      </c>
      <c r="R11" s="296">
        <f t="shared" si="5"/>
        <v>0</v>
      </c>
      <c r="S11" s="296">
        <f t="shared" si="6"/>
        <v>0</v>
      </c>
      <c r="T11" s="296">
        <f t="shared" si="7"/>
        <v>0</v>
      </c>
      <c r="U11" s="296">
        <f t="shared" si="7"/>
        <v>0</v>
      </c>
      <c r="V11" s="298">
        <f t="shared" si="7"/>
        <v>0</v>
      </c>
    </row>
    <row r="12" spans="2:22" ht="20.25" customHeight="1">
      <c r="B12" s="294" t="s">
        <v>269</v>
      </c>
      <c r="C12" s="359" t="s">
        <v>4</v>
      </c>
      <c r="D12" s="490"/>
      <c r="E12" s="489"/>
      <c r="F12" s="489"/>
      <c r="G12" s="489"/>
      <c r="H12" s="491">
        <f>建設_投入分析!BU9</f>
        <v>0</v>
      </c>
      <c r="I12" s="296">
        <f t="shared" si="0"/>
        <v>0</v>
      </c>
      <c r="J12" s="296">
        <f>手順⑦!D10</f>
        <v>0</v>
      </c>
      <c r="K12" s="296">
        <f t="shared" si="1"/>
        <v>0</v>
      </c>
      <c r="L12" s="296">
        <f t="shared" si="2"/>
        <v>0</v>
      </c>
      <c r="M12" s="1523"/>
      <c r="N12" s="1523"/>
      <c r="O12" s="296">
        <f t="shared" si="3"/>
        <v>0</v>
      </c>
      <c r="P12" s="296">
        <f t="shared" si="4"/>
        <v>0</v>
      </c>
      <c r="Q12" s="296">
        <f>手順⑭!D10</f>
        <v>0</v>
      </c>
      <c r="R12" s="296">
        <f t="shared" si="5"/>
        <v>0</v>
      </c>
      <c r="S12" s="296">
        <f t="shared" si="6"/>
        <v>0</v>
      </c>
      <c r="T12" s="296">
        <f t="shared" si="7"/>
        <v>0</v>
      </c>
      <c r="U12" s="296">
        <f t="shared" si="7"/>
        <v>0</v>
      </c>
      <c r="V12" s="298">
        <f t="shared" si="7"/>
        <v>0</v>
      </c>
    </row>
    <row r="13" spans="2:22" ht="20.25" customHeight="1">
      <c r="B13" s="294" t="s">
        <v>271</v>
      </c>
      <c r="C13" s="359" t="s">
        <v>5</v>
      </c>
      <c r="D13" s="490"/>
      <c r="E13" s="489"/>
      <c r="F13" s="489"/>
      <c r="G13" s="489"/>
      <c r="H13" s="491">
        <f>建設_投入分析!BU10</f>
        <v>0</v>
      </c>
      <c r="I13" s="296">
        <f t="shared" si="0"/>
        <v>0</v>
      </c>
      <c r="J13" s="296">
        <f>手順⑦!D11</f>
        <v>0</v>
      </c>
      <c r="K13" s="296">
        <f t="shared" si="1"/>
        <v>0</v>
      </c>
      <c r="L13" s="296">
        <f t="shared" si="2"/>
        <v>0</v>
      </c>
      <c r="M13" s="1523"/>
      <c r="N13" s="1523"/>
      <c r="O13" s="296">
        <f t="shared" si="3"/>
        <v>0</v>
      </c>
      <c r="P13" s="296">
        <f t="shared" si="4"/>
        <v>0</v>
      </c>
      <c r="Q13" s="296">
        <f>手順⑭!D11</f>
        <v>0</v>
      </c>
      <c r="R13" s="296">
        <f t="shared" si="5"/>
        <v>0</v>
      </c>
      <c r="S13" s="296">
        <f t="shared" si="6"/>
        <v>0</v>
      </c>
      <c r="T13" s="296">
        <f t="shared" si="7"/>
        <v>0</v>
      </c>
      <c r="U13" s="296">
        <f t="shared" si="7"/>
        <v>0</v>
      </c>
      <c r="V13" s="298">
        <f t="shared" si="7"/>
        <v>0</v>
      </c>
    </row>
    <row r="14" spans="2:22" ht="20.25" customHeight="1">
      <c r="B14" s="294" t="s">
        <v>273</v>
      </c>
      <c r="C14" s="361" t="s">
        <v>6</v>
      </c>
      <c r="D14" s="490"/>
      <c r="E14" s="489"/>
      <c r="F14" s="489"/>
      <c r="G14" s="489"/>
      <c r="H14" s="491">
        <f>建設_投入分析!BU11</f>
        <v>0</v>
      </c>
      <c r="I14" s="296">
        <f t="shared" si="0"/>
        <v>0</v>
      </c>
      <c r="J14" s="296">
        <f>手順⑦!D12</f>
        <v>0</v>
      </c>
      <c r="K14" s="296">
        <f t="shared" si="1"/>
        <v>0</v>
      </c>
      <c r="L14" s="296">
        <f t="shared" si="2"/>
        <v>0</v>
      </c>
      <c r="M14" s="1523"/>
      <c r="N14" s="1523"/>
      <c r="O14" s="296">
        <f t="shared" si="3"/>
        <v>0</v>
      </c>
      <c r="P14" s="296">
        <f t="shared" si="4"/>
        <v>0</v>
      </c>
      <c r="Q14" s="296">
        <f>手順⑭!D12</f>
        <v>0</v>
      </c>
      <c r="R14" s="296">
        <f t="shared" si="5"/>
        <v>0</v>
      </c>
      <c r="S14" s="296">
        <f t="shared" si="6"/>
        <v>0</v>
      </c>
      <c r="T14" s="296">
        <f t="shared" si="7"/>
        <v>0</v>
      </c>
      <c r="U14" s="296">
        <f t="shared" si="7"/>
        <v>0</v>
      </c>
      <c r="V14" s="298">
        <f t="shared" si="7"/>
        <v>0</v>
      </c>
    </row>
    <row r="15" spans="2:22" ht="20.25" customHeight="1">
      <c r="B15" s="294" t="s">
        <v>274</v>
      </c>
      <c r="C15" s="359" t="s">
        <v>7</v>
      </c>
      <c r="D15" s="490"/>
      <c r="E15" s="489"/>
      <c r="F15" s="489"/>
      <c r="G15" s="489"/>
      <c r="H15" s="491">
        <f>建設_投入分析!BU12</f>
        <v>0</v>
      </c>
      <c r="I15" s="296">
        <f t="shared" si="0"/>
        <v>0</v>
      </c>
      <c r="J15" s="296">
        <f>手順⑦!D13</f>
        <v>0</v>
      </c>
      <c r="K15" s="296">
        <f t="shared" si="1"/>
        <v>0</v>
      </c>
      <c r="L15" s="296">
        <f t="shared" si="2"/>
        <v>0</v>
      </c>
      <c r="M15" s="1523"/>
      <c r="N15" s="1523"/>
      <c r="O15" s="296">
        <f t="shared" si="3"/>
        <v>0</v>
      </c>
      <c r="P15" s="296">
        <f t="shared" si="4"/>
        <v>0</v>
      </c>
      <c r="Q15" s="296">
        <f>手順⑭!D13</f>
        <v>0</v>
      </c>
      <c r="R15" s="296">
        <f t="shared" si="5"/>
        <v>0</v>
      </c>
      <c r="S15" s="296">
        <f t="shared" si="6"/>
        <v>0</v>
      </c>
      <c r="T15" s="296">
        <f t="shared" si="7"/>
        <v>0</v>
      </c>
      <c r="U15" s="296">
        <f t="shared" si="7"/>
        <v>0</v>
      </c>
      <c r="V15" s="298">
        <f t="shared" si="7"/>
        <v>0</v>
      </c>
    </row>
    <row r="16" spans="2:22" ht="20.25" customHeight="1">
      <c r="B16" s="294" t="s">
        <v>277</v>
      </c>
      <c r="C16" s="361" t="s">
        <v>8</v>
      </c>
      <c r="D16" s="490"/>
      <c r="E16" s="489"/>
      <c r="F16" s="489"/>
      <c r="G16" s="489"/>
      <c r="H16" s="491">
        <f>建設_投入分析!BU13</f>
        <v>0</v>
      </c>
      <c r="I16" s="296">
        <f t="shared" si="0"/>
        <v>0</v>
      </c>
      <c r="J16" s="296">
        <f>手順⑦!D14</f>
        <v>0</v>
      </c>
      <c r="K16" s="296">
        <f t="shared" si="1"/>
        <v>0</v>
      </c>
      <c r="L16" s="296">
        <f t="shared" si="2"/>
        <v>0</v>
      </c>
      <c r="M16" s="1523"/>
      <c r="N16" s="1523"/>
      <c r="O16" s="296">
        <f t="shared" si="3"/>
        <v>0</v>
      </c>
      <c r="P16" s="296">
        <f t="shared" si="4"/>
        <v>0</v>
      </c>
      <c r="Q16" s="296">
        <f>手順⑭!D14</f>
        <v>0</v>
      </c>
      <c r="R16" s="296">
        <f t="shared" si="5"/>
        <v>0</v>
      </c>
      <c r="S16" s="296">
        <f t="shared" si="6"/>
        <v>0</v>
      </c>
      <c r="T16" s="296">
        <f t="shared" si="7"/>
        <v>0</v>
      </c>
      <c r="U16" s="296">
        <f t="shared" si="7"/>
        <v>0</v>
      </c>
      <c r="V16" s="298">
        <f t="shared" si="7"/>
        <v>0</v>
      </c>
    </row>
    <row r="17" spans="2:22" ht="20.25" customHeight="1">
      <c r="B17" s="294" t="s">
        <v>120</v>
      </c>
      <c r="C17" s="361" t="s">
        <v>576</v>
      </c>
      <c r="D17" s="490"/>
      <c r="E17" s="489"/>
      <c r="F17" s="489"/>
      <c r="G17" s="489"/>
      <c r="H17" s="491">
        <f>建設_投入分析!BU14</f>
        <v>0</v>
      </c>
      <c r="I17" s="296">
        <f t="shared" si="0"/>
        <v>0</v>
      </c>
      <c r="J17" s="296">
        <f>手順⑦!D15</f>
        <v>0</v>
      </c>
      <c r="K17" s="296">
        <f t="shared" si="1"/>
        <v>0</v>
      </c>
      <c r="L17" s="296">
        <f t="shared" si="2"/>
        <v>0</v>
      </c>
      <c r="M17" s="1523"/>
      <c r="N17" s="1523"/>
      <c r="O17" s="296">
        <f t="shared" si="3"/>
        <v>0</v>
      </c>
      <c r="P17" s="296">
        <f t="shared" si="4"/>
        <v>0</v>
      </c>
      <c r="Q17" s="296">
        <f>手順⑭!D15</f>
        <v>0</v>
      </c>
      <c r="R17" s="296">
        <f t="shared" si="5"/>
        <v>0</v>
      </c>
      <c r="S17" s="296">
        <f t="shared" si="6"/>
        <v>0</v>
      </c>
      <c r="T17" s="296">
        <f t="shared" si="7"/>
        <v>0</v>
      </c>
      <c r="U17" s="296">
        <f t="shared" si="7"/>
        <v>0</v>
      </c>
      <c r="V17" s="298">
        <f t="shared" si="7"/>
        <v>0</v>
      </c>
    </row>
    <row r="18" spans="2:22" ht="20.25" customHeight="1">
      <c r="B18" s="294" t="s">
        <v>121</v>
      </c>
      <c r="C18" s="359" t="s">
        <v>9</v>
      </c>
      <c r="D18" s="490"/>
      <c r="E18" s="489"/>
      <c r="F18" s="489"/>
      <c r="G18" s="489"/>
      <c r="H18" s="491">
        <f>建設_投入分析!BU15</f>
        <v>0</v>
      </c>
      <c r="I18" s="296">
        <f t="shared" si="0"/>
        <v>0</v>
      </c>
      <c r="J18" s="296">
        <f>手順⑦!D16</f>
        <v>0</v>
      </c>
      <c r="K18" s="296">
        <f t="shared" si="1"/>
        <v>0</v>
      </c>
      <c r="L18" s="296">
        <f t="shared" si="2"/>
        <v>0</v>
      </c>
      <c r="M18" s="1523"/>
      <c r="N18" s="1523"/>
      <c r="O18" s="296">
        <f t="shared" si="3"/>
        <v>0</v>
      </c>
      <c r="P18" s="296">
        <f t="shared" si="4"/>
        <v>0</v>
      </c>
      <c r="Q18" s="296">
        <f>手順⑭!D16</f>
        <v>0</v>
      </c>
      <c r="R18" s="296">
        <f t="shared" si="5"/>
        <v>0</v>
      </c>
      <c r="S18" s="296">
        <f t="shared" si="6"/>
        <v>0</v>
      </c>
      <c r="T18" s="296">
        <f t="shared" si="7"/>
        <v>0</v>
      </c>
      <c r="U18" s="296">
        <f t="shared" si="7"/>
        <v>0</v>
      </c>
      <c r="V18" s="298">
        <f t="shared" si="7"/>
        <v>0</v>
      </c>
    </row>
    <row r="19" spans="2:22" ht="20.25" customHeight="1">
      <c r="B19" s="294" t="s">
        <v>123</v>
      </c>
      <c r="C19" s="359" t="s">
        <v>10</v>
      </c>
      <c r="D19" s="490"/>
      <c r="E19" s="489"/>
      <c r="F19" s="489"/>
      <c r="G19" s="489"/>
      <c r="H19" s="491">
        <f>建設_投入分析!BU16</f>
        <v>0</v>
      </c>
      <c r="I19" s="296">
        <f t="shared" si="0"/>
        <v>0</v>
      </c>
      <c r="J19" s="296">
        <f>手順⑦!D17</f>
        <v>0</v>
      </c>
      <c r="K19" s="296">
        <f t="shared" si="1"/>
        <v>0</v>
      </c>
      <c r="L19" s="296">
        <f t="shared" si="2"/>
        <v>0</v>
      </c>
      <c r="M19" s="1523"/>
      <c r="N19" s="1523"/>
      <c r="O19" s="296">
        <f t="shared" si="3"/>
        <v>0</v>
      </c>
      <c r="P19" s="296">
        <f t="shared" si="4"/>
        <v>0</v>
      </c>
      <c r="Q19" s="296">
        <f>手順⑭!D17</f>
        <v>0</v>
      </c>
      <c r="R19" s="296">
        <f t="shared" si="5"/>
        <v>0</v>
      </c>
      <c r="S19" s="296">
        <f t="shared" si="6"/>
        <v>0</v>
      </c>
      <c r="T19" s="296">
        <f t="shared" si="7"/>
        <v>0</v>
      </c>
      <c r="U19" s="296">
        <f t="shared" si="7"/>
        <v>0</v>
      </c>
      <c r="V19" s="298">
        <f t="shared" si="7"/>
        <v>0</v>
      </c>
    </row>
    <row r="20" spans="2:22" ht="20.25" customHeight="1">
      <c r="B20" s="294" t="s">
        <v>125</v>
      </c>
      <c r="C20" s="359" t="s">
        <v>11</v>
      </c>
      <c r="D20" s="490"/>
      <c r="E20" s="489"/>
      <c r="F20" s="489"/>
      <c r="G20" s="489"/>
      <c r="H20" s="491">
        <f>建設_投入分析!BU17</f>
        <v>0</v>
      </c>
      <c r="I20" s="296">
        <f t="shared" si="0"/>
        <v>0</v>
      </c>
      <c r="J20" s="296">
        <f>手順⑦!D18</f>
        <v>0</v>
      </c>
      <c r="K20" s="296">
        <f t="shared" si="1"/>
        <v>0</v>
      </c>
      <c r="L20" s="296">
        <f t="shared" si="2"/>
        <v>0</v>
      </c>
      <c r="M20" s="1523"/>
      <c r="N20" s="1523"/>
      <c r="O20" s="296">
        <f t="shared" si="3"/>
        <v>0</v>
      </c>
      <c r="P20" s="296">
        <f t="shared" si="4"/>
        <v>0</v>
      </c>
      <c r="Q20" s="296">
        <f>手順⑭!D18</f>
        <v>0</v>
      </c>
      <c r="R20" s="296">
        <f t="shared" si="5"/>
        <v>0</v>
      </c>
      <c r="S20" s="296">
        <f t="shared" si="6"/>
        <v>0</v>
      </c>
      <c r="T20" s="296">
        <f t="shared" si="7"/>
        <v>0</v>
      </c>
      <c r="U20" s="296">
        <f t="shared" si="7"/>
        <v>0</v>
      </c>
      <c r="V20" s="298">
        <f t="shared" si="7"/>
        <v>0</v>
      </c>
    </row>
    <row r="21" spans="2:22" ht="20.25" customHeight="1">
      <c r="B21" s="294" t="s">
        <v>127</v>
      </c>
      <c r="C21" s="359" t="s">
        <v>12</v>
      </c>
      <c r="D21" s="490"/>
      <c r="E21" s="489"/>
      <c r="F21" s="489"/>
      <c r="G21" s="489"/>
      <c r="H21" s="491">
        <f>建設_投入分析!BU18</f>
        <v>0</v>
      </c>
      <c r="I21" s="296">
        <f t="shared" si="0"/>
        <v>0</v>
      </c>
      <c r="J21" s="296">
        <f>手順⑦!D19</f>
        <v>0</v>
      </c>
      <c r="K21" s="296">
        <f t="shared" si="1"/>
        <v>0</v>
      </c>
      <c r="L21" s="296">
        <f t="shared" si="2"/>
        <v>0</v>
      </c>
      <c r="M21" s="1523"/>
      <c r="N21" s="1523"/>
      <c r="O21" s="296">
        <f t="shared" si="3"/>
        <v>0</v>
      </c>
      <c r="P21" s="296">
        <f t="shared" si="4"/>
        <v>0</v>
      </c>
      <c r="Q21" s="296">
        <f>手順⑭!D19</f>
        <v>0</v>
      </c>
      <c r="R21" s="296">
        <f t="shared" si="5"/>
        <v>0</v>
      </c>
      <c r="S21" s="296">
        <f t="shared" si="6"/>
        <v>0</v>
      </c>
      <c r="T21" s="296">
        <f t="shared" si="7"/>
        <v>0</v>
      </c>
      <c r="U21" s="296">
        <f t="shared" si="7"/>
        <v>0</v>
      </c>
      <c r="V21" s="298">
        <f t="shared" si="7"/>
        <v>0</v>
      </c>
    </row>
    <row r="22" spans="2:22" ht="20.25" customHeight="1">
      <c r="B22" s="294" t="s">
        <v>128</v>
      </c>
      <c r="C22" s="359" t="s">
        <v>418</v>
      </c>
      <c r="D22" s="490"/>
      <c r="E22" s="489"/>
      <c r="F22" s="489"/>
      <c r="G22" s="489"/>
      <c r="H22" s="491">
        <f>建設_投入分析!BU19</f>
        <v>0</v>
      </c>
      <c r="I22" s="296">
        <f t="shared" si="0"/>
        <v>0</v>
      </c>
      <c r="J22" s="296">
        <f>手順⑦!D20</f>
        <v>0</v>
      </c>
      <c r="K22" s="296">
        <f t="shared" si="1"/>
        <v>0</v>
      </c>
      <c r="L22" s="296">
        <f t="shared" si="2"/>
        <v>0</v>
      </c>
      <c r="M22" s="1523"/>
      <c r="N22" s="1523"/>
      <c r="O22" s="296">
        <f t="shared" si="3"/>
        <v>0</v>
      </c>
      <c r="P22" s="296">
        <f t="shared" si="4"/>
        <v>0</v>
      </c>
      <c r="Q22" s="296">
        <f>手順⑭!D20</f>
        <v>0</v>
      </c>
      <c r="R22" s="296">
        <f t="shared" si="5"/>
        <v>0</v>
      </c>
      <c r="S22" s="296">
        <f t="shared" si="6"/>
        <v>0</v>
      </c>
      <c r="T22" s="296">
        <f t="shared" si="7"/>
        <v>0</v>
      </c>
      <c r="U22" s="296">
        <f t="shared" si="7"/>
        <v>0</v>
      </c>
      <c r="V22" s="298">
        <f t="shared" si="7"/>
        <v>0</v>
      </c>
    </row>
    <row r="23" spans="2:22" ht="20.25" customHeight="1">
      <c r="B23" s="294" t="s">
        <v>129</v>
      </c>
      <c r="C23" s="359" t="s">
        <v>419</v>
      </c>
      <c r="D23" s="490"/>
      <c r="E23" s="489"/>
      <c r="F23" s="489"/>
      <c r="G23" s="489"/>
      <c r="H23" s="491">
        <f>建設_投入分析!BU20</f>
        <v>0</v>
      </c>
      <c r="I23" s="296">
        <f t="shared" si="0"/>
        <v>0</v>
      </c>
      <c r="J23" s="296">
        <f>手順⑦!D21</f>
        <v>0</v>
      </c>
      <c r="K23" s="296">
        <f t="shared" si="1"/>
        <v>0</v>
      </c>
      <c r="L23" s="296">
        <f t="shared" si="2"/>
        <v>0</v>
      </c>
      <c r="M23" s="1523"/>
      <c r="N23" s="1523"/>
      <c r="O23" s="296">
        <f t="shared" si="3"/>
        <v>0</v>
      </c>
      <c r="P23" s="296">
        <f t="shared" si="4"/>
        <v>0</v>
      </c>
      <c r="Q23" s="296">
        <f>手順⑭!D21</f>
        <v>0</v>
      </c>
      <c r="R23" s="296">
        <f t="shared" si="5"/>
        <v>0</v>
      </c>
      <c r="S23" s="296">
        <f t="shared" si="6"/>
        <v>0</v>
      </c>
      <c r="T23" s="296">
        <f t="shared" si="7"/>
        <v>0</v>
      </c>
      <c r="U23" s="296">
        <f t="shared" si="7"/>
        <v>0</v>
      </c>
      <c r="V23" s="298">
        <f t="shared" si="7"/>
        <v>0</v>
      </c>
    </row>
    <row r="24" spans="2:22" ht="20.25" customHeight="1">
      <c r="B24" s="294" t="s">
        <v>131</v>
      </c>
      <c r="C24" s="359" t="s">
        <v>420</v>
      </c>
      <c r="D24" s="490"/>
      <c r="E24" s="489"/>
      <c r="F24" s="489"/>
      <c r="G24" s="489"/>
      <c r="H24" s="491">
        <f>建設_投入分析!BU21</f>
        <v>0</v>
      </c>
      <c r="I24" s="296">
        <f t="shared" si="0"/>
        <v>0</v>
      </c>
      <c r="J24" s="296">
        <f>手順⑦!D22</f>
        <v>0</v>
      </c>
      <c r="K24" s="296">
        <f t="shared" si="1"/>
        <v>0</v>
      </c>
      <c r="L24" s="296">
        <f t="shared" si="2"/>
        <v>0</v>
      </c>
      <c r="M24" s="1523"/>
      <c r="N24" s="1523"/>
      <c r="O24" s="296">
        <f t="shared" si="3"/>
        <v>0</v>
      </c>
      <c r="P24" s="296">
        <f t="shared" si="4"/>
        <v>0</v>
      </c>
      <c r="Q24" s="296">
        <f>手順⑭!D22</f>
        <v>0</v>
      </c>
      <c r="R24" s="296">
        <f t="shared" si="5"/>
        <v>0</v>
      </c>
      <c r="S24" s="296">
        <f t="shared" si="6"/>
        <v>0</v>
      </c>
      <c r="T24" s="296">
        <f t="shared" si="7"/>
        <v>0</v>
      </c>
      <c r="U24" s="296">
        <f t="shared" si="7"/>
        <v>0</v>
      </c>
      <c r="V24" s="298">
        <f t="shared" si="7"/>
        <v>0</v>
      </c>
    </row>
    <row r="25" spans="2:22" ht="20.25" customHeight="1">
      <c r="B25" s="294" t="s">
        <v>133</v>
      </c>
      <c r="C25" s="359" t="s">
        <v>14</v>
      </c>
      <c r="D25" s="490"/>
      <c r="E25" s="489"/>
      <c r="F25" s="489"/>
      <c r="G25" s="489"/>
      <c r="H25" s="491">
        <f>建設_投入分析!BU22</f>
        <v>0</v>
      </c>
      <c r="I25" s="296">
        <f t="shared" si="0"/>
        <v>0</v>
      </c>
      <c r="J25" s="296">
        <f>手順⑦!D23</f>
        <v>0</v>
      </c>
      <c r="K25" s="296">
        <f t="shared" si="1"/>
        <v>0</v>
      </c>
      <c r="L25" s="296">
        <f t="shared" si="2"/>
        <v>0</v>
      </c>
      <c r="M25" s="1523"/>
      <c r="N25" s="1523"/>
      <c r="O25" s="296">
        <f t="shared" si="3"/>
        <v>0</v>
      </c>
      <c r="P25" s="296">
        <f t="shared" si="4"/>
        <v>0</v>
      </c>
      <c r="Q25" s="296">
        <f>手順⑭!D23</f>
        <v>0</v>
      </c>
      <c r="R25" s="296">
        <f t="shared" si="5"/>
        <v>0</v>
      </c>
      <c r="S25" s="296">
        <f t="shared" si="6"/>
        <v>0</v>
      </c>
      <c r="T25" s="296">
        <f t="shared" si="7"/>
        <v>0</v>
      </c>
      <c r="U25" s="296">
        <f t="shared" si="7"/>
        <v>0</v>
      </c>
      <c r="V25" s="298">
        <f t="shared" si="7"/>
        <v>0</v>
      </c>
    </row>
    <row r="26" spans="2:22" ht="20.25" customHeight="1">
      <c r="B26" s="294" t="s">
        <v>135</v>
      </c>
      <c r="C26" s="359" t="s">
        <v>13</v>
      </c>
      <c r="D26" s="490"/>
      <c r="E26" s="489"/>
      <c r="F26" s="489"/>
      <c r="G26" s="489"/>
      <c r="H26" s="491">
        <f>建設_投入分析!BU23</f>
        <v>0</v>
      </c>
      <c r="I26" s="296">
        <f t="shared" si="0"/>
        <v>0</v>
      </c>
      <c r="J26" s="296">
        <f>手順⑦!D24</f>
        <v>0</v>
      </c>
      <c r="K26" s="296">
        <f t="shared" si="1"/>
        <v>0</v>
      </c>
      <c r="L26" s="296">
        <f t="shared" si="2"/>
        <v>0</v>
      </c>
      <c r="M26" s="1523"/>
      <c r="N26" s="1523"/>
      <c r="O26" s="296">
        <f t="shared" si="3"/>
        <v>0</v>
      </c>
      <c r="P26" s="296">
        <f t="shared" si="4"/>
        <v>0</v>
      </c>
      <c r="Q26" s="296">
        <f>手順⑭!D24</f>
        <v>0</v>
      </c>
      <c r="R26" s="296">
        <f t="shared" si="5"/>
        <v>0</v>
      </c>
      <c r="S26" s="296">
        <f t="shared" si="6"/>
        <v>0</v>
      </c>
      <c r="T26" s="296">
        <f t="shared" si="7"/>
        <v>0</v>
      </c>
      <c r="U26" s="296">
        <f t="shared" si="7"/>
        <v>0</v>
      </c>
      <c r="V26" s="298">
        <f t="shared" si="7"/>
        <v>0</v>
      </c>
    </row>
    <row r="27" spans="2:22" ht="20.25" customHeight="1">
      <c r="B27" s="294" t="s">
        <v>136</v>
      </c>
      <c r="C27" s="359" t="s">
        <v>577</v>
      </c>
      <c r="D27" s="490"/>
      <c r="E27" s="489"/>
      <c r="F27" s="489"/>
      <c r="G27" s="489"/>
      <c r="H27" s="491">
        <f>建設_投入分析!BU24</f>
        <v>0</v>
      </c>
      <c r="I27" s="296">
        <f t="shared" si="0"/>
        <v>0</v>
      </c>
      <c r="J27" s="296">
        <f>手順⑦!D25</f>
        <v>0</v>
      </c>
      <c r="K27" s="296">
        <f t="shared" si="1"/>
        <v>0</v>
      </c>
      <c r="L27" s="296">
        <f t="shared" si="2"/>
        <v>0</v>
      </c>
      <c r="M27" s="1523"/>
      <c r="N27" s="1523"/>
      <c r="O27" s="296">
        <f t="shared" si="3"/>
        <v>0</v>
      </c>
      <c r="P27" s="296">
        <f t="shared" si="4"/>
        <v>0</v>
      </c>
      <c r="Q27" s="296">
        <f>手順⑭!D25</f>
        <v>0</v>
      </c>
      <c r="R27" s="296">
        <f t="shared" si="5"/>
        <v>0</v>
      </c>
      <c r="S27" s="296">
        <f t="shared" si="6"/>
        <v>0</v>
      </c>
      <c r="T27" s="296">
        <f t="shared" si="7"/>
        <v>0</v>
      </c>
      <c r="U27" s="296">
        <f t="shared" si="7"/>
        <v>0</v>
      </c>
      <c r="V27" s="298">
        <f t="shared" si="7"/>
        <v>0</v>
      </c>
    </row>
    <row r="28" spans="2:22" ht="20.25" customHeight="1">
      <c r="B28" s="294" t="s">
        <v>138</v>
      </c>
      <c r="C28" s="359" t="s">
        <v>15</v>
      </c>
      <c r="D28" s="490"/>
      <c r="E28" s="489"/>
      <c r="F28" s="489"/>
      <c r="G28" s="489"/>
      <c r="H28" s="491">
        <f>建設_投入分析!BU25</f>
        <v>0</v>
      </c>
      <c r="I28" s="296">
        <f t="shared" si="0"/>
        <v>0</v>
      </c>
      <c r="J28" s="296">
        <f>手順⑦!D26</f>
        <v>0</v>
      </c>
      <c r="K28" s="296">
        <f t="shared" si="1"/>
        <v>0</v>
      </c>
      <c r="L28" s="296">
        <f t="shared" si="2"/>
        <v>0</v>
      </c>
      <c r="M28" s="1523"/>
      <c r="N28" s="1523"/>
      <c r="O28" s="296">
        <f t="shared" si="3"/>
        <v>0</v>
      </c>
      <c r="P28" s="296">
        <f t="shared" si="4"/>
        <v>0</v>
      </c>
      <c r="Q28" s="296">
        <f>手順⑭!D26</f>
        <v>0</v>
      </c>
      <c r="R28" s="296">
        <f t="shared" si="5"/>
        <v>0</v>
      </c>
      <c r="S28" s="296">
        <f t="shared" si="6"/>
        <v>0</v>
      </c>
      <c r="T28" s="296">
        <f t="shared" si="7"/>
        <v>0</v>
      </c>
      <c r="U28" s="296">
        <f t="shared" si="7"/>
        <v>0</v>
      </c>
      <c r="V28" s="298">
        <f t="shared" si="7"/>
        <v>0</v>
      </c>
    </row>
    <row r="29" spans="2:22" ht="20.25" customHeight="1">
      <c r="B29" s="294" t="s">
        <v>139</v>
      </c>
      <c r="C29" s="359" t="s">
        <v>16</v>
      </c>
      <c r="D29" s="490"/>
      <c r="E29" s="489"/>
      <c r="F29" s="489"/>
      <c r="G29" s="489"/>
      <c r="H29" s="491">
        <f>建設_投入分析!BU26</f>
        <v>0</v>
      </c>
      <c r="I29" s="296">
        <f t="shared" si="0"/>
        <v>0</v>
      </c>
      <c r="J29" s="296">
        <f>手順⑦!D27</f>
        <v>0</v>
      </c>
      <c r="K29" s="296">
        <f t="shared" si="1"/>
        <v>0</v>
      </c>
      <c r="L29" s="296">
        <f t="shared" si="2"/>
        <v>0</v>
      </c>
      <c r="M29" s="1523"/>
      <c r="N29" s="1523"/>
      <c r="O29" s="296">
        <f t="shared" si="3"/>
        <v>0</v>
      </c>
      <c r="P29" s="296">
        <f t="shared" si="4"/>
        <v>0</v>
      </c>
      <c r="Q29" s="296">
        <f>手順⑭!D27</f>
        <v>0</v>
      </c>
      <c r="R29" s="296">
        <f t="shared" si="5"/>
        <v>0</v>
      </c>
      <c r="S29" s="296">
        <f t="shared" si="6"/>
        <v>0</v>
      </c>
      <c r="T29" s="296">
        <f t="shared" si="7"/>
        <v>0</v>
      </c>
      <c r="U29" s="296">
        <f t="shared" si="7"/>
        <v>0</v>
      </c>
      <c r="V29" s="298">
        <f t="shared" si="7"/>
        <v>0</v>
      </c>
    </row>
    <row r="30" spans="2:22" ht="20.25" customHeight="1">
      <c r="B30" s="294" t="s">
        <v>140</v>
      </c>
      <c r="C30" s="359" t="s">
        <v>17</v>
      </c>
      <c r="D30" s="360">
        <f>建設_投入分析!BU52</f>
        <v>0</v>
      </c>
      <c r="E30" s="491">
        <f t="shared" ref="E30" si="8">D30*D121</f>
        <v>0</v>
      </c>
      <c r="F30" s="491">
        <f>建設_投入分析!BU51</f>
        <v>0</v>
      </c>
      <c r="G30" s="491">
        <f>建設_投入分析!BU46</f>
        <v>0</v>
      </c>
      <c r="H30" s="491">
        <f>建設_投入分析!BU27</f>
        <v>0</v>
      </c>
      <c r="I30" s="296">
        <f t="shared" si="0"/>
        <v>0</v>
      </c>
      <c r="J30" s="296">
        <f>手順⑦!D28</f>
        <v>0</v>
      </c>
      <c r="K30" s="296">
        <f t="shared" si="1"/>
        <v>0</v>
      </c>
      <c r="L30" s="296">
        <f t="shared" si="2"/>
        <v>0</v>
      </c>
      <c r="M30" s="1523"/>
      <c r="N30" s="1523"/>
      <c r="O30" s="296">
        <f t="shared" si="3"/>
        <v>0</v>
      </c>
      <c r="P30" s="296">
        <f t="shared" si="4"/>
        <v>0</v>
      </c>
      <c r="Q30" s="296">
        <f>手順⑭!D28</f>
        <v>0</v>
      </c>
      <c r="R30" s="296">
        <f t="shared" si="5"/>
        <v>0</v>
      </c>
      <c r="S30" s="296">
        <f t="shared" si="6"/>
        <v>0</v>
      </c>
      <c r="T30" s="296">
        <f t="shared" si="7"/>
        <v>0</v>
      </c>
      <c r="U30" s="296">
        <f t="shared" si="7"/>
        <v>0</v>
      </c>
      <c r="V30" s="298">
        <f t="shared" si="7"/>
        <v>0</v>
      </c>
    </row>
    <row r="31" spans="2:22" ht="20.25" customHeight="1">
      <c r="B31" s="294" t="s">
        <v>141</v>
      </c>
      <c r="C31" s="359" t="s">
        <v>18</v>
      </c>
      <c r="D31" s="490"/>
      <c r="E31" s="489"/>
      <c r="F31" s="489"/>
      <c r="G31" s="489"/>
      <c r="H31" s="491">
        <f>建設_投入分析!BU28</f>
        <v>0</v>
      </c>
      <c r="I31" s="296">
        <f t="shared" si="0"/>
        <v>0</v>
      </c>
      <c r="J31" s="296">
        <f>手順⑦!D29</f>
        <v>0</v>
      </c>
      <c r="K31" s="296">
        <f t="shared" si="1"/>
        <v>0</v>
      </c>
      <c r="L31" s="296">
        <f t="shared" si="2"/>
        <v>0</v>
      </c>
      <c r="M31" s="1523"/>
      <c r="N31" s="1523"/>
      <c r="O31" s="296">
        <f t="shared" si="3"/>
        <v>0</v>
      </c>
      <c r="P31" s="296">
        <f t="shared" si="4"/>
        <v>0</v>
      </c>
      <c r="Q31" s="296">
        <f>手順⑭!D29</f>
        <v>0</v>
      </c>
      <c r="R31" s="296">
        <f t="shared" si="5"/>
        <v>0</v>
      </c>
      <c r="S31" s="296">
        <f t="shared" si="6"/>
        <v>0</v>
      </c>
      <c r="T31" s="296">
        <f t="shared" si="7"/>
        <v>0</v>
      </c>
      <c r="U31" s="296">
        <f t="shared" si="7"/>
        <v>0</v>
      </c>
      <c r="V31" s="298">
        <f t="shared" si="7"/>
        <v>0</v>
      </c>
    </row>
    <row r="32" spans="2:22" ht="20.25" customHeight="1">
      <c r="B32" s="294" t="s">
        <v>143</v>
      </c>
      <c r="C32" s="359" t="s">
        <v>29</v>
      </c>
      <c r="D32" s="490"/>
      <c r="E32" s="489"/>
      <c r="F32" s="489"/>
      <c r="G32" s="489"/>
      <c r="H32" s="491">
        <f>建設_投入分析!BU29</f>
        <v>0</v>
      </c>
      <c r="I32" s="296">
        <f t="shared" si="0"/>
        <v>0</v>
      </c>
      <c r="J32" s="296">
        <f>手順⑦!D30</f>
        <v>0</v>
      </c>
      <c r="K32" s="296">
        <f t="shared" si="1"/>
        <v>0</v>
      </c>
      <c r="L32" s="296">
        <f t="shared" si="2"/>
        <v>0</v>
      </c>
      <c r="M32" s="1523"/>
      <c r="N32" s="1523"/>
      <c r="O32" s="296">
        <f t="shared" si="3"/>
        <v>0</v>
      </c>
      <c r="P32" s="296">
        <f t="shared" si="4"/>
        <v>0</v>
      </c>
      <c r="Q32" s="296">
        <f>手順⑭!D30</f>
        <v>0</v>
      </c>
      <c r="R32" s="296">
        <f t="shared" si="5"/>
        <v>0</v>
      </c>
      <c r="S32" s="296">
        <f t="shared" si="6"/>
        <v>0</v>
      </c>
      <c r="T32" s="296">
        <f t="shared" si="7"/>
        <v>0</v>
      </c>
      <c r="U32" s="296">
        <f t="shared" si="7"/>
        <v>0</v>
      </c>
      <c r="V32" s="298">
        <f t="shared" si="7"/>
        <v>0</v>
      </c>
    </row>
    <row r="33" spans="2:22" ht="20.25" customHeight="1">
      <c r="B33" s="294" t="s">
        <v>145</v>
      </c>
      <c r="C33" s="359" t="s">
        <v>30</v>
      </c>
      <c r="D33" s="490"/>
      <c r="E33" s="489"/>
      <c r="F33" s="489"/>
      <c r="G33" s="489"/>
      <c r="H33" s="491">
        <f>建設_投入分析!BU30</f>
        <v>0</v>
      </c>
      <c r="I33" s="296">
        <f t="shared" si="0"/>
        <v>0</v>
      </c>
      <c r="J33" s="296">
        <f>手順⑦!D31</f>
        <v>0</v>
      </c>
      <c r="K33" s="296">
        <f t="shared" si="1"/>
        <v>0</v>
      </c>
      <c r="L33" s="296">
        <f t="shared" si="2"/>
        <v>0</v>
      </c>
      <c r="M33" s="1523"/>
      <c r="N33" s="1523"/>
      <c r="O33" s="296">
        <f t="shared" si="3"/>
        <v>0</v>
      </c>
      <c r="P33" s="296">
        <f t="shared" si="4"/>
        <v>0</v>
      </c>
      <c r="Q33" s="296">
        <f>手順⑭!D31</f>
        <v>0</v>
      </c>
      <c r="R33" s="296">
        <f t="shared" si="5"/>
        <v>0</v>
      </c>
      <c r="S33" s="296">
        <f t="shared" si="6"/>
        <v>0</v>
      </c>
      <c r="T33" s="296">
        <f t="shared" si="7"/>
        <v>0</v>
      </c>
      <c r="U33" s="296">
        <f t="shared" si="7"/>
        <v>0</v>
      </c>
      <c r="V33" s="298">
        <f t="shared" si="7"/>
        <v>0</v>
      </c>
    </row>
    <row r="34" spans="2:22" ht="20.25" customHeight="1">
      <c r="B34" s="294" t="s">
        <v>146</v>
      </c>
      <c r="C34" s="359" t="s">
        <v>19</v>
      </c>
      <c r="D34" s="490"/>
      <c r="E34" s="489"/>
      <c r="F34" s="489"/>
      <c r="G34" s="489"/>
      <c r="H34" s="491">
        <f>建設_投入分析!BU31</f>
        <v>0</v>
      </c>
      <c r="I34" s="296">
        <f t="shared" si="0"/>
        <v>0</v>
      </c>
      <c r="J34" s="296">
        <f>手順⑦!D32</f>
        <v>0</v>
      </c>
      <c r="K34" s="296">
        <f t="shared" si="1"/>
        <v>0</v>
      </c>
      <c r="L34" s="296">
        <f t="shared" si="2"/>
        <v>0</v>
      </c>
      <c r="M34" s="1523"/>
      <c r="N34" s="1523"/>
      <c r="O34" s="296">
        <f t="shared" si="3"/>
        <v>0</v>
      </c>
      <c r="P34" s="296">
        <f t="shared" si="4"/>
        <v>0</v>
      </c>
      <c r="Q34" s="296">
        <f>手順⑭!D32</f>
        <v>0</v>
      </c>
      <c r="R34" s="296">
        <f t="shared" si="5"/>
        <v>0</v>
      </c>
      <c r="S34" s="296">
        <f t="shared" si="6"/>
        <v>0</v>
      </c>
      <c r="T34" s="296">
        <f t="shared" si="7"/>
        <v>0</v>
      </c>
      <c r="U34" s="296">
        <f t="shared" si="7"/>
        <v>0</v>
      </c>
      <c r="V34" s="298">
        <f t="shared" si="7"/>
        <v>0</v>
      </c>
    </row>
    <row r="35" spans="2:22" ht="20.25" customHeight="1">
      <c r="B35" s="294" t="s">
        <v>147</v>
      </c>
      <c r="C35" s="359" t="s">
        <v>20</v>
      </c>
      <c r="D35" s="490"/>
      <c r="E35" s="489"/>
      <c r="F35" s="489"/>
      <c r="G35" s="489"/>
      <c r="H35" s="491">
        <f>建設_投入分析!BU32</f>
        <v>0</v>
      </c>
      <c r="I35" s="296">
        <f t="shared" si="0"/>
        <v>0</v>
      </c>
      <c r="J35" s="296">
        <f>手順⑦!D33</f>
        <v>0</v>
      </c>
      <c r="K35" s="296">
        <f t="shared" si="1"/>
        <v>0</v>
      </c>
      <c r="L35" s="296">
        <f t="shared" si="2"/>
        <v>0</v>
      </c>
      <c r="M35" s="1523"/>
      <c r="N35" s="1523"/>
      <c r="O35" s="296">
        <f t="shared" si="3"/>
        <v>0</v>
      </c>
      <c r="P35" s="296">
        <f t="shared" si="4"/>
        <v>0</v>
      </c>
      <c r="Q35" s="296">
        <f>手順⑭!D33</f>
        <v>0</v>
      </c>
      <c r="R35" s="296">
        <f t="shared" si="5"/>
        <v>0</v>
      </c>
      <c r="S35" s="296">
        <f t="shared" si="6"/>
        <v>0</v>
      </c>
      <c r="T35" s="296">
        <f t="shared" si="7"/>
        <v>0</v>
      </c>
      <c r="U35" s="296">
        <f t="shared" si="7"/>
        <v>0</v>
      </c>
      <c r="V35" s="298">
        <f t="shared" si="7"/>
        <v>0</v>
      </c>
    </row>
    <row r="36" spans="2:22" ht="20.25" customHeight="1">
      <c r="B36" s="294" t="s">
        <v>149</v>
      </c>
      <c r="C36" s="359" t="s">
        <v>21</v>
      </c>
      <c r="D36" s="490"/>
      <c r="E36" s="489"/>
      <c r="F36" s="489"/>
      <c r="G36" s="489"/>
      <c r="H36" s="491">
        <f>建設_投入分析!BU33</f>
        <v>0</v>
      </c>
      <c r="I36" s="296">
        <f t="shared" si="0"/>
        <v>0</v>
      </c>
      <c r="J36" s="296">
        <f>手順⑦!D34</f>
        <v>0</v>
      </c>
      <c r="K36" s="296">
        <f t="shared" si="1"/>
        <v>0</v>
      </c>
      <c r="L36" s="296">
        <f t="shared" si="2"/>
        <v>0</v>
      </c>
      <c r="M36" s="1523"/>
      <c r="N36" s="1523"/>
      <c r="O36" s="296">
        <f t="shared" si="3"/>
        <v>0</v>
      </c>
      <c r="P36" s="296">
        <f t="shared" si="4"/>
        <v>0</v>
      </c>
      <c r="Q36" s="296">
        <f>手順⑭!D34</f>
        <v>0</v>
      </c>
      <c r="R36" s="296">
        <f t="shared" si="5"/>
        <v>0</v>
      </c>
      <c r="S36" s="296">
        <f t="shared" si="6"/>
        <v>0</v>
      </c>
      <c r="T36" s="296">
        <f t="shared" si="7"/>
        <v>0</v>
      </c>
      <c r="U36" s="296">
        <f t="shared" si="7"/>
        <v>0</v>
      </c>
      <c r="V36" s="298">
        <f t="shared" si="7"/>
        <v>0</v>
      </c>
    </row>
    <row r="37" spans="2:22" ht="20.25" customHeight="1">
      <c r="B37" s="294" t="s">
        <v>151</v>
      </c>
      <c r="C37" s="359" t="s">
        <v>32</v>
      </c>
      <c r="D37" s="490"/>
      <c r="E37" s="489"/>
      <c r="F37" s="489"/>
      <c r="G37" s="489"/>
      <c r="H37" s="491">
        <f>建設_投入分析!BU34</f>
        <v>0</v>
      </c>
      <c r="I37" s="296">
        <f t="shared" si="0"/>
        <v>0</v>
      </c>
      <c r="J37" s="296">
        <f>手順⑦!D35</f>
        <v>0</v>
      </c>
      <c r="K37" s="296">
        <f t="shared" si="1"/>
        <v>0</v>
      </c>
      <c r="L37" s="296">
        <f t="shared" si="2"/>
        <v>0</v>
      </c>
      <c r="M37" s="1523"/>
      <c r="N37" s="1523"/>
      <c r="O37" s="296">
        <f t="shared" si="3"/>
        <v>0</v>
      </c>
      <c r="P37" s="296">
        <f t="shared" si="4"/>
        <v>0</v>
      </c>
      <c r="Q37" s="296">
        <f>手順⑭!D35</f>
        <v>0</v>
      </c>
      <c r="R37" s="296">
        <f t="shared" si="5"/>
        <v>0</v>
      </c>
      <c r="S37" s="296">
        <f t="shared" si="6"/>
        <v>0</v>
      </c>
      <c r="T37" s="296">
        <f t="shared" si="7"/>
        <v>0</v>
      </c>
      <c r="U37" s="296">
        <f t="shared" si="7"/>
        <v>0</v>
      </c>
      <c r="V37" s="298">
        <f t="shared" si="7"/>
        <v>0</v>
      </c>
    </row>
    <row r="38" spans="2:22" ht="20.25" customHeight="1">
      <c r="B38" s="294" t="s">
        <v>153</v>
      </c>
      <c r="C38" s="359" t="s">
        <v>22</v>
      </c>
      <c r="D38" s="490"/>
      <c r="E38" s="489"/>
      <c r="F38" s="489"/>
      <c r="G38" s="489"/>
      <c r="H38" s="491">
        <f>建設_投入分析!BU35</f>
        <v>0</v>
      </c>
      <c r="I38" s="296">
        <f t="shared" si="0"/>
        <v>0</v>
      </c>
      <c r="J38" s="296">
        <f>手順⑦!D36</f>
        <v>0</v>
      </c>
      <c r="K38" s="296">
        <f t="shared" si="1"/>
        <v>0</v>
      </c>
      <c r="L38" s="296">
        <f t="shared" si="2"/>
        <v>0</v>
      </c>
      <c r="M38" s="1523"/>
      <c r="N38" s="1523"/>
      <c r="O38" s="296">
        <f t="shared" si="3"/>
        <v>0</v>
      </c>
      <c r="P38" s="296">
        <f t="shared" si="4"/>
        <v>0</v>
      </c>
      <c r="Q38" s="296">
        <f>手順⑭!D36</f>
        <v>0</v>
      </c>
      <c r="R38" s="296">
        <f t="shared" si="5"/>
        <v>0</v>
      </c>
      <c r="S38" s="296">
        <f t="shared" si="6"/>
        <v>0</v>
      </c>
      <c r="T38" s="296">
        <f t="shared" si="7"/>
        <v>0</v>
      </c>
      <c r="U38" s="296">
        <f t="shared" si="7"/>
        <v>0</v>
      </c>
      <c r="V38" s="298">
        <f t="shared" si="7"/>
        <v>0</v>
      </c>
    </row>
    <row r="39" spans="2:22" ht="20.25" customHeight="1">
      <c r="B39" s="294" t="s">
        <v>155</v>
      </c>
      <c r="C39" s="359" t="s">
        <v>23</v>
      </c>
      <c r="D39" s="490"/>
      <c r="E39" s="489"/>
      <c r="F39" s="489"/>
      <c r="G39" s="489"/>
      <c r="H39" s="491">
        <f>建設_投入分析!BU36</f>
        <v>0</v>
      </c>
      <c r="I39" s="296">
        <f t="shared" si="0"/>
        <v>0</v>
      </c>
      <c r="J39" s="296">
        <f>手順⑦!D37</f>
        <v>0</v>
      </c>
      <c r="K39" s="296">
        <f t="shared" si="1"/>
        <v>0</v>
      </c>
      <c r="L39" s="296">
        <f t="shared" si="2"/>
        <v>0</v>
      </c>
      <c r="M39" s="1523"/>
      <c r="N39" s="1523"/>
      <c r="O39" s="296">
        <f t="shared" si="3"/>
        <v>0</v>
      </c>
      <c r="P39" s="296">
        <f t="shared" si="4"/>
        <v>0</v>
      </c>
      <c r="Q39" s="296">
        <f>手順⑭!D37</f>
        <v>0</v>
      </c>
      <c r="R39" s="296">
        <f t="shared" si="5"/>
        <v>0</v>
      </c>
      <c r="S39" s="296">
        <f t="shared" si="6"/>
        <v>0</v>
      </c>
      <c r="T39" s="296">
        <f t="shared" si="7"/>
        <v>0</v>
      </c>
      <c r="U39" s="296">
        <f t="shared" si="7"/>
        <v>0</v>
      </c>
      <c r="V39" s="298">
        <f t="shared" si="7"/>
        <v>0</v>
      </c>
    </row>
    <row r="40" spans="2:22" ht="20.25" customHeight="1">
      <c r="B40" s="294" t="s">
        <v>156</v>
      </c>
      <c r="C40" s="359" t="s">
        <v>24</v>
      </c>
      <c r="D40" s="490"/>
      <c r="E40" s="489"/>
      <c r="F40" s="489"/>
      <c r="G40" s="489"/>
      <c r="H40" s="491">
        <f>建設_投入分析!BU37</f>
        <v>0</v>
      </c>
      <c r="I40" s="296">
        <f t="shared" si="0"/>
        <v>0</v>
      </c>
      <c r="J40" s="296">
        <f>手順⑦!D38</f>
        <v>0</v>
      </c>
      <c r="K40" s="296">
        <f t="shared" si="1"/>
        <v>0</v>
      </c>
      <c r="L40" s="296">
        <f t="shared" si="2"/>
        <v>0</v>
      </c>
      <c r="M40" s="1523"/>
      <c r="N40" s="1523"/>
      <c r="O40" s="296">
        <f t="shared" si="3"/>
        <v>0</v>
      </c>
      <c r="P40" s="296">
        <f t="shared" si="4"/>
        <v>0</v>
      </c>
      <c r="Q40" s="296">
        <f>手順⑭!D38</f>
        <v>0</v>
      </c>
      <c r="R40" s="296">
        <f t="shared" si="5"/>
        <v>0</v>
      </c>
      <c r="S40" s="296">
        <f t="shared" si="6"/>
        <v>0</v>
      </c>
      <c r="T40" s="296">
        <f t="shared" si="7"/>
        <v>0</v>
      </c>
      <c r="U40" s="296">
        <f t="shared" si="7"/>
        <v>0</v>
      </c>
      <c r="V40" s="298">
        <f t="shared" si="7"/>
        <v>0</v>
      </c>
    </row>
    <row r="41" spans="2:22" ht="20.25" customHeight="1">
      <c r="B41" s="294" t="s">
        <v>158</v>
      </c>
      <c r="C41" s="359" t="s">
        <v>31</v>
      </c>
      <c r="D41" s="490"/>
      <c r="E41" s="489"/>
      <c r="F41" s="489"/>
      <c r="G41" s="489"/>
      <c r="H41" s="491">
        <f>建設_投入分析!BU38</f>
        <v>0</v>
      </c>
      <c r="I41" s="296">
        <f t="shared" si="0"/>
        <v>0</v>
      </c>
      <c r="J41" s="296">
        <f>手順⑦!D39</f>
        <v>0</v>
      </c>
      <c r="K41" s="296">
        <f t="shared" si="1"/>
        <v>0</v>
      </c>
      <c r="L41" s="296">
        <f t="shared" si="2"/>
        <v>0</v>
      </c>
      <c r="M41" s="1523"/>
      <c r="N41" s="1523"/>
      <c r="O41" s="296">
        <f t="shared" si="3"/>
        <v>0</v>
      </c>
      <c r="P41" s="296">
        <f t="shared" si="4"/>
        <v>0</v>
      </c>
      <c r="Q41" s="296">
        <f>手順⑭!D39</f>
        <v>0</v>
      </c>
      <c r="R41" s="296">
        <f t="shared" si="5"/>
        <v>0</v>
      </c>
      <c r="S41" s="296">
        <f t="shared" si="6"/>
        <v>0</v>
      </c>
      <c r="T41" s="296">
        <f t="shared" si="7"/>
        <v>0</v>
      </c>
      <c r="U41" s="296">
        <f t="shared" si="7"/>
        <v>0</v>
      </c>
      <c r="V41" s="298">
        <f t="shared" si="7"/>
        <v>0</v>
      </c>
    </row>
    <row r="42" spans="2:22" ht="20.25" customHeight="1">
      <c r="B42" s="294" t="s">
        <v>160</v>
      </c>
      <c r="C42" s="359" t="s">
        <v>447</v>
      </c>
      <c r="D42" s="490"/>
      <c r="E42" s="489"/>
      <c r="F42" s="489"/>
      <c r="G42" s="489"/>
      <c r="H42" s="491">
        <f>建設_投入分析!BU39</f>
        <v>0</v>
      </c>
      <c r="I42" s="296">
        <f t="shared" si="0"/>
        <v>0</v>
      </c>
      <c r="J42" s="296">
        <f>手順⑦!D40</f>
        <v>0</v>
      </c>
      <c r="K42" s="296">
        <f t="shared" si="1"/>
        <v>0</v>
      </c>
      <c r="L42" s="296">
        <f t="shared" si="2"/>
        <v>0</v>
      </c>
      <c r="M42" s="1523"/>
      <c r="N42" s="1523"/>
      <c r="O42" s="296">
        <f t="shared" si="3"/>
        <v>0</v>
      </c>
      <c r="P42" s="296">
        <f t="shared" si="4"/>
        <v>0</v>
      </c>
      <c r="Q42" s="296">
        <f>手順⑭!D40</f>
        <v>0</v>
      </c>
      <c r="R42" s="296">
        <f t="shared" si="5"/>
        <v>0</v>
      </c>
      <c r="S42" s="296">
        <f t="shared" si="6"/>
        <v>0</v>
      </c>
      <c r="T42" s="296">
        <f t="shared" si="7"/>
        <v>0</v>
      </c>
      <c r="U42" s="296">
        <f t="shared" si="7"/>
        <v>0</v>
      </c>
      <c r="V42" s="298">
        <f t="shared" si="7"/>
        <v>0</v>
      </c>
    </row>
    <row r="43" spans="2:22" ht="20.25" customHeight="1">
      <c r="B43" s="294" t="s">
        <v>162</v>
      </c>
      <c r="C43" s="359" t="s">
        <v>25</v>
      </c>
      <c r="D43" s="490"/>
      <c r="E43" s="489"/>
      <c r="F43" s="489"/>
      <c r="G43" s="489"/>
      <c r="H43" s="491">
        <f>建設_投入分析!BU40</f>
        <v>0</v>
      </c>
      <c r="I43" s="296">
        <f t="shared" si="0"/>
        <v>0</v>
      </c>
      <c r="J43" s="296">
        <f>手順⑦!D41</f>
        <v>0</v>
      </c>
      <c r="K43" s="296">
        <f t="shared" si="1"/>
        <v>0</v>
      </c>
      <c r="L43" s="296">
        <f t="shared" si="2"/>
        <v>0</v>
      </c>
      <c r="M43" s="1523"/>
      <c r="N43" s="1523"/>
      <c r="O43" s="296">
        <f t="shared" si="3"/>
        <v>0</v>
      </c>
      <c r="P43" s="296">
        <f t="shared" si="4"/>
        <v>0</v>
      </c>
      <c r="Q43" s="296">
        <f>手順⑭!D41</f>
        <v>0</v>
      </c>
      <c r="R43" s="296">
        <f t="shared" si="5"/>
        <v>0</v>
      </c>
      <c r="S43" s="296">
        <f t="shared" si="6"/>
        <v>0</v>
      </c>
      <c r="T43" s="296">
        <f t="shared" si="7"/>
        <v>0</v>
      </c>
      <c r="U43" s="296">
        <f t="shared" si="7"/>
        <v>0</v>
      </c>
      <c r="V43" s="298">
        <f t="shared" si="7"/>
        <v>0</v>
      </c>
    </row>
    <row r="44" spans="2:22" ht="20.25" customHeight="1">
      <c r="B44" s="294" t="s">
        <v>164</v>
      </c>
      <c r="C44" s="359" t="s">
        <v>26</v>
      </c>
      <c r="D44" s="490"/>
      <c r="E44" s="489"/>
      <c r="F44" s="489"/>
      <c r="G44" s="489"/>
      <c r="H44" s="491">
        <f>建設_投入分析!BU41</f>
        <v>0</v>
      </c>
      <c r="I44" s="296">
        <f t="shared" si="0"/>
        <v>0</v>
      </c>
      <c r="J44" s="296">
        <f>手順⑦!D42</f>
        <v>0</v>
      </c>
      <c r="K44" s="296">
        <f t="shared" si="1"/>
        <v>0</v>
      </c>
      <c r="L44" s="296">
        <f t="shared" si="2"/>
        <v>0</v>
      </c>
      <c r="M44" s="1523"/>
      <c r="N44" s="1523"/>
      <c r="O44" s="296">
        <f t="shared" si="3"/>
        <v>0</v>
      </c>
      <c r="P44" s="296">
        <f t="shared" si="4"/>
        <v>0</v>
      </c>
      <c r="Q44" s="296">
        <f>手順⑭!D42</f>
        <v>0</v>
      </c>
      <c r="R44" s="296">
        <f t="shared" si="5"/>
        <v>0</v>
      </c>
      <c r="S44" s="296">
        <f t="shared" si="6"/>
        <v>0</v>
      </c>
      <c r="T44" s="296">
        <f t="shared" si="7"/>
        <v>0</v>
      </c>
      <c r="U44" s="296">
        <f t="shared" si="7"/>
        <v>0</v>
      </c>
      <c r="V44" s="298">
        <f t="shared" si="7"/>
        <v>0</v>
      </c>
    </row>
    <row r="45" spans="2:22" ht="20.25" customHeight="1">
      <c r="B45" s="294" t="s">
        <v>166</v>
      </c>
      <c r="C45" s="359" t="s">
        <v>27</v>
      </c>
      <c r="D45" s="490"/>
      <c r="E45" s="489"/>
      <c r="F45" s="489"/>
      <c r="G45" s="489"/>
      <c r="H45" s="491">
        <f>建設_投入分析!BU42</f>
        <v>0</v>
      </c>
      <c r="I45" s="296">
        <f t="shared" si="0"/>
        <v>0</v>
      </c>
      <c r="J45" s="296">
        <f>手順⑦!D43</f>
        <v>0</v>
      </c>
      <c r="K45" s="296">
        <f t="shared" si="1"/>
        <v>0</v>
      </c>
      <c r="L45" s="296">
        <f t="shared" si="2"/>
        <v>0</v>
      </c>
      <c r="M45" s="1523"/>
      <c r="N45" s="1523"/>
      <c r="O45" s="296">
        <f t="shared" si="3"/>
        <v>0</v>
      </c>
      <c r="P45" s="296">
        <f t="shared" si="4"/>
        <v>0</v>
      </c>
      <c r="Q45" s="296">
        <f>手順⑭!D43</f>
        <v>0</v>
      </c>
      <c r="R45" s="296">
        <f t="shared" si="5"/>
        <v>0</v>
      </c>
      <c r="S45" s="296">
        <f t="shared" si="6"/>
        <v>0</v>
      </c>
      <c r="T45" s="296">
        <f t="shared" si="7"/>
        <v>0</v>
      </c>
      <c r="U45" s="296">
        <f t="shared" si="7"/>
        <v>0</v>
      </c>
      <c r="V45" s="298">
        <f t="shared" si="7"/>
        <v>0</v>
      </c>
    </row>
    <row r="46" spans="2:22" ht="20.25" customHeight="1">
      <c r="B46" s="294" t="s">
        <v>168</v>
      </c>
      <c r="C46" s="359" t="s">
        <v>28</v>
      </c>
      <c r="D46" s="490"/>
      <c r="E46" s="489"/>
      <c r="F46" s="489"/>
      <c r="G46" s="489"/>
      <c r="H46" s="491">
        <f>建設_投入分析!BU43</f>
        <v>0</v>
      </c>
      <c r="I46" s="296">
        <f t="shared" si="0"/>
        <v>0</v>
      </c>
      <c r="J46" s="296">
        <f>手順⑦!D44</f>
        <v>0</v>
      </c>
      <c r="K46" s="296">
        <f t="shared" si="1"/>
        <v>0</v>
      </c>
      <c r="L46" s="296">
        <f t="shared" si="2"/>
        <v>0</v>
      </c>
      <c r="M46" s="1524"/>
      <c r="N46" s="1524"/>
      <c r="O46" s="296">
        <f t="shared" si="3"/>
        <v>0</v>
      </c>
      <c r="P46" s="296">
        <f t="shared" si="4"/>
        <v>0</v>
      </c>
      <c r="Q46" s="296">
        <f>手順⑭!D44</f>
        <v>0</v>
      </c>
      <c r="R46" s="296">
        <f t="shared" si="5"/>
        <v>0</v>
      </c>
      <c r="S46" s="296">
        <f t="shared" si="6"/>
        <v>0</v>
      </c>
      <c r="T46" s="296">
        <f t="shared" si="7"/>
        <v>0</v>
      </c>
      <c r="U46" s="296">
        <f t="shared" si="7"/>
        <v>0</v>
      </c>
      <c r="V46" s="298">
        <f t="shared" si="7"/>
        <v>0</v>
      </c>
    </row>
    <row r="47" spans="2:22" ht="20.25" customHeight="1">
      <c r="B47" s="300"/>
      <c r="C47" s="362" t="s">
        <v>578</v>
      </c>
      <c r="D47" s="363">
        <f>SUM(D8:D46)</f>
        <v>0</v>
      </c>
      <c r="E47" s="302">
        <f t="shared" ref="E47:L47" si="9">SUM(E8:E46)</f>
        <v>0</v>
      </c>
      <c r="F47" s="302">
        <f t="shared" si="9"/>
        <v>0</v>
      </c>
      <c r="G47" s="302">
        <f t="shared" si="9"/>
        <v>0</v>
      </c>
      <c r="H47" s="302">
        <f t="shared" si="9"/>
        <v>0</v>
      </c>
      <c r="I47" s="302">
        <f t="shared" si="9"/>
        <v>0</v>
      </c>
      <c r="J47" s="302">
        <f t="shared" si="9"/>
        <v>0</v>
      </c>
      <c r="K47" s="302">
        <f t="shared" si="9"/>
        <v>0</v>
      </c>
      <c r="L47" s="302">
        <f t="shared" si="9"/>
        <v>0</v>
      </c>
      <c r="M47" s="302">
        <f>G47+L47</f>
        <v>0</v>
      </c>
      <c r="N47" s="302">
        <f>M47*I138</f>
        <v>0</v>
      </c>
      <c r="O47" s="302">
        <f>N47</f>
        <v>0</v>
      </c>
      <c r="P47" s="302">
        <f>SUM(P8:P46)</f>
        <v>0</v>
      </c>
      <c r="Q47" s="302">
        <f t="shared" ref="Q47:V47" si="10">SUM(Q8:Q46)</f>
        <v>0</v>
      </c>
      <c r="R47" s="302">
        <f t="shared" si="10"/>
        <v>0</v>
      </c>
      <c r="S47" s="302">
        <f t="shared" si="10"/>
        <v>0</v>
      </c>
      <c r="T47" s="302">
        <f t="shared" si="10"/>
        <v>0</v>
      </c>
      <c r="U47" s="302">
        <f t="shared" si="10"/>
        <v>0</v>
      </c>
      <c r="V47" s="304">
        <f t="shared" si="10"/>
        <v>0</v>
      </c>
    </row>
    <row r="48" spans="2:22" ht="20.25" customHeight="1">
      <c r="B48" s="364"/>
      <c r="C48" s="364"/>
      <c r="D48" s="314"/>
      <c r="E48" s="314"/>
      <c r="F48" s="314"/>
      <c r="G48" s="314"/>
      <c r="H48" s="314"/>
      <c r="I48" s="314"/>
      <c r="J48" s="314"/>
      <c r="K48" s="314"/>
      <c r="L48" s="314"/>
      <c r="M48" s="314"/>
      <c r="N48" s="314"/>
      <c r="O48" s="314"/>
      <c r="P48" s="314"/>
      <c r="Q48" s="314"/>
      <c r="R48" s="314"/>
      <c r="S48" s="314"/>
      <c r="T48" s="314"/>
      <c r="U48" s="314"/>
      <c r="V48" s="314"/>
    </row>
    <row r="49" spans="2:11" ht="20.25" customHeight="1">
      <c r="J49" s="273"/>
      <c r="K49" s="273" t="s">
        <v>764</v>
      </c>
    </row>
    <row r="50" spans="2:11" s="274" customFormat="1" ht="20.25" customHeight="1">
      <c r="B50" s="275"/>
      <c r="C50" s="354"/>
      <c r="D50" s="1552" t="s">
        <v>637</v>
      </c>
      <c r="E50" s="1553"/>
      <c r="F50" s="1513" t="s">
        <v>728</v>
      </c>
      <c r="G50" s="1520"/>
      <c r="H50" s="1513" t="s">
        <v>750</v>
      </c>
      <c r="I50" s="1520"/>
      <c r="J50" s="1513" t="s">
        <v>681</v>
      </c>
      <c r="K50" s="1521"/>
    </row>
    <row r="51" spans="2:11" s="281" customFormat="1" ht="36" customHeight="1">
      <c r="B51" s="277"/>
      <c r="C51" s="355"/>
      <c r="D51" s="365" t="s">
        <v>765</v>
      </c>
      <c r="E51" s="279" t="s">
        <v>766</v>
      </c>
      <c r="F51" s="279" t="s">
        <v>767</v>
      </c>
      <c r="G51" s="279" t="s">
        <v>768</v>
      </c>
      <c r="H51" s="279" t="s">
        <v>769</v>
      </c>
      <c r="I51" s="279" t="s">
        <v>770</v>
      </c>
      <c r="J51" s="279" t="s">
        <v>771</v>
      </c>
      <c r="K51" s="310" t="s">
        <v>772</v>
      </c>
    </row>
    <row r="52" spans="2:11" s="285" customFormat="1" ht="20.25" customHeight="1">
      <c r="B52" s="1550" t="s">
        <v>628</v>
      </c>
      <c r="C52" s="1550"/>
      <c r="D52" s="356" t="s">
        <v>847</v>
      </c>
      <c r="E52" s="282" t="s">
        <v>848</v>
      </c>
      <c r="F52" s="282" t="s">
        <v>849</v>
      </c>
      <c r="G52" s="282" t="s">
        <v>850</v>
      </c>
      <c r="H52" s="282" t="s">
        <v>851</v>
      </c>
      <c r="I52" s="282" t="s">
        <v>852</v>
      </c>
      <c r="J52" s="282" t="s">
        <v>853</v>
      </c>
      <c r="K52" s="284" t="s">
        <v>854</v>
      </c>
    </row>
    <row r="53" spans="2:11" s="288" customFormat="1" ht="20.25" customHeight="1">
      <c r="B53" s="1551" t="s">
        <v>630</v>
      </c>
      <c r="C53" s="1551"/>
      <c r="D53" s="357" t="s">
        <v>855</v>
      </c>
      <c r="E53" s="307" t="s">
        <v>856</v>
      </c>
      <c r="F53" s="307" t="s">
        <v>857</v>
      </c>
      <c r="G53" s="307" t="s">
        <v>858</v>
      </c>
      <c r="H53" s="307" t="s">
        <v>859</v>
      </c>
      <c r="I53" s="307" t="s">
        <v>860</v>
      </c>
      <c r="J53" s="307" t="s">
        <v>861</v>
      </c>
      <c r="K53" s="308" t="s">
        <v>862</v>
      </c>
    </row>
    <row r="54" spans="2:11" s="288" customFormat="1" ht="20.25" customHeight="1">
      <c r="B54" s="294" t="s">
        <v>263</v>
      </c>
      <c r="C54" s="358" t="s">
        <v>0</v>
      </c>
      <c r="D54" s="366">
        <f>ROUND(E8*K99,0)</f>
        <v>0</v>
      </c>
      <c r="E54" s="296">
        <f>ROUND(E8*L99,0)</f>
        <v>0</v>
      </c>
      <c r="F54" s="296">
        <f>ROUND(J8*K99,0)</f>
        <v>0</v>
      </c>
      <c r="G54" s="296">
        <f>ROUND(J8*L99,0)</f>
        <v>0</v>
      </c>
      <c r="H54" s="296">
        <f>ROUND(Q8*K99,0)</f>
        <v>0</v>
      </c>
      <c r="I54" s="296">
        <f>ROUND(Q8*L99,0)</f>
        <v>0</v>
      </c>
      <c r="J54" s="296">
        <f>D54+F54+H54</f>
        <v>0</v>
      </c>
      <c r="K54" s="298">
        <f>E54+G54+I54</f>
        <v>0</v>
      </c>
    </row>
    <row r="55" spans="2:11" s="288" customFormat="1" ht="20.25" customHeight="1">
      <c r="B55" s="294" t="s">
        <v>265</v>
      </c>
      <c r="C55" s="359" t="s">
        <v>574</v>
      </c>
      <c r="D55" s="367">
        <f t="shared" ref="D55:D92" si="11">ROUND(E9*K100,0)</f>
        <v>0</v>
      </c>
      <c r="E55" s="296">
        <f t="shared" ref="E55:E92" si="12">ROUND(E9*L100,0)</f>
        <v>0</v>
      </c>
      <c r="F55" s="296">
        <f t="shared" ref="F55:F92" si="13">ROUND(J9*K100,0)</f>
        <v>0</v>
      </c>
      <c r="G55" s="296">
        <f t="shared" ref="G55:G92" si="14">ROUND(J9*L100,0)</f>
        <v>0</v>
      </c>
      <c r="H55" s="296">
        <f t="shared" ref="H55:H92" si="15">ROUND(Q9*K100,0)</f>
        <v>0</v>
      </c>
      <c r="I55" s="296">
        <f t="shared" ref="I55:I92" si="16">ROUND(Q9*L100,0)</f>
        <v>0</v>
      </c>
      <c r="J55" s="296">
        <f t="shared" ref="J55:K92" si="17">D55+F55+H55</f>
        <v>0</v>
      </c>
      <c r="K55" s="298">
        <f t="shared" si="17"/>
        <v>0</v>
      </c>
    </row>
    <row r="56" spans="2:11" s="288" customFormat="1" ht="20.25" customHeight="1">
      <c r="B56" s="294" t="s">
        <v>267</v>
      </c>
      <c r="C56" s="359" t="s">
        <v>575</v>
      </c>
      <c r="D56" s="367">
        <f t="shared" si="11"/>
        <v>0</v>
      </c>
      <c r="E56" s="296">
        <f t="shared" si="12"/>
        <v>0</v>
      </c>
      <c r="F56" s="296">
        <f t="shared" si="13"/>
        <v>0</v>
      </c>
      <c r="G56" s="296">
        <f t="shared" si="14"/>
        <v>0</v>
      </c>
      <c r="H56" s="296">
        <f t="shared" si="15"/>
        <v>0</v>
      </c>
      <c r="I56" s="296">
        <f t="shared" si="16"/>
        <v>0</v>
      </c>
      <c r="J56" s="296">
        <f t="shared" si="17"/>
        <v>0</v>
      </c>
      <c r="K56" s="298">
        <f t="shared" si="17"/>
        <v>0</v>
      </c>
    </row>
    <row r="57" spans="2:11" s="288" customFormat="1" ht="20.25" customHeight="1">
      <c r="B57" s="294" t="s">
        <v>268</v>
      </c>
      <c r="C57" s="359" t="s">
        <v>3</v>
      </c>
      <c r="D57" s="367">
        <f t="shared" si="11"/>
        <v>0</v>
      </c>
      <c r="E57" s="296">
        <f t="shared" si="12"/>
        <v>0</v>
      </c>
      <c r="F57" s="296">
        <f t="shared" si="13"/>
        <v>0</v>
      </c>
      <c r="G57" s="296">
        <f t="shared" si="14"/>
        <v>0</v>
      </c>
      <c r="H57" s="296">
        <f t="shared" si="15"/>
        <v>0</v>
      </c>
      <c r="I57" s="296">
        <f t="shared" si="16"/>
        <v>0</v>
      </c>
      <c r="J57" s="296">
        <f t="shared" si="17"/>
        <v>0</v>
      </c>
      <c r="K57" s="298">
        <f t="shared" si="17"/>
        <v>0</v>
      </c>
    </row>
    <row r="58" spans="2:11" s="288" customFormat="1" ht="20.25" customHeight="1">
      <c r="B58" s="294" t="s">
        <v>269</v>
      </c>
      <c r="C58" s="359" t="s">
        <v>4</v>
      </c>
      <c r="D58" s="367">
        <f t="shared" si="11"/>
        <v>0</v>
      </c>
      <c r="E58" s="296">
        <f t="shared" si="12"/>
        <v>0</v>
      </c>
      <c r="F58" s="296">
        <f t="shared" si="13"/>
        <v>0</v>
      </c>
      <c r="G58" s="296">
        <f t="shared" si="14"/>
        <v>0</v>
      </c>
      <c r="H58" s="296">
        <f t="shared" si="15"/>
        <v>0</v>
      </c>
      <c r="I58" s="296">
        <f t="shared" si="16"/>
        <v>0</v>
      </c>
      <c r="J58" s="296">
        <f t="shared" si="17"/>
        <v>0</v>
      </c>
      <c r="K58" s="298">
        <f t="shared" si="17"/>
        <v>0</v>
      </c>
    </row>
    <row r="59" spans="2:11" s="288" customFormat="1" ht="20.25" customHeight="1">
      <c r="B59" s="294" t="s">
        <v>271</v>
      </c>
      <c r="C59" s="359" t="s">
        <v>5</v>
      </c>
      <c r="D59" s="367">
        <f t="shared" si="11"/>
        <v>0</v>
      </c>
      <c r="E59" s="296">
        <f t="shared" si="12"/>
        <v>0</v>
      </c>
      <c r="F59" s="296">
        <f t="shared" si="13"/>
        <v>0</v>
      </c>
      <c r="G59" s="296">
        <f t="shared" si="14"/>
        <v>0</v>
      </c>
      <c r="H59" s="296">
        <f t="shared" si="15"/>
        <v>0</v>
      </c>
      <c r="I59" s="296">
        <f t="shared" si="16"/>
        <v>0</v>
      </c>
      <c r="J59" s="296">
        <f t="shared" si="17"/>
        <v>0</v>
      </c>
      <c r="K59" s="298">
        <f t="shared" si="17"/>
        <v>0</v>
      </c>
    </row>
    <row r="60" spans="2:11" s="288" customFormat="1" ht="20.25" customHeight="1">
      <c r="B60" s="294" t="s">
        <v>273</v>
      </c>
      <c r="C60" s="361" t="s">
        <v>6</v>
      </c>
      <c r="D60" s="367">
        <f t="shared" si="11"/>
        <v>0</v>
      </c>
      <c r="E60" s="296">
        <f t="shared" si="12"/>
        <v>0</v>
      </c>
      <c r="F60" s="296">
        <f t="shared" si="13"/>
        <v>0</v>
      </c>
      <c r="G60" s="296">
        <f t="shared" si="14"/>
        <v>0</v>
      </c>
      <c r="H60" s="296">
        <f t="shared" si="15"/>
        <v>0</v>
      </c>
      <c r="I60" s="296">
        <f t="shared" si="16"/>
        <v>0</v>
      </c>
      <c r="J60" s="296">
        <f t="shared" si="17"/>
        <v>0</v>
      </c>
      <c r="K60" s="298">
        <f t="shared" si="17"/>
        <v>0</v>
      </c>
    </row>
    <row r="61" spans="2:11" s="288" customFormat="1" ht="20.25" customHeight="1">
      <c r="B61" s="294" t="s">
        <v>274</v>
      </c>
      <c r="C61" s="359" t="s">
        <v>7</v>
      </c>
      <c r="D61" s="367">
        <f t="shared" si="11"/>
        <v>0</v>
      </c>
      <c r="E61" s="296">
        <f t="shared" si="12"/>
        <v>0</v>
      </c>
      <c r="F61" s="296">
        <f t="shared" si="13"/>
        <v>0</v>
      </c>
      <c r="G61" s="296">
        <f t="shared" si="14"/>
        <v>0</v>
      </c>
      <c r="H61" s="296">
        <f t="shared" si="15"/>
        <v>0</v>
      </c>
      <c r="I61" s="296">
        <f t="shared" si="16"/>
        <v>0</v>
      </c>
      <c r="J61" s="296">
        <f t="shared" si="17"/>
        <v>0</v>
      </c>
      <c r="K61" s="298">
        <f t="shared" si="17"/>
        <v>0</v>
      </c>
    </row>
    <row r="62" spans="2:11" s="288" customFormat="1" ht="20.25" customHeight="1">
      <c r="B62" s="294" t="s">
        <v>277</v>
      </c>
      <c r="C62" s="361" t="s">
        <v>8</v>
      </c>
      <c r="D62" s="367">
        <f t="shared" si="11"/>
        <v>0</v>
      </c>
      <c r="E62" s="296">
        <f t="shared" si="12"/>
        <v>0</v>
      </c>
      <c r="F62" s="296">
        <f t="shared" si="13"/>
        <v>0</v>
      </c>
      <c r="G62" s="296">
        <f t="shared" si="14"/>
        <v>0</v>
      </c>
      <c r="H62" s="296">
        <f t="shared" si="15"/>
        <v>0</v>
      </c>
      <c r="I62" s="296">
        <f t="shared" si="16"/>
        <v>0</v>
      </c>
      <c r="J62" s="296">
        <f t="shared" si="17"/>
        <v>0</v>
      </c>
      <c r="K62" s="298">
        <f t="shared" si="17"/>
        <v>0</v>
      </c>
    </row>
    <row r="63" spans="2:11" s="288" customFormat="1" ht="20.25" customHeight="1">
      <c r="B63" s="294" t="s">
        <v>120</v>
      </c>
      <c r="C63" s="361" t="s">
        <v>576</v>
      </c>
      <c r="D63" s="367">
        <f t="shared" si="11"/>
        <v>0</v>
      </c>
      <c r="E63" s="296">
        <f t="shared" si="12"/>
        <v>0</v>
      </c>
      <c r="F63" s="296">
        <f t="shared" si="13"/>
        <v>0</v>
      </c>
      <c r="G63" s="296">
        <f t="shared" si="14"/>
        <v>0</v>
      </c>
      <c r="H63" s="296">
        <f t="shared" si="15"/>
        <v>0</v>
      </c>
      <c r="I63" s="296">
        <f t="shared" si="16"/>
        <v>0</v>
      </c>
      <c r="J63" s="296">
        <f t="shared" si="17"/>
        <v>0</v>
      </c>
      <c r="K63" s="298">
        <f t="shared" si="17"/>
        <v>0</v>
      </c>
    </row>
    <row r="64" spans="2:11" s="288" customFormat="1" ht="20.25" customHeight="1">
      <c r="B64" s="294" t="s">
        <v>121</v>
      </c>
      <c r="C64" s="359" t="s">
        <v>9</v>
      </c>
      <c r="D64" s="367">
        <f t="shared" si="11"/>
        <v>0</v>
      </c>
      <c r="E64" s="296">
        <f t="shared" si="12"/>
        <v>0</v>
      </c>
      <c r="F64" s="296">
        <f t="shared" si="13"/>
        <v>0</v>
      </c>
      <c r="G64" s="296">
        <f t="shared" si="14"/>
        <v>0</v>
      </c>
      <c r="H64" s="296">
        <f t="shared" si="15"/>
        <v>0</v>
      </c>
      <c r="I64" s="296">
        <f t="shared" si="16"/>
        <v>0</v>
      </c>
      <c r="J64" s="296">
        <f t="shared" si="17"/>
        <v>0</v>
      </c>
      <c r="K64" s="298">
        <f t="shared" si="17"/>
        <v>0</v>
      </c>
    </row>
    <row r="65" spans="2:11" s="288" customFormat="1" ht="20.25" customHeight="1">
      <c r="B65" s="294" t="s">
        <v>123</v>
      </c>
      <c r="C65" s="359" t="s">
        <v>10</v>
      </c>
      <c r="D65" s="367">
        <f t="shared" si="11"/>
        <v>0</v>
      </c>
      <c r="E65" s="296">
        <f t="shared" si="12"/>
        <v>0</v>
      </c>
      <c r="F65" s="296">
        <f t="shared" si="13"/>
        <v>0</v>
      </c>
      <c r="G65" s="296">
        <f t="shared" si="14"/>
        <v>0</v>
      </c>
      <c r="H65" s="296">
        <f t="shared" si="15"/>
        <v>0</v>
      </c>
      <c r="I65" s="296">
        <f t="shared" si="16"/>
        <v>0</v>
      </c>
      <c r="J65" s="296">
        <f t="shared" si="17"/>
        <v>0</v>
      </c>
      <c r="K65" s="298">
        <f t="shared" si="17"/>
        <v>0</v>
      </c>
    </row>
    <row r="66" spans="2:11" s="288" customFormat="1" ht="20.25" customHeight="1">
      <c r="B66" s="294" t="s">
        <v>125</v>
      </c>
      <c r="C66" s="359" t="s">
        <v>11</v>
      </c>
      <c r="D66" s="367">
        <f t="shared" si="11"/>
        <v>0</v>
      </c>
      <c r="E66" s="296">
        <f t="shared" si="12"/>
        <v>0</v>
      </c>
      <c r="F66" s="296">
        <f t="shared" si="13"/>
        <v>0</v>
      </c>
      <c r="G66" s="296">
        <f t="shared" si="14"/>
        <v>0</v>
      </c>
      <c r="H66" s="296">
        <f t="shared" si="15"/>
        <v>0</v>
      </c>
      <c r="I66" s="296">
        <f t="shared" si="16"/>
        <v>0</v>
      </c>
      <c r="J66" s="296">
        <f t="shared" si="17"/>
        <v>0</v>
      </c>
      <c r="K66" s="298">
        <f t="shared" si="17"/>
        <v>0</v>
      </c>
    </row>
    <row r="67" spans="2:11" s="288" customFormat="1" ht="20.25" customHeight="1">
      <c r="B67" s="294" t="s">
        <v>127</v>
      </c>
      <c r="C67" s="359" t="s">
        <v>12</v>
      </c>
      <c r="D67" s="367">
        <f t="shared" si="11"/>
        <v>0</v>
      </c>
      <c r="E67" s="296">
        <f t="shared" si="12"/>
        <v>0</v>
      </c>
      <c r="F67" s="296">
        <f t="shared" si="13"/>
        <v>0</v>
      </c>
      <c r="G67" s="296">
        <f t="shared" si="14"/>
        <v>0</v>
      </c>
      <c r="H67" s="296">
        <f t="shared" si="15"/>
        <v>0</v>
      </c>
      <c r="I67" s="296">
        <f t="shared" si="16"/>
        <v>0</v>
      </c>
      <c r="J67" s="296">
        <f t="shared" si="17"/>
        <v>0</v>
      </c>
      <c r="K67" s="298">
        <f t="shared" si="17"/>
        <v>0</v>
      </c>
    </row>
    <row r="68" spans="2:11" s="288" customFormat="1" ht="20.25" customHeight="1">
      <c r="B68" s="294" t="s">
        <v>128</v>
      </c>
      <c r="C68" s="359" t="s">
        <v>418</v>
      </c>
      <c r="D68" s="367">
        <f t="shared" si="11"/>
        <v>0</v>
      </c>
      <c r="E68" s="296">
        <f t="shared" si="12"/>
        <v>0</v>
      </c>
      <c r="F68" s="296">
        <f t="shared" si="13"/>
        <v>0</v>
      </c>
      <c r="G68" s="296">
        <f t="shared" si="14"/>
        <v>0</v>
      </c>
      <c r="H68" s="296">
        <f t="shared" si="15"/>
        <v>0</v>
      </c>
      <c r="I68" s="296">
        <f t="shared" si="16"/>
        <v>0</v>
      </c>
      <c r="J68" s="296">
        <f t="shared" si="17"/>
        <v>0</v>
      </c>
      <c r="K68" s="298">
        <f t="shared" si="17"/>
        <v>0</v>
      </c>
    </row>
    <row r="69" spans="2:11" s="288" customFormat="1" ht="20.25" customHeight="1">
      <c r="B69" s="294" t="s">
        <v>129</v>
      </c>
      <c r="C69" s="359" t="s">
        <v>419</v>
      </c>
      <c r="D69" s="367">
        <f t="shared" si="11"/>
        <v>0</v>
      </c>
      <c r="E69" s="296">
        <f t="shared" si="12"/>
        <v>0</v>
      </c>
      <c r="F69" s="296">
        <f t="shared" si="13"/>
        <v>0</v>
      </c>
      <c r="G69" s="296">
        <f t="shared" si="14"/>
        <v>0</v>
      </c>
      <c r="H69" s="296">
        <f t="shared" si="15"/>
        <v>0</v>
      </c>
      <c r="I69" s="296">
        <f t="shared" si="16"/>
        <v>0</v>
      </c>
      <c r="J69" s="296">
        <f t="shared" si="17"/>
        <v>0</v>
      </c>
      <c r="K69" s="298">
        <f t="shared" si="17"/>
        <v>0</v>
      </c>
    </row>
    <row r="70" spans="2:11" s="288" customFormat="1" ht="20.25" customHeight="1">
      <c r="B70" s="294" t="s">
        <v>131</v>
      </c>
      <c r="C70" s="359" t="s">
        <v>420</v>
      </c>
      <c r="D70" s="367">
        <f t="shared" si="11"/>
        <v>0</v>
      </c>
      <c r="E70" s="296">
        <f t="shared" si="12"/>
        <v>0</v>
      </c>
      <c r="F70" s="296">
        <f t="shared" si="13"/>
        <v>0</v>
      </c>
      <c r="G70" s="296">
        <f t="shared" si="14"/>
        <v>0</v>
      </c>
      <c r="H70" s="296">
        <f t="shared" si="15"/>
        <v>0</v>
      </c>
      <c r="I70" s="296">
        <f t="shared" si="16"/>
        <v>0</v>
      </c>
      <c r="J70" s="296">
        <f t="shared" si="17"/>
        <v>0</v>
      </c>
      <c r="K70" s="298">
        <f t="shared" si="17"/>
        <v>0</v>
      </c>
    </row>
    <row r="71" spans="2:11" s="288" customFormat="1" ht="20.25" customHeight="1">
      <c r="B71" s="294" t="s">
        <v>133</v>
      </c>
      <c r="C71" s="359" t="s">
        <v>14</v>
      </c>
      <c r="D71" s="367">
        <f t="shared" si="11"/>
        <v>0</v>
      </c>
      <c r="E71" s="296">
        <f t="shared" si="12"/>
        <v>0</v>
      </c>
      <c r="F71" s="296">
        <f t="shared" si="13"/>
        <v>0</v>
      </c>
      <c r="G71" s="296">
        <f t="shared" si="14"/>
        <v>0</v>
      </c>
      <c r="H71" s="296">
        <f t="shared" si="15"/>
        <v>0</v>
      </c>
      <c r="I71" s="296">
        <f t="shared" si="16"/>
        <v>0</v>
      </c>
      <c r="J71" s="296">
        <f t="shared" si="17"/>
        <v>0</v>
      </c>
      <c r="K71" s="298">
        <f t="shared" si="17"/>
        <v>0</v>
      </c>
    </row>
    <row r="72" spans="2:11" s="288" customFormat="1" ht="20.25" customHeight="1">
      <c r="B72" s="294" t="s">
        <v>135</v>
      </c>
      <c r="C72" s="359" t="s">
        <v>13</v>
      </c>
      <c r="D72" s="367">
        <f t="shared" si="11"/>
        <v>0</v>
      </c>
      <c r="E72" s="296">
        <f t="shared" si="12"/>
        <v>0</v>
      </c>
      <c r="F72" s="296">
        <f t="shared" si="13"/>
        <v>0</v>
      </c>
      <c r="G72" s="296">
        <f t="shared" si="14"/>
        <v>0</v>
      </c>
      <c r="H72" s="296">
        <f t="shared" si="15"/>
        <v>0</v>
      </c>
      <c r="I72" s="296">
        <f t="shared" si="16"/>
        <v>0</v>
      </c>
      <c r="J72" s="296">
        <f t="shared" si="17"/>
        <v>0</v>
      </c>
      <c r="K72" s="298">
        <f t="shared" si="17"/>
        <v>0</v>
      </c>
    </row>
    <row r="73" spans="2:11" s="288" customFormat="1" ht="20.25" customHeight="1">
      <c r="B73" s="294" t="s">
        <v>136</v>
      </c>
      <c r="C73" s="359" t="s">
        <v>577</v>
      </c>
      <c r="D73" s="367">
        <f t="shared" si="11"/>
        <v>0</v>
      </c>
      <c r="E73" s="296">
        <f t="shared" si="12"/>
        <v>0</v>
      </c>
      <c r="F73" s="296">
        <f t="shared" si="13"/>
        <v>0</v>
      </c>
      <c r="G73" s="296">
        <f t="shared" si="14"/>
        <v>0</v>
      </c>
      <c r="H73" s="296">
        <f t="shared" si="15"/>
        <v>0</v>
      </c>
      <c r="I73" s="296">
        <f t="shared" si="16"/>
        <v>0</v>
      </c>
      <c r="J73" s="296">
        <f t="shared" si="17"/>
        <v>0</v>
      </c>
      <c r="K73" s="298">
        <f t="shared" si="17"/>
        <v>0</v>
      </c>
    </row>
    <row r="74" spans="2:11" s="288" customFormat="1" ht="20.25" customHeight="1">
      <c r="B74" s="294" t="s">
        <v>138</v>
      </c>
      <c r="C74" s="359" t="s">
        <v>15</v>
      </c>
      <c r="D74" s="367">
        <f t="shared" si="11"/>
        <v>0</v>
      </c>
      <c r="E74" s="296">
        <f t="shared" si="12"/>
        <v>0</v>
      </c>
      <c r="F74" s="296">
        <f t="shared" si="13"/>
        <v>0</v>
      </c>
      <c r="G74" s="296">
        <f t="shared" si="14"/>
        <v>0</v>
      </c>
      <c r="H74" s="296">
        <f t="shared" si="15"/>
        <v>0</v>
      </c>
      <c r="I74" s="296">
        <f t="shared" si="16"/>
        <v>0</v>
      </c>
      <c r="J74" s="296">
        <f t="shared" si="17"/>
        <v>0</v>
      </c>
      <c r="K74" s="298">
        <f t="shared" si="17"/>
        <v>0</v>
      </c>
    </row>
    <row r="75" spans="2:11" s="288" customFormat="1" ht="20.25" customHeight="1">
      <c r="B75" s="294" t="s">
        <v>139</v>
      </c>
      <c r="C75" s="359" t="s">
        <v>16</v>
      </c>
      <c r="D75" s="367">
        <f t="shared" si="11"/>
        <v>0</v>
      </c>
      <c r="E75" s="296">
        <f t="shared" si="12"/>
        <v>0</v>
      </c>
      <c r="F75" s="296">
        <f t="shared" si="13"/>
        <v>0</v>
      </c>
      <c r="G75" s="296">
        <f t="shared" si="14"/>
        <v>0</v>
      </c>
      <c r="H75" s="296">
        <f t="shared" si="15"/>
        <v>0</v>
      </c>
      <c r="I75" s="296">
        <f t="shared" si="16"/>
        <v>0</v>
      </c>
      <c r="J75" s="296">
        <f t="shared" si="17"/>
        <v>0</v>
      </c>
      <c r="K75" s="298">
        <f t="shared" si="17"/>
        <v>0</v>
      </c>
    </row>
    <row r="76" spans="2:11" s="288" customFormat="1" ht="20.25" customHeight="1">
      <c r="B76" s="294" t="s">
        <v>140</v>
      </c>
      <c r="C76" s="359" t="s">
        <v>17</v>
      </c>
      <c r="D76" s="367">
        <f t="shared" si="11"/>
        <v>0</v>
      </c>
      <c r="E76" s="296">
        <f t="shared" si="12"/>
        <v>0</v>
      </c>
      <c r="F76" s="296">
        <f t="shared" si="13"/>
        <v>0</v>
      </c>
      <c r="G76" s="296">
        <f t="shared" si="14"/>
        <v>0</v>
      </c>
      <c r="H76" s="296">
        <f t="shared" si="15"/>
        <v>0</v>
      </c>
      <c r="I76" s="296">
        <f t="shared" si="16"/>
        <v>0</v>
      </c>
      <c r="J76" s="296">
        <f t="shared" si="17"/>
        <v>0</v>
      </c>
      <c r="K76" s="298">
        <f t="shared" si="17"/>
        <v>0</v>
      </c>
    </row>
    <row r="77" spans="2:11" s="288" customFormat="1" ht="20.25" customHeight="1">
      <c r="B77" s="294" t="s">
        <v>141</v>
      </c>
      <c r="C77" s="359" t="s">
        <v>18</v>
      </c>
      <c r="D77" s="367">
        <f t="shared" si="11"/>
        <v>0</v>
      </c>
      <c r="E77" s="296">
        <f t="shared" si="12"/>
        <v>0</v>
      </c>
      <c r="F77" s="296">
        <f t="shared" si="13"/>
        <v>0</v>
      </c>
      <c r="G77" s="296">
        <f t="shared" si="14"/>
        <v>0</v>
      </c>
      <c r="H77" s="296">
        <f t="shared" si="15"/>
        <v>0</v>
      </c>
      <c r="I77" s="296">
        <f t="shared" si="16"/>
        <v>0</v>
      </c>
      <c r="J77" s="296">
        <f t="shared" si="17"/>
        <v>0</v>
      </c>
      <c r="K77" s="298">
        <f t="shared" si="17"/>
        <v>0</v>
      </c>
    </row>
    <row r="78" spans="2:11" s="288" customFormat="1" ht="20.25" customHeight="1">
      <c r="B78" s="294" t="s">
        <v>143</v>
      </c>
      <c r="C78" s="359" t="s">
        <v>29</v>
      </c>
      <c r="D78" s="367">
        <f t="shared" si="11"/>
        <v>0</v>
      </c>
      <c r="E78" s="296">
        <f t="shared" si="12"/>
        <v>0</v>
      </c>
      <c r="F78" s="296">
        <f t="shared" si="13"/>
        <v>0</v>
      </c>
      <c r="G78" s="296">
        <f t="shared" si="14"/>
        <v>0</v>
      </c>
      <c r="H78" s="296">
        <f t="shared" si="15"/>
        <v>0</v>
      </c>
      <c r="I78" s="296">
        <f t="shared" si="16"/>
        <v>0</v>
      </c>
      <c r="J78" s="296">
        <f t="shared" si="17"/>
        <v>0</v>
      </c>
      <c r="K78" s="298">
        <f t="shared" si="17"/>
        <v>0</v>
      </c>
    </row>
    <row r="79" spans="2:11" s="288" customFormat="1" ht="20.25" customHeight="1">
      <c r="B79" s="294" t="s">
        <v>145</v>
      </c>
      <c r="C79" s="359" t="s">
        <v>30</v>
      </c>
      <c r="D79" s="367">
        <f t="shared" si="11"/>
        <v>0</v>
      </c>
      <c r="E79" s="296">
        <f t="shared" si="12"/>
        <v>0</v>
      </c>
      <c r="F79" s="296">
        <f t="shared" si="13"/>
        <v>0</v>
      </c>
      <c r="G79" s="296">
        <f t="shared" si="14"/>
        <v>0</v>
      </c>
      <c r="H79" s="296">
        <f t="shared" si="15"/>
        <v>0</v>
      </c>
      <c r="I79" s="296">
        <f t="shared" si="16"/>
        <v>0</v>
      </c>
      <c r="J79" s="296">
        <f t="shared" si="17"/>
        <v>0</v>
      </c>
      <c r="K79" s="298">
        <f t="shared" si="17"/>
        <v>0</v>
      </c>
    </row>
    <row r="80" spans="2:11" s="288" customFormat="1" ht="20.25" customHeight="1">
      <c r="B80" s="294" t="s">
        <v>146</v>
      </c>
      <c r="C80" s="359" t="s">
        <v>19</v>
      </c>
      <c r="D80" s="367">
        <f t="shared" si="11"/>
        <v>0</v>
      </c>
      <c r="E80" s="296">
        <f t="shared" si="12"/>
        <v>0</v>
      </c>
      <c r="F80" s="296">
        <f t="shared" si="13"/>
        <v>0</v>
      </c>
      <c r="G80" s="296">
        <f t="shared" si="14"/>
        <v>0</v>
      </c>
      <c r="H80" s="296">
        <f t="shared" si="15"/>
        <v>0</v>
      </c>
      <c r="I80" s="296">
        <f t="shared" si="16"/>
        <v>0</v>
      </c>
      <c r="J80" s="296">
        <f t="shared" si="17"/>
        <v>0</v>
      </c>
      <c r="K80" s="298">
        <f t="shared" si="17"/>
        <v>0</v>
      </c>
    </row>
    <row r="81" spans="2:14" s="288" customFormat="1" ht="20.25" customHeight="1">
      <c r="B81" s="294" t="s">
        <v>147</v>
      </c>
      <c r="C81" s="359" t="s">
        <v>20</v>
      </c>
      <c r="D81" s="367">
        <f t="shared" si="11"/>
        <v>0</v>
      </c>
      <c r="E81" s="296">
        <f t="shared" si="12"/>
        <v>0</v>
      </c>
      <c r="F81" s="296">
        <f t="shared" si="13"/>
        <v>0</v>
      </c>
      <c r="G81" s="296">
        <f t="shared" si="14"/>
        <v>0</v>
      </c>
      <c r="H81" s="296">
        <f t="shared" si="15"/>
        <v>0</v>
      </c>
      <c r="I81" s="296">
        <f t="shared" si="16"/>
        <v>0</v>
      </c>
      <c r="J81" s="296">
        <f t="shared" si="17"/>
        <v>0</v>
      </c>
      <c r="K81" s="298">
        <f t="shared" si="17"/>
        <v>0</v>
      </c>
    </row>
    <row r="82" spans="2:14" s="288" customFormat="1" ht="20.25" customHeight="1">
      <c r="B82" s="294" t="s">
        <v>149</v>
      </c>
      <c r="C82" s="359" t="s">
        <v>21</v>
      </c>
      <c r="D82" s="367">
        <f t="shared" si="11"/>
        <v>0</v>
      </c>
      <c r="E82" s="296">
        <f t="shared" si="12"/>
        <v>0</v>
      </c>
      <c r="F82" s="296">
        <f t="shared" si="13"/>
        <v>0</v>
      </c>
      <c r="G82" s="296">
        <f t="shared" si="14"/>
        <v>0</v>
      </c>
      <c r="H82" s="296">
        <f t="shared" si="15"/>
        <v>0</v>
      </c>
      <c r="I82" s="296">
        <f t="shared" si="16"/>
        <v>0</v>
      </c>
      <c r="J82" s="296">
        <f t="shared" si="17"/>
        <v>0</v>
      </c>
      <c r="K82" s="298">
        <f t="shared" si="17"/>
        <v>0</v>
      </c>
    </row>
    <row r="83" spans="2:14" s="288" customFormat="1" ht="20.25" customHeight="1">
      <c r="B83" s="294" t="s">
        <v>151</v>
      </c>
      <c r="C83" s="359" t="s">
        <v>32</v>
      </c>
      <c r="D83" s="367">
        <f t="shared" si="11"/>
        <v>0</v>
      </c>
      <c r="E83" s="296">
        <f t="shared" si="12"/>
        <v>0</v>
      </c>
      <c r="F83" s="296">
        <f t="shared" si="13"/>
        <v>0</v>
      </c>
      <c r="G83" s="296">
        <f t="shared" si="14"/>
        <v>0</v>
      </c>
      <c r="H83" s="296">
        <f t="shared" si="15"/>
        <v>0</v>
      </c>
      <c r="I83" s="296">
        <f t="shared" si="16"/>
        <v>0</v>
      </c>
      <c r="J83" s="296">
        <f t="shared" si="17"/>
        <v>0</v>
      </c>
      <c r="K83" s="298">
        <f t="shared" si="17"/>
        <v>0</v>
      </c>
    </row>
    <row r="84" spans="2:14" s="288" customFormat="1" ht="20.25" customHeight="1">
      <c r="B84" s="294" t="s">
        <v>153</v>
      </c>
      <c r="C84" s="359" t="s">
        <v>22</v>
      </c>
      <c r="D84" s="367">
        <f t="shared" si="11"/>
        <v>0</v>
      </c>
      <c r="E84" s="296">
        <f t="shared" si="12"/>
        <v>0</v>
      </c>
      <c r="F84" s="296">
        <f t="shared" si="13"/>
        <v>0</v>
      </c>
      <c r="G84" s="296">
        <f t="shared" si="14"/>
        <v>0</v>
      </c>
      <c r="H84" s="296">
        <f t="shared" si="15"/>
        <v>0</v>
      </c>
      <c r="I84" s="296">
        <f t="shared" si="16"/>
        <v>0</v>
      </c>
      <c r="J84" s="296">
        <f t="shared" si="17"/>
        <v>0</v>
      </c>
      <c r="K84" s="298">
        <f t="shared" si="17"/>
        <v>0</v>
      </c>
    </row>
    <row r="85" spans="2:14" s="288" customFormat="1" ht="20.25" customHeight="1">
      <c r="B85" s="294" t="s">
        <v>155</v>
      </c>
      <c r="C85" s="359" t="s">
        <v>23</v>
      </c>
      <c r="D85" s="367">
        <f t="shared" si="11"/>
        <v>0</v>
      </c>
      <c r="E85" s="296">
        <f t="shared" si="12"/>
        <v>0</v>
      </c>
      <c r="F85" s="296">
        <f t="shared" si="13"/>
        <v>0</v>
      </c>
      <c r="G85" s="296">
        <f t="shared" si="14"/>
        <v>0</v>
      </c>
      <c r="H85" s="296">
        <f t="shared" si="15"/>
        <v>0</v>
      </c>
      <c r="I85" s="296">
        <f t="shared" si="16"/>
        <v>0</v>
      </c>
      <c r="J85" s="296">
        <f t="shared" si="17"/>
        <v>0</v>
      </c>
      <c r="K85" s="298">
        <f t="shared" si="17"/>
        <v>0</v>
      </c>
    </row>
    <row r="86" spans="2:14" s="288" customFormat="1" ht="20.25" customHeight="1">
      <c r="B86" s="294" t="s">
        <v>156</v>
      </c>
      <c r="C86" s="359" t="s">
        <v>24</v>
      </c>
      <c r="D86" s="367">
        <f t="shared" si="11"/>
        <v>0</v>
      </c>
      <c r="E86" s="296">
        <f t="shared" si="12"/>
        <v>0</v>
      </c>
      <c r="F86" s="296">
        <f t="shared" si="13"/>
        <v>0</v>
      </c>
      <c r="G86" s="296">
        <f t="shared" si="14"/>
        <v>0</v>
      </c>
      <c r="H86" s="296">
        <f t="shared" si="15"/>
        <v>0</v>
      </c>
      <c r="I86" s="296">
        <f t="shared" si="16"/>
        <v>0</v>
      </c>
      <c r="J86" s="296">
        <f t="shared" si="17"/>
        <v>0</v>
      </c>
      <c r="K86" s="298">
        <f t="shared" si="17"/>
        <v>0</v>
      </c>
    </row>
    <row r="87" spans="2:14" s="288" customFormat="1" ht="20.25" customHeight="1">
      <c r="B87" s="294" t="s">
        <v>158</v>
      </c>
      <c r="C87" s="359" t="s">
        <v>31</v>
      </c>
      <c r="D87" s="367">
        <f t="shared" si="11"/>
        <v>0</v>
      </c>
      <c r="E87" s="296">
        <f t="shared" si="12"/>
        <v>0</v>
      </c>
      <c r="F87" s="296">
        <f t="shared" si="13"/>
        <v>0</v>
      </c>
      <c r="G87" s="296">
        <f t="shared" si="14"/>
        <v>0</v>
      </c>
      <c r="H87" s="296">
        <f t="shared" si="15"/>
        <v>0</v>
      </c>
      <c r="I87" s="296">
        <f t="shared" si="16"/>
        <v>0</v>
      </c>
      <c r="J87" s="296">
        <f t="shared" si="17"/>
        <v>0</v>
      </c>
      <c r="K87" s="298">
        <f t="shared" si="17"/>
        <v>0</v>
      </c>
    </row>
    <row r="88" spans="2:14" s="288" customFormat="1" ht="20.25" customHeight="1">
      <c r="B88" s="294" t="s">
        <v>160</v>
      </c>
      <c r="C88" s="359" t="s">
        <v>447</v>
      </c>
      <c r="D88" s="367">
        <f t="shared" si="11"/>
        <v>0</v>
      </c>
      <c r="E88" s="296">
        <f t="shared" si="12"/>
        <v>0</v>
      </c>
      <c r="F88" s="296">
        <f t="shared" si="13"/>
        <v>0</v>
      </c>
      <c r="G88" s="296">
        <f t="shared" si="14"/>
        <v>0</v>
      </c>
      <c r="H88" s="296">
        <f t="shared" si="15"/>
        <v>0</v>
      </c>
      <c r="I88" s="296">
        <f t="shared" si="16"/>
        <v>0</v>
      </c>
      <c r="J88" s="296">
        <f t="shared" si="17"/>
        <v>0</v>
      </c>
      <c r="K88" s="298">
        <f t="shared" si="17"/>
        <v>0</v>
      </c>
    </row>
    <row r="89" spans="2:14" s="288" customFormat="1" ht="20.25" customHeight="1">
      <c r="B89" s="294" t="s">
        <v>162</v>
      </c>
      <c r="C89" s="359" t="s">
        <v>25</v>
      </c>
      <c r="D89" s="367">
        <f t="shared" si="11"/>
        <v>0</v>
      </c>
      <c r="E89" s="296">
        <f t="shared" si="12"/>
        <v>0</v>
      </c>
      <c r="F89" s="296">
        <f t="shared" si="13"/>
        <v>0</v>
      </c>
      <c r="G89" s="296">
        <f t="shared" si="14"/>
        <v>0</v>
      </c>
      <c r="H89" s="296">
        <f t="shared" si="15"/>
        <v>0</v>
      </c>
      <c r="I89" s="296">
        <f t="shared" si="16"/>
        <v>0</v>
      </c>
      <c r="J89" s="296">
        <f t="shared" si="17"/>
        <v>0</v>
      </c>
      <c r="K89" s="298">
        <f t="shared" si="17"/>
        <v>0</v>
      </c>
    </row>
    <row r="90" spans="2:14" s="288" customFormat="1" ht="20.25" customHeight="1">
      <c r="B90" s="294" t="s">
        <v>164</v>
      </c>
      <c r="C90" s="359" t="s">
        <v>26</v>
      </c>
      <c r="D90" s="367">
        <f t="shared" si="11"/>
        <v>0</v>
      </c>
      <c r="E90" s="296">
        <f t="shared" si="12"/>
        <v>0</v>
      </c>
      <c r="F90" s="296">
        <f t="shared" si="13"/>
        <v>0</v>
      </c>
      <c r="G90" s="296">
        <f t="shared" si="14"/>
        <v>0</v>
      </c>
      <c r="H90" s="296">
        <f t="shared" si="15"/>
        <v>0</v>
      </c>
      <c r="I90" s="296">
        <f t="shared" si="16"/>
        <v>0</v>
      </c>
      <c r="J90" s="296">
        <f t="shared" si="17"/>
        <v>0</v>
      </c>
      <c r="K90" s="298">
        <f t="shared" si="17"/>
        <v>0</v>
      </c>
    </row>
    <row r="91" spans="2:14" s="288" customFormat="1" ht="20.25" customHeight="1">
      <c r="B91" s="294" t="s">
        <v>166</v>
      </c>
      <c r="C91" s="359" t="s">
        <v>27</v>
      </c>
      <c r="D91" s="367">
        <f t="shared" si="11"/>
        <v>0</v>
      </c>
      <c r="E91" s="296">
        <f t="shared" si="12"/>
        <v>0</v>
      </c>
      <c r="F91" s="296">
        <f t="shared" si="13"/>
        <v>0</v>
      </c>
      <c r="G91" s="296">
        <f t="shared" si="14"/>
        <v>0</v>
      </c>
      <c r="H91" s="296">
        <f t="shared" si="15"/>
        <v>0</v>
      </c>
      <c r="I91" s="296">
        <f t="shared" si="16"/>
        <v>0</v>
      </c>
      <c r="J91" s="296">
        <f t="shared" si="17"/>
        <v>0</v>
      </c>
      <c r="K91" s="298">
        <f t="shared" si="17"/>
        <v>0</v>
      </c>
    </row>
    <row r="92" spans="2:14" s="288" customFormat="1" ht="20.25" customHeight="1">
      <c r="B92" s="294" t="s">
        <v>168</v>
      </c>
      <c r="C92" s="359" t="s">
        <v>28</v>
      </c>
      <c r="D92" s="367">
        <f t="shared" si="11"/>
        <v>0</v>
      </c>
      <c r="E92" s="296">
        <f t="shared" si="12"/>
        <v>0</v>
      </c>
      <c r="F92" s="296">
        <f t="shared" si="13"/>
        <v>0</v>
      </c>
      <c r="G92" s="296">
        <f t="shared" si="14"/>
        <v>0</v>
      </c>
      <c r="H92" s="296">
        <f t="shared" si="15"/>
        <v>0</v>
      </c>
      <c r="I92" s="296">
        <f t="shared" si="16"/>
        <v>0</v>
      </c>
      <c r="J92" s="296">
        <f t="shared" si="17"/>
        <v>0</v>
      </c>
      <c r="K92" s="298">
        <f t="shared" si="17"/>
        <v>0</v>
      </c>
    </row>
    <row r="93" spans="2:14" s="288" customFormat="1" ht="20.25" customHeight="1">
      <c r="B93" s="300"/>
      <c r="C93" s="362" t="s">
        <v>578</v>
      </c>
      <c r="D93" s="363">
        <f>SUM(D54:D92)</f>
        <v>0</v>
      </c>
      <c r="E93" s="302">
        <f t="shared" ref="E93:K93" si="18">SUM(E54:E92)</f>
        <v>0</v>
      </c>
      <c r="F93" s="302">
        <f t="shared" si="18"/>
        <v>0</v>
      </c>
      <c r="G93" s="302">
        <f t="shared" si="18"/>
        <v>0</v>
      </c>
      <c r="H93" s="302">
        <f t="shared" si="18"/>
        <v>0</v>
      </c>
      <c r="I93" s="302">
        <f t="shared" si="18"/>
        <v>0</v>
      </c>
      <c r="J93" s="302">
        <f t="shared" si="18"/>
        <v>0</v>
      </c>
      <c r="K93" s="304">
        <f t="shared" si="18"/>
        <v>0</v>
      </c>
    </row>
    <row r="94" spans="2:14" s="288" customFormat="1" ht="20.25" customHeight="1">
      <c r="B94" s="368"/>
      <c r="C94" s="368"/>
      <c r="D94" s="369"/>
      <c r="E94" s="369"/>
      <c r="F94" s="369"/>
      <c r="G94" s="369"/>
      <c r="H94" s="369"/>
      <c r="I94" s="369"/>
      <c r="J94" s="369"/>
      <c r="K94" s="369"/>
    </row>
    <row r="95" spans="2:14" ht="20.25" customHeight="1">
      <c r="J95" s="273"/>
    </row>
    <row r="96" spans="2:14" ht="20.25" customHeight="1">
      <c r="B96" s="370"/>
      <c r="C96" s="371"/>
      <c r="D96" s="1531" t="s">
        <v>863</v>
      </c>
      <c r="E96" s="1554"/>
      <c r="F96" s="1554"/>
      <c r="G96" s="1554"/>
      <c r="H96" s="1554"/>
      <c r="I96" s="1554"/>
      <c r="J96" s="1554"/>
      <c r="K96" s="1554"/>
      <c r="L96" s="1554"/>
      <c r="M96" s="1554"/>
      <c r="N96" s="1555"/>
    </row>
    <row r="97" spans="2:14" ht="36" customHeight="1">
      <c r="B97" s="372"/>
      <c r="C97" s="373"/>
      <c r="D97" s="374" t="s">
        <v>864</v>
      </c>
      <c r="E97" s="375" t="s">
        <v>865</v>
      </c>
      <c r="F97" s="375" t="s">
        <v>866</v>
      </c>
      <c r="G97" s="375" t="s">
        <v>803</v>
      </c>
      <c r="H97" s="375" t="s">
        <v>867</v>
      </c>
      <c r="I97" s="375" t="s">
        <v>783</v>
      </c>
      <c r="J97" s="376" t="s">
        <v>868</v>
      </c>
      <c r="K97" s="375" t="s">
        <v>785</v>
      </c>
      <c r="L97" s="376" t="s">
        <v>786</v>
      </c>
      <c r="M97" s="375" t="s">
        <v>869</v>
      </c>
      <c r="N97" s="377" t="s">
        <v>870</v>
      </c>
    </row>
    <row r="98" spans="2:14" s="326" customFormat="1" ht="20.25" customHeight="1">
      <c r="B98" s="320"/>
      <c r="C98" s="378"/>
      <c r="D98" s="379" t="s">
        <v>872</v>
      </c>
      <c r="E98" s="324" t="s">
        <v>873</v>
      </c>
      <c r="F98" s="324" t="s">
        <v>874</v>
      </c>
      <c r="G98" s="380" t="s">
        <v>875</v>
      </c>
      <c r="H98" s="380" t="s">
        <v>876</v>
      </c>
      <c r="I98" s="324" t="s">
        <v>877</v>
      </c>
      <c r="J98" s="381" t="s">
        <v>878</v>
      </c>
      <c r="K98" s="324" t="s">
        <v>879</v>
      </c>
      <c r="L98" s="382" t="s">
        <v>880</v>
      </c>
      <c r="M98" s="383" t="s">
        <v>881</v>
      </c>
      <c r="N98" s="384" t="s">
        <v>881</v>
      </c>
    </row>
    <row r="99" spans="2:14" ht="20.25" customHeight="1">
      <c r="B99" s="294" t="s">
        <v>263</v>
      </c>
      <c r="C99" s="358" t="s">
        <v>0</v>
      </c>
      <c r="D99" s="385">
        <f>県内自給率!E6</f>
        <v>0.49177300000000002</v>
      </c>
      <c r="E99" s="330">
        <f t="array" ref="E99:E137">TRANSPOSE(投入係数!D52:AP52)</f>
        <v>0.49663807220553308</v>
      </c>
      <c r="F99" s="330">
        <f t="array" ref="F99:F137">TRANSPOSE(投入係数!D47:AP47)</f>
        <v>8.9020594518973206E-2</v>
      </c>
      <c r="G99" s="1556" t="s">
        <v>882</v>
      </c>
      <c r="H99" s="1556" t="s">
        <v>882</v>
      </c>
      <c r="I99" s="1528"/>
      <c r="J99" s="331">
        <f>消費パターン!E6</f>
        <v>1.1789000000000001E-2</v>
      </c>
      <c r="K99" s="331">
        <f>雇用表!L8</f>
        <v>0.34712999999999999</v>
      </c>
      <c r="L99" s="328">
        <f>雇用表!M8</f>
        <v>4.9653999999999997E-2</v>
      </c>
      <c r="M99" s="661">
        <v>0.44599800000000001</v>
      </c>
      <c r="N99" s="631">
        <v>3.6947000000000001E-2</v>
      </c>
    </row>
    <row r="100" spans="2:14" ht="20.25" customHeight="1">
      <c r="B100" s="294" t="s">
        <v>265</v>
      </c>
      <c r="C100" s="359" t="s">
        <v>574</v>
      </c>
      <c r="D100" s="386">
        <f>県内自給率!E7</f>
        <v>0.80410400000000004</v>
      </c>
      <c r="E100" s="330">
        <v>0.68345706764471004</v>
      </c>
      <c r="F100" s="330">
        <v>0.26102517081250554</v>
      </c>
      <c r="G100" s="1557"/>
      <c r="H100" s="1557"/>
      <c r="I100" s="1529"/>
      <c r="J100" s="331">
        <f>消費パターン!E7</f>
        <v>5.7899999999999998E-4</v>
      </c>
      <c r="K100" s="331">
        <f>雇用表!L9</f>
        <v>7.8589000000000006E-2</v>
      </c>
      <c r="L100" s="331">
        <f>雇用表!M9</f>
        <v>7.2288000000000005E-2</v>
      </c>
      <c r="M100" s="661">
        <v>0.47138999999999998</v>
      </c>
      <c r="N100" s="631">
        <v>1.7278999999999999E-2</v>
      </c>
    </row>
    <row r="101" spans="2:14" ht="20.25" customHeight="1">
      <c r="B101" s="294" t="s">
        <v>267</v>
      </c>
      <c r="C101" s="359" t="s">
        <v>575</v>
      </c>
      <c r="D101" s="386">
        <f>県内自給率!E8</f>
        <v>0.27551800000000004</v>
      </c>
      <c r="E101" s="330">
        <v>0.62753890793985756</v>
      </c>
      <c r="F101" s="330">
        <v>0.19440780796623583</v>
      </c>
      <c r="G101" s="1557"/>
      <c r="H101" s="1557"/>
      <c r="I101" s="1529"/>
      <c r="J101" s="331">
        <f>消費パターン!E8</f>
        <v>1.096E-3</v>
      </c>
      <c r="K101" s="331">
        <f>雇用表!L10</f>
        <v>0.21445500000000001</v>
      </c>
      <c r="L101" s="331">
        <f>雇用表!M10</f>
        <v>7.2539999999999993E-2</v>
      </c>
      <c r="M101" s="661">
        <v>0.46442699999999998</v>
      </c>
      <c r="N101" s="631">
        <v>2.3938999999999998E-2</v>
      </c>
    </row>
    <row r="102" spans="2:14" ht="20.25" customHeight="1">
      <c r="B102" s="294" t="s">
        <v>268</v>
      </c>
      <c r="C102" s="359" t="s">
        <v>3</v>
      </c>
      <c r="D102" s="386">
        <f>県内自給率!E9</f>
        <v>5.901500000000004E-2</v>
      </c>
      <c r="E102" s="330">
        <v>0.55118903667875851</v>
      </c>
      <c r="F102" s="330">
        <v>0.17963186887007926</v>
      </c>
      <c r="G102" s="1557"/>
      <c r="H102" s="1557"/>
      <c r="I102" s="1529"/>
      <c r="J102" s="331">
        <f>消費パターン!E9</f>
        <v>0</v>
      </c>
      <c r="K102" s="331">
        <f>雇用表!L11</f>
        <v>4.7157999999999999E-2</v>
      </c>
      <c r="L102" s="331">
        <f>雇用表!M11</f>
        <v>4.6822999999999997E-2</v>
      </c>
      <c r="M102" s="661">
        <v>0.83044300000000004</v>
      </c>
      <c r="N102" s="631">
        <v>3.8536000000000001E-2</v>
      </c>
    </row>
    <row r="103" spans="2:14" ht="20.25" customHeight="1">
      <c r="B103" s="294" t="s">
        <v>269</v>
      </c>
      <c r="C103" s="359" t="s">
        <v>4</v>
      </c>
      <c r="D103" s="386">
        <f>県内自給率!E10</f>
        <v>0.27283400000000002</v>
      </c>
      <c r="E103" s="330">
        <v>0.33337984539391063</v>
      </c>
      <c r="F103" s="330">
        <v>0.14989674322551838</v>
      </c>
      <c r="G103" s="1557"/>
      <c r="H103" s="1557"/>
      <c r="I103" s="1529"/>
      <c r="J103" s="331">
        <f>消費パターン!E10</f>
        <v>9.9676000000000001E-2</v>
      </c>
      <c r="K103" s="331">
        <f>雇用表!L12</f>
        <v>6.6461000000000006E-2</v>
      </c>
      <c r="L103" s="331">
        <f>雇用表!M12</f>
        <v>6.5401000000000001E-2</v>
      </c>
      <c r="M103" s="661">
        <v>0.38100099999999998</v>
      </c>
      <c r="N103" s="631">
        <v>2.6009000000000001E-2</v>
      </c>
    </row>
    <row r="104" spans="2:14" ht="20.25" customHeight="1">
      <c r="B104" s="294" t="s">
        <v>271</v>
      </c>
      <c r="C104" s="359" t="s">
        <v>5</v>
      </c>
      <c r="D104" s="386">
        <f>県内自給率!E11</f>
        <v>4.1777999999999982E-2</v>
      </c>
      <c r="E104" s="330">
        <v>0.41947716735782353</v>
      </c>
      <c r="F104" s="330">
        <v>0.2699915593232779</v>
      </c>
      <c r="G104" s="1557"/>
      <c r="H104" s="1557"/>
      <c r="I104" s="1529"/>
      <c r="J104" s="331">
        <f>消費パターン!E11</f>
        <v>3.1896000000000001E-2</v>
      </c>
      <c r="K104" s="331">
        <f>雇用表!L13</f>
        <v>9.2529E-2</v>
      </c>
      <c r="L104" s="331">
        <f>雇用表!M13</f>
        <v>9.1881000000000004E-2</v>
      </c>
      <c r="M104" s="661">
        <v>0.55920400000000003</v>
      </c>
      <c r="N104" s="631">
        <v>2.1035000000000002E-2</v>
      </c>
    </row>
    <row r="105" spans="2:14" ht="20.25" customHeight="1">
      <c r="B105" s="294" t="s">
        <v>273</v>
      </c>
      <c r="C105" s="361" t="s">
        <v>6</v>
      </c>
      <c r="D105" s="386">
        <f>県内自給率!E12</f>
        <v>0.21689999999999998</v>
      </c>
      <c r="E105" s="330">
        <v>0.31652645604850471</v>
      </c>
      <c r="F105" s="330">
        <v>0.13546159122625814</v>
      </c>
      <c r="G105" s="1557"/>
      <c r="H105" s="1557"/>
      <c r="I105" s="1529"/>
      <c r="J105" s="331">
        <f>消費パターン!E12</f>
        <v>1.5989999999999999E-3</v>
      </c>
      <c r="K105" s="331">
        <f>雇用表!L14</f>
        <v>3.4896000000000003E-2</v>
      </c>
      <c r="L105" s="331">
        <f>雇用表!M14</f>
        <v>3.3870999999999998E-2</v>
      </c>
      <c r="M105" s="661">
        <v>0.57720199999999999</v>
      </c>
      <c r="N105" s="631">
        <v>3.1583E-2</v>
      </c>
    </row>
    <row r="106" spans="2:14" ht="20.25" customHeight="1">
      <c r="B106" s="294" t="s">
        <v>274</v>
      </c>
      <c r="C106" s="359" t="s">
        <v>7</v>
      </c>
      <c r="D106" s="386">
        <f>県内自給率!E13</f>
        <v>4.783599999999999E-2</v>
      </c>
      <c r="E106" s="330">
        <v>0.49097754264263604</v>
      </c>
      <c r="F106" s="330">
        <v>9.3045463526002681E-2</v>
      </c>
      <c r="G106" s="1557"/>
      <c r="H106" s="1557"/>
      <c r="I106" s="1529"/>
      <c r="J106" s="331">
        <f>消費パターン!E13</f>
        <v>8.3800000000000003E-3</v>
      </c>
      <c r="K106" s="331">
        <f>雇用表!L15</f>
        <v>1.5268E-2</v>
      </c>
      <c r="L106" s="331">
        <f>雇用表!M15</f>
        <v>1.5268E-2</v>
      </c>
      <c r="M106" s="661">
        <v>0.552477</v>
      </c>
      <c r="N106" s="631">
        <v>1.146E-2</v>
      </c>
    </row>
    <row r="107" spans="2:14" ht="20.25" customHeight="1">
      <c r="B107" s="294" t="s">
        <v>277</v>
      </c>
      <c r="C107" s="361" t="s">
        <v>8</v>
      </c>
      <c r="D107" s="386">
        <f>県内自給率!E14</f>
        <v>3.1436000000000019E-2</v>
      </c>
      <c r="E107" s="330">
        <v>0.36985357450473727</v>
      </c>
      <c r="F107" s="330">
        <v>8.8372093023255813E-2</v>
      </c>
      <c r="G107" s="1557"/>
      <c r="H107" s="1557"/>
      <c r="I107" s="1529"/>
      <c r="J107" s="331">
        <f>消費パターン!E14</f>
        <v>1.6721E-2</v>
      </c>
      <c r="K107" s="331">
        <f>雇用表!L16</f>
        <v>2.0671999999999999E-2</v>
      </c>
      <c r="L107" s="331">
        <f>雇用表!M16</f>
        <v>2.0671999999999999E-2</v>
      </c>
      <c r="M107" s="661">
        <v>0.33857199999999998</v>
      </c>
      <c r="N107" s="631">
        <v>1.5691E-2</v>
      </c>
    </row>
    <row r="108" spans="2:14" ht="20.25" customHeight="1">
      <c r="B108" s="294" t="s">
        <v>120</v>
      </c>
      <c r="C108" s="361" t="s">
        <v>576</v>
      </c>
      <c r="D108" s="386">
        <f>県内自給率!E15</f>
        <v>0.15337699999999999</v>
      </c>
      <c r="E108" s="330">
        <v>0.39133767727098506</v>
      </c>
      <c r="F108" s="330">
        <v>0.2386291043822665</v>
      </c>
      <c r="G108" s="1557"/>
      <c r="H108" s="1557"/>
      <c r="I108" s="1529"/>
      <c r="J108" s="331">
        <f>消費パターン!E15</f>
        <v>3.0019999999999999E-3</v>
      </c>
      <c r="K108" s="331">
        <f>雇用表!L17</f>
        <v>6.88E-2</v>
      </c>
      <c r="L108" s="331">
        <f>雇用表!M17</f>
        <v>6.8640999999999994E-2</v>
      </c>
      <c r="M108" s="661">
        <v>0.52326799999999996</v>
      </c>
      <c r="N108" s="631">
        <v>3.8129000000000003E-2</v>
      </c>
    </row>
    <row r="109" spans="2:14" ht="20.25" customHeight="1">
      <c r="B109" s="294" t="s">
        <v>121</v>
      </c>
      <c r="C109" s="359" t="s">
        <v>9</v>
      </c>
      <c r="D109" s="386">
        <f>県内自給率!E16</f>
        <v>0.37539199999999995</v>
      </c>
      <c r="E109" s="330">
        <v>0.49326006203806533</v>
      </c>
      <c r="F109" s="330">
        <v>0.23134071152299621</v>
      </c>
      <c r="G109" s="1557"/>
      <c r="H109" s="1557"/>
      <c r="I109" s="1529"/>
      <c r="J109" s="331">
        <f>消費パターン!E16</f>
        <v>4.6200000000000001E-4</v>
      </c>
      <c r="K109" s="331">
        <f>雇用表!L18</f>
        <v>3.5307999999999999E-2</v>
      </c>
      <c r="L109" s="331">
        <f>雇用表!M18</f>
        <v>3.5173999999999997E-2</v>
      </c>
      <c r="M109" s="661">
        <v>0.55282200000000004</v>
      </c>
      <c r="N109" s="631">
        <v>2.4368999999999998E-2</v>
      </c>
    </row>
    <row r="110" spans="2:14" ht="20.25" customHeight="1">
      <c r="B110" s="294" t="s">
        <v>123</v>
      </c>
      <c r="C110" s="359" t="s">
        <v>10</v>
      </c>
      <c r="D110" s="386">
        <f>県内自給率!E17</f>
        <v>7.7842999999999996E-2</v>
      </c>
      <c r="E110" s="330">
        <v>0.39755922469490307</v>
      </c>
      <c r="F110" s="330">
        <v>0.13443407513759273</v>
      </c>
      <c r="G110" s="1557"/>
      <c r="H110" s="1557"/>
      <c r="I110" s="1529"/>
      <c r="J110" s="331">
        <f>消費パターン!E17</f>
        <v>-6.7999999999999999E-5</v>
      </c>
      <c r="K110" s="331">
        <f>雇用表!L19</f>
        <v>4.4172999999999997E-2</v>
      </c>
      <c r="L110" s="331">
        <f>雇用表!M19</f>
        <v>4.3886000000000001E-2</v>
      </c>
      <c r="M110" s="661">
        <v>0.38709700000000002</v>
      </c>
      <c r="N110" s="631">
        <v>1.6129000000000001E-2</v>
      </c>
    </row>
    <row r="111" spans="2:14" ht="20.25" customHeight="1">
      <c r="B111" s="294" t="s">
        <v>125</v>
      </c>
      <c r="C111" s="359" t="s">
        <v>11</v>
      </c>
      <c r="D111" s="386">
        <f>県内自給率!E18</f>
        <v>0.13757799999999998</v>
      </c>
      <c r="E111" s="330">
        <v>0.27015403345331357</v>
      </c>
      <c r="F111" s="330">
        <v>8.3328922295151389E-2</v>
      </c>
      <c r="G111" s="1557"/>
      <c r="H111" s="1557"/>
      <c r="I111" s="1529"/>
      <c r="J111" s="331">
        <f>消費パターン!E18</f>
        <v>5.62E-4</v>
      </c>
      <c r="K111" s="331">
        <f>雇用表!L20</f>
        <v>1.7586999999999998E-2</v>
      </c>
      <c r="L111" s="331">
        <f>雇用表!M20</f>
        <v>1.7559999999999999E-2</v>
      </c>
      <c r="M111" s="661">
        <v>0.57617099999999999</v>
      </c>
      <c r="N111" s="631">
        <v>1.6257000000000001E-2</v>
      </c>
    </row>
    <row r="112" spans="2:14" ht="20.25" customHeight="1">
      <c r="B112" s="294" t="s">
        <v>127</v>
      </c>
      <c r="C112" s="359" t="s">
        <v>12</v>
      </c>
      <c r="D112" s="386">
        <f>県内自給率!E19</f>
        <v>0.18662100000000004</v>
      </c>
      <c r="E112" s="330">
        <v>0.43780285259318868</v>
      </c>
      <c r="F112" s="330">
        <v>0.2725202472475729</v>
      </c>
      <c r="G112" s="1557"/>
      <c r="H112" s="1557"/>
      <c r="I112" s="1529"/>
      <c r="J112" s="331">
        <f>消費パターン!E19</f>
        <v>9.2400000000000002E-4</v>
      </c>
      <c r="K112" s="331">
        <f>雇用表!L21</f>
        <v>6.3832E-2</v>
      </c>
      <c r="L112" s="331">
        <f>雇用表!M21</f>
        <v>6.3386999999999999E-2</v>
      </c>
      <c r="M112" s="661">
        <v>0.531748</v>
      </c>
      <c r="N112" s="631">
        <v>1.9185000000000001E-2</v>
      </c>
    </row>
    <row r="113" spans="2:14" ht="20.25" customHeight="1">
      <c r="B113" s="294" t="s">
        <v>128</v>
      </c>
      <c r="C113" s="359" t="s">
        <v>418</v>
      </c>
      <c r="D113" s="386">
        <f>県内自給率!E20</f>
        <v>0.10160400000000003</v>
      </c>
      <c r="E113" s="330">
        <v>0.46877172078244467</v>
      </c>
      <c r="F113" s="330">
        <v>0.28547314070102275</v>
      </c>
      <c r="G113" s="1557"/>
      <c r="H113" s="1557"/>
      <c r="I113" s="1529"/>
      <c r="J113" s="331">
        <f>消費パターン!E20</f>
        <v>4.3999999999999999E-5</v>
      </c>
      <c r="K113" s="331">
        <f>雇用表!L22</f>
        <v>5.8682999999999999E-2</v>
      </c>
      <c r="L113" s="331">
        <f>雇用表!M22</f>
        <v>5.8187000000000003E-2</v>
      </c>
      <c r="M113" s="661">
        <v>0.501641</v>
      </c>
      <c r="N113" s="631">
        <v>8.1150000000000007E-3</v>
      </c>
    </row>
    <row r="114" spans="2:14" ht="20.25" customHeight="1">
      <c r="B114" s="294" t="s">
        <v>129</v>
      </c>
      <c r="C114" s="359" t="s">
        <v>419</v>
      </c>
      <c r="D114" s="386">
        <f>県内自給率!E21</f>
        <v>0.27219300000000002</v>
      </c>
      <c r="E114" s="330">
        <v>0.4727360722736072</v>
      </c>
      <c r="F114" s="330">
        <v>0.26000215100021512</v>
      </c>
      <c r="G114" s="1557"/>
      <c r="H114" s="1557"/>
      <c r="I114" s="1529"/>
      <c r="J114" s="331">
        <f>消費パターン!E21</f>
        <v>2.5999999999999998E-5</v>
      </c>
      <c r="K114" s="331">
        <f>雇用表!L23</f>
        <v>4.8709000000000002E-2</v>
      </c>
      <c r="L114" s="331">
        <f>雇用表!M23</f>
        <v>4.8505E-2</v>
      </c>
      <c r="M114" s="661">
        <v>0.69600300000000004</v>
      </c>
      <c r="N114" s="631">
        <v>5.7320000000000001E-3</v>
      </c>
    </row>
    <row r="115" spans="2:14" ht="20.25" customHeight="1">
      <c r="B115" s="294" t="s">
        <v>131</v>
      </c>
      <c r="C115" s="359" t="s">
        <v>420</v>
      </c>
      <c r="D115" s="386">
        <f>県内自給率!E22</f>
        <v>3.7355999999999945E-2</v>
      </c>
      <c r="E115" s="330">
        <v>0.44339815463676713</v>
      </c>
      <c r="F115" s="330">
        <v>0.23829128708245736</v>
      </c>
      <c r="G115" s="1557"/>
      <c r="H115" s="1557"/>
      <c r="I115" s="1529"/>
      <c r="J115" s="331">
        <f>消費パターン!E22</f>
        <v>3.3599999999999998E-4</v>
      </c>
      <c r="K115" s="331">
        <f>雇用表!L24</f>
        <v>5.2032000000000002E-2</v>
      </c>
      <c r="L115" s="331">
        <f>雇用表!M24</f>
        <v>5.1987999999999999E-2</v>
      </c>
      <c r="M115" s="661">
        <v>0.70589299999999999</v>
      </c>
      <c r="N115" s="631">
        <v>4.8989999999999997E-3</v>
      </c>
    </row>
    <row r="116" spans="2:14" ht="20.25" customHeight="1">
      <c r="B116" s="294" t="s">
        <v>133</v>
      </c>
      <c r="C116" s="359" t="s">
        <v>14</v>
      </c>
      <c r="D116" s="386">
        <f>県内自給率!E23</f>
        <v>7.158500000000001E-2</v>
      </c>
      <c r="E116" s="330">
        <v>0.36318951862819365</v>
      </c>
      <c r="F116" s="330">
        <v>0.23013796111378923</v>
      </c>
      <c r="G116" s="1557"/>
      <c r="H116" s="1557"/>
      <c r="I116" s="1529"/>
      <c r="J116" s="331">
        <f>消費パターン!E23</f>
        <v>5.2099999999999998E-4</v>
      </c>
      <c r="K116" s="331">
        <f>雇用表!L25</f>
        <v>3.5230999999999998E-2</v>
      </c>
      <c r="L116" s="331">
        <f>雇用表!M25</f>
        <v>3.5208000000000003E-2</v>
      </c>
      <c r="M116" s="661">
        <v>0.26346999999999998</v>
      </c>
      <c r="N116" s="631">
        <v>1.1185E-2</v>
      </c>
    </row>
    <row r="117" spans="2:14" ht="20.25" customHeight="1">
      <c r="B117" s="294" t="s">
        <v>135</v>
      </c>
      <c r="C117" s="359" t="s">
        <v>13</v>
      </c>
      <c r="D117" s="386">
        <f>県内自給率!E24</f>
        <v>6.5110000000000445E-3</v>
      </c>
      <c r="E117" s="330">
        <v>0.38601152479210515</v>
      </c>
      <c r="F117" s="330">
        <v>0.20472033401193884</v>
      </c>
      <c r="G117" s="1557"/>
      <c r="H117" s="1557"/>
      <c r="I117" s="1529"/>
      <c r="J117" s="331">
        <f>消費パターン!E24</f>
        <v>1.039E-2</v>
      </c>
      <c r="K117" s="331">
        <f>雇用表!L26</f>
        <v>6.8528000000000006E-2</v>
      </c>
      <c r="L117" s="331">
        <f>雇用表!M26</f>
        <v>6.8354999999999999E-2</v>
      </c>
      <c r="M117" s="661">
        <v>0.40240500000000001</v>
      </c>
      <c r="N117" s="631">
        <v>6.7320000000000001E-3</v>
      </c>
    </row>
    <row r="118" spans="2:14" ht="20.25" customHeight="1">
      <c r="B118" s="294" t="s">
        <v>136</v>
      </c>
      <c r="C118" s="359" t="s">
        <v>577</v>
      </c>
      <c r="D118" s="386">
        <f>県内自給率!E25</f>
        <v>7.1590000000000265E-3</v>
      </c>
      <c r="E118" s="330">
        <v>0.37528089887640448</v>
      </c>
      <c r="F118" s="330">
        <v>0.21158167675021608</v>
      </c>
      <c r="G118" s="1557"/>
      <c r="H118" s="1557"/>
      <c r="I118" s="1529"/>
      <c r="J118" s="331">
        <f>消費パターン!E25</f>
        <v>1.1502E-2</v>
      </c>
      <c r="K118" s="331">
        <f>雇用表!L27</f>
        <v>0.14502999999999999</v>
      </c>
      <c r="L118" s="331">
        <f>雇用表!M27</f>
        <v>0.14468500000000001</v>
      </c>
      <c r="M118" s="661">
        <v>0.27023000000000003</v>
      </c>
      <c r="N118" s="631">
        <v>7.607E-3</v>
      </c>
    </row>
    <row r="119" spans="2:14" ht="20.25" customHeight="1">
      <c r="B119" s="294" t="s">
        <v>138</v>
      </c>
      <c r="C119" s="359" t="s">
        <v>15</v>
      </c>
      <c r="D119" s="386">
        <f>県内自給率!E26</f>
        <v>1.4216000000000006E-2</v>
      </c>
      <c r="E119" s="330">
        <v>0.26554595194671321</v>
      </c>
      <c r="F119" s="330">
        <v>0.16022520022202838</v>
      </c>
      <c r="G119" s="1557"/>
      <c r="H119" s="1557"/>
      <c r="I119" s="1529"/>
      <c r="J119" s="331">
        <f>消費パターン!E26</f>
        <v>1.9706999999999999E-2</v>
      </c>
      <c r="K119" s="331">
        <f>雇用表!L28</f>
        <v>3.9125E-2</v>
      </c>
      <c r="L119" s="331">
        <f>雇用表!M28</f>
        <v>3.9093000000000003E-2</v>
      </c>
      <c r="M119" s="661">
        <v>0.325293</v>
      </c>
      <c r="N119" s="631">
        <v>1.5640000000000001E-2</v>
      </c>
    </row>
    <row r="120" spans="2:14" ht="20.25" customHeight="1">
      <c r="B120" s="294" t="s">
        <v>139</v>
      </c>
      <c r="C120" s="359" t="s">
        <v>16</v>
      </c>
      <c r="D120" s="386">
        <f>県内自給率!E27</f>
        <v>0.19950400000000001</v>
      </c>
      <c r="E120" s="330">
        <v>0.42779027621547305</v>
      </c>
      <c r="F120" s="330">
        <v>0.25934258217722783</v>
      </c>
      <c r="G120" s="1557"/>
      <c r="H120" s="1557"/>
      <c r="I120" s="1529"/>
      <c r="J120" s="331">
        <f>消費パターン!E27</f>
        <v>1.0224E-2</v>
      </c>
      <c r="K120" s="331">
        <f>雇用表!L29</f>
        <v>0.105768</v>
      </c>
      <c r="L120" s="331">
        <f>雇用表!M29</f>
        <v>0.10036200000000001</v>
      </c>
      <c r="M120" s="661">
        <v>0.53887600000000002</v>
      </c>
      <c r="N120" s="631">
        <v>1.847E-2</v>
      </c>
    </row>
    <row r="121" spans="2:14" ht="20.25" customHeight="1">
      <c r="B121" s="294" t="s">
        <v>140</v>
      </c>
      <c r="C121" s="359" t="s">
        <v>17</v>
      </c>
      <c r="D121" s="386">
        <f>県内自給率!E28</f>
        <v>1</v>
      </c>
      <c r="E121" s="330">
        <v>0.47825465738353734</v>
      </c>
      <c r="F121" s="330">
        <v>0.35319163701902961</v>
      </c>
      <c r="G121" s="1557"/>
      <c r="H121" s="1557"/>
      <c r="I121" s="1529"/>
      <c r="J121" s="331">
        <f>消費パターン!E28</f>
        <v>0</v>
      </c>
      <c r="K121" s="331">
        <f>雇用表!L30</f>
        <v>9.9030000000000007E-2</v>
      </c>
      <c r="L121" s="331">
        <f>雇用表!M30</f>
        <v>8.1623000000000001E-2</v>
      </c>
      <c r="M121" s="661">
        <v>0</v>
      </c>
      <c r="N121" s="631">
        <v>0</v>
      </c>
    </row>
    <row r="122" spans="2:14" ht="20.25" customHeight="1">
      <c r="B122" s="294" t="s">
        <v>141</v>
      </c>
      <c r="C122" s="359" t="s">
        <v>18</v>
      </c>
      <c r="D122" s="386">
        <f>県内自給率!E29</f>
        <v>0.776536</v>
      </c>
      <c r="E122" s="330">
        <v>0.36288682822335372</v>
      </c>
      <c r="F122" s="330">
        <v>8.0564512895706014E-2</v>
      </c>
      <c r="G122" s="1557"/>
      <c r="H122" s="1557"/>
      <c r="I122" s="1529"/>
      <c r="J122" s="331">
        <f>消費パターン!E29</f>
        <v>2.2811999999999999E-2</v>
      </c>
      <c r="K122" s="331">
        <f>雇用表!L31</f>
        <v>5.0860000000000002E-3</v>
      </c>
      <c r="L122" s="331">
        <f>雇用表!M31</f>
        <v>5.0860000000000002E-3</v>
      </c>
      <c r="M122" s="661">
        <v>0</v>
      </c>
      <c r="N122" s="631">
        <v>0</v>
      </c>
    </row>
    <row r="123" spans="2:14" ht="20.25" customHeight="1">
      <c r="B123" s="294" t="s">
        <v>143</v>
      </c>
      <c r="C123" s="359" t="s">
        <v>29</v>
      </c>
      <c r="D123" s="386">
        <f>県内自給率!E30</f>
        <v>0.99990999999999997</v>
      </c>
      <c r="E123" s="330">
        <v>0.49728968883830971</v>
      </c>
      <c r="F123" s="330">
        <v>0.14321224281992154</v>
      </c>
      <c r="G123" s="1557"/>
      <c r="H123" s="1557"/>
      <c r="I123" s="1529"/>
      <c r="J123" s="331">
        <f>消費パターン!E30</f>
        <v>6.5750000000000001E-3</v>
      </c>
      <c r="K123" s="331">
        <f>雇用表!L32</f>
        <v>2.1263000000000001E-2</v>
      </c>
      <c r="L123" s="331">
        <f>雇用表!M32</f>
        <v>2.1263000000000001E-2</v>
      </c>
      <c r="M123" s="661">
        <v>0</v>
      </c>
      <c r="N123" s="631">
        <v>0</v>
      </c>
    </row>
    <row r="124" spans="2:14" ht="20.25" customHeight="1">
      <c r="B124" s="294" t="s">
        <v>145</v>
      </c>
      <c r="C124" s="359" t="s">
        <v>30</v>
      </c>
      <c r="D124" s="386">
        <f>県内自給率!E31</f>
        <v>0.93095700000000003</v>
      </c>
      <c r="E124" s="330">
        <v>0.66192534194528874</v>
      </c>
      <c r="F124" s="330">
        <v>0.48050436930091184</v>
      </c>
      <c r="G124" s="1557"/>
      <c r="H124" s="1557"/>
      <c r="I124" s="1529"/>
      <c r="J124" s="331">
        <f>消費パターン!E31</f>
        <v>1.044E-3</v>
      </c>
      <c r="K124" s="331">
        <f>雇用表!L33</f>
        <v>6.8934999999999996E-2</v>
      </c>
      <c r="L124" s="331">
        <f>雇用表!M33</f>
        <v>6.7604999999999998E-2</v>
      </c>
      <c r="M124" s="661">
        <v>0</v>
      </c>
      <c r="N124" s="631">
        <v>0</v>
      </c>
    </row>
    <row r="125" spans="2:14" ht="20.25" customHeight="1">
      <c r="B125" s="294" t="s">
        <v>146</v>
      </c>
      <c r="C125" s="359" t="s">
        <v>19</v>
      </c>
      <c r="D125" s="386">
        <f>県内自給率!E32</f>
        <v>0.62944500000000003</v>
      </c>
      <c r="E125" s="330">
        <v>0.61945494943998547</v>
      </c>
      <c r="F125" s="330">
        <v>0.35366798168049701</v>
      </c>
      <c r="G125" s="1557"/>
      <c r="H125" s="1557"/>
      <c r="I125" s="1529"/>
      <c r="J125" s="331">
        <f>消費パターン!E32</f>
        <v>0.16015599999999999</v>
      </c>
      <c r="K125" s="331">
        <f>雇用表!L34</f>
        <v>0.14697299999999999</v>
      </c>
      <c r="L125" s="331">
        <f>雇用表!M34</f>
        <v>0.128694</v>
      </c>
      <c r="M125" s="661">
        <v>0</v>
      </c>
      <c r="N125" s="631">
        <v>0</v>
      </c>
    </row>
    <row r="126" spans="2:14" ht="20.25" customHeight="1">
      <c r="B126" s="294" t="s">
        <v>147</v>
      </c>
      <c r="C126" s="359" t="s">
        <v>20</v>
      </c>
      <c r="D126" s="386">
        <f>県内自給率!E33</f>
        <v>0.78769699999999998</v>
      </c>
      <c r="E126" s="330">
        <v>0.679115241176107</v>
      </c>
      <c r="F126" s="330">
        <v>0.32178105618857272</v>
      </c>
      <c r="G126" s="1557"/>
      <c r="H126" s="1557"/>
      <c r="I126" s="1529"/>
      <c r="J126" s="331">
        <f>消費パターン!E33</f>
        <v>6.4534999999999995E-2</v>
      </c>
      <c r="K126" s="331">
        <f>雇用表!L35</f>
        <v>6.7557000000000006E-2</v>
      </c>
      <c r="L126" s="331">
        <f>雇用表!M35</f>
        <v>6.5810999999999995E-2</v>
      </c>
      <c r="M126" s="661">
        <v>0</v>
      </c>
      <c r="N126" s="631">
        <v>0</v>
      </c>
    </row>
    <row r="127" spans="2:14" ht="20.25" customHeight="1">
      <c r="B127" s="294" t="s">
        <v>149</v>
      </c>
      <c r="C127" s="359" t="s">
        <v>21</v>
      </c>
      <c r="D127" s="386">
        <f>県内自給率!E34</f>
        <v>0.89658899999999997</v>
      </c>
      <c r="E127" s="330">
        <v>0.87527114421600949</v>
      </c>
      <c r="F127" s="330">
        <v>2.5878859558619995E-2</v>
      </c>
      <c r="G127" s="1557"/>
      <c r="H127" s="1557"/>
      <c r="I127" s="1529"/>
      <c r="J127" s="331">
        <f>消費パターン!E34</f>
        <v>0.17646400000000001</v>
      </c>
      <c r="K127" s="331">
        <f>雇用表!L36</f>
        <v>8.3700000000000007E-3</v>
      </c>
      <c r="L127" s="331">
        <f>雇用表!M36</f>
        <v>6.0470000000000003E-3</v>
      </c>
      <c r="M127" s="661">
        <v>0</v>
      </c>
      <c r="N127" s="631">
        <v>0</v>
      </c>
    </row>
    <row r="128" spans="2:14" ht="20.25" customHeight="1">
      <c r="B128" s="294" t="s">
        <v>151</v>
      </c>
      <c r="C128" s="359" t="s">
        <v>32</v>
      </c>
      <c r="D128" s="386">
        <f>県内自給率!E35</f>
        <v>0.56455199999999994</v>
      </c>
      <c r="E128" s="330">
        <v>0.39083152467243143</v>
      </c>
      <c r="F128" s="330">
        <v>0.23698625417714542</v>
      </c>
      <c r="G128" s="1557"/>
      <c r="H128" s="1557"/>
      <c r="I128" s="1529"/>
      <c r="J128" s="331">
        <f>消費パターン!E35</f>
        <v>3.6087000000000001E-2</v>
      </c>
      <c r="K128" s="331">
        <f>雇用表!L37</f>
        <v>7.6495999999999995E-2</v>
      </c>
      <c r="L128" s="331">
        <f>雇用表!M37</f>
        <v>7.5577000000000005E-2</v>
      </c>
      <c r="M128" s="661">
        <v>0</v>
      </c>
      <c r="N128" s="631">
        <v>0</v>
      </c>
    </row>
    <row r="129" spans="2:15" ht="20.25" customHeight="1">
      <c r="B129" s="294" t="s">
        <v>153</v>
      </c>
      <c r="C129" s="359" t="s">
        <v>22</v>
      </c>
      <c r="D129" s="386">
        <f>県内自給率!E36</f>
        <v>0.64604499999999998</v>
      </c>
      <c r="E129" s="330">
        <v>0.51317615170321929</v>
      </c>
      <c r="F129" s="330">
        <v>0.15028879973325016</v>
      </c>
      <c r="G129" s="1557"/>
      <c r="H129" s="1557"/>
      <c r="I129" s="1529"/>
      <c r="J129" s="331">
        <f>消費パターン!E36</f>
        <v>4.5569999999999999E-2</v>
      </c>
      <c r="K129" s="331">
        <f>雇用表!L38</f>
        <v>2.3921000000000001E-2</v>
      </c>
      <c r="L129" s="331">
        <f>雇用表!M38</f>
        <v>2.2894000000000001E-2</v>
      </c>
      <c r="M129" s="661">
        <v>8.4829000000000002E-2</v>
      </c>
      <c r="N129" s="631">
        <v>5.855E-3</v>
      </c>
    </row>
    <row r="130" spans="2:15" ht="20.25" customHeight="1">
      <c r="B130" s="294" t="s">
        <v>155</v>
      </c>
      <c r="C130" s="359" t="s">
        <v>23</v>
      </c>
      <c r="D130" s="386">
        <f>県内自給率!E37</f>
        <v>1</v>
      </c>
      <c r="E130" s="330">
        <v>0.7174306556417458</v>
      </c>
      <c r="F130" s="330">
        <v>0.36598424964460863</v>
      </c>
      <c r="G130" s="1557"/>
      <c r="H130" s="1557"/>
      <c r="I130" s="1529"/>
      <c r="J130" s="331">
        <f>消費パターン!E37</f>
        <v>3.8839999999999999E-3</v>
      </c>
      <c r="K130" s="331">
        <f>雇用表!L39</f>
        <v>5.3893999999999997E-2</v>
      </c>
      <c r="L130" s="331">
        <f>雇用表!M39</f>
        <v>5.3893999999999997E-2</v>
      </c>
      <c r="M130" s="661">
        <v>0</v>
      </c>
      <c r="N130" s="631">
        <v>0</v>
      </c>
    </row>
    <row r="131" spans="2:15" ht="20.25" customHeight="1">
      <c r="B131" s="294" t="s">
        <v>156</v>
      </c>
      <c r="C131" s="359" t="s">
        <v>24</v>
      </c>
      <c r="D131" s="386">
        <f>県内自給率!E38</f>
        <v>0.93800499999999998</v>
      </c>
      <c r="E131" s="330">
        <v>0.74984624240679865</v>
      </c>
      <c r="F131" s="330">
        <v>0.50367048914607726</v>
      </c>
      <c r="G131" s="1557"/>
      <c r="H131" s="1557"/>
      <c r="I131" s="1529"/>
      <c r="J131" s="331">
        <f>消費パターン!E38</f>
        <v>1.3818E-2</v>
      </c>
      <c r="K131" s="331">
        <f>雇用表!L40</f>
        <v>8.4732000000000002E-2</v>
      </c>
      <c r="L131" s="331">
        <f>雇用表!M40</f>
        <v>8.2101999999999994E-2</v>
      </c>
      <c r="M131" s="661">
        <v>0</v>
      </c>
      <c r="N131" s="631">
        <v>0</v>
      </c>
    </row>
    <row r="132" spans="2:15" ht="20.25" customHeight="1">
      <c r="B132" s="294" t="s">
        <v>158</v>
      </c>
      <c r="C132" s="359" t="s">
        <v>31</v>
      </c>
      <c r="D132" s="386">
        <f>県内自給率!E39</f>
        <v>0.99397599999999997</v>
      </c>
      <c r="E132" s="330">
        <v>0.6154160700104675</v>
      </c>
      <c r="F132" s="330">
        <v>0.50362888010723239</v>
      </c>
      <c r="G132" s="1557"/>
      <c r="H132" s="1557"/>
      <c r="I132" s="1529"/>
      <c r="J132" s="331">
        <f>消費パターン!E39</f>
        <v>6.7088999999999996E-2</v>
      </c>
      <c r="K132" s="331">
        <f>雇用表!L41</f>
        <v>0.12191399999999999</v>
      </c>
      <c r="L132" s="331">
        <f>雇用表!M41</f>
        <v>0.119648</v>
      </c>
      <c r="M132" s="661">
        <v>0</v>
      </c>
      <c r="N132" s="631">
        <v>0</v>
      </c>
    </row>
    <row r="133" spans="2:15" ht="20.25" customHeight="1">
      <c r="B133" s="294" t="s">
        <v>160</v>
      </c>
      <c r="C133" s="359" t="s">
        <v>447</v>
      </c>
      <c r="D133" s="386">
        <f>県内自給率!E40</f>
        <v>0.99280599999999997</v>
      </c>
      <c r="E133" s="330">
        <v>0.58429734102929454</v>
      </c>
      <c r="F133" s="330">
        <v>0.49175260221701644</v>
      </c>
      <c r="G133" s="1557"/>
      <c r="H133" s="1557"/>
      <c r="I133" s="1529"/>
      <c r="J133" s="331">
        <f>消費パターン!E40</f>
        <v>1.6064999999999999E-2</v>
      </c>
      <c r="K133" s="331">
        <f>雇用表!L42</f>
        <v>0.128577</v>
      </c>
      <c r="L133" s="331">
        <f>雇用表!M42</f>
        <v>0.119811</v>
      </c>
      <c r="M133" s="661">
        <v>0</v>
      </c>
      <c r="N133" s="631">
        <v>0</v>
      </c>
    </row>
    <row r="134" spans="2:15" ht="20.25" customHeight="1">
      <c r="B134" s="294" t="s">
        <v>162</v>
      </c>
      <c r="C134" s="359" t="s">
        <v>25</v>
      </c>
      <c r="D134" s="386">
        <f>県内自給率!E41</f>
        <v>0.52265699999999993</v>
      </c>
      <c r="E134" s="330">
        <v>0.62004222748489635</v>
      </c>
      <c r="F134" s="330">
        <v>0.35565158442659911</v>
      </c>
      <c r="G134" s="1557"/>
      <c r="H134" s="1557"/>
      <c r="I134" s="1529"/>
      <c r="J134" s="331">
        <f>消費パターン!E41</f>
        <v>1.2689000000000001E-2</v>
      </c>
      <c r="K134" s="331">
        <f>雇用表!L43</f>
        <v>0.103239</v>
      </c>
      <c r="L134" s="331">
        <f>雇用表!M43</f>
        <v>8.9538000000000006E-2</v>
      </c>
      <c r="M134" s="661">
        <v>0</v>
      </c>
      <c r="N134" s="631">
        <v>0</v>
      </c>
    </row>
    <row r="135" spans="2:15" ht="20.25" customHeight="1">
      <c r="B135" s="294" t="s">
        <v>164</v>
      </c>
      <c r="C135" s="359" t="s">
        <v>26</v>
      </c>
      <c r="D135" s="386">
        <f>県内自給率!E42</f>
        <v>0.71028400000000003</v>
      </c>
      <c r="E135" s="330">
        <v>0.51958817861752604</v>
      </c>
      <c r="F135" s="330">
        <v>0.25761863497815457</v>
      </c>
      <c r="G135" s="387"/>
      <c r="H135" s="387"/>
      <c r="I135" s="1529"/>
      <c r="J135" s="331">
        <f>消費パターン!E42</f>
        <v>0.143812</v>
      </c>
      <c r="K135" s="331">
        <f>雇用表!L44</f>
        <v>0.1741</v>
      </c>
      <c r="L135" s="331">
        <f>雇用表!M44</f>
        <v>0.13689899999999999</v>
      </c>
      <c r="M135" s="661">
        <v>0</v>
      </c>
      <c r="N135" s="631">
        <v>0</v>
      </c>
    </row>
    <row r="136" spans="2:15" ht="20.25" customHeight="1">
      <c r="B136" s="294" t="s">
        <v>166</v>
      </c>
      <c r="C136" s="359" t="s">
        <v>27</v>
      </c>
      <c r="D136" s="386">
        <f>県内自給率!E43</f>
        <v>1</v>
      </c>
      <c r="E136" s="330">
        <v>0</v>
      </c>
      <c r="F136" s="330">
        <v>0</v>
      </c>
      <c r="G136" s="387"/>
      <c r="H136" s="387"/>
      <c r="I136" s="1529"/>
      <c r="J136" s="331">
        <f>消費パターン!E43</f>
        <v>0</v>
      </c>
      <c r="K136" s="331">
        <f>雇用表!L45</f>
        <v>0</v>
      </c>
      <c r="L136" s="331">
        <f>雇用表!M45</f>
        <v>0</v>
      </c>
      <c r="M136" s="661">
        <v>0</v>
      </c>
      <c r="N136" s="631">
        <v>0</v>
      </c>
    </row>
    <row r="137" spans="2:15" ht="20.25" customHeight="1">
      <c r="B137" s="294" t="s">
        <v>168</v>
      </c>
      <c r="C137" s="359" t="s">
        <v>28</v>
      </c>
      <c r="D137" s="386">
        <f>県内自給率!E44</f>
        <v>0.90303800000000001</v>
      </c>
      <c r="E137" s="330">
        <v>0.41207023657931774</v>
      </c>
      <c r="F137" s="330">
        <v>1.2700221164801287E-2</v>
      </c>
      <c r="G137" s="387"/>
      <c r="H137" s="387"/>
      <c r="I137" s="1530"/>
      <c r="J137" s="331">
        <f>消費パターン!E44</f>
        <v>3.4E-5</v>
      </c>
      <c r="K137" s="331">
        <f>雇用表!L46</f>
        <v>0.26211400000000001</v>
      </c>
      <c r="L137" s="331">
        <f>雇用表!M46</f>
        <v>0.230682</v>
      </c>
      <c r="M137" s="661">
        <v>2.4375999999999998E-2</v>
      </c>
      <c r="N137" s="631">
        <v>3.04E-2</v>
      </c>
      <c r="O137" s="272" t="s">
        <v>1025</v>
      </c>
    </row>
    <row r="138" spans="2:15" ht="20.25" customHeight="1">
      <c r="B138" s="300"/>
      <c r="C138" s="362" t="s">
        <v>578</v>
      </c>
      <c r="D138" s="388" t="s">
        <v>794</v>
      </c>
      <c r="E138" s="333" t="s">
        <v>794</v>
      </c>
      <c r="F138" s="333" t="s">
        <v>794</v>
      </c>
      <c r="G138" s="333" t="s">
        <v>794</v>
      </c>
      <c r="H138" s="333" t="s">
        <v>794</v>
      </c>
      <c r="I138" s="389">
        <f>'用語定義（建設投資）'!O8</f>
        <v>0.495722</v>
      </c>
      <c r="J138" s="663">
        <f>消費パターン!E45</f>
        <v>1.0000020000000001</v>
      </c>
      <c r="K138" s="335">
        <f>雇用表!L47</f>
        <v>8.6990999999999999E-2</v>
      </c>
      <c r="L138" s="335">
        <f>雇用表!M47</f>
        <v>7.1327000000000002E-2</v>
      </c>
      <c r="M138" s="390" t="s">
        <v>794</v>
      </c>
      <c r="N138" s="391" t="s">
        <v>794</v>
      </c>
    </row>
  </sheetData>
  <sheetProtection algorithmName="SHA-512" hashValue="pwXPwdjC10TcuJe3G0NmkpONoBfhr8qE70Ex9mavdn9V93KPbnbqRPwnPaAmwml0f9PDfY+ehdsANx2tvpc8Fw==" saltValue="A2lVQgwQSA3WK4DMSo9bQg==" spinCount="100000" sheet="1"/>
  <mergeCells count="26">
    <mergeCell ref="B52:C52"/>
    <mergeCell ref="B53:C53"/>
    <mergeCell ref="D96:N96"/>
    <mergeCell ref="G99:G134"/>
    <mergeCell ref="H99:H134"/>
    <mergeCell ref="I99:I137"/>
    <mergeCell ref="B6:C6"/>
    <mergeCell ref="B7:C7"/>
    <mergeCell ref="M8:M46"/>
    <mergeCell ref="N8:N46"/>
    <mergeCell ref="D50:E50"/>
    <mergeCell ref="F50:G50"/>
    <mergeCell ref="H50:I50"/>
    <mergeCell ref="J50:K50"/>
    <mergeCell ref="T4:V4"/>
    <mergeCell ref="B2:C2"/>
    <mergeCell ref="D4:D5"/>
    <mergeCell ref="E4:G4"/>
    <mergeCell ref="H4:H5"/>
    <mergeCell ref="I4:I5"/>
    <mergeCell ref="J4:L4"/>
    <mergeCell ref="M4:M5"/>
    <mergeCell ref="N4:N5"/>
    <mergeCell ref="O4:O5"/>
    <mergeCell ref="P4:P5"/>
    <mergeCell ref="Q4:S4"/>
  </mergeCells>
  <phoneticPr fontId="28"/>
  <pageMargins left="0.78740157480314965" right="0.78740157480314965" top="0.78740157480314965" bottom="0.78740157480314965" header="0" footer="0.19685039370078741"/>
  <pageSetup paperSize="8" scale="80" fitToHeight="2" orientation="landscape" useFirstPageNumber="1" r:id="rId1"/>
  <headerFooter alignWithMargins="0">
    <oddFooter>&amp;C&amp;P / 3 ﾍﾟｰｼﾞ</oddFooter>
  </headerFooter>
  <rowBreaks count="2" manualBreakCount="2">
    <brk id="48" min="1" max="22" man="1"/>
    <brk id="94" min="1" max="2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249977111117893"/>
    <pageSetUpPr autoPageBreaks="0"/>
  </sheetPr>
  <dimension ref="B2:BE53"/>
  <sheetViews>
    <sheetView showGridLines="0" view="pageBreakPreview" zoomScaleNormal="100" workbookViewId="0">
      <pane xSplit="3" ySplit="5" topLeftCell="D15" activePane="bottomRight" state="frozen"/>
      <selection activeCell="Q29" sqref="Q29"/>
      <selection pane="topRight" activeCell="Q29" sqref="Q29"/>
      <selection pane="bottomLeft" activeCell="Q29" sqref="Q29"/>
      <selection pane="bottomRight" activeCell="M40" sqref="M40"/>
    </sheetView>
  </sheetViews>
  <sheetFormatPr defaultColWidth="13.5" defaultRowHeight="16.5" customHeight="1"/>
  <cols>
    <col min="1" max="1" width="2.1640625" style="326" customWidth="1"/>
    <col min="2" max="2" width="4" style="326" bestFit="1" customWidth="1"/>
    <col min="3" max="3" width="38.5" style="326" bestFit="1" customWidth="1"/>
    <col min="4" max="57" width="12.1640625" style="326" customWidth="1"/>
    <col min="58" max="16384" width="13.5" style="326"/>
  </cols>
  <sheetData>
    <row r="2" spans="2:57" ht="20.25" customHeight="1">
      <c r="B2" s="1502" t="s">
        <v>905</v>
      </c>
      <c r="C2" s="1503"/>
    </row>
    <row r="3" spans="2:57" ht="16.5" customHeight="1">
      <c r="B3" s="392"/>
      <c r="U3" s="393"/>
      <c r="BE3" s="393" t="s">
        <v>568</v>
      </c>
    </row>
    <row r="4" spans="2:57" ht="16.5" customHeight="1">
      <c r="B4" s="394"/>
      <c r="C4" s="395"/>
      <c r="D4" s="396" t="s">
        <v>263</v>
      </c>
      <c r="E4" s="397" t="s">
        <v>265</v>
      </c>
      <c r="F4" s="397" t="s">
        <v>267</v>
      </c>
      <c r="G4" s="397" t="s">
        <v>268</v>
      </c>
      <c r="H4" s="397" t="s">
        <v>269</v>
      </c>
      <c r="I4" s="397" t="s">
        <v>271</v>
      </c>
      <c r="J4" s="397" t="s">
        <v>273</v>
      </c>
      <c r="K4" s="397" t="s">
        <v>274</v>
      </c>
      <c r="L4" s="397" t="s">
        <v>277</v>
      </c>
      <c r="M4" s="397" t="s">
        <v>120</v>
      </c>
      <c r="N4" s="397" t="s">
        <v>121</v>
      </c>
      <c r="O4" s="397" t="s">
        <v>123</v>
      </c>
      <c r="P4" s="397" t="s">
        <v>125</v>
      </c>
      <c r="Q4" s="397" t="s">
        <v>127</v>
      </c>
      <c r="R4" s="397" t="s">
        <v>128</v>
      </c>
      <c r="S4" s="397" t="s">
        <v>129</v>
      </c>
      <c r="T4" s="397" t="s">
        <v>131</v>
      </c>
      <c r="U4" s="397" t="s">
        <v>133</v>
      </c>
      <c r="V4" s="397" t="s">
        <v>135</v>
      </c>
      <c r="W4" s="397" t="s">
        <v>136</v>
      </c>
      <c r="X4" s="397" t="s">
        <v>138</v>
      </c>
      <c r="Y4" s="397" t="s">
        <v>139</v>
      </c>
      <c r="Z4" s="397" t="s">
        <v>140</v>
      </c>
      <c r="AA4" s="397" t="s">
        <v>141</v>
      </c>
      <c r="AB4" s="397" t="s">
        <v>143</v>
      </c>
      <c r="AC4" s="397" t="s">
        <v>145</v>
      </c>
      <c r="AD4" s="397" t="s">
        <v>146</v>
      </c>
      <c r="AE4" s="397" t="s">
        <v>147</v>
      </c>
      <c r="AF4" s="397" t="s">
        <v>149</v>
      </c>
      <c r="AG4" s="397" t="s">
        <v>151</v>
      </c>
      <c r="AH4" s="397" t="s">
        <v>153</v>
      </c>
      <c r="AI4" s="397" t="s">
        <v>155</v>
      </c>
      <c r="AJ4" s="397" t="s">
        <v>156</v>
      </c>
      <c r="AK4" s="397" t="s">
        <v>158</v>
      </c>
      <c r="AL4" s="397" t="s">
        <v>160</v>
      </c>
      <c r="AM4" s="397" t="s">
        <v>162</v>
      </c>
      <c r="AN4" s="397">
        <v>37</v>
      </c>
      <c r="AO4" s="397">
        <v>38</v>
      </c>
      <c r="AP4" s="397">
        <v>39</v>
      </c>
      <c r="AQ4" s="398" t="s">
        <v>209</v>
      </c>
      <c r="AR4" s="397" t="s">
        <v>210</v>
      </c>
      <c r="AS4" s="397" t="s">
        <v>211</v>
      </c>
      <c r="AT4" s="397" t="s">
        <v>212</v>
      </c>
      <c r="AU4" s="397" t="s">
        <v>214</v>
      </c>
      <c r="AV4" s="397" t="s">
        <v>216</v>
      </c>
      <c r="AW4" s="397" t="s">
        <v>217</v>
      </c>
      <c r="AX4" s="399" t="s">
        <v>220</v>
      </c>
      <c r="AY4" s="399" t="s">
        <v>222</v>
      </c>
      <c r="AZ4" s="399" t="s">
        <v>226</v>
      </c>
      <c r="BA4" s="399" t="s">
        <v>227</v>
      </c>
      <c r="BB4" s="399" t="s">
        <v>229</v>
      </c>
      <c r="BC4" s="399" t="s">
        <v>234</v>
      </c>
      <c r="BD4" s="399" t="s">
        <v>235</v>
      </c>
      <c r="BE4" s="400" t="s">
        <v>246</v>
      </c>
    </row>
    <row r="5" spans="2:57" ht="36" customHeight="1">
      <c r="B5" s="401"/>
      <c r="C5" s="402"/>
      <c r="D5" s="403" t="s">
        <v>0</v>
      </c>
      <c r="E5" s="404" t="s">
        <v>1018</v>
      </c>
      <c r="F5" s="404" t="s">
        <v>1019</v>
      </c>
      <c r="G5" s="404" t="s">
        <v>3</v>
      </c>
      <c r="H5" s="404" t="s">
        <v>4</v>
      </c>
      <c r="I5" s="404" t="s">
        <v>5</v>
      </c>
      <c r="J5" s="404" t="s">
        <v>6</v>
      </c>
      <c r="K5" s="404" t="s">
        <v>7</v>
      </c>
      <c r="L5" s="404" t="s">
        <v>8</v>
      </c>
      <c r="M5" s="404" t="s">
        <v>576</v>
      </c>
      <c r="N5" s="404" t="s">
        <v>9</v>
      </c>
      <c r="O5" s="404" t="s">
        <v>10</v>
      </c>
      <c r="P5" s="404" t="s">
        <v>11</v>
      </c>
      <c r="Q5" s="404" t="s">
        <v>12</v>
      </c>
      <c r="R5" s="404" t="s">
        <v>418</v>
      </c>
      <c r="S5" s="404" t="s">
        <v>419</v>
      </c>
      <c r="T5" s="404" t="s">
        <v>420</v>
      </c>
      <c r="U5" s="404" t="s">
        <v>14</v>
      </c>
      <c r="V5" s="404" t="s">
        <v>13</v>
      </c>
      <c r="W5" s="404" t="s">
        <v>577</v>
      </c>
      <c r="X5" s="404" t="s">
        <v>15</v>
      </c>
      <c r="Y5" s="404" t="s">
        <v>16</v>
      </c>
      <c r="Z5" s="404" t="s">
        <v>17</v>
      </c>
      <c r="AA5" s="404" t="s">
        <v>18</v>
      </c>
      <c r="AB5" s="404" t="s">
        <v>29</v>
      </c>
      <c r="AC5" s="404" t="s">
        <v>30</v>
      </c>
      <c r="AD5" s="404" t="s">
        <v>19</v>
      </c>
      <c r="AE5" s="404" t="s">
        <v>20</v>
      </c>
      <c r="AF5" s="404" t="s">
        <v>21</v>
      </c>
      <c r="AG5" s="404" t="s">
        <v>32</v>
      </c>
      <c r="AH5" s="404" t="s">
        <v>22</v>
      </c>
      <c r="AI5" s="404" t="s">
        <v>23</v>
      </c>
      <c r="AJ5" s="404" t="s">
        <v>24</v>
      </c>
      <c r="AK5" s="404" t="s">
        <v>31</v>
      </c>
      <c r="AL5" s="404" t="s">
        <v>447</v>
      </c>
      <c r="AM5" s="404" t="s">
        <v>25</v>
      </c>
      <c r="AN5" s="404" t="s">
        <v>26</v>
      </c>
      <c r="AO5" s="404" t="s">
        <v>27</v>
      </c>
      <c r="AP5" s="404" t="s">
        <v>28</v>
      </c>
      <c r="AQ5" s="405" t="s">
        <v>33</v>
      </c>
      <c r="AR5" s="404" t="s">
        <v>906</v>
      </c>
      <c r="AS5" s="404" t="s">
        <v>907</v>
      </c>
      <c r="AT5" s="404" t="s">
        <v>908</v>
      </c>
      <c r="AU5" s="404" t="s">
        <v>909</v>
      </c>
      <c r="AV5" s="404" t="s">
        <v>910</v>
      </c>
      <c r="AW5" s="404" t="s">
        <v>911</v>
      </c>
      <c r="AX5" s="380" t="s">
        <v>912</v>
      </c>
      <c r="AY5" s="380" t="s">
        <v>913</v>
      </c>
      <c r="AZ5" s="380" t="s">
        <v>1020</v>
      </c>
      <c r="BA5" s="380" t="s">
        <v>914</v>
      </c>
      <c r="BB5" s="380" t="s">
        <v>915</v>
      </c>
      <c r="BC5" s="380" t="s">
        <v>1021</v>
      </c>
      <c r="BD5" s="380" t="s">
        <v>916</v>
      </c>
      <c r="BE5" s="406" t="s">
        <v>41</v>
      </c>
    </row>
    <row r="6" spans="2:57" ht="16.5" customHeight="1">
      <c r="B6" s="294" t="s">
        <v>263</v>
      </c>
      <c r="C6" s="358" t="s">
        <v>0</v>
      </c>
      <c r="D6" s="609">
        <v>20122</v>
      </c>
      <c r="E6" s="610">
        <v>50</v>
      </c>
      <c r="F6" s="610">
        <v>0</v>
      </c>
      <c r="G6" s="610">
        <v>0</v>
      </c>
      <c r="H6" s="610">
        <v>30780</v>
      </c>
      <c r="I6" s="610">
        <v>24</v>
      </c>
      <c r="J6" s="610">
        <v>93</v>
      </c>
      <c r="K6" s="610">
        <v>309</v>
      </c>
      <c r="L6" s="610">
        <v>0</v>
      </c>
      <c r="M6" s="610">
        <v>59</v>
      </c>
      <c r="N6" s="610">
        <v>0</v>
      </c>
      <c r="O6" s="610">
        <v>0</v>
      </c>
      <c r="P6" s="610">
        <v>0</v>
      </c>
      <c r="Q6" s="610">
        <v>0</v>
      </c>
      <c r="R6" s="610">
        <v>0</v>
      </c>
      <c r="S6" s="610">
        <v>0</v>
      </c>
      <c r="T6" s="610">
        <v>0</v>
      </c>
      <c r="U6" s="610">
        <v>0</v>
      </c>
      <c r="V6" s="610">
        <v>0</v>
      </c>
      <c r="W6" s="610">
        <v>0</v>
      </c>
      <c r="X6" s="610">
        <v>0</v>
      </c>
      <c r="Y6" s="610">
        <v>141</v>
      </c>
      <c r="Z6" s="610">
        <v>563</v>
      </c>
      <c r="AA6" s="610">
        <v>0</v>
      </c>
      <c r="AB6" s="610">
        <v>0</v>
      </c>
      <c r="AC6" s="610">
        <v>0</v>
      </c>
      <c r="AD6" s="610">
        <v>88</v>
      </c>
      <c r="AE6" s="610">
        <v>0</v>
      </c>
      <c r="AF6" s="610">
        <v>1</v>
      </c>
      <c r="AG6" s="610">
        <v>9</v>
      </c>
      <c r="AH6" s="610">
        <v>0</v>
      </c>
      <c r="AI6" s="610">
        <v>9</v>
      </c>
      <c r="AJ6" s="610">
        <v>695</v>
      </c>
      <c r="AK6" s="610">
        <v>1603</v>
      </c>
      <c r="AL6" s="610">
        <v>79</v>
      </c>
      <c r="AM6" s="610">
        <v>1</v>
      </c>
      <c r="AN6" s="610">
        <v>5619</v>
      </c>
      <c r="AO6" s="610">
        <v>0</v>
      </c>
      <c r="AP6" s="610">
        <v>0</v>
      </c>
      <c r="AQ6" s="611">
        <v>60245</v>
      </c>
      <c r="AR6" s="610">
        <v>296</v>
      </c>
      <c r="AS6" s="610">
        <v>25305</v>
      </c>
      <c r="AT6" s="610">
        <v>0</v>
      </c>
      <c r="AU6" s="610">
        <v>0</v>
      </c>
      <c r="AV6" s="610">
        <v>1195</v>
      </c>
      <c r="AW6" s="610">
        <v>-1166</v>
      </c>
      <c r="AX6" s="619">
        <v>25630</v>
      </c>
      <c r="AY6" s="619">
        <v>85875</v>
      </c>
      <c r="AZ6" s="619">
        <v>142187</v>
      </c>
      <c r="BA6" s="619">
        <v>167817</v>
      </c>
      <c r="BB6" s="619">
        <v>228062</v>
      </c>
      <c r="BC6" s="619">
        <v>-43644</v>
      </c>
      <c r="BD6" s="619">
        <v>124173</v>
      </c>
      <c r="BE6" s="620">
        <v>184418</v>
      </c>
    </row>
    <row r="7" spans="2:57" ht="16.5" customHeight="1">
      <c r="B7" s="294" t="s">
        <v>265</v>
      </c>
      <c r="C7" s="359" t="s">
        <v>1018</v>
      </c>
      <c r="D7" s="612">
        <v>19</v>
      </c>
      <c r="E7" s="610">
        <v>4703</v>
      </c>
      <c r="F7" s="610">
        <v>0</v>
      </c>
      <c r="G7" s="610">
        <v>2</v>
      </c>
      <c r="H7" s="610">
        <v>70</v>
      </c>
      <c r="I7" s="610">
        <v>0</v>
      </c>
      <c r="J7" s="610">
        <v>10375</v>
      </c>
      <c r="K7" s="610">
        <v>18</v>
      </c>
      <c r="L7" s="610">
        <v>0</v>
      </c>
      <c r="M7" s="610">
        <v>0</v>
      </c>
      <c r="N7" s="610">
        <v>0</v>
      </c>
      <c r="O7" s="610">
        <v>0</v>
      </c>
      <c r="P7" s="610">
        <v>0</v>
      </c>
      <c r="Q7" s="610">
        <v>0</v>
      </c>
      <c r="R7" s="610">
        <v>0</v>
      </c>
      <c r="S7" s="610">
        <v>0</v>
      </c>
      <c r="T7" s="610">
        <v>0</v>
      </c>
      <c r="U7" s="610">
        <v>0</v>
      </c>
      <c r="V7" s="610">
        <v>0</v>
      </c>
      <c r="W7" s="610">
        <v>0</v>
      </c>
      <c r="X7" s="610">
        <v>0</v>
      </c>
      <c r="Y7" s="610">
        <v>4</v>
      </c>
      <c r="Z7" s="610">
        <v>32</v>
      </c>
      <c r="AA7" s="610">
        <v>0</v>
      </c>
      <c r="AB7" s="610">
        <v>0</v>
      </c>
      <c r="AC7" s="610">
        <v>0</v>
      </c>
      <c r="AD7" s="610">
        <v>0</v>
      </c>
      <c r="AE7" s="610">
        <v>0</v>
      </c>
      <c r="AF7" s="610">
        <v>0</v>
      </c>
      <c r="AG7" s="610">
        <v>0</v>
      </c>
      <c r="AH7" s="610">
        <v>0</v>
      </c>
      <c r="AI7" s="610">
        <v>1</v>
      </c>
      <c r="AJ7" s="610">
        <v>15</v>
      </c>
      <c r="AK7" s="610">
        <v>45</v>
      </c>
      <c r="AL7" s="610">
        <v>0</v>
      </c>
      <c r="AM7" s="610">
        <v>0</v>
      </c>
      <c r="AN7" s="610">
        <v>348</v>
      </c>
      <c r="AO7" s="610">
        <v>0</v>
      </c>
      <c r="AP7" s="610">
        <v>0</v>
      </c>
      <c r="AQ7" s="611">
        <v>15632</v>
      </c>
      <c r="AR7" s="610">
        <v>18</v>
      </c>
      <c r="AS7" s="610">
        <v>1243</v>
      </c>
      <c r="AT7" s="610">
        <v>0</v>
      </c>
      <c r="AU7" s="610">
        <v>0</v>
      </c>
      <c r="AV7" s="610">
        <v>0</v>
      </c>
      <c r="AW7" s="610">
        <v>10203</v>
      </c>
      <c r="AX7" s="619">
        <v>11464</v>
      </c>
      <c r="AY7" s="619">
        <v>27096</v>
      </c>
      <c r="AZ7" s="619">
        <v>12021</v>
      </c>
      <c r="BA7" s="619">
        <v>23485</v>
      </c>
      <c r="BB7" s="619">
        <v>39117</v>
      </c>
      <c r="BC7" s="619">
        <v>-5308</v>
      </c>
      <c r="BD7" s="619">
        <v>18177</v>
      </c>
      <c r="BE7" s="620">
        <v>33809</v>
      </c>
    </row>
    <row r="8" spans="2:57" ht="16.5" customHeight="1">
      <c r="B8" s="294" t="s">
        <v>267</v>
      </c>
      <c r="C8" s="359" t="s">
        <v>1019</v>
      </c>
      <c r="D8" s="612">
        <v>0</v>
      </c>
      <c r="E8" s="610">
        <v>0</v>
      </c>
      <c r="F8" s="610">
        <v>59</v>
      </c>
      <c r="G8" s="610">
        <v>0</v>
      </c>
      <c r="H8" s="610">
        <v>1845</v>
      </c>
      <c r="I8" s="610">
        <v>0</v>
      </c>
      <c r="J8" s="610">
        <v>0</v>
      </c>
      <c r="K8" s="610">
        <v>10</v>
      </c>
      <c r="L8" s="610">
        <v>0</v>
      </c>
      <c r="M8" s="610">
        <v>0</v>
      </c>
      <c r="N8" s="610">
        <v>0</v>
      </c>
      <c r="O8" s="610">
        <v>0</v>
      </c>
      <c r="P8" s="610">
        <v>0</v>
      </c>
      <c r="Q8" s="610">
        <v>0</v>
      </c>
      <c r="R8" s="610">
        <v>0</v>
      </c>
      <c r="S8" s="610">
        <v>0</v>
      </c>
      <c r="T8" s="610">
        <v>0</v>
      </c>
      <c r="U8" s="610">
        <v>0</v>
      </c>
      <c r="V8" s="610">
        <v>0</v>
      </c>
      <c r="W8" s="610">
        <v>0</v>
      </c>
      <c r="X8" s="610">
        <v>0</v>
      </c>
      <c r="Y8" s="610">
        <v>221</v>
      </c>
      <c r="Z8" s="610">
        <v>0</v>
      </c>
      <c r="AA8" s="610">
        <v>0</v>
      </c>
      <c r="AB8" s="610">
        <v>0</v>
      </c>
      <c r="AC8" s="610">
        <v>0</v>
      </c>
      <c r="AD8" s="610">
        <v>0</v>
      </c>
      <c r="AE8" s="610">
        <v>0</v>
      </c>
      <c r="AF8" s="610">
        <v>0</v>
      </c>
      <c r="AG8" s="610">
        <v>1</v>
      </c>
      <c r="AH8" s="610">
        <v>0</v>
      </c>
      <c r="AI8" s="610">
        <v>1</v>
      </c>
      <c r="AJ8" s="610">
        <v>16</v>
      </c>
      <c r="AK8" s="610">
        <v>381</v>
      </c>
      <c r="AL8" s="610">
        <v>0</v>
      </c>
      <c r="AM8" s="610">
        <v>0</v>
      </c>
      <c r="AN8" s="610">
        <v>1247</v>
      </c>
      <c r="AO8" s="610">
        <v>0</v>
      </c>
      <c r="AP8" s="610">
        <v>0</v>
      </c>
      <c r="AQ8" s="611">
        <v>3781</v>
      </c>
      <c r="AR8" s="610">
        <v>85</v>
      </c>
      <c r="AS8" s="610">
        <v>2353</v>
      </c>
      <c r="AT8" s="610">
        <v>0</v>
      </c>
      <c r="AU8" s="610">
        <v>0</v>
      </c>
      <c r="AV8" s="610">
        <v>0</v>
      </c>
      <c r="AW8" s="610">
        <v>2</v>
      </c>
      <c r="AX8" s="619">
        <v>2440</v>
      </c>
      <c r="AY8" s="619">
        <v>6221</v>
      </c>
      <c r="AZ8" s="619">
        <v>2077</v>
      </c>
      <c r="BA8" s="619">
        <v>4517</v>
      </c>
      <c r="BB8" s="619">
        <v>8298</v>
      </c>
      <c r="BC8" s="619">
        <v>-4507</v>
      </c>
      <c r="BD8" s="619">
        <v>10</v>
      </c>
      <c r="BE8" s="620">
        <v>3791</v>
      </c>
    </row>
    <row r="9" spans="2:57" ht="16.5" customHeight="1">
      <c r="B9" s="294" t="s">
        <v>268</v>
      </c>
      <c r="C9" s="359" t="s">
        <v>3</v>
      </c>
      <c r="D9" s="612">
        <v>1</v>
      </c>
      <c r="E9" s="610">
        <v>13</v>
      </c>
      <c r="F9" s="610">
        <v>0</v>
      </c>
      <c r="G9" s="610">
        <v>14</v>
      </c>
      <c r="H9" s="610">
        <v>41</v>
      </c>
      <c r="I9" s="610">
        <v>2</v>
      </c>
      <c r="J9" s="610">
        <v>816</v>
      </c>
      <c r="K9" s="610">
        <v>490</v>
      </c>
      <c r="L9" s="610">
        <v>377</v>
      </c>
      <c r="M9" s="610">
        <v>3</v>
      </c>
      <c r="N9" s="610">
        <v>2938</v>
      </c>
      <c r="O9" s="610">
        <v>36</v>
      </c>
      <c r="P9" s="610">
        <v>22057</v>
      </c>
      <c r="Q9" s="610">
        <v>12</v>
      </c>
      <c r="R9" s="610">
        <v>0</v>
      </c>
      <c r="S9" s="610">
        <v>3</v>
      </c>
      <c r="T9" s="610">
        <v>15</v>
      </c>
      <c r="U9" s="610">
        <v>66</v>
      </c>
      <c r="V9" s="610">
        <v>0</v>
      </c>
      <c r="W9" s="610">
        <v>0</v>
      </c>
      <c r="X9" s="610">
        <v>10</v>
      </c>
      <c r="Y9" s="610">
        <v>18</v>
      </c>
      <c r="Z9" s="610">
        <v>4106</v>
      </c>
      <c r="AA9" s="610">
        <v>97392</v>
      </c>
      <c r="AB9" s="610">
        <v>0</v>
      </c>
      <c r="AC9" s="610">
        <v>0</v>
      </c>
      <c r="AD9" s="610">
        <v>1</v>
      </c>
      <c r="AE9" s="610">
        <v>0</v>
      </c>
      <c r="AF9" s="610">
        <v>0</v>
      </c>
      <c r="AG9" s="610">
        <v>0</v>
      </c>
      <c r="AH9" s="610">
        <v>0</v>
      </c>
      <c r="AI9" s="610">
        <v>3</v>
      </c>
      <c r="AJ9" s="610">
        <v>7</v>
      </c>
      <c r="AK9" s="610">
        <v>6</v>
      </c>
      <c r="AL9" s="610">
        <v>3</v>
      </c>
      <c r="AM9" s="610">
        <v>1</v>
      </c>
      <c r="AN9" s="610">
        <v>6</v>
      </c>
      <c r="AO9" s="610">
        <v>0</v>
      </c>
      <c r="AP9" s="610">
        <v>6</v>
      </c>
      <c r="AQ9" s="611">
        <v>128443</v>
      </c>
      <c r="AR9" s="610">
        <v>-32</v>
      </c>
      <c r="AS9" s="610">
        <v>0</v>
      </c>
      <c r="AT9" s="610">
        <v>0</v>
      </c>
      <c r="AU9" s="610">
        <v>0</v>
      </c>
      <c r="AV9" s="610">
        <v>0</v>
      </c>
      <c r="AW9" s="610">
        <v>31</v>
      </c>
      <c r="AX9" s="619">
        <v>-1</v>
      </c>
      <c r="AY9" s="619">
        <v>128442</v>
      </c>
      <c r="AZ9" s="619">
        <v>7306</v>
      </c>
      <c r="BA9" s="619">
        <v>7305</v>
      </c>
      <c r="BB9" s="619">
        <v>135748</v>
      </c>
      <c r="BC9" s="619">
        <v>-120862</v>
      </c>
      <c r="BD9" s="619">
        <v>-113557</v>
      </c>
      <c r="BE9" s="620">
        <v>14886</v>
      </c>
    </row>
    <row r="10" spans="2:57" ht="16.5" customHeight="1">
      <c r="B10" s="294" t="s">
        <v>269</v>
      </c>
      <c r="C10" s="359" t="s">
        <v>4</v>
      </c>
      <c r="D10" s="612">
        <v>16225</v>
      </c>
      <c r="E10" s="610">
        <v>619</v>
      </c>
      <c r="F10" s="610">
        <v>172</v>
      </c>
      <c r="G10" s="610">
        <v>0</v>
      </c>
      <c r="H10" s="610">
        <v>26273</v>
      </c>
      <c r="I10" s="610">
        <v>2</v>
      </c>
      <c r="J10" s="610">
        <v>332</v>
      </c>
      <c r="K10" s="610">
        <v>867</v>
      </c>
      <c r="L10" s="610">
        <v>0</v>
      </c>
      <c r="M10" s="610">
        <v>1</v>
      </c>
      <c r="N10" s="610">
        <v>17</v>
      </c>
      <c r="O10" s="610">
        <v>0</v>
      </c>
      <c r="P10" s="610">
        <v>0</v>
      </c>
      <c r="Q10" s="610">
        <v>0</v>
      </c>
      <c r="R10" s="610">
        <v>0</v>
      </c>
      <c r="S10" s="610">
        <v>0</v>
      </c>
      <c r="T10" s="610">
        <v>0</v>
      </c>
      <c r="U10" s="610">
        <v>0</v>
      </c>
      <c r="V10" s="610">
        <v>0</v>
      </c>
      <c r="W10" s="610">
        <v>0</v>
      </c>
      <c r="X10" s="610">
        <v>0</v>
      </c>
      <c r="Y10" s="610">
        <v>54</v>
      </c>
      <c r="Z10" s="610">
        <v>34</v>
      </c>
      <c r="AA10" s="610">
        <v>0</v>
      </c>
      <c r="AB10" s="610">
        <v>0</v>
      </c>
      <c r="AC10" s="610">
        <v>0</v>
      </c>
      <c r="AD10" s="610">
        <v>79</v>
      </c>
      <c r="AE10" s="610">
        <v>0</v>
      </c>
      <c r="AF10" s="610">
        <v>0</v>
      </c>
      <c r="AG10" s="610">
        <v>40</v>
      </c>
      <c r="AH10" s="610">
        <v>0</v>
      </c>
      <c r="AI10" s="610">
        <v>104</v>
      </c>
      <c r="AJ10" s="610">
        <v>1733</v>
      </c>
      <c r="AK10" s="610">
        <v>6047</v>
      </c>
      <c r="AL10" s="610">
        <v>53</v>
      </c>
      <c r="AM10" s="610">
        <v>1</v>
      </c>
      <c r="AN10" s="610">
        <v>41404</v>
      </c>
      <c r="AO10" s="610">
        <v>0</v>
      </c>
      <c r="AP10" s="610">
        <v>91</v>
      </c>
      <c r="AQ10" s="611">
        <v>94148</v>
      </c>
      <c r="AR10" s="610">
        <v>5137</v>
      </c>
      <c r="AS10" s="610">
        <v>213956</v>
      </c>
      <c r="AT10" s="610">
        <v>0</v>
      </c>
      <c r="AU10" s="610">
        <v>0</v>
      </c>
      <c r="AV10" s="610">
        <v>0</v>
      </c>
      <c r="AW10" s="610">
        <v>-692</v>
      </c>
      <c r="AX10" s="619">
        <v>218401</v>
      </c>
      <c r="AY10" s="619">
        <v>312549</v>
      </c>
      <c r="AZ10" s="619">
        <v>58058</v>
      </c>
      <c r="BA10" s="619">
        <v>276459</v>
      </c>
      <c r="BB10" s="619">
        <v>370607</v>
      </c>
      <c r="BC10" s="619">
        <v>-227275</v>
      </c>
      <c r="BD10" s="619">
        <v>49184</v>
      </c>
      <c r="BE10" s="620">
        <v>143332</v>
      </c>
    </row>
    <row r="11" spans="2:57" ht="16.5" customHeight="1">
      <c r="B11" s="294" t="s">
        <v>271</v>
      </c>
      <c r="C11" s="359" t="s">
        <v>5</v>
      </c>
      <c r="D11" s="612">
        <v>949</v>
      </c>
      <c r="E11" s="610">
        <v>47</v>
      </c>
      <c r="F11" s="610">
        <v>94</v>
      </c>
      <c r="G11" s="610">
        <v>59</v>
      </c>
      <c r="H11" s="610">
        <v>167</v>
      </c>
      <c r="I11" s="610">
        <v>22284</v>
      </c>
      <c r="J11" s="610">
        <v>406</v>
      </c>
      <c r="K11" s="610">
        <v>104</v>
      </c>
      <c r="L11" s="610">
        <v>1</v>
      </c>
      <c r="M11" s="610">
        <v>151</v>
      </c>
      <c r="N11" s="610">
        <v>107</v>
      </c>
      <c r="O11" s="610">
        <v>16</v>
      </c>
      <c r="P11" s="610">
        <v>17</v>
      </c>
      <c r="Q11" s="610">
        <v>67</v>
      </c>
      <c r="R11" s="610">
        <v>13</v>
      </c>
      <c r="S11" s="610">
        <v>158</v>
      </c>
      <c r="T11" s="610">
        <v>90</v>
      </c>
      <c r="U11" s="610">
        <v>1093</v>
      </c>
      <c r="V11" s="610">
        <v>29</v>
      </c>
      <c r="W11" s="610">
        <v>8</v>
      </c>
      <c r="X11" s="610">
        <v>79</v>
      </c>
      <c r="Y11" s="610">
        <v>113</v>
      </c>
      <c r="Z11" s="610">
        <v>1365</v>
      </c>
      <c r="AA11" s="610">
        <v>48</v>
      </c>
      <c r="AB11" s="610">
        <v>29</v>
      </c>
      <c r="AC11" s="610">
        <v>80</v>
      </c>
      <c r="AD11" s="610">
        <v>2413</v>
      </c>
      <c r="AE11" s="610">
        <v>272</v>
      </c>
      <c r="AF11" s="610">
        <v>3</v>
      </c>
      <c r="AG11" s="610">
        <v>347</v>
      </c>
      <c r="AH11" s="610">
        <v>139</v>
      </c>
      <c r="AI11" s="610">
        <v>1525</v>
      </c>
      <c r="AJ11" s="610">
        <v>170</v>
      </c>
      <c r="AK11" s="610">
        <v>1860</v>
      </c>
      <c r="AL11" s="610">
        <v>1228</v>
      </c>
      <c r="AM11" s="610">
        <v>691</v>
      </c>
      <c r="AN11" s="610">
        <v>1583</v>
      </c>
      <c r="AO11" s="610">
        <v>200</v>
      </c>
      <c r="AP11" s="610">
        <v>13</v>
      </c>
      <c r="AQ11" s="611">
        <v>38018</v>
      </c>
      <c r="AR11" s="610">
        <v>653</v>
      </c>
      <c r="AS11" s="610">
        <v>68464</v>
      </c>
      <c r="AT11" s="610">
        <v>0</v>
      </c>
      <c r="AU11" s="610">
        <v>2</v>
      </c>
      <c r="AV11" s="610">
        <v>9688</v>
      </c>
      <c r="AW11" s="610">
        <v>8</v>
      </c>
      <c r="AX11" s="619">
        <v>78815</v>
      </c>
      <c r="AY11" s="619">
        <v>116833</v>
      </c>
      <c r="AZ11" s="619">
        <v>76866</v>
      </c>
      <c r="BA11" s="619">
        <v>155681</v>
      </c>
      <c r="BB11" s="619">
        <v>193699</v>
      </c>
      <c r="BC11" s="619">
        <v>-111952</v>
      </c>
      <c r="BD11" s="619">
        <v>43729</v>
      </c>
      <c r="BE11" s="620">
        <v>81747</v>
      </c>
    </row>
    <row r="12" spans="2:57" ht="16.5" customHeight="1">
      <c r="B12" s="294" t="s">
        <v>273</v>
      </c>
      <c r="C12" s="361" t="s">
        <v>6</v>
      </c>
      <c r="D12" s="612">
        <v>3554</v>
      </c>
      <c r="E12" s="610">
        <v>232</v>
      </c>
      <c r="F12" s="610">
        <v>7</v>
      </c>
      <c r="G12" s="610">
        <v>45</v>
      </c>
      <c r="H12" s="610">
        <v>2625</v>
      </c>
      <c r="I12" s="610">
        <v>406</v>
      </c>
      <c r="J12" s="610">
        <v>37308</v>
      </c>
      <c r="K12" s="610">
        <v>1864</v>
      </c>
      <c r="L12" s="610">
        <v>0</v>
      </c>
      <c r="M12" s="610">
        <v>217</v>
      </c>
      <c r="N12" s="610">
        <v>1708</v>
      </c>
      <c r="O12" s="610">
        <v>22</v>
      </c>
      <c r="P12" s="610">
        <v>34</v>
      </c>
      <c r="Q12" s="610">
        <v>130</v>
      </c>
      <c r="R12" s="610">
        <v>19</v>
      </c>
      <c r="S12" s="610">
        <v>63</v>
      </c>
      <c r="T12" s="610">
        <v>664</v>
      </c>
      <c r="U12" s="610">
        <v>2242</v>
      </c>
      <c r="V12" s="610">
        <v>195</v>
      </c>
      <c r="W12" s="610">
        <v>27</v>
      </c>
      <c r="X12" s="610">
        <v>87</v>
      </c>
      <c r="Y12" s="610">
        <v>1991</v>
      </c>
      <c r="Z12" s="610">
        <v>19298</v>
      </c>
      <c r="AA12" s="610">
        <v>1202</v>
      </c>
      <c r="AB12" s="610">
        <v>95</v>
      </c>
      <c r="AC12" s="610">
        <v>144</v>
      </c>
      <c r="AD12" s="610">
        <v>4321</v>
      </c>
      <c r="AE12" s="610">
        <v>860</v>
      </c>
      <c r="AF12" s="610">
        <v>135</v>
      </c>
      <c r="AG12" s="610">
        <v>620</v>
      </c>
      <c r="AH12" s="610">
        <v>3113</v>
      </c>
      <c r="AI12" s="610">
        <v>540</v>
      </c>
      <c r="AJ12" s="610">
        <v>1744</v>
      </c>
      <c r="AK12" s="610">
        <v>3595</v>
      </c>
      <c r="AL12" s="610">
        <v>768</v>
      </c>
      <c r="AM12" s="610">
        <v>1349</v>
      </c>
      <c r="AN12" s="610">
        <v>1950</v>
      </c>
      <c r="AO12" s="610">
        <v>4420</v>
      </c>
      <c r="AP12" s="610">
        <v>35</v>
      </c>
      <c r="AQ12" s="611">
        <v>97629</v>
      </c>
      <c r="AR12" s="610">
        <v>426</v>
      </c>
      <c r="AS12" s="610">
        <v>3432</v>
      </c>
      <c r="AT12" s="610">
        <v>12</v>
      </c>
      <c r="AU12" s="610">
        <v>49</v>
      </c>
      <c r="AV12" s="610">
        <v>1679</v>
      </c>
      <c r="AW12" s="610">
        <v>383</v>
      </c>
      <c r="AX12" s="619">
        <v>5981</v>
      </c>
      <c r="AY12" s="619">
        <v>103610</v>
      </c>
      <c r="AZ12" s="619">
        <v>104360</v>
      </c>
      <c r="BA12" s="619">
        <v>110341</v>
      </c>
      <c r="BB12" s="619">
        <v>207970</v>
      </c>
      <c r="BC12" s="619">
        <v>-81137</v>
      </c>
      <c r="BD12" s="619">
        <v>29204</v>
      </c>
      <c r="BE12" s="620">
        <v>126833</v>
      </c>
    </row>
    <row r="13" spans="2:57" ht="16.5" customHeight="1">
      <c r="B13" s="294" t="s">
        <v>274</v>
      </c>
      <c r="C13" s="359" t="s">
        <v>7</v>
      </c>
      <c r="D13" s="612">
        <v>15037</v>
      </c>
      <c r="E13" s="610">
        <v>24</v>
      </c>
      <c r="F13" s="610">
        <v>13</v>
      </c>
      <c r="G13" s="610">
        <v>133</v>
      </c>
      <c r="H13" s="610">
        <v>1021</v>
      </c>
      <c r="I13" s="610">
        <v>2471</v>
      </c>
      <c r="J13" s="610">
        <v>6234</v>
      </c>
      <c r="K13" s="610">
        <v>17863</v>
      </c>
      <c r="L13" s="610">
        <v>216</v>
      </c>
      <c r="M13" s="610">
        <v>5774</v>
      </c>
      <c r="N13" s="610">
        <v>2175</v>
      </c>
      <c r="O13" s="610">
        <v>98</v>
      </c>
      <c r="P13" s="610">
        <v>260</v>
      </c>
      <c r="Q13" s="610">
        <v>676</v>
      </c>
      <c r="R13" s="610">
        <v>51</v>
      </c>
      <c r="S13" s="610">
        <v>372</v>
      </c>
      <c r="T13" s="610">
        <v>1046</v>
      </c>
      <c r="U13" s="610">
        <v>5046</v>
      </c>
      <c r="V13" s="610">
        <v>260</v>
      </c>
      <c r="W13" s="610">
        <v>45</v>
      </c>
      <c r="X13" s="610">
        <v>880</v>
      </c>
      <c r="Y13" s="610">
        <v>818</v>
      </c>
      <c r="Z13" s="610">
        <v>2346</v>
      </c>
      <c r="AA13" s="610">
        <v>130</v>
      </c>
      <c r="AB13" s="610">
        <v>293</v>
      </c>
      <c r="AC13" s="610">
        <v>595</v>
      </c>
      <c r="AD13" s="610">
        <v>5</v>
      </c>
      <c r="AE13" s="610">
        <v>4</v>
      </c>
      <c r="AF13" s="610">
        <v>15</v>
      </c>
      <c r="AG13" s="610">
        <v>84</v>
      </c>
      <c r="AH13" s="610">
        <v>315</v>
      </c>
      <c r="AI13" s="610">
        <v>360</v>
      </c>
      <c r="AJ13" s="610">
        <v>1633</v>
      </c>
      <c r="AK13" s="610">
        <v>86611</v>
      </c>
      <c r="AL13" s="610">
        <v>106</v>
      </c>
      <c r="AM13" s="610">
        <v>1735</v>
      </c>
      <c r="AN13" s="610">
        <v>1916</v>
      </c>
      <c r="AO13" s="610">
        <v>96</v>
      </c>
      <c r="AP13" s="610">
        <v>219</v>
      </c>
      <c r="AQ13" s="611">
        <v>156976</v>
      </c>
      <c r="AR13" s="610">
        <v>1020</v>
      </c>
      <c r="AS13" s="610">
        <v>17987</v>
      </c>
      <c r="AT13" s="610">
        <v>0</v>
      </c>
      <c r="AU13" s="610">
        <v>0</v>
      </c>
      <c r="AV13" s="610">
        <v>0</v>
      </c>
      <c r="AW13" s="610">
        <v>2354</v>
      </c>
      <c r="AX13" s="619">
        <v>21361</v>
      </c>
      <c r="AY13" s="619">
        <v>178337</v>
      </c>
      <c r="AZ13" s="619">
        <v>82575</v>
      </c>
      <c r="BA13" s="619">
        <v>103936</v>
      </c>
      <c r="BB13" s="619">
        <v>260912</v>
      </c>
      <c r="BC13" s="619">
        <v>-169806</v>
      </c>
      <c r="BD13" s="619">
        <v>-65870</v>
      </c>
      <c r="BE13" s="620">
        <v>91106</v>
      </c>
    </row>
    <row r="14" spans="2:57" ht="16.5" customHeight="1">
      <c r="B14" s="294" t="s">
        <v>277</v>
      </c>
      <c r="C14" s="361" t="s">
        <v>8</v>
      </c>
      <c r="D14" s="612">
        <v>1223</v>
      </c>
      <c r="E14" s="610">
        <v>308</v>
      </c>
      <c r="F14" s="610">
        <v>246</v>
      </c>
      <c r="G14" s="610">
        <v>252</v>
      </c>
      <c r="H14" s="610">
        <v>536</v>
      </c>
      <c r="I14" s="610">
        <v>149</v>
      </c>
      <c r="J14" s="610">
        <v>589</v>
      </c>
      <c r="K14" s="610">
        <v>490</v>
      </c>
      <c r="L14" s="610">
        <v>1890</v>
      </c>
      <c r="M14" s="610">
        <v>51</v>
      </c>
      <c r="N14" s="610">
        <v>955</v>
      </c>
      <c r="O14" s="610">
        <v>181</v>
      </c>
      <c r="P14" s="610">
        <v>742</v>
      </c>
      <c r="Q14" s="610">
        <v>147</v>
      </c>
      <c r="R14" s="610">
        <v>13</v>
      </c>
      <c r="S14" s="610">
        <v>67</v>
      </c>
      <c r="T14" s="610">
        <v>125</v>
      </c>
      <c r="U14" s="610">
        <v>423</v>
      </c>
      <c r="V14" s="610">
        <v>23</v>
      </c>
      <c r="W14" s="610">
        <v>0</v>
      </c>
      <c r="X14" s="610">
        <v>136</v>
      </c>
      <c r="Y14" s="610">
        <v>69</v>
      </c>
      <c r="Z14" s="610">
        <v>7971</v>
      </c>
      <c r="AA14" s="610">
        <v>20720</v>
      </c>
      <c r="AB14" s="610">
        <v>388</v>
      </c>
      <c r="AC14" s="610">
        <v>485</v>
      </c>
      <c r="AD14" s="610">
        <v>973</v>
      </c>
      <c r="AE14" s="610">
        <v>91</v>
      </c>
      <c r="AF14" s="610">
        <v>64</v>
      </c>
      <c r="AG14" s="610">
        <v>43609</v>
      </c>
      <c r="AH14" s="610">
        <v>146</v>
      </c>
      <c r="AI14" s="610">
        <v>3502</v>
      </c>
      <c r="AJ14" s="610">
        <v>992</v>
      </c>
      <c r="AK14" s="610">
        <v>1413</v>
      </c>
      <c r="AL14" s="610">
        <v>151</v>
      </c>
      <c r="AM14" s="610">
        <v>805</v>
      </c>
      <c r="AN14" s="610">
        <v>1702</v>
      </c>
      <c r="AO14" s="610">
        <v>0</v>
      </c>
      <c r="AP14" s="610">
        <v>578</v>
      </c>
      <c r="AQ14" s="611">
        <v>92205</v>
      </c>
      <c r="AR14" s="610">
        <v>94</v>
      </c>
      <c r="AS14" s="610">
        <v>35892</v>
      </c>
      <c r="AT14" s="610">
        <v>0</v>
      </c>
      <c r="AU14" s="610">
        <v>0</v>
      </c>
      <c r="AV14" s="610">
        <v>0</v>
      </c>
      <c r="AW14" s="610">
        <v>230</v>
      </c>
      <c r="AX14" s="619">
        <v>36216</v>
      </c>
      <c r="AY14" s="619">
        <v>128421</v>
      </c>
      <c r="AZ14" s="619">
        <v>1768</v>
      </c>
      <c r="BA14" s="619">
        <v>37984</v>
      </c>
      <c r="BB14" s="619">
        <v>130189</v>
      </c>
      <c r="BC14" s="619">
        <v>-124384</v>
      </c>
      <c r="BD14" s="619">
        <v>-86400</v>
      </c>
      <c r="BE14" s="620">
        <v>5805</v>
      </c>
    </row>
    <row r="15" spans="2:57" ht="16.5" customHeight="1">
      <c r="B15" s="294" t="s">
        <v>120</v>
      </c>
      <c r="C15" s="361" t="s">
        <v>576</v>
      </c>
      <c r="D15" s="612">
        <v>905</v>
      </c>
      <c r="E15" s="610">
        <v>327</v>
      </c>
      <c r="F15" s="610">
        <v>70</v>
      </c>
      <c r="G15" s="610">
        <v>80</v>
      </c>
      <c r="H15" s="610">
        <v>2175</v>
      </c>
      <c r="I15" s="610">
        <v>587</v>
      </c>
      <c r="J15" s="610">
        <v>597</v>
      </c>
      <c r="K15" s="610">
        <v>2900</v>
      </c>
      <c r="L15" s="610">
        <v>4</v>
      </c>
      <c r="M15" s="610">
        <v>6966</v>
      </c>
      <c r="N15" s="610">
        <v>421</v>
      </c>
      <c r="O15" s="610">
        <v>42</v>
      </c>
      <c r="P15" s="610">
        <v>132</v>
      </c>
      <c r="Q15" s="610">
        <v>209</v>
      </c>
      <c r="R15" s="610">
        <v>97</v>
      </c>
      <c r="S15" s="610">
        <v>1358</v>
      </c>
      <c r="T15" s="610">
        <v>4163</v>
      </c>
      <c r="U15" s="610">
        <v>5030</v>
      </c>
      <c r="V15" s="610">
        <v>1192</v>
      </c>
      <c r="W15" s="610">
        <v>236</v>
      </c>
      <c r="X15" s="610">
        <v>2682</v>
      </c>
      <c r="Y15" s="610">
        <v>1721</v>
      </c>
      <c r="Z15" s="610">
        <v>6515</v>
      </c>
      <c r="AA15" s="610">
        <v>0</v>
      </c>
      <c r="AB15" s="610">
        <v>1268</v>
      </c>
      <c r="AC15" s="610">
        <v>570</v>
      </c>
      <c r="AD15" s="610">
        <v>3504</v>
      </c>
      <c r="AE15" s="610">
        <v>599</v>
      </c>
      <c r="AF15" s="610">
        <v>198</v>
      </c>
      <c r="AG15" s="610">
        <v>1051</v>
      </c>
      <c r="AH15" s="610">
        <v>357</v>
      </c>
      <c r="AI15" s="610">
        <v>712</v>
      </c>
      <c r="AJ15" s="610">
        <v>769</v>
      </c>
      <c r="AK15" s="610">
        <v>1288</v>
      </c>
      <c r="AL15" s="610">
        <v>365</v>
      </c>
      <c r="AM15" s="610">
        <v>4483</v>
      </c>
      <c r="AN15" s="610">
        <v>951</v>
      </c>
      <c r="AO15" s="610">
        <v>484</v>
      </c>
      <c r="AP15" s="610">
        <v>116</v>
      </c>
      <c r="AQ15" s="611">
        <v>55124</v>
      </c>
      <c r="AR15" s="610">
        <v>149</v>
      </c>
      <c r="AS15" s="610">
        <v>6444</v>
      </c>
      <c r="AT15" s="610">
        <v>20</v>
      </c>
      <c r="AU15" s="610">
        <v>0</v>
      </c>
      <c r="AV15" s="610">
        <v>-4</v>
      </c>
      <c r="AW15" s="610">
        <v>-231</v>
      </c>
      <c r="AX15" s="619">
        <v>6378</v>
      </c>
      <c r="AY15" s="619">
        <v>61502</v>
      </c>
      <c r="AZ15" s="619">
        <v>21875</v>
      </c>
      <c r="BA15" s="619">
        <v>28253</v>
      </c>
      <c r="BB15" s="619">
        <v>83377</v>
      </c>
      <c r="BC15" s="619">
        <v>-52069</v>
      </c>
      <c r="BD15" s="619">
        <v>-23816</v>
      </c>
      <c r="BE15" s="620">
        <v>31308</v>
      </c>
    </row>
    <row r="16" spans="2:57" ht="16.5" customHeight="1">
      <c r="B16" s="294" t="s">
        <v>121</v>
      </c>
      <c r="C16" s="359" t="s">
        <v>9</v>
      </c>
      <c r="D16" s="612">
        <v>491</v>
      </c>
      <c r="E16" s="610">
        <v>18</v>
      </c>
      <c r="F16" s="610">
        <v>0</v>
      </c>
      <c r="G16" s="610">
        <v>15</v>
      </c>
      <c r="H16" s="610">
        <v>672</v>
      </c>
      <c r="I16" s="610">
        <v>31</v>
      </c>
      <c r="J16" s="610">
        <v>244</v>
      </c>
      <c r="K16" s="610">
        <v>1016</v>
      </c>
      <c r="L16" s="610">
        <v>61</v>
      </c>
      <c r="M16" s="610">
        <v>99</v>
      </c>
      <c r="N16" s="610">
        <v>4685</v>
      </c>
      <c r="O16" s="610">
        <v>294</v>
      </c>
      <c r="P16" s="610">
        <v>273</v>
      </c>
      <c r="Q16" s="610">
        <v>220</v>
      </c>
      <c r="R16" s="610">
        <v>144</v>
      </c>
      <c r="S16" s="610">
        <v>417</v>
      </c>
      <c r="T16" s="610">
        <v>2311</v>
      </c>
      <c r="U16" s="610">
        <v>13311</v>
      </c>
      <c r="V16" s="610">
        <v>230</v>
      </c>
      <c r="W16" s="610">
        <v>12</v>
      </c>
      <c r="X16" s="610">
        <v>137</v>
      </c>
      <c r="Y16" s="610">
        <v>157</v>
      </c>
      <c r="Z16" s="610">
        <v>27284</v>
      </c>
      <c r="AA16" s="610">
        <v>12</v>
      </c>
      <c r="AB16" s="610">
        <v>150</v>
      </c>
      <c r="AC16" s="610">
        <v>21</v>
      </c>
      <c r="AD16" s="610">
        <v>125</v>
      </c>
      <c r="AE16" s="610">
        <v>1</v>
      </c>
      <c r="AF16" s="610">
        <v>35</v>
      </c>
      <c r="AG16" s="610">
        <v>4</v>
      </c>
      <c r="AH16" s="610">
        <v>1</v>
      </c>
      <c r="AI16" s="610">
        <v>81</v>
      </c>
      <c r="AJ16" s="610">
        <v>737</v>
      </c>
      <c r="AK16" s="610">
        <v>518</v>
      </c>
      <c r="AL16" s="610">
        <v>23</v>
      </c>
      <c r="AM16" s="610">
        <v>349</v>
      </c>
      <c r="AN16" s="610">
        <v>460</v>
      </c>
      <c r="AO16" s="610">
        <v>51</v>
      </c>
      <c r="AP16" s="610">
        <v>140</v>
      </c>
      <c r="AQ16" s="611">
        <v>54830</v>
      </c>
      <c r="AR16" s="610">
        <v>69</v>
      </c>
      <c r="AS16" s="610">
        <v>992</v>
      </c>
      <c r="AT16" s="610">
        <v>0</v>
      </c>
      <c r="AU16" s="610">
        <v>0</v>
      </c>
      <c r="AV16" s="610">
        <v>0</v>
      </c>
      <c r="AW16" s="610">
        <v>-658</v>
      </c>
      <c r="AX16" s="619">
        <v>403</v>
      </c>
      <c r="AY16" s="619">
        <v>55233</v>
      </c>
      <c r="AZ16" s="619">
        <v>31492</v>
      </c>
      <c r="BA16" s="619">
        <v>31895</v>
      </c>
      <c r="BB16" s="619">
        <v>86725</v>
      </c>
      <c r="BC16" s="619">
        <v>-34499</v>
      </c>
      <c r="BD16" s="619">
        <v>-2604</v>
      </c>
      <c r="BE16" s="620">
        <v>52226</v>
      </c>
    </row>
    <row r="17" spans="2:57" ht="16.5" customHeight="1">
      <c r="B17" s="294" t="s">
        <v>123</v>
      </c>
      <c r="C17" s="359" t="s">
        <v>10</v>
      </c>
      <c r="D17" s="612">
        <v>3</v>
      </c>
      <c r="E17" s="610">
        <v>0</v>
      </c>
      <c r="F17" s="610">
        <v>0</v>
      </c>
      <c r="G17" s="610">
        <v>66</v>
      </c>
      <c r="H17" s="610">
        <v>0</v>
      </c>
      <c r="I17" s="610">
        <v>3</v>
      </c>
      <c r="J17" s="610">
        <v>174</v>
      </c>
      <c r="K17" s="610">
        <v>0</v>
      </c>
      <c r="L17" s="610">
        <v>0</v>
      </c>
      <c r="M17" s="610">
        <v>74</v>
      </c>
      <c r="N17" s="610">
        <v>363</v>
      </c>
      <c r="O17" s="610">
        <v>7145</v>
      </c>
      <c r="P17" s="610">
        <v>16</v>
      </c>
      <c r="Q17" s="610">
        <v>14921</v>
      </c>
      <c r="R17" s="610">
        <v>1174</v>
      </c>
      <c r="S17" s="610">
        <v>8128</v>
      </c>
      <c r="T17" s="610">
        <v>913</v>
      </c>
      <c r="U17" s="610">
        <v>2918</v>
      </c>
      <c r="V17" s="610">
        <v>1411</v>
      </c>
      <c r="W17" s="610">
        <v>46</v>
      </c>
      <c r="X17" s="610">
        <v>2978</v>
      </c>
      <c r="Y17" s="610">
        <v>111</v>
      </c>
      <c r="Z17" s="610">
        <v>10276</v>
      </c>
      <c r="AA17" s="610">
        <v>0</v>
      </c>
      <c r="AB17" s="610">
        <v>1</v>
      </c>
      <c r="AC17" s="610">
        <v>0</v>
      </c>
      <c r="AD17" s="610">
        <v>0</v>
      </c>
      <c r="AE17" s="610">
        <v>0</v>
      </c>
      <c r="AF17" s="610">
        <v>0</v>
      </c>
      <c r="AG17" s="610">
        <v>27</v>
      </c>
      <c r="AH17" s="610">
        <v>0</v>
      </c>
      <c r="AI17" s="610">
        <v>8</v>
      </c>
      <c r="AJ17" s="610">
        <v>0</v>
      </c>
      <c r="AK17" s="610">
        <v>1</v>
      </c>
      <c r="AL17" s="610">
        <v>0</v>
      </c>
      <c r="AM17" s="610">
        <v>45</v>
      </c>
      <c r="AN17" s="610">
        <v>6</v>
      </c>
      <c r="AO17" s="610">
        <v>0</v>
      </c>
      <c r="AP17" s="610">
        <v>146</v>
      </c>
      <c r="AQ17" s="611">
        <v>50954</v>
      </c>
      <c r="AR17" s="610">
        <v>0</v>
      </c>
      <c r="AS17" s="610">
        <v>-147</v>
      </c>
      <c r="AT17" s="610">
        <v>0</v>
      </c>
      <c r="AU17" s="610">
        <v>-134</v>
      </c>
      <c r="AV17" s="610">
        <v>-168</v>
      </c>
      <c r="AW17" s="610">
        <v>-109</v>
      </c>
      <c r="AX17" s="619">
        <v>-558</v>
      </c>
      <c r="AY17" s="619">
        <v>50396</v>
      </c>
      <c r="AZ17" s="619">
        <v>16972</v>
      </c>
      <c r="BA17" s="619">
        <v>16414</v>
      </c>
      <c r="BB17" s="619">
        <v>67368</v>
      </c>
      <c r="BC17" s="619">
        <v>-46473</v>
      </c>
      <c r="BD17" s="619">
        <v>-30059</v>
      </c>
      <c r="BE17" s="620">
        <v>20895</v>
      </c>
    </row>
    <row r="18" spans="2:57" ht="16.5" customHeight="1">
      <c r="B18" s="294" t="s">
        <v>125</v>
      </c>
      <c r="C18" s="359" t="s">
        <v>11</v>
      </c>
      <c r="D18" s="612">
        <v>0</v>
      </c>
      <c r="E18" s="610">
        <v>0</v>
      </c>
      <c r="F18" s="610">
        <v>0</v>
      </c>
      <c r="G18" s="610">
        <v>17</v>
      </c>
      <c r="H18" s="610">
        <v>382</v>
      </c>
      <c r="I18" s="610">
        <v>0</v>
      </c>
      <c r="J18" s="610">
        <v>67</v>
      </c>
      <c r="K18" s="610">
        <v>402</v>
      </c>
      <c r="L18" s="610">
        <v>0</v>
      </c>
      <c r="M18" s="610">
        <v>68</v>
      </c>
      <c r="N18" s="610">
        <v>379</v>
      </c>
      <c r="O18" s="610">
        <v>98</v>
      </c>
      <c r="P18" s="610">
        <v>12829</v>
      </c>
      <c r="Q18" s="610">
        <v>3273</v>
      </c>
      <c r="R18" s="610">
        <v>435</v>
      </c>
      <c r="S18" s="610">
        <v>2006</v>
      </c>
      <c r="T18" s="610">
        <v>4534</v>
      </c>
      <c r="U18" s="610">
        <v>19021</v>
      </c>
      <c r="V18" s="610">
        <v>2103</v>
      </c>
      <c r="W18" s="610">
        <v>274</v>
      </c>
      <c r="X18" s="610">
        <v>1937</v>
      </c>
      <c r="Y18" s="610">
        <v>471</v>
      </c>
      <c r="Z18" s="610">
        <v>4182</v>
      </c>
      <c r="AA18" s="610">
        <v>123</v>
      </c>
      <c r="AB18" s="610">
        <v>9</v>
      </c>
      <c r="AC18" s="610">
        <v>0</v>
      </c>
      <c r="AD18" s="610">
        <v>7</v>
      </c>
      <c r="AE18" s="610">
        <v>0</v>
      </c>
      <c r="AF18" s="610">
        <v>0</v>
      </c>
      <c r="AG18" s="610">
        <v>1</v>
      </c>
      <c r="AH18" s="610">
        <v>24</v>
      </c>
      <c r="AI18" s="610">
        <v>55</v>
      </c>
      <c r="AJ18" s="610">
        <v>18</v>
      </c>
      <c r="AK18" s="610">
        <v>714</v>
      </c>
      <c r="AL18" s="610">
        <v>10</v>
      </c>
      <c r="AM18" s="610">
        <v>142</v>
      </c>
      <c r="AN18" s="610">
        <v>120</v>
      </c>
      <c r="AO18" s="610">
        <v>10</v>
      </c>
      <c r="AP18" s="610">
        <v>114</v>
      </c>
      <c r="AQ18" s="611">
        <v>53825</v>
      </c>
      <c r="AR18" s="610">
        <v>8</v>
      </c>
      <c r="AS18" s="610">
        <v>1206</v>
      </c>
      <c r="AT18" s="610">
        <v>0</v>
      </c>
      <c r="AU18" s="610">
        <v>0</v>
      </c>
      <c r="AV18" s="610">
        <v>-913</v>
      </c>
      <c r="AW18" s="610">
        <v>-353</v>
      </c>
      <c r="AX18" s="619">
        <v>-52</v>
      </c>
      <c r="AY18" s="619">
        <v>53773</v>
      </c>
      <c r="AZ18" s="619">
        <v>68170</v>
      </c>
      <c r="BA18" s="619">
        <v>68118</v>
      </c>
      <c r="BB18" s="619">
        <v>121943</v>
      </c>
      <c r="BC18" s="619">
        <v>-46375</v>
      </c>
      <c r="BD18" s="619">
        <v>21743</v>
      </c>
      <c r="BE18" s="620">
        <v>75568</v>
      </c>
    </row>
    <row r="19" spans="2:57" ht="16.5" customHeight="1">
      <c r="B19" s="294" t="s">
        <v>127</v>
      </c>
      <c r="C19" s="359" t="s">
        <v>12</v>
      </c>
      <c r="D19" s="612">
        <v>327</v>
      </c>
      <c r="E19" s="610">
        <v>23</v>
      </c>
      <c r="F19" s="610">
        <v>4</v>
      </c>
      <c r="G19" s="610">
        <v>346</v>
      </c>
      <c r="H19" s="610">
        <v>784</v>
      </c>
      <c r="I19" s="610">
        <v>470</v>
      </c>
      <c r="J19" s="610">
        <v>608</v>
      </c>
      <c r="K19" s="610">
        <v>1103</v>
      </c>
      <c r="L19" s="610">
        <v>0</v>
      </c>
      <c r="M19" s="610">
        <v>250</v>
      </c>
      <c r="N19" s="610">
        <v>412</v>
      </c>
      <c r="O19" s="610">
        <v>69</v>
      </c>
      <c r="P19" s="610">
        <v>30</v>
      </c>
      <c r="Q19" s="610">
        <v>3565</v>
      </c>
      <c r="R19" s="610">
        <v>346</v>
      </c>
      <c r="S19" s="610">
        <v>2792</v>
      </c>
      <c r="T19" s="610">
        <v>1435</v>
      </c>
      <c r="U19" s="610">
        <v>7821</v>
      </c>
      <c r="V19" s="610">
        <v>768</v>
      </c>
      <c r="W19" s="610">
        <v>131</v>
      </c>
      <c r="X19" s="610">
        <v>637</v>
      </c>
      <c r="Y19" s="610">
        <v>421</v>
      </c>
      <c r="Z19" s="610">
        <v>41494</v>
      </c>
      <c r="AA19" s="610">
        <v>124</v>
      </c>
      <c r="AB19" s="610">
        <v>25</v>
      </c>
      <c r="AC19" s="610">
        <v>7</v>
      </c>
      <c r="AD19" s="610">
        <v>1424</v>
      </c>
      <c r="AE19" s="610">
        <v>23</v>
      </c>
      <c r="AF19" s="610">
        <v>140</v>
      </c>
      <c r="AG19" s="610">
        <v>206</v>
      </c>
      <c r="AH19" s="610">
        <v>79</v>
      </c>
      <c r="AI19" s="610">
        <v>1365</v>
      </c>
      <c r="AJ19" s="610">
        <v>52</v>
      </c>
      <c r="AK19" s="610">
        <v>210</v>
      </c>
      <c r="AL19" s="610">
        <v>111</v>
      </c>
      <c r="AM19" s="610">
        <v>385</v>
      </c>
      <c r="AN19" s="610">
        <v>758</v>
      </c>
      <c r="AO19" s="610">
        <v>4</v>
      </c>
      <c r="AP19" s="610">
        <v>174</v>
      </c>
      <c r="AQ19" s="611">
        <v>68923</v>
      </c>
      <c r="AR19" s="610">
        <v>177</v>
      </c>
      <c r="AS19" s="610">
        <v>1984</v>
      </c>
      <c r="AT19" s="610">
        <v>3</v>
      </c>
      <c r="AU19" s="610">
        <v>75</v>
      </c>
      <c r="AV19" s="610">
        <v>1119</v>
      </c>
      <c r="AW19" s="610">
        <v>353</v>
      </c>
      <c r="AX19" s="619">
        <v>3711</v>
      </c>
      <c r="AY19" s="619">
        <v>72634</v>
      </c>
      <c r="AZ19" s="619">
        <v>44848</v>
      </c>
      <c r="BA19" s="619">
        <v>48559</v>
      </c>
      <c r="BB19" s="619">
        <v>117482</v>
      </c>
      <c r="BC19" s="619">
        <v>-59079</v>
      </c>
      <c r="BD19" s="619">
        <v>-10520</v>
      </c>
      <c r="BE19" s="620">
        <v>58403</v>
      </c>
    </row>
    <row r="20" spans="2:57" ht="16.5" customHeight="1">
      <c r="B20" s="294" t="s">
        <v>128</v>
      </c>
      <c r="C20" s="359" t="s">
        <v>418</v>
      </c>
      <c r="D20" s="612">
        <v>0</v>
      </c>
      <c r="E20" s="610">
        <v>1</v>
      </c>
      <c r="F20" s="610">
        <v>0</v>
      </c>
      <c r="G20" s="610">
        <v>32</v>
      </c>
      <c r="H20" s="610">
        <v>0</v>
      </c>
      <c r="I20" s="610">
        <v>0</v>
      </c>
      <c r="J20" s="610">
        <v>57</v>
      </c>
      <c r="K20" s="610">
        <v>0</v>
      </c>
      <c r="L20" s="610">
        <v>0</v>
      </c>
      <c r="M20" s="610">
        <v>12</v>
      </c>
      <c r="N20" s="610">
        <v>9</v>
      </c>
      <c r="O20" s="610">
        <v>11</v>
      </c>
      <c r="P20" s="610">
        <v>0</v>
      </c>
      <c r="Q20" s="610">
        <v>76</v>
      </c>
      <c r="R20" s="610">
        <v>1388</v>
      </c>
      <c r="S20" s="610">
        <v>4682</v>
      </c>
      <c r="T20" s="610">
        <v>371</v>
      </c>
      <c r="U20" s="610">
        <v>865</v>
      </c>
      <c r="V20" s="610">
        <v>374</v>
      </c>
      <c r="W20" s="610">
        <v>12</v>
      </c>
      <c r="X20" s="610">
        <v>693</v>
      </c>
      <c r="Y20" s="610">
        <v>49</v>
      </c>
      <c r="Z20" s="610">
        <v>3089</v>
      </c>
      <c r="AA20" s="610">
        <v>0</v>
      </c>
      <c r="AB20" s="610">
        <v>349</v>
      </c>
      <c r="AC20" s="610">
        <v>0</v>
      </c>
      <c r="AD20" s="610">
        <v>3</v>
      </c>
      <c r="AE20" s="610">
        <v>0</v>
      </c>
      <c r="AF20" s="610">
        <v>0</v>
      </c>
      <c r="AG20" s="610">
        <v>15</v>
      </c>
      <c r="AH20" s="610">
        <v>0</v>
      </c>
      <c r="AI20" s="610">
        <v>93</v>
      </c>
      <c r="AJ20" s="610">
        <v>0</v>
      </c>
      <c r="AK20" s="610">
        <v>0</v>
      </c>
      <c r="AL20" s="610">
        <v>0</v>
      </c>
      <c r="AM20" s="610">
        <v>2364</v>
      </c>
      <c r="AN20" s="610">
        <v>1</v>
      </c>
      <c r="AO20" s="610">
        <v>0</v>
      </c>
      <c r="AP20" s="610">
        <v>0</v>
      </c>
      <c r="AQ20" s="611">
        <v>14546</v>
      </c>
      <c r="AR20" s="610">
        <v>0</v>
      </c>
      <c r="AS20" s="610">
        <v>95</v>
      </c>
      <c r="AT20" s="610">
        <v>0</v>
      </c>
      <c r="AU20" s="610">
        <v>57</v>
      </c>
      <c r="AV20" s="610">
        <v>2028</v>
      </c>
      <c r="AW20" s="610">
        <v>291</v>
      </c>
      <c r="AX20" s="619">
        <v>2471</v>
      </c>
      <c r="AY20" s="619">
        <v>17017</v>
      </c>
      <c r="AZ20" s="619">
        <v>8342</v>
      </c>
      <c r="BA20" s="619">
        <v>10813</v>
      </c>
      <c r="BB20" s="619">
        <v>25359</v>
      </c>
      <c r="BC20" s="619">
        <v>-15288</v>
      </c>
      <c r="BD20" s="619">
        <v>-4475</v>
      </c>
      <c r="BE20" s="620">
        <v>10071</v>
      </c>
    </row>
    <row r="21" spans="2:57" ht="16.5" customHeight="1">
      <c r="B21" s="294" t="s">
        <v>129</v>
      </c>
      <c r="C21" s="359" t="s">
        <v>419</v>
      </c>
      <c r="D21" s="612">
        <v>0</v>
      </c>
      <c r="E21" s="610">
        <v>6</v>
      </c>
      <c r="F21" s="610">
        <v>0</v>
      </c>
      <c r="G21" s="610">
        <v>31</v>
      </c>
      <c r="H21" s="610">
        <v>0</v>
      </c>
      <c r="I21" s="610">
        <v>0</v>
      </c>
      <c r="J21" s="610">
        <v>4</v>
      </c>
      <c r="K21" s="610">
        <v>0</v>
      </c>
      <c r="L21" s="610">
        <v>1</v>
      </c>
      <c r="M21" s="610">
        <v>81</v>
      </c>
      <c r="N21" s="610">
        <v>16</v>
      </c>
      <c r="O21" s="610">
        <v>11</v>
      </c>
      <c r="P21" s="610">
        <v>1</v>
      </c>
      <c r="Q21" s="610">
        <v>24</v>
      </c>
      <c r="R21" s="610">
        <v>73</v>
      </c>
      <c r="S21" s="610">
        <v>12203</v>
      </c>
      <c r="T21" s="610">
        <v>31</v>
      </c>
      <c r="U21" s="610">
        <v>934</v>
      </c>
      <c r="V21" s="610">
        <v>65</v>
      </c>
      <c r="W21" s="610">
        <v>3</v>
      </c>
      <c r="X21" s="610">
        <v>63</v>
      </c>
      <c r="Y21" s="610">
        <v>9</v>
      </c>
      <c r="Z21" s="610">
        <v>41</v>
      </c>
      <c r="AA21" s="610">
        <v>0</v>
      </c>
      <c r="AB21" s="610">
        <v>8</v>
      </c>
      <c r="AC21" s="610">
        <v>0</v>
      </c>
      <c r="AD21" s="610">
        <v>2</v>
      </c>
      <c r="AE21" s="610">
        <v>0</v>
      </c>
      <c r="AF21" s="610">
        <v>0</v>
      </c>
      <c r="AG21" s="610">
        <v>9</v>
      </c>
      <c r="AH21" s="610">
        <v>0</v>
      </c>
      <c r="AI21" s="610">
        <v>5</v>
      </c>
      <c r="AJ21" s="610">
        <v>0</v>
      </c>
      <c r="AK21" s="610">
        <v>0</v>
      </c>
      <c r="AL21" s="610">
        <v>0</v>
      </c>
      <c r="AM21" s="610">
        <v>3453</v>
      </c>
      <c r="AN21" s="610">
        <v>1</v>
      </c>
      <c r="AO21" s="610">
        <v>0</v>
      </c>
      <c r="AP21" s="610">
        <v>0</v>
      </c>
      <c r="AQ21" s="611">
        <v>17075</v>
      </c>
      <c r="AR21" s="610">
        <v>0</v>
      </c>
      <c r="AS21" s="610">
        <v>55</v>
      </c>
      <c r="AT21" s="610">
        <v>0</v>
      </c>
      <c r="AU21" s="610">
        <v>459</v>
      </c>
      <c r="AV21" s="610">
        <v>46969</v>
      </c>
      <c r="AW21" s="610">
        <v>1094</v>
      </c>
      <c r="AX21" s="619">
        <v>48577</v>
      </c>
      <c r="AY21" s="619">
        <v>65652</v>
      </c>
      <c r="AZ21" s="619">
        <v>75110</v>
      </c>
      <c r="BA21" s="619">
        <v>123687</v>
      </c>
      <c r="BB21" s="619">
        <v>140762</v>
      </c>
      <c r="BC21" s="619">
        <v>-47782</v>
      </c>
      <c r="BD21" s="619">
        <v>75905</v>
      </c>
      <c r="BE21" s="620">
        <v>92980</v>
      </c>
    </row>
    <row r="22" spans="2:57" ht="16.5" customHeight="1">
      <c r="B22" s="294" t="s">
        <v>131</v>
      </c>
      <c r="C22" s="359" t="s">
        <v>420</v>
      </c>
      <c r="D22" s="612">
        <v>29</v>
      </c>
      <c r="E22" s="610">
        <v>1</v>
      </c>
      <c r="F22" s="610">
        <v>0</v>
      </c>
      <c r="G22" s="610">
        <v>0</v>
      </c>
      <c r="H22" s="610">
        <v>0</v>
      </c>
      <c r="I22" s="610">
        <v>0</v>
      </c>
      <c r="J22" s="610">
        <v>0</v>
      </c>
      <c r="K22" s="610">
        <v>0</v>
      </c>
      <c r="L22" s="610">
        <v>0</v>
      </c>
      <c r="M22" s="610">
        <v>0</v>
      </c>
      <c r="N22" s="610">
        <v>0</v>
      </c>
      <c r="O22" s="610">
        <v>0</v>
      </c>
      <c r="P22" s="610">
        <v>0</v>
      </c>
      <c r="Q22" s="610">
        <v>2</v>
      </c>
      <c r="R22" s="610">
        <v>17</v>
      </c>
      <c r="S22" s="610">
        <v>540</v>
      </c>
      <c r="T22" s="610">
        <v>4652</v>
      </c>
      <c r="U22" s="610">
        <v>38</v>
      </c>
      <c r="V22" s="610">
        <v>12</v>
      </c>
      <c r="W22" s="610">
        <v>2</v>
      </c>
      <c r="X22" s="610">
        <v>28</v>
      </c>
      <c r="Y22" s="610">
        <v>6</v>
      </c>
      <c r="Z22" s="610">
        <v>85</v>
      </c>
      <c r="AA22" s="610">
        <v>0</v>
      </c>
      <c r="AB22" s="610">
        <v>4</v>
      </c>
      <c r="AC22" s="610">
        <v>1</v>
      </c>
      <c r="AD22" s="610">
        <v>469</v>
      </c>
      <c r="AE22" s="610">
        <v>2</v>
      </c>
      <c r="AF22" s="610">
        <v>0</v>
      </c>
      <c r="AG22" s="610">
        <v>3</v>
      </c>
      <c r="AH22" s="610">
        <v>21</v>
      </c>
      <c r="AI22" s="610">
        <v>875</v>
      </c>
      <c r="AJ22" s="610">
        <v>0</v>
      </c>
      <c r="AK22" s="610">
        <v>6018</v>
      </c>
      <c r="AL22" s="610">
        <v>0</v>
      </c>
      <c r="AM22" s="610">
        <v>1201</v>
      </c>
      <c r="AN22" s="610">
        <v>315</v>
      </c>
      <c r="AO22" s="610">
        <v>253</v>
      </c>
      <c r="AP22" s="610">
        <v>0</v>
      </c>
      <c r="AQ22" s="611">
        <v>14574</v>
      </c>
      <c r="AR22" s="610">
        <v>14</v>
      </c>
      <c r="AS22" s="610">
        <v>722</v>
      </c>
      <c r="AT22" s="610">
        <v>6</v>
      </c>
      <c r="AU22" s="610">
        <v>4455</v>
      </c>
      <c r="AV22" s="610">
        <v>46950</v>
      </c>
      <c r="AW22" s="610">
        <v>685</v>
      </c>
      <c r="AX22" s="619">
        <v>52832</v>
      </c>
      <c r="AY22" s="619">
        <v>67406</v>
      </c>
      <c r="AZ22" s="619">
        <v>65978</v>
      </c>
      <c r="BA22" s="619">
        <v>118810</v>
      </c>
      <c r="BB22" s="619">
        <v>133384</v>
      </c>
      <c r="BC22" s="619">
        <v>-64888</v>
      </c>
      <c r="BD22" s="619">
        <v>53922</v>
      </c>
      <c r="BE22" s="620">
        <v>68496</v>
      </c>
    </row>
    <row r="23" spans="2:57" ht="16.5" customHeight="1">
      <c r="B23" s="294" t="s">
        <v>133</v>
      </c>
      <c r="C23" s="359" t="s">
        <v>14</v>
      </c>
      <c r="D23" s="612">
        <v>0</v>
      </c>
      <c r="E23" s="610">
        <v>0</v>
      </c>
      <c r="F23" s="610">
        <v>0</v>
      </c>
      <c r="G23" s="610">
        <v>0</v>
      </c>
      <c r="H23" s="610">
        <v>0</v>
      </c>
      <c r="I23" s="610">
        <v>0</v>
      </c>
      <c r="J23" s="610">
        <v>0</v>
      </c>
      <c r="K23" s="610">
        <v>1</v>
      </c>
      <c r="L23" s="610">
        <v>0</v>
      </c>
      <c r="M23" s="610">
        <v>0</v>
      </c>
      <c r="N23" s="610">
        <v>0</v>
      </c>
      <c r="O23" s="610">
        <v>0</v>
      </c>
      <c r="P23" s="610">
        <v>2</v>
      </c>
      <c r="Q23" s="610">
        <v>2</v>
      </c>
      <c r="R23" s="610">
        <v>27</v>
      </c>
      <c r="S23" s="610">
        <v>807</v>
      </c>
      <c r="T23" s="610">
        <v>6846</v>
      </c>
      <c r="U23" s="610">
        <v>101634</v>
      </c>
      <c r="V23" s="610">
        <v>4237</v>
      </c>
      <c r="W23" s="610">
        <v>1696</v>
      </c>
      <c r="X23" s="610">
        <v>1404</v>
      </c>
      <c r="Y23" s="610">
        <v>391</v>
      </c>
      <c r="Z23" s="610">
        <v>103</v>
      </c>
      <c r="AA23" s="610">
        <v>2</v>
      </c>
      <c r="AB23" s="610">
        <v>1</v>
      </c>
      <c r="AC23" s="610">
        <v>0</v>
      </c>
      <c r="AD23" s="610">
        <v>16</v>
      </c>
      <c r="AE23" s="610">
        <v>7</v>
      </c>
      <c r="AF23" s="610">
        <v>0</v>
      </c>
      <c r="AG23" s="610">
        <v>0</v>
      </c>
      <c r="AH23" s="610">
        <v>195</v>
      </c>
      <c r="AI23" s="610">
        <v>598</v>
      </c>
      <c r="AJ23" s="610">
        <v>295</v>
      </c>
      <c r="AK23" s="610">
        <v>2</v>
      </c>
      <c r="AL23" s="610">
        <v>0</v>
      </c>
      <c r="AM23" s="610">
        <v>3478</v>
      </c>
      <c r="AN23" s="610">
        <v>2</v>
      </c>
      <c r="AO23" s="610">
        <v>368</v>
      </c>
      <c r="AP23" s="610">
        <v>0</v>
      </c>
      <c r="AQ23" s="611">
        <v>122114</v>
      </c>
      <c r="AR23" s="610">
        <v>3</v>
      </c>
      <c r="AS23" s="610">
        <v>1119</v>
      </c>
      <c r="AT23" s="610">
        <v>0</v>
      </c>
      <c r="AU23" s="610">
        <v>0</v>
      </c>
      <c r="AV23" s="610">
        <v>0</v>
      </c>
      <c r="AW23" s="610">
        <v>5464</v>
      </c>
      <c r="AX23" s="619">
        <v>6586</v>
      </c>
      <c r="AY23" s="619">
        <v>128700</v>
      </c>
      <c r="AZ23" s="619">
        <v>339291</v>
      </c>
      <c r="BA23" s="619">
        <v>345877</v>
      </c>
      <c r="BB23" s="619">
        <v>467991</v>
      </c>
      <c r="BC23" s="619">
        <v>-119487</v>
      </c>
      <c r="BD23" s="619">
        <v>226390</v>
      </c>
      <c r="BE23" s="620">
        <v>348504</v>
      </c>
    </row>
    <row r="24" spans="2:57" ht="16.5" customHeight="1">
      <c r="B24" s="294" t="s">
        <v>135</v>
      </c>
      <c r="C24" s="359" t="s">
        <v>13</v>
      </c>
      <c r="D24" s="612">
        <v>2</v>
      </c>
      <c r="E24" s="610">
        <v>0</v>
      </c>
      <c r="F24" s="610">
        <v>9</v>
      </c>
      <c r="G24" s="610">
        <v>0</v>
      </c>
      <c r="H24" s="610">
        <v>0</v>
      </c>
      <c r="I24" s="610">
        <v>0</v>
      </c>
      <c r="J24" s="610">
        <v>6</v>
      </c>
      <c r="K24" s="610">
        <v>0</v>
      </c>
      <c r="L24" s="610">
        <v>0</v>
      </c>
      <c r="M24" s="610">
        <v>1</v>
      </c>
      <c r="N24" s="610">
        <v>1</v>
      </c>
      <c r="O24" s="610">
        <v>0</v>
      </c>
      <c r="P24" s="610">
        <v>0</v>
      </c>
      <c r="Q24" s="610">
        <v>35</v>
      </c>
      <c r="R24" s="610">
        <v>67</v>
      </c>
      <c r="S24" s="610">
        <v>2480</v>
      </c>
      <c r="T24" s="610">
        <v>724</v>
      </c>
      <c r="U24" s="610">
        <v>7348</v>
      </c>
      <c r="V24" s="610">
        <v>2501</v>
      </c>
      <c r="W24" s="610">
        <v>105</v>
      </c>
      <c r="X24" s="610">
        <v>1648</v>
      </c>
      <c r="Y24" s="610">
        <v>83</v>
      </c>
      <c r="Z24" s="610">
        <v>3573</v>
      </c>
      <c r="AA24" s="610">
        <v>1</v>
      </c>
      <c r="AB24" s="610">
        <v>6</v>
      </c>
      <c r="AC24" s="610">
        <v>0</v>
      </c>
      <c r="AD24" s="610">
        <v>113</v>
      </c>
      <c r="AE24" s="610">
        <v>0</v>
      </c>
      <c r="AF24" s="610">
        <v>2</v>
      </c>
      <c r="AG24" s="610">
        <v>49</v>
      </c>
      <c r="AH24" s="610">
        <v>34</v>
      </c>
      <c r="AI24" s="610">
        <v>569</v>
      </c>
      <c r="AJ24" s="610">
        <v>217</v>
      </c>
      <c r="AK24" s="610">
        <v>40</v>
      </c>
      <c r="AL24" s="610">
        <v>0</v>
      </c>
      <c r="AM24" s="610">
        <v>2302</v>
      </c>
      <c r="AN24" s="610">
        <v>42</v>
      </c>
      <c r="AO24" s="610">
        <v>0</v>
      </c>
      <c r="AP24" s="610">
        <v>34</v>
      </c>
      <c r="AQ24" s="611">
        <v>21992</v>
      </c>
      <c r="AR24" s="610">
        <v>389</v>
      </c>
      <c r="AS24" s="610">
        <v>22302</v>
      </c>
      <c r="AT24" s="610">
        <v>0</v>
      </c>
      <c r="AU24" s="610">
        <v>725</v>
      </c>
      <c r="AV24" s="610">
        <v>8732</v>
      </c>
      <c r="AW24" s="610">
        <v>232</v>
      </c>
      <c r="AX24" s="619">
        <v>32380</v>
      </c>
      <c r="AY24" s="619">
        <v>54372</v>
      </c>
      <c r="AZ24" s="619">
        <v>28627</v>
      </c>
      <c r="BA24" s="619">
        <v>61007</v>
      </c>
      <c r="BB24" s="619">
        <v>82999</v>
      </c>
      <c r="BC24" s="619">
        <v>-54018</v>
      </c>
      <c r="BD24" s="619">
        <v>6989</v>
      </c>
      <c r="BE24" s="620">
        <v>28981</v>
      </c>
    </row>
    <row r="25" spans="2:57" ht="16.5" customHeight="1">
      <c r="B25" s="294" t="s">
        <v>136</v>
      </c>
      <c r="C25" s="359" t="s">
        <v>577</v>
      </c>
      <c r="D25" s="612">
        <v>0</v>
      </c>
      <c r="E25" s="610">
        <v>3</v>
      </c>
      <c r="F25" s="610">
        <v>0</v>
      </c>
      <c r="G25" s="610">
        <v>0</v>
      </c>
      <c r="H25" s="610">
        <v>2</v>
      </c>
      <c r="I25" s="610">
        <v>0</v>
      </c>
      <c r="J25" s="610">
        <v>0</v>
      </c>
      <c r="K25" s="610">
        <v>9</v>
      </c>
      <c r="L25" s="610">
        <v>0</v>
      </c>
      <c r="M25" s="610">
        <v>0</v>
      </c>
      <c r="N25" s="610">
        <v>0</v>
      </c>
      <c r="O25" s="610">
        <v>0</v>
      </c>
      <c r="P25" s="610">
        <v>0</v>
      </c>
      <c r="Q25" s="610">
        <v>5</v>
      </c>
      <c r="R25" s="610">
        <v>1</v>
      </c>
      <c r="S25" s="610">
        <v>35</v>
      </c>
      <c r="T25" s="610">
        <v>3</v>
      </c>
      <c r="U25" s="610">
        <v>16</v>
      </c>
      <c r="V25" s="610">
        <v>0</v>
      </c>
      <c r="W25" s="610">
        <v>181</v>
      </c>
      <c r="X25" s="610">
        <v>1</v>
      </c>
      <c r="Y25" s="610">
        <v>0</v>
      </c>
      <c r="Z25" s="610">
        <v>926</v>
      </c>
      <c r="AA25" s="610">
        <v>6</v>
      </c>
      <c r="AB25" s="610">
        <v>0</v>
      </c>
      <c r="AC25" s="610">
        <v>1</v>
      </c>
      <c r="AD25" s="610">
        <v>162</v>
      </c>
      <c r="AE25" s="610">
        <v>26</v>
      </c>
      <c r="AF25" s="610">
        <v>9</v>
      </c>
      <c r="AG25" s="610">
        <v>18</v>
      </c>
      <c r="AH25" s="610">
        <v>32</v>
      </c>
      <c r="AI25" s="610">
        <v>436</v>
      </c>
      <c r="AJ25" s="610">
        <v>24</v>
      </c>
      <c r="AK25" s="610">
        <v>14</v>
      </c>
      <c r="AL25" s="610">
        <v>3</v>
      </c>
      <c r="AM25" s="610">
        <v>365</v>
      </c>
      <c r="AN25" s="610">
        <v>47</v>
      </c>
      <c r="AO25" s="610">
        <v>0</v>
      </c>
      <c r="AP25" s="610">
        <v>0</v>
      </c>
      <c r="AQ25" s="611">
        <v>2325</v>
      </c>
      <c r="AR25" s="610">
        <v>220</v>
      </c>
      <c r="AS25" s="610">
        <v>24690</v>
      </c>
      <c r="AT25" s="610">
        <v>0</v>
      </c>
      <c r="AU25" s="610">
        <v>1839</v>
      </c>
      <c r="AV25" s="610">
        <v>6437</v>
      </c>
      <c r="AW25" s="610">
        <v>-31</v>
      </c>
      <c r="AX25" s="619">
        <v>33155</v>
      </c>
      <c r="AY25" s="619">
        <v>35480</v>
      </c>
      <c r="AZ25" s="619">
        <v>5531</v>
      </c>
      <c r="BA25" s="619">
        <v>38686</v>
      </c>
      <c r="BB25" s="619">
        <v>41011</v>
      </c>
      <c r="BC25" s="619">
        <v>-35226</v>
      </c>
      <c r="BD25" s="619">
        <v>3460</v>
      </c>
      <c r="BE25" s="620">
        <v>5785</v>
      </c>
    </row>
    <row r="26" spans="2:57" ht="16.5" customHeight="1">
      <c r="B26" s="294" t="s">
        <v>138</v>
      </c>
      <c r="C26" s="359" t="s">
        <v>15</v>
      </c>
      <c r="D26" s="612">
        <v>0</v>
      </c>
      <c r="E26" s="610">
        <v>0</v>
      </c>
      <c r="F26" s="610">
        <v>212</v>
      </c>
      <c r="G26" s="610">
        <v>0</v>
      </c>
      <c r="H26" s="610">
        <v>0</v>
      </c>
      <c r="I26" s="610">
        <v>0</v>
      </c>
      <c r="J26" s="610">
        <v>0</v>
      </c>
      <c r="K26" s="610">
        <v>0</v>
      </c>
      <c r="L26" s="610">
        <v>0</v>
      </c>
      <c r="M26" s="610">
        <v>0</v>
      </c>
      <c r="N26" s="610">
        <v>0</v>
      </c>
      <c r="O26" s="610">
        <v>0</v>
      </c>
      <c r="P26" s="610">
        <v>0</v>
      </c>
      <c r="Q26" s="610">
        <v>0</v>
      </c>
      <c r="R26" s="610">
        <v>0</v>
      </c>
      <c r="S26" s="610">
        <v>3</v>
      </c>
      <c r="T26" s="610">
        <v>0</v>
      </c>
      <c r="U26" s="610">
        <v>0</v>
      </c>
      <c r="V26" s="610">
        <v>0</v>
      </c>
      <c r="W26" s="610">
        <v>0</v>
      </c>
      <c r="X26" s="610">
        <v>25716</v>
      </c>
      <c r="Y26" s="610">
        <v>0</v>
      </c>
      <c r="Z26" s="610">
        <v>0</v>
      </c>
      <c r="AA26" s="610">
        <v>0</v>
      </c>
      <c r="AB26" s="610">
        <v>0</v>
      </c>
      <c r="AC26" s="610">
        <v>0</v>
      </c>
      <c r="AD26" s="610">
        <v>0</v>
      </c>
      <c r="AE26" s="610">
        <v>0</v>
      </c>
      <c r="AF26" s="610">
        <v>0</v>
      </c>
      <c r="AG26" s="610">
        <v>2516</v>
      </c>
      <c r="AH26" s="610">
        <v>0</v>
      </c>
      <c r="AI26" s="610">
        <v>1490</v>
      </c>
      <c r="AJ26" s="610">
        <v>30</v>
      </c>
      <c r="AK26" s="610">
        <v>0</v>
      </c>
      <c r="AL26" s="610">
        <v>0</v>
      </c>
      <c r="AM26" s="610">
        <v>13329</v>
      </c>
      <c r="AN26" s="610">
        <v>4</v>
      </c>
      <c r="AO26" s="610">
        <v>0</v>
      </c>
      <c r="AP26" s="610">
        <v>0</v>
      </c>
      <c r="AQ26" s="611">
        <v>43300</v>
      </c>
      <c r="AR26" s="610">
        <v>0</v>
      </c>
      <c r="AS26" s="610">
        <v>42301</v>
      </c>
      <c r="AT26" s="610">
        <v>0</v>
      </c>
      <c r="AU26" s="610">
        <v>409</v>
      </c>
      <c r="AV26" s="610">
        <v>1468</v>
      </c>
      <c r="AW26" s="610">
        <v>592</v>
      </c>
      <c r="AX26" s="619">
        <v>44770</v>
      </c>
      <c r="AY26" s="619">
        <v>88070</v>
      </c>
      <c r="AZ26" s="619">
        <v>61803</v>
      </c>
      <c r="BA26" s="619">
        <v>106573</v>
      </c>
      <c r="BB26" s="619">
        <v>149873</v>
      </c>
      <c r="BC26" s="619">
        <v>-86818</v>
      </c>
      <c r="BD26" s="619">
        <v>19755</v>
      </c>
      <c r="BE26" s="620">
        <v>63055</v>
      </c>
    </row>
    <row r="27" spans="2:57" ht="16.5" customHeight="1">
      <c r="B27" s="294" t="s">
        <v>139</v>
      </c>
      <c r="C27" s="359" t="s">
        <v>16</v>
      </c>
      <c r="D27" s="612">
        <v>206</v>
      </c>
      <c r="E27" s="610">
        <v>143</v>
      </c>
      <c r="F27" s="610">
        <v>36</v>
      </c>
      <c r="G27" s="610">
        <v>54</v>
      </c>
      <c r="H27" s="610">
        <v>1300</v>
      </c>
      <c r="I27" s="610">
        <v>2854</v>
      </c>
      <c r="J27" s="610">
        <v>2082</v>
      </c>
      <c r="K27" s="610">
        <v>272</v>
      </c>
      <c r="L27" s="610">
        <v>7</v>
      </c>
      <c r="M27" s="610">
        <v>65</v>
      </c>
      <c r="N27" s="610">
        <v>741</v>
      </c>
      <c r="O27" s="610">
        <v>174</v>
      </c>
      <c r="P27" s="610">
        <v>3261</v>
      </c>
      <c r="Q27" s="610">
        <v>71</v>
      </c>
      <c r="R27" s="610">
        <v>10</v>
      </c>
      <c r="S27" s="610">
        <v>246</v>
      </c>
      <c r="T27" s="610">
        <v>457</v>
      </c>
      <c r="U27" s="610">
        <v>1573</v>
      </c>
      <c r="V27" s="610">
        <v>71</v>
      </c>
      <c r="W27" s="610">
        <v>42</v>
      </c>
      <c r="X27" s="610">
        <v>97</v>
      </c>
      <c r="Y27" s="610">
        <v>2254</v>
      </c>
      <c r="Z27" s="610">
        <v>1704</v>
      </c>
      <c r="AA27" s="610">
        <v>3192</v>
      </c>
      <c r="AB27" s="610">
        <v>121</v>
      </c>
      <c r="AC27" s="610">
        <v>163</v>
      </c>
      <c r="AD27" s="610">
        <v>3731</v>
      </c>
      <c r="AE27" s="610">
        <v>3137</v>
      </c>
      <c r="AF27" s="610">
        <v>9</v>
      </c>
      <c r="AG27" s="610">
        <v>521</v>
      </c>
      <c r="AH27" s="610">
        <v>3309</v>
      </c>
      <c r="AI27" s="610">
        <v>3524</v>
      </c>
      <c r="AJ27" s="610">
        <v>4831</v>
      </c>
      <c r="AK27" s="610">
        <v>2603</v>
      </c>
      <c r="AL27" s="610">
        <v>1867</v>
      </c>
      <c r="AM27" s="610">
        <v>3131</v>
      </c>
      <c r="AN27" s="610">
        <v>2138</v>
      </c>
      <c r="AO27" s="610">
        <v>1503</v>
      </c>
      <c r="AP27" s="610">
        <v>50</v>
      </c>
      <c r="AQ27" s="611">
        <v>51550</v>
      </c>
      <c r="AR27" s="610">
        <v>1294</v>
      </c>
      <c r="AS27" s="610">
        <v>21945</v>
      </c>
      <c r="AT27" s="610">
        <v>0</v>
      </c>
      <c r="AU27" s="610">
        <v>451</v>
      </c>
      <c r="AV27" s="610">
        <v>3921</v>
      </c>
      <c r="AW27" s="610">
        <v>-70</v>
      </c>
      <c r="AX27" s="619">
        <v>27541</v>
      </c>
      <c r="AY27" s="619">
        <v>79091</v>
      </c>
      <c r="AZ27" s="619">
        <v>16225</v>
      </c>
      <c r="BA27" s="619">
        <v>43766</v>
      </c>
      <c r="BB27" s="619">
        <v>95316</v>
      </c>
      <c r="BC27" s="619">
        <v>-63312</v>
      </c>
      <c r="BD27" s="619">
        <v>-19546</v>
      </c>
      <c r="BE27" s="620">
        <v>32004</v>
      </c>
    </row>
    <row r="28" spans="2:57" ht="16.5" customHeight="1">
      <c r="B28" s="294" t="s">
        <v>140</v>
      </c>
      <c r="C28" s="359" t="s">
        <v>17</v>
      </c>
      <c r="D28" s="612">
        <v>522</v>
      </c>
      <c r="E28" s="610">
        <v>36</v>
      </c>
      <c r="F28" s="610">
        <v>0</v>
      </c>
      <c r="G28" s="610">
        <v>48</v>
      </c>
      <c r="H28" s="610">
        <v>96</v>
      </c>
      <c r="I28" s="610">
        <v>214</v>
      </c>
      <c r="J28" s="610">
        <v>370</v>
      </c>
      <c r="K28" s="610">
        <v>165</v>
      </c>
      <c r="L28" s="610">
        <v>22</v>
      </c>
      <c r="M28" s="610">
        <v>96</v>
      </c>
      <c r="N28" s="610">
        <v>280</v>
      </c>
      <c r="O28" s="610">
        <v>120</v>
      </c>
      <c r="P28" s="610">
        <v>363</v>
      </c>
      <c r="Q28" s="610">
        <v>205</v>
      </c>
      <c r="R28" s="610">
        <v>21</v>
      </c>
      <c r="S28" s="610">
        <v>180</v>
      </c>
      <c r="T28" s="610">
        <v>103</v>
      </c>
      <c r="U28" s="610">
        <v>1391</v>
      </c>
      <c r="V28" s="610">
        <v>51</v>
      </c>
      <c r="W28" s="610">
        <v>10</v>
      </c>
      <c r="X28" s="610">
        <v>41</v>
      </c>
      <c r="Y28" s="610">
        <v>33</v>
      </c>
      <c r="Z28" s="610">
        <v>290</v>
      </c>
      <c r="AA28" s="610">
        <v>4450</v>
      </c>
      <c r="AB28" s="610">
        <v>978</v>
      </c>
      <c r="AC28" s="610">
        <v>120</v>
      </c>
      <c r="AD28" s="610">
        <v>1693</v>
      </c>
      <c r="AE28" s="610">
        <v>480</v>
      </c>
      <c r="AF28" s="610">
        <v>3858</v>
      </c>
      <c r="AG28" s="610">
        <v>1930</v>
      </c>
      <c r="AH28" s="610">
        <v>760</v>
      </c>
      <c r="AI28" s="610">
        <v>3885</v>
      </c>
      <c r="AJ28" s="610">
        <v>1276</v>
      </c>
      <c r="AK28" s="610">
        <v>1370</v>
      </c>
      <c r="AL28" s="610">
        <v>83</v>
      </c>
      <c r="AM28" s="610">
        <v>578</v>
      </c>
      <c r="AN28" s="610">
        <v>677</v>
      </c>
      <c r="AO28" s="610">
        <v>0</v>
      </c>
      <c r="AP28" s="610">
        <v>0</v>
      </c>
      <c r="AQ28" s="611">
        <v>26795</v>
      </c>
      <c r="AR28" s="610">
        <v>0</v>
      </c>
      <c r="AS28" s="610">
        <v>0</v>
      </c>
      <c r="AT28" s="610">
        <v>0</v>
      </c>
      <c r="AU28" s="610">
        <v>226237</v>
      </c>
      <c r="AV28" s="610">
        <v>236889</v>
      </c>
      <c r="AW28" s="610">
        <v>0</v>
      </c>
      <c r="AX28" s="619">
        <v>463126</v>
      </c>
      <c r="AY28" s="619">
        <v>489921</v>
      </c>
      <c r="AZ28" s="619">
        <v>0</v>
      </c>
      <c r="BA28" s="619">
        <v>463126</v>
      </c>
      <c r="BB28" s="619">
        <v>489921</v>
      </c>
      <c r="BC28" s="619">
        <v>0</v>
      </c>
      <c r="BD28" s="619">
        <v>463126</v>
      </c>
      <c r="BE28" s="620">
        <v>489921</v>
      </c>
    </row>
    <row r="29" spans="2:57" ht="16.5" customHeight="1">
      <c r="B29" s="294" t="s">
        <v>141</v>
      </c>
      <c r="C29" s="359" t="s">
        <v>18</v>
      </c>
      <c r="D29" s="612">
        <v>1997</v>
      </c>
      <c r="E29" s="610">
        <v>170</v>
      </c>
      <c r="F29" s="610">
        <v>13</v>
      </c>
      <c r="G29" s="610">
        <v>654</v>
      </c>
      <c r="H29" s="610">
        <v>2121</v>
      </c>
      <c r="I29" s="610">
        <v>2071</v>
      </c>
      <c r="J29" s="610">
        <v>7132</v>
      </c>
      <c r="K29" s="610">
        <v>1552</v>
      </c>
      <c r="L29" s="610">
        <v>126</v>
      </c>
      <c r="M29" s="610">
        <v>986</v>
      </c>
      <c r="N29" s="610">
        <v>2431</v>
      </c>
      <c r="O29" s="610">
        <v>2109</v>
      </c>
      <c r="P29" s="610">
        <v>9130</v>
      </c>
      <c r="Q29" s="610">
        <v>1168</v>
      </c>
      <c r="R29" s="610">
        <v>159</v>
      </c>
      <c r="S29" s="610">
        <v>1032</v>
      </c>
      <c r="T29" s="610">
        <v>874</v>
      </c>
      <c r="U29" s="610">
        <v>8608</v>
      </c>
      <c r="V29" s="610">
        <v>338</v>
      </c>
      <c r="W29" s="610">
        <v>31</v>
      </c>
      <c r="X29" s="610">
        <v>841</v>
      </c>
      <c r="Y29" s="610">
        <v>532</v>
      </c>
      <c r="Z29" s="610">
        <v>1325</v>
      </c>
      <c r="AA29" s="610">
        <v>33344</v>
      </c>
      <c r="AB29" s="610">
        <v>1421</v>
      </c>
      <c r="AC29" s="610">
        <v>3107</v>
      </c>
      <c r="AD29" s="610">
        <v>15656</v>
      </c>
      <c r="AE29" s="610">
        <v>1014</v>
      </c>
      <c r="AF29" s="610">
        <v>593</v>
      </c>
      <c r="AG29" s="610">
        <v>1776</v>
      </c>
      <c r="AH29" s="610">
        <v>1438</v>
      </c>
      <c r="AI29" s="610">
        <v>4901</v>
      </c>
      <c r="AJ29" s="610">
        <v>7532</v>
      </c>
      <c r="AK29" s="610">
        <v>8069</v>
      </c>
      <c r="AL29" s="610">
        <v>188</v>
      </c>
      <c r="AM29" s="610">
        <v>1938</v>
      </c>
      <c r="AN29" s="610">
        <v>13358</v>
      </c>
      <c r="AO29" s="610">
        <v>0</v>
      </c>
      <c r="AP29" s="610">
        <v>135</v>
      </c>
      <c r="AQ29" s="611">
        <v>139870</v>
      </c>
      <c r="AR29" s="610">
        <v>40</v>
      </c>
      <c r="AS29" s="610">
        <v>48966</v>
      </c>
      <c r="AT29" s="610">
        <v>0</v>
      </c>
      <c r="AU29" s="610">
        <v>0</v>
      </c>
      <c r="AV29" s="610">
        <v>0</v>
      </c>
      <c r="AW29" s="610">
        <v>0</v>
      </c>
      <c r="AX29" s="619">
        <v>49006</v>
      </c>
      <c r="AY29" s="619">
        <v>188876</v>
      </c>
      <c r="AZ29" s="619">
        <v>202517</v>
      </c>
      <c r="BA29" s="619">
        <v>251523</v>
      </c>
      <c r="BB29" s="619">
        <v>391393</v>
      </c>
      <c r="BC29" s="619">
        <v>-42207</v>
      </c>
      <c r="BD29" s="619">
        <v>209316</v>
      </c>
      <c r="BE29" s="620">
        <v>349186</v>
      </c>
    </row>
    <row r="30" spans="2:57" ht="16.5" customHeight="1">
      <c r="B30" s="294" t="s">
        <v>143</v>
      </c>
      <c r="C30" s="359" t="s">
        <v>29</v>
      </c>
      <c r="D30" s="612">
        <v>71</v>
      </c>
      <c r="E30" s="610">
        <v>6</v>
      </c>
      <c r="F30" s="610">
        <v>0</v>
      </c>
      <c r="G30" s="610">
        <v>46</v>
      </c>
      <c r="H30" s="610">
        <v>320</v>
      </c>
      <c r="I30" s="610">
        <v>83</v>
      </c>
      <c r="J30" s="610">
        <v>357</v>
      </c>
      <c r="K30" s="610">
        <v>278</v>
      </c>
      <c r="L30" s="610">
        <v>3</v>
      </c>
      <c r="M30" s="610">
        <v>31</v>
      </c>
      <c r="N30" s="610">
        <v>71</v>
      </c>
      <c r="O30" s="610">
        <v>22</v>
      </c>
      <c r="P30" s="610">
        <v>132</v>
      </c>
      <c r="Q30" s="610">
        <v>39</v>
      </c>
      <c r="R30" s="610">
        <v>10</v>
      </c>
      <c r="S30" s="610">
        <v>64</v>
      </c>
      <c r="T30" s="610">
        <v>45</v>
      </c>
      <c r="U30" s="610">
        <v>582</v>
      </c>
      <c r="V30" s="610">
        <v>10</v>
      </c>
      <c r="W30" s="610">
        <v>1</v>
      </c>
      <c r="X30" s="610">
        <v>19</v>
      </c>
      <c r="Y30" s="610">
        <v>33</v>
      </c>
      <c r="Z30" s="610">
        <v>354</v>
      </c>
      <c r="AA30" s="610">
        <v>152</v>
      </c>
      <c r="AB30" s="610">
        <v>2973</v>
      </c>
      <c r="AC30" s="610">
        <v>380</v>
      </c>
      <c r="AD30" s="610">
        <v>1550</v>
      </c>
      <c r="AE30" s="610">
        <v>248</v>
      </c>
      <c r="AF30" s="610">
        <v>54</v>
      </c>
      <c r="AG30" s="610">
        <v>1305</v>
      </c>
      <c r="AH30" s="610">
        <v>480</v>
      </c>
      <c r="AI30" s="610">
        <v>1701</v>
      </c>
      <c r="AJ30" s="610">
        <v>3231</v>
      </c>
      <c r="AK30" s="610">
        <v>3081</v>
      </c>
      <c r="AL30" s="610">
        <v>92</v>
      </c>
      <c r="AM30" s="610">
        <v>412</v>
      </c>
      <c r="AN30" s="610">
        <v>3175</v>
      </c>
      <c r="AO30" s="610">
        <v>0</v>
      </c>
      <c r="AP30" s="610">
        <v>42</v>
      </c>
      <c r="AQ30" s="611">
        <v>21453</v>
      </c>
      <c r="AR30" s="610">
        <v>16</v>
      </c>
      <c r="AS30" s="610">
        <v>14113</v>
      </c>
      <c r="AT30" s="610">
        <v>-2222</v>
      </c>
      <c r="AU30" s="610">
        <v>0</v>
      </c>
      <c r="AV30" s="610">
        <v>0</v>
      </c>
      <c r="AW30" s="610">
        <v>0</v>
      </c>
      <c r="AX30" s="619">
        <v>11907</v>
      </c>
      <c r="AY30" s="619">
        <v>33360</v>
      </c>
      <c r="AZ30" s="619">
        <v>34</v>
      </c>
      <c r="BA30" s="619">
        <v>11941</v>
      </c>
      <c r="BB30" s="619">
        <v>33394</v>
      </c>
      <c r="BC30" s="619">
        <v>-3</v>
      </c>
      <c r="BD30" s="619">
        <v>11938</v>
      </c>
      <c r="BE30" s="620">
        <v>33391</v>
      </c>
    </row>
    <row r="31" spans="2:57" ht="16.5" customHeight="1">
      <c r="B31" s="294" t="s">
        <v>145</v>
      </c>
      <c r="C31" s="359" t="s">
        <v>30</v>
      </c>
      <c r="D31" s="612">
        <v>60</v>
      </c>
      <c r="E31" s="610">
        <v>4</v>
      </c>
      <c r="F31" s="610">
        <v>0</v>
      </c>
      <c r="G31" s="610">
        <v>39</v>
      </c>
      <c r="H31" s="610">
        <v>138</v>
      </c>
      <c r="I31" s="610">
        <v>30</v>
      </c>
      <c r="J31" s="610">
        <v>168</v>
      </c>
      <c r="K31" s="610">
        <v>310</v>
      </c>
      <c r="L31" s="610">
        <v>0</v>
      </c>
      <c r="M31" s="610">
        <v>1</v>
      </c>
      <c r="N31" s="610">
        <v>92</v>
      </c>
      <c r="O31" s="610">
        <v>0</v>
      </c>
      <c r="P31" s="610">
        <v>3</v>
      </c>
      <c r="Q31" s="610">
        <v>4</v>
      </c>
      <c r="R31" s="610">
        <v>2</v>
      </c>
      <c r="S31" s="610">
        <v>1</v>
      </c>
      <c r="T31" s="610">
        <v>11</v>
      </c>
      <c r="U31" s="610">
        <v>217</v>
      </c>
      <c r="V31" s="610">
        <v>8</v>
      </c>
      <c r="W31" s="610">
        <v>1</v>
      </c>
      <c r="X31" s="610">
        <v>11</v>
      </c>
      <c r="Y31" s="610">
        <v>7</v>
      </c>
      <c r="Z31" s="610">
        <v>1235</v>
      </c>
      <c r="AA31" s="610">
        <v>4461</v>
      </c>
      <c r="AB31" s="610">
        <v>66</v>
      </c>
      <c r="AC31" s="610">
        <v>0</v>
      </c>
      <c r="AD31" s="610">
        <v>774</v>
      </c>
      <c r="AE31" s="610">
        <v>636</v>
      </c>
      <c r="AF31" s="610">
        <v>2</v>
      </c>
      <c r="AG31" s="610">
        <v>613</v>
      </c>
      <c r="AH31" s="610">
        <v>1024</v>
      </c>
      <c r="AI31" s="610">
        <v>13091</v>
      </c>
      <c r="AJ31" s="610">
        <v>1760</v>
      </c>
      <c r="AK31" s="610">
        <v>2233</v>
      </c>
      <c r="AL31" s="610">
        <v>2</v>
      </c>
      <c r="AM31" s="610">
        <v>142</v>
      </c>
      <c r="AN31" s="610">
        <v>6891</v>
      </c>
      <c r="AO31" s="610">
        <v>0</v>
      </c>
      <c r="AP31" s="610">
        <v>428</v>
      </c>
      <c r="AQ31" s="611">
        <v>34465</v>
      </c>
      <c r="AR31" s="610">
        <v>0</v>
      </c>
      <c r="AS31" s="610">
        <v>2240</v>
      </c>
      <c r="AT31" s="610">
        <v>8470</v>
      </c>
      <c r="AU31" s="610">
        <v>0</v>
      </c>
      <c r="AV31" s="610">
        <v>0</v>
      </c>
      <c r="AW31" s="610">
        <v>0</v>
      </c>
      <c r="AX31" s="619">
        <v>10710</v>
      </c>
      <c r="AY31" s="619">
        <v>45175</v>
      </c>
      <c r="AZ31" s="619">
        <v>56</v>
      </c>
      <c r="BA31" s="619">
        <v>10766</v>
      </c>
      <c r="BB31" s="619">
        <v>45231</v>
      </c>
      <c r="BC31" s="619">
        <v>-3119</v>
      </c>
      <c r="BD31" s="619">
        <v>7647</v>
      </c>
      <c r="BE31" s="620">
        <v>42112</v>
      </c>
    </row>
    <row r="32" spans="2:57" ht="16.5" customHeight="1">
      <c r="B32" s="294" t="s">
        <v>146</v>
      </c>
      <c r="C32" s="359" t="s">
        <v>19</v>
      </c>
      <c r="D32" s="612">
        <v>12691</v>
      </c>
      <c r="E32" s="610">
        <v>595</v>
      </c>
      <c r="F32" s="610">
        <v>164</v>
      </c>
      <c r="G32" s="610">
        <v>277</v>
      </c>
      <c r="H32" s="610">
        <v>10874</v>
      </c>
      <c r="I32" s="610">
        <v>6746</v>
      </c>
      <c r="J32" s="610">
        <v>8276</v>
      </c>
      <c r="K32" s="610">
        <v>3734</v>
      </c>
      <c r="L32" s="610">
        <v>319</v>
      </c>
      <c r="M32" s="610">
        <v>1742</v>
      </c>
      <c r="N32" s="610">
        <v>1899</v>
      </c>
      <c r="O32" s="610">
        <v>563</v>
      </c>
      <c r="P32" s="610">
        <v>1477</v>
      </c>
      <c r="Q32" s="610">
        <v>2693</v>
      </c>
      <c r="R32" s="610">
        <v>428</v>
      </c>
      <c r="S32" s="610">
        <v>3765</v>
      </c>
      <c r="T32" s="610">
        <v>3145</v>
      </c>
      <c r="U32" s="610">
        <v>13607</v>
      </c>
      <c r="V32" s="610">
        <v>1380</v>
      </c>
      <c r="W32" s="610">
        <v>238</v>
      </c>
      <c r="X32" s="610">
        <v>3063</v>
      </c>
      <c r="Y32" s="610">
        <v>2290</v>
      </c>
      <c r="Z32" s="610">
        <v>25583</v>
      </c>
      <c r="AA32" s="610">
        <v>5856</v>
      </c>
      <c r="AB32" s="610">
        <v>600</v>
      </c>
      <c r="AC32" s="610">
        <v>620</v>
      </c>
      <c r="AD32" s="610">
        <v>5856</v>
      </c>
      <c r="AE32" s="610">
        <v>1051</v>
      </c>
      <c r="AF32" s="610">
        <v>396</v>
      </c>
      <c r="AG32" s="610">
        <v>12870</v>
      </c>
      <c r="AH32" s="610">
        <v>2150</v>
      </c>
      <c r="AI32" s="610">
        <v>3875</v>
      </c>
      <c r="AJ32" s="610">
        <v>5019</v>
      </c>
      <c r="AK32" s="610">
        <v>33196</v>
      </c>
      <c r="AL32" s="610">
        <v>1655</v>
      </c>
      <c r="AM32" s="610">
        <v>7690</v>
      </c>
      <c r="AN32" s="610">
        <v>25126</v>
      </c>
      <c r="AO32" s="610">
        <v>2320</v>
      </c>
      <c r="AP32" s="610">
        <v>300</v>
      </c>
      <c r="AQ32" s="611">
        <v>214129</v>
      </c>
      <c r="AR32" s="610">
        <v>9796</v>
      </c>
      <c r="AS32" s="610">
        <v>343776</v>
      </c>
      <c r="AT32" s="610">
        <v>69</v>
      </c>
      <c r="AU32" s="610">
        <v>2399</v>
      </c>
      <c r="AV32" s="610">
        <v>35096</v>
      </c>
      <c r="AW32" s="610">
        <v>1150</v>
      </c>
      <c r="AX32" s="619">
        <v>392286</v>
      </c>
      <c r="AY32" s="619">
        <v>606415</v>
      </c>
      <c r="AZ32" s="619">
        <v>169620</v>
      </c>
      <c r="BA32" s="619">
        <v>561906</v>
      </c>
      <c r="BB32" s="619">
        <v>776035</v>
      </c>
      <c r="BC32" s="619">
        <v>-224710</v>
      </c>
      <c r="BD32" s="619">
        <v>337196</v>
      </c>
      <c r="BE32" s="620">
        <v>551325</v>
      </c>
    </row>
    <row r="33" spans="2:57" ht="16.5" customHeight="1">
      <c r="B33" s="294" t="s">
        <v>147</v>
      </c>
      <c r="C33" s="359" t="s">
        <v>20</v>
      </c>
      <c r="D33" s="612">
        <v>1243</v>
      </c>
      <c r="E33" s="610">
        <v>284</v>
      </c>
      <c r="F33" s="610">
        <v>36</v>
      </c>
      <c r="G33" s="610">
        <v>563</v>
      </c>
      <c r="H33" s="610">
        <v>778</v>
      </c>
      <c r="I33" s="610">
        <v>1507</v>
      </c>
      <c r="J33" s="610">
        <v>1047</v>
      </c>
      <c r="K33" s="610">
        <v>562</v>
      </c>
      <c r="L33" s="610">
        <v>11</v>
      </c>
      <c r="M33" s="610">
        <v>120</v>
      </c>
      <c r="N33" s="610">
        <v>549</v>
      </c>
      <c r="O33" s="610">
        <v>112</v>
      </c>
      <c r="P33" s="610">
        <v>486</v>
      </c>
      <c r="Q33" s="610">
        <v>717</v>
      </c>
      <c r="R33" s="610">
        <v>68</v>
      </c>
      <c r="S33" s="610">
        <v>618</v>
      </c>
      <c r="T33" s="610">
        <v>1016</v>
      </c>
      <c r="U33" s="610">
        <v>2229</v>
      </c>
      <c r="V33" s="610">
        <v>157</v>
      </c>
      <c r="W33" s="610">
        <v>32</v>
      </c>
      <c r="X33" s="610">
        <v>210</v>
      </c>
      <c r="Y33" s="610">
        <v>451</v>
      </c>
      <c r="Z33" s="610">
        <v>6761</v>
      </c>
      <c r="AA33" s="610">
        <v>6404</v>
      </c>
      <c r="AB33" s="610">
        <v>797</v>
      </c>
      <c r="AC33" s="610">
        <v>1124</v>
      </c>
      <c r="AD33" s="610">
        <v>8992</v>
      </c>
      <c r="AE33" s="610">
        <v>7771</v>
      </c>
      <c r="AF33" s="610">
        <v>29746</v>
      </c>
      <c r="AG33" s="610">
        <v>6557</v>
      </c>
      <c r="AH33" s="610">
        <v>1190</v>
      </c>
      <c r="AI33" s="610">
        <v>7970</v>
      </c>
      <c r="AJ33" s="610">
        <v>2674</v>
      </c>
      <c r="AK33" s="610">
        <v>5394</v>
      </c>
      <c r="AL33" s="610">
        <v>990</v>
      </c>
      <c r="AM33" s="610">
        <v>2329</v>
      </c>
      <c r="AN33" s="610">
        <v>2768</v>
      </c>
      <c r="AO33" s="610">
        <v>0</v>
      </c>
      <c r="AP33" s="610">
        <v>85</v>
      </c>
      <c r="AQ33" s="611">
        <v>104348</v>
      </c>
      <c r="AR33" s="610">
        <v>2</v>
      </c>
      <c r="AS33" s="610">
        <v>138525</v>
      </c>
      <c r="AT33" s="610">
        <v>0</v>
      </c>
      <c r="AU33" s="610">
        <v>0</v>
      </c>
      <c r="AV33" s="610">
        <v>0</v>
      </c>
      <c r="AW33" s="610">
        <v>0</v>
      </c>
      <c r="AX33" s="619">
        <v>138527</v>
      </c>
      <c r="AY33" s="619">
        <v>242875</v>
      </c>
      <c r="AZ33" s="619">
        <v>2820</v>
      </c>
      <c r="BA33" s="619">
        <v>141347</v>
      </c>
      <c r="BB33" s="619">
        <v>245695</v>
      </c>
      <c r="BC33" s="619">
        <v>-51563</v>
      </c>
      <c r="BD33" s="619">
        <v>89784</v>
      </c>
      <c r="BE33" s="620">
        <v>194132</v>
      </c>
    </row>
    <row r="34" spans="2:57" ht="16.5" customHeight="1">
      <c r="B34" s="294" t="s">
        <v>149</v>
      </c>
      <c r="C34" s="359" t="s">
        <v>21</v>
      </c>
      <c r="D34" s="612">
        <v>152</v>
      </c>
      <c r="E34" s="610">
        <v>24</v>
      </c>
      <c r="F34" s="610">
        <v>1</v>
      </c>
      <c r="G34" s="610">
        <v>182</v>
      </c>
      <c r="H34" s="610">
        <v>450</v>
      </c>
      <c r="I34" s="610">
        <v>402</v>
      </c>
      <c r="J34" s="610">
        <v>238</v>
      </c>
      <c r="K34" s="610">
        <v>322</v>
      </c>
      <c r="L34" s="610">
        <v>9</v>
      </c>
      <c r="M34" s="610">
        <v>103</v>
      </c>
      <c r="N34" s="610">
        <v>171</v>
      </c>
      <c r="O34" s="610">
        <v>51</v>
      </c>
      <c r="P34" s="610">
        <v>47</v>
      </c>
      <c r="Q34" s="610">
        <v>349</v>
      </c>
      <c r="R34" s="610">
        <v>34</v>
      </c>
      <c r="S34" s="610">
        <v>284</v>
      </c>
      <c r="T34" s="610">
        <v>110</v>
      </c>
      <c r="U34" s="610">
        <v>535</v>
      </c>
      <c r="V34" s="610">
        <v>62</v>
      </c>
      <c r="W34" s="610">
        <v>12</v>
      </c>
      <c r="X34" s="610">
        <v>27</v>
      </c>
      <c r="Y34" s="610">
        <v>70</v>
      </c>
      <c r="Z34" s="610">
        <v>1647</v>
      </c>
      <c r="AA34" s="610">
        <v>1813</v>
      </c>
      <c r="AB34" s="610">
        <v>46</v>
      </c>
      <c r="AC34" s="610">
        <v>76</v>
      </c>
      <c r="AD34" s="610">
        <v>14068</v>
      </c>
      <c r="AE34" s="610">
        <v>2884</v>
      </c>
      <c r="AF34" s="610">
        <v>7770</v>
      </c>
      <c r="AG34" s="610">
        <v>4917</v>
      </c>
      <c r="AH34" s="610">
        <v>2792</v>
      </c>
      <c r="AI34" s="610">
        <v>495</v>
      </c>
      <c r="AJ34" s="610">
        <v>1553</v>
      </c>
      <c r="AK34" s="610">
        <v>9488</v>
      </c>
      <c r="AL34" s="610">
        <v>801</v>
      </c>
      <c r="AM34" s="610">
        <v>2348</v>
      </c>
      <c r="AN34" s="610">
        <v>4900</v>
      </c>
      <c r="AO34" s="610">
        <v>0</v>
      </c>
      <c r="AP34" s="610">
        <v>940</v>
      </c>
      <c r="AQ34" s="611">
        <v>60173</v>
      </c>
      <c r="AR34" s="610">
        <v>0</v>
      </c>
      <c r="AS34" s="610">
        <v>378781</v>
      </c>
      <c r="AT34" s="610">
        <v>66</v>
      </c>
      <c r="AU34" s="610">
        <v>0</v>
      </c>
      <c r="AV34" s="610">
        <v>4203</v>
      </c>
      <c r="AW34" s="610">
        <v>0</v>
      </c>
      <c r="AX34" s="619">
        <v>383050</v>
      </c>
      <c r="AY34" s="619">
        <v>443223</v>
      </c>
      <c r="AZ34" s="619">
        <v>1</v>
      </c>
      <c r="BA34" s="619">
        <v>383051</v>
      </c>
      <c r="BB34" s="619">
        <v>443224</v>
      </c>
      <c r="BC34" s="619">
        <v>-45834</v>
      </c>
      <c r="BD34" s="619">
        <v>337217</v>
      </c>
      <c r="BE34" s="620">
        <v>397390</v>
      </c>
    </row>
    <row r="35" spans="2:57" ht="16.5" customHeight="1">
      <c r="B35" s="294" t="s">
        <v>151</v>
      </c>
      <c r="C35" s="359" t="s">
        <v>32</v>
      </c>
      <c r="D35" s="612">
        <v>10161</v>
      </c>
      <c r="E35" s="610">
        <v>2001</v>
      </c>
      <c r="F35" s="610">
        <v>153</v>
      </c>
      <c r="G35" s="610">
        <v>2356</v>
      </c>
      <c r="H35" s="610">
        <v>4707</v>
      </c>
      <c r="I35" s="610">
        <v>1996</v>
      </c>
      <c r="J35" s="610">
        <v>5122</v>
      </c>
      <c r="K35" s="610">
        <v>2433</v>
      </c>
      <c r="L35" s="610">
        <v>361</v>
      </c>
      <c r="M35" s="610">
        <v>611</v>
      </c>
      <c r="N35" s="610">
        <v>3065</v>
      </c>
      <c r="O35" s="610">
        <v>524</v>
      </c>
      <c r="P35" s="610">
        <v>2283</v>
      </c>
      <c r="Q35" s="610">
        <v>1888</v>
      </c>
      <c r="R35" s="610">
        <v>213</v>
      </c>
      <c r="S35" s="610">
        <v>1732</v>
      </c>
      <c r="T35" s="610">
        <v>1547</v>
      </c>
      <c r="U35" s="610">
        <v>6243</v>
      </c>
      <c r="V35" s="610">
        <v>552</v>
      </c>
      <c r="W35" s="610">
        <v>130</v>
      </c>
      <c r="X35" s="610">
        <v>836</v>
      </c>
      <c r="Y35" s="610">
        <v>4294</v>
      </c>
      <c r="Z35" s="610">
        <v>21314</v>
      </c>
      <c r="AA35" s="610">
        <v>12093</v>
      </c>
      <c r="AB35" s="610">
        <v>662</v>
      </c>
      <c r="AC35" s="610">
        <v>2608</v>
      </c>
      <c r="AD35" s="610">
        <v>65978</v>
      </c>
      <c r="AE35" s="610">
        <v>7041</v>
      </c>
      <c r="AF35" s="610">
        <v>605</v>
      </c>
      <c r="AG35" s="610">
        <v>28807</v>
      </c>
      <c r="AH35" s="610">
        <v>5102</v>
      </c>
      <c r="AI35" s="610">
        <v>13201</v>
      </c>
      <c r="AJ35" s="610">
        <v>9456</v>
      </c>
      <c r="AK35" s="610">
        <v>9836</v>
      </c>
      <c r="AL35" s="610">
        <v>1612</v>
      </c>
      <c r="AM35" s="610">
        <v>5751</v>
      </c>
      <c r="AN35" s="610">
        <v>15039</v>
      </c>
      <c r="AO35" s="610">
        <v>520</v>
      </c>
      <c r="AP35" s="610">
        <v>2823</v>
      </c>
      <c r="AQ35" s="611">
        <v>255656</v>
      </c>
      <c r="AR35" s="610">
        <v>2450</v>
      </c>
      <c r="AS35" s="610">
        <v>77460</v>
      </c>
      <c r="AT35" s="610">
        <v>752</v>
      </c>
      <c r="AU35" s="610">
        <v>230</v>
      </c>
      <c r="AV35" s="610">
        <v>3002</v>
      </c>
      <c r="AW35" s="610">
        <v>325</v>
      </c>
      <c r="AX35" s="619">
        <v>84219</v>
      </c>
      <c r="AY35" s="619">
        <v>339875</v>
      </c>
      <c r="AZ35" s="619">
        <v>69366</v>
      </c>
      <c r="BA35" s="619">
        <v>153585</v>
      </c>
      <c r="BB35" s="619">
        <v>409241</v>
      </c>
      <c r="BC35" s="619">
        <v>-147998</v>
      </c>
      <c r="BD35" s="619">
        <v>5587</v>
      </c>
      <c r="BE35" s="620">
        <v>261243</v>
      </c>
    </row>
    <row r="36" spans="2:57" ht="16.5" customHeight="1">
      <c r="B36" s="294" t="s">
        <v>153</v>
      </c>
      <c r="C36" s="359" t="s">
        <v>22</v>
      </c>
      <c r="D36" s="612">
        <v>594</v>
      </c>
      <c r="E36" s="610">
        <v>55</v>
      </c>
      <c r="F36" s="610">
        <v>21</v>
      </c>
      <c r="G36" s="610">
        <v>155</v>
      </c>
      <c r="H36" s="610">
        <v>691</v>
      </c>
      <c r="I36" s="610">
        <v>454</v>
      </c>
      <c r="J36" s="610">
        <v>580</v>
      </c>
      <c r="K36" s="610">
        <v>2584</v>
      </c>
      <c r="L36" s="610">
        <v>23</v>
      </c>
      <c r="M36" s="610">
        <v>201</v>
      </c>
      <c r="N36" s="610">
        <v>258</v>
      </c>
      <c r="O36" s="610">
        <v>80</v>
      </c>
      <c r="P36" s="610">
        <v>401</v>
      </c>
      <c r="Q36" s="610">
        <v>362</v>
      </c>
      <c r="R36" s="610">
        <v>52</v>
      </c>
      <c r="S36" s="610">
        <v>1269</v>
      </c>
      <c r="T36" s="610">
        <v>543</v>
      </c>
      <c r="U36" s="610">
        <v>3204</v>
      </c>
      <c r="V36" s="610">
        <v>394</v>
      </c>
      <c r="W36" s="610">
        <v>87</v>
      </c>
      <c r="X36" s="610">
        <v>184</v>
      </c>
      <c r="Y36" s="610">
        <v>188</v>
      </c>
      <c r="Z36" s="610">
        <v>4460</v>
      </c>
      <c r="AA36" s="610">
        <v>4149</v>
      </c>
      <c r="AB36" s="610">
        <v>1321</v>
      </c>
      <c r="AC36" s="610">
        <v>407</v>
      </c>
      <c r="AD36" s="610">
        <v>21550</v>
      </c>
      <c r="AE36" s="610">
        <v>11262</v>
      </c>
      <c r="AF36" s="610">
        <v>605</v>
      </c>
      <c r="AG36" s="610">
        <v>2173</v>
      </c>
      <c r="AH36" s="610">
        <v>37759</v>
      </c>
      <c r="AI36" s="610">
        <v>11883</v>
      </c>
      <c r="AJ36" s="610">
        <v>7288</v>
      </c>
      <c r="AK36" s="610">
        <v>7609</v>
      </c>
      <c r="AL36" s="610">
        <v>3037</v>
      </c>
      <c r="AM36" s="610">
        <v>16084</v>
      </c>
      <c r="AN36" s="610">
        <v>6582</v>
      </c>
      <c r="AO36" s="610">
        <v>0</v>
      </c>
      <c r="AP36" s="610">
        <v>2254</v>
      </c>
      <c r="AQ36" s="611">
        <v>150803</v>
      </c>
      <c r="AR36" s="610">
        <v>1065</v>
      </c>
      <c r="AS36" s="610">
        <v>97816</v>
      </c>
      <c r="AT36" s="610">
        <v>260</v>
      </c>
      <c r="AU36" s="610">
        <v>716</v>
      </c>
      <c r="AV36" s="610">
        <v>5732</v>
      </c>
      <c r="AW36" s="610">
        <v>-218</v>
      </c>
      <c r="AX36" s="619">
        <v>105371</v>
      </c>
      <c r="AY36" s="619">
        <v>256174</v>
      </c>
      <c r="AZ36" s="619">
        <v>20442</v>
      </c>
      <c r="BA36" s="619">
        <v>125813</v>
      </c>
      <c r="BB36" s="619">
        <v>276616</v>
      </c>
      <c r="BC36" s="619">
        <v>-90674</v>
      </c>
      <c r="BD36" s="619">
        <v>35139</v>
      </c>
      <c r="BE36" s="620">
        <v>185942</v>
      </c>
    </row>
    <row r="37" spans="2:57" ht="16.5" customHeight="1">
      <c r="B37" s="294" t="s">
        <v>155</v>
      </c>
      <c r="C37" s="359" t="s">
        <v>23</v>
      </c>
      <c r="D37" s="612">
        <v>0</v>
      </c>
      <c r="E37" s="610">
        <v>0</v>
      </c>
      <c r="F37" s="610">
        <v>0</v>
      </c>
      <c r="G37" s="610">
        <v>0</v>
      </c>
      <c r="H37" s="610">
        <v>0</v>
      </c>
      <c r="I37" s="610">
        <v>0</v>
      </c>
      <c r="J37" s="610">
        <v>0</v>
      </c>
      <c r="K37" s="610">
        <v>0</v>
      </c>
      <c r="L37" s="610">
        <v>0</v>
      </c>
      <c r="M37" s="610">
        <v>0</v>
      </c>
      <c r="N37" s="610">
        <v>0</v>
      </c>
      <c r="O37" s="610">
        <v>0</v>
      </c>
      <c r="P37" s="610">
        <v>0</v>
      </c>
      <c r="Q37" s="610">
        <v>0</v>
      </c>
      <c r="R37" s="610">
        <v>0</v>
      </c>
      <c r="S37" s="610">
        <v>0</v>
      </c>
      <c r="T37" s="610">
        <v>0</v>
      </c>
      <c r="U37" s="610">
        <v>0</v>
      </c>
      <c r="V37" s="610">
        <v>0</v>
      </c>
      <c r="W37" s="610">
        <v>0</v>
      </c>
      <c r="X37" s="610">
        <v>0</v>
      </c>
      <c r="Y37" s="610">
        <v>0</v>
      </c>
      <c r="Z37" s="610">
        <v>0</v>
      </c>
      <c r="AA37" s="610">
        <v>0</v>
      </c>
      <c r="AB37" s="610">
        <v>0</v>
      </c>
      <c r="AC37" s="610">
        <v>0</v>
      </c>
      <c r="AD37" s="610">
        <v>0</v>
      </c>
      <c r="AE37" s="610">
        <v>0</v>
      </c>
      <c r="AF37" s="610">
        <v>0</v>
      </c>
      <c r="AG37" s="610">
        <v>0</v>
      </c>
      <c r="AH37" s="610">
        <v>0</v>
      </c>
      <c r="AI37" s="610">
        <v>0</v>
      </c>
      <c r="AJ37" s="610">
        <v>0</v>
      </c>
      <c r="AK37" s="610">
        <v>0</v>
      </c>
      <c r="AL37" s="610">
        <v>0</v>
      </c>
      <c r="AM37" s="610">
        <v>0</v>
      </c>
      <c r="AN37" s="610">
        <v>0</v>
      </c>
      <c r="AO37" s="610">
        <v>0</v>
      </c>
      <c r="AP37" s="610">
        <v>7359</v>
      </c>
      <c r="AQ37" s="611">
        <v>7359</v>
      </c>
      <c r="AR37" s="610">
        <v>0</v>
      </c>
      <c r="AS37" s="610">
        <v>8337</v>
      </c>
      <c r="AT37" s="610">
        <v>390898</v>
      </c>
      <c r="AU37" s="610">
        <v>0</v>
      </c>
      <c r="AV37" s="610">
        <v>0</v>
      </c>
      <c r="AW37" s="610">
        <v>0</v>
      </c>
      <c r="AX37" s="619">
        <v>399235</v>
      </c>
      <c r="AY37" s="619">
        <v>406594</v>
      </c>
      <c r="AZ37" s="619">
        <v>0</v>
      </c>
      <c r="BA37" s="619">
        <v>399235</v>
      </c>
      <c r="BB37" s="619">
        <v>406594</v>
      </c>
      <c r="BC37" s="619">
        <v>0</v>
      </c>
      <c r="BD37" s="619">
        <v>399235</v>
      </c>
      <c r="BE37" s="620">
        <v>406594</v>
      </c>
    </row>
    <row r="38" spans="2:57" ht="16.5" customHeight="1">
      <c r="B38" s="294" t="s">
        <v>156</v>
      </c>
      <c r="C38" s="359" t="s">
        <v>24</v>
      </c>
      <c r="D38" s="612">
        <v>2</v>
      </c>
      <c r="E38" s="610">
        <v>6</v>
      </c>
      <c r="F38" s="610">
        <v>0</v>
      </c>
      <c r="G38" s="610">
        <v>1</v>
      </c>
      <c r="H38" s="610">
        <v>48</v>
      </c>
      <c r="I38" s="610">
        <v>2</v>
      </c>
      <c r="J38" s="610">
        <v>18</v>
      </c>
      <c r="K38" s="610">
        <v>24</v>
      </c>
      <c r="L38" s="610">
        <v>0</v>
      </c>
      <c r="M38" s="610">
        <v>5</v>
      </c>
      <c r="N38" s="610">
        <v>3</v>
      </c>
      <c r="O38" s="610">
        <v>3</v>
      </c>
      <c r="P38" s="610">
        <v>0</v>
      </c>
      <c r="Q38" s="610">
        <v>39</v>
      </c>
      <c r="R38" s="610">
        <v>7</v>
      </c>
      <c r="S38" s="610">
        <v>38</v>
      </c>
      <c r="T38" s="610">
        <v>20</v>
      </c>
      <c r="U38" s="610">
        <v>432</v>
      </c>
      <c r="V38" s="610">
        <v>24</v>
      </c>
      <c r="W38" s="610">
        <v>11</v>
      </c>
      <c r="X38" s="610">
        <v>8</v>
      </c>
      <c r="Y38" s="610">
        <v>3</v>
      </c>
      <c r="Z38" s="610">
        <v>72</v>
      </c>
      <c r="AA38" s="610">
        <v>219</v>
      </c>
      <c r="AB38" s="610">
        <v>3</v>
      </c>
      <c r="AC38" s="610">
        <v>6</v>
      </c>
      <c r="AD38" s="610">
        <v>123</v>
      </c>
      <c r="AE38" s="610">
        <v>46</v>
      </c>
      <c r="AF38" s="610">
        <v>0</v>
      </c>
      <c r="AG38" s="610">
        <v>131</v>
      </c>
      <c r="AH38" s="610">
        <v>758</v>
      </c>
      <c r="AI38" s="610">
        <v>33</v>
      </c>
      <c r="AJ38" s="610">
        <v>0</v>
      </c>
      <c r="AK38" s="610">
        <v>52</v>
      </c>
      <c r="AL38" s="610">
        <v>0</v>
      </c>
      <c r="AM38" s="610">
        <v>144</v>
      </c>
      <c r="AN38" s="610">
        <v>131</v>
      </c>
      <c r="AO38" s="610">
        <v>0</v>
      </c>
      <c r="AP38" s="610">
        <v>5</v>
      </c>
      <c r="AQ38" s="611">
        <v>2417</v>
      </c>
      <c r="AR38" s="610">
        <v>0</v>
      </c>
      <c r="AS38" s="610">
        <v>29660</v>
      </c>
      <c r="AT38" s="610">
        <v>203147</v>
      </c>
      <c r="AU38" s="610">
        <v>46504</v>
      </c>
      <c r="AV38" s="610">
        <v>62253</v>
      </c>
      <c r="AW38" s="610">
        <v>0</v>
      </c>
      <c r="AX38" s="619">
        <v>341564</v>
      </c>
      <c r="AY38" s="619">
        <v>343981</v>
      </c>
      <c r="AZ38" s="619">
        <v>7409</v>
      </c>
      <c r="BA38" s="619">
        <v>348973</v>
      </c>
      <c r="BB38" s="619">
        <v>351390</v>
      </c>
      <c r="BC38" s="619">
        <v>-21325</v>
      </c>
      <c r="BD38" s="619">
        <v>327648</v>
      </c>
      <c r="BE38" s="620">
        <v>330065</v>
      </c>
    </row>
    <row r="39" spans="2:57" ht="16.5" customHeight="1">
      <c r="B39" s="294" t="s">
        <v>158</v>
      </c>
      <c r="C39" s="359" t="s">
        <v>31</v>
      </c>
      <c r="D39" s="612">
        <v>26</v>
      </c>
      <c r="E39" s="610">
        <v>0</v>
      </c>
      <c r="F39" s="610">
        <v>0</v>
      </c>
      <c r="G39" s="610">
        <v>0</v>
      </c>
      <c r="H39" s="610">
        <v>0</v>
      </c>
      <c r="I39" s="610">
        <v>0</v>
      </c>
      <c r="J39" s="610">
        <v>0</v>
      </c>
      <c r="K39" s="610">
        <v>5</v>
      </c>
      <c r="L39" s="610">
        <v>0</v>
      </c>
      <c r="M39" s="610">
        <v>0</v>
      </c>
      <c r="N39" s="610">
        <v>0</v>
      </c>
      <c r="O39" s="610">
        <v>0</v>
      </c>
      <c r="P39" s="610">
        <v>0</v>
      </c>
      <c r="Q39" s="610">
        <v>0</v>
      </c>
      <c r="R39" s="610">
        <v>0</v>
      </c>
      <c r="S39" s="610">
        <v>0</v>
      </c>
      <c r="T39" s="610">
        <v>0</v>
      </c>
      <c r="U39" s="610">
        <v>0</v>
      </c>
      <c r="V39" s="610">
        <v>0</v>
      </c>
      <c r="W39" s="610">
        <v>0</v>
      </c>
      <c r="X39" s="610">
        <v>0</v>
      </c>
      <c r="Y39" s="610">
        <v>0</v>
      </c>
      <c r="Z39" s="610">
        <v>0</v>
      </c>
      <c r="AA39" s="610">
        <v>14</v>
      </c>
      <c r="AB39" s="610">
        <v>10</v>
      </c>
      <c r="AC39" s="610">
        <v>0</v>
      </c>
      <c r="AD39" s="610">
        <v>15</v>
      </c>
      <c r="AE39" s="610">
        <v>34</v>
      </c>
      <c r="AF39" s="610">
        <v>1</v>
      </c>
      <c r="AG39" s="610">
        <v>225</v>
      </c>
      <c r="AH39" s="610">
        <v>159</v>
      </c>
      <c r="AI39" s="610">
        <v>9</v>
      </c>
      <c r="AJ39" s="610">
        <v>5</v>
      </c>
      <c r="AK39" s="610">
        <v>8973</v>
      </c>
      <c r="AL39" s="610">
        <v>0</v>
      </c>
      <c r="AM39" s="610">
        <v>12</v>
      </c>
      <c r="AN39" s="610">
        <v>22</v>
      </c>
      <c r="AO39" s="610">
        <v>0</v>
      </c>
      <c r="AP39" s="610">
        <v>73</v>
      </c>
      <c r="AQ39" s="611">
        <v>9583</v>
      </c>
      <c r="AR39" s="610">
        <v>4715</v>
      </c>
      <c r="AS39" s="610">
        <v>144008</v>
      </c>
      <c r="AT39" s="610">
        <v>473948</v>
      </c>
      <c r="AU39" s="610">
        <v>0</v>
      </c>
      <c r="AV39" s="610">
        <v>0</v>
      </c>
      <c r="AW39" s="610">
        <v>0</v>
      </c>
      <c r="AX39" s="619">
        <v>622671</v>
      </c>
      <c r="AY39" s="619">
        <v>632254</v>
      </c>
      <c r="AZ39" s="619">
        <v>4946</v>
      </c>
      <c r="BA39" s="619">
        <v>627617</v>
      </c>
      <c r="BB39" s="619">
        <v>637200</v>
      </c>
      <c r="BC39" s="619">
        <v>-3809</v>
      </c>
      <c r="BD39" s="619">
        <v>623808</v>
      </c>
      <c r="BE39" s="620">
        <v>633391</v>
      </c>
    </row>
    <row r="40" spans="2:57" ht="16.5" customHeight="1">
      <c r="B40" s="294" t="s">
        <v>160</v>
      </c>
      <c r="C40" s="359" t="s">
        <v>447</v>
      </c>
      <c r="D40" s="612">
        <v>7</v>
      </c>
      <c r="E40" s="610">
        <v>3</v>
      </c>
      <c r="F40" s="610">
        <v>18</v>
      </c>
      <c r="G40" s="610">
        <v>53</v>
      </c>
      <c r="H40" s="610">
        <v>115</v>
      </c>
      <c r="I40" s="610">
        <v>104</v>
      </c>
      <c r="J40" s="610">
        <v>117</v>
      </c>
      <c r="K40" s="610">
        <v>320</v>
      </c>
      <c r="L40" s="610">
        <v>5</v>
      </c>
      <c r="M40" s="610">
        <v>13</v>
      </c>
      <c r="N40" s="610">
        <v>37</v>
      </c>
      <c r="O40" s="610">
        <v>21</v>
      </c>
      <c r="P40" s="610">
        <v>25</v>
      </c>
      <c r="Q40" s="610">
        <v>59</v>
      </c>
      <c r="R40" s="610">
        <v>24</v>
      </c>
      <c r="S40" s="610">
        <v>263</v>
      </c>
      <c r="T40" s="610">
        <v>46</v>
      </c>
      <c r="U40" s="610">
        <v>237</v>
      </c>
      <c r="V40" s="610">
        <v>25</v>
      </c>
      <c r="W40" s="610">
        <v>10</v>
      </c>
      <c r="X40" s="610">
        <v>7</v>
      </c>
      <c r="Y40" s="610">
        <v>27</v>
      </c>
      <c r="Z40" s="610">
        <v>619</v>
      </c>
      <c r="AA40" s="610">
        <v>388</v>
      </c>
      <c r="AB40" s="610">
        <v>303</v>
      </c>
      <c r="AC40" s="610">
        <v>81</v>
      </c>
      <c r="AD40" s="610">
        <v>355</v>
      </c>
      <c r="AE40" s="610">
        <v>609</v>
      </c>
      <c r="AF40" s="610">
        <v>59</v>
      </c>
      <c r="AG40" s="610">
        <v>238</v>
      </c>
      <c r="AH40" s="610">
        <v>276</v>
      </c>
      <c r="AI40" s="610">
        <v>1</v>
      </c>
      <c r="AJ40" s="610">
        <v>336</v>
      </c>
      <c r="AK40" s="610">
        <v>562</v>
      </c>
      <c r="AL40" s="610">
        <v>0</v>
      </c>
      <c r="AM40" s="610">
        <v>660</v>
      </c>
      <c r="AN40" s="610">
        <v>909</v>
      </c>
      <c r="AO40" s="610">
        <v>0</v>
      </c>
      <c r="AP40" s="610">
        <v>144</v>
      </c>
      <c r="AQ40" s="611">
        <v>7076</v>
      </c>
      <c r="AR40" s="610">
        <v>0</v>
      </c>
      <c r="AS40" s="610">
        <v>34484</v>
      </c>
      <c r="AT40" s="610">
        <v>0</v>
      </c>
      <c r="AU40" s="610">
        <v>0</v>
      </c>
      <c r="AV40" s="610">
        <v>0</v>
      </c>
      <c r="AW40" s="610">
        <v>0</v>
      </c>
      <c r="AX40" s="619">
        <v>34484</v>
      </c>
      <c r="AY40" s="619">
        <v>41560</v>
      </c>
      <c r="AZ40" s="619">
        <v>146</v>
      </c>
      <c r="BA40" s="619">
        <v>34630</v>
      </c>
      <c r="BB40" s="619">
        <v>41706</v>
      </c>
      <c r="BC40" s="619">
        <v>-299</v>
      </c>
      <c r="BD40" s="619">
        <v>34331</v>
      </c>
      <c r="BE40" s="620">
        <v>41407</v>
      </c>
    </row>
    <row r="41" spans="2:57" ht="16.5" customHeight="1">
      <c r="B41" s="294" t="s">
        <v>162</v>
      </c>
      <c r="C41" s="359" t="s">
        <v>25</v>
      </c>
      <c r="D41" s="612">
        <v>5197</v>
      </c>
      <c r="E41" s="610">
        <v>791</v>
      </c>
      <c r="F41" s="610">
        <v>41</v>
      </c>
      <c r="G41" s="610">
        <v>988</v>
      </c>
      <c r="H41" s="610">
        <v>5540</v>
      </c>
      <c r="I41" s="610">
        <v>4096</v>
      </c>
      <c r="J41" s="610">
        <v>2228</v>
      </c>
      <c r="K41" s="610">
        <v>6122</v>
      </c>
      <c r="L41" s="610">
        <v>193</v>
      </c>
      <c r="M41" s="610">
        <v>1200</v>
      </c>
      <c r="N41" s="610">
        <v>2307</v>
      </c>
      <c r="O41" s="610">
        <v>566</v>
      </c>
      <c r="P41" s="610">
        <v>874</v>
      </c>
      <c r="Q41" s="610">
        <v>1656</v>
      </c>
      <c r="R41" s="610">
        <v>377</v>
      </c>
      <c r="S41" s="610">
        <v>2855</v>
      </c>
      <c r="T41" s="610">
        <v>2021</v>
      </c>
      <c r="U41" s="610">
        <v>14712</v>
      </c>
      <c r="V41" s="610">
        <v>1217</v>
      </c>
      <c r="W41" s="610">
        <v>214</v>
      </c>
      <c r="X41" s="610">
        <v>1794</v>
      </c>
      <c r="Y41" s="610">
        <v>1174</v>
      </c>
      <c r="Z41" s="610">
        <v>50182</v>
      </c>
      <c r="AA41" s="610">
        <v>25059</v>
      </c>
      <c r="AB41" s="610">
        <v>4518</v>
      </c>
      <c r="AC41" s="610">
        <v>2607</v>
      </c>
      <c r="AD41" s="610">
        <v>50203</v>
      </c>
      <c r="AE41" s="610">
        <v>22485</v>
      </c>
      <c r="AF41" s="610">
        <v>4819</v>
      </c>
      <c r="AG41" s="610">
        <v>46412</v>
      </c>
      <c r="AH41" s="610">
        <v>25827</v>
      </c>
      <c r="AI41" s="610">
        <v>36210</v>
      </c>
      <c r="AJ41" s="610">
        <v>23600</v>
      </c>
      <c r="AK41" s="610">
        <v>28829</v>
      </c>
      <c r="AL41" s="610">
        <v>3433</v>
      </c>
      <c r="AM41" s="610">
        <v>47232</v>
      </c>
      <c r="AN41" s="610">
        <v>11364</v>
      </c>
      <c r="AO41" s="610">
        <v>0</v>
      </c>
      <c r="AP41" s="610">
        <v>1191</v>
      </c>
      <c r="AQ41" s="611">
        <v>440134</v>
      </c>
      <c r="AR41" s="610">
        <v>474</v>
      </c>
      <c r="AS41" s="610">
        <v>27237</v>
      </c>
      <c r="AT41" s="610">
        <v>0</v>
      </c>
      <c r="AU41" s="610">
        <v>703</v>
      </c>
      <c r="AV41" s="610">
        <v>7248</v>
      </c>
      <c r="AW41" s="610">
        <v>0</v>
      </c>
      <c r="AX41" s="619">
        <v>35662</v>
      </c>
      <c r="AY41" s="619">
        <v>475796</v>
      </c>
      <c r="AZ41" s="619">
        <v>86175</v>
      </c>
      <c r="BA41" s="619">
        <v>121837</v>
      </c>
      <c r="BB41" s="619">
        <v>561971</v>
      </c>
      <c r="BC41" s="619">
        <v>-227118</v>
      </c>
      <c r="BD41" s="619">
        <v>-105281</v>
      </c>
      <c r="BE41" s="620">
        <v>334853</v>
      </c>
    </row>
    <row r="42" spans="2:57" ht="16.5" customHeight="1">
      <c r="B42" s="294">
        <v>37</v>
      </c>
      <c r="C42" s="359" t="s">
        <v>26</v>
      </c>
      <c r="D42" s="612">
        <v>15</v>
      </c>
      <c r="E42" s="610">
        <v>4</v>
      </c>
      <c r="F42" s="610">
        <v>3</v>
      </c>
      <c r="G42" s="610">
        <v>0</v>
      </c>
      <c r="H42" s="610">
        <v>34</v>
      </c>
      <c r="I42" s="610">
        <v>18</v>
      </c>
      <c r="J42" s="610">
        <v>6</v>
      </c>
      <c r="K42" s="610">
        <v>14</v>
      </c>
      <c r="L42" s="610">
        <v>0</v>
      </c>
      <c r="M42" s="610">
        <v>2</v>
      </c>
      <c r="N42" s="610">
        <v>2</v>
      </c>
      <c r="O42" s="610">
        <v>0</v>
      </c>
      <c r="P42" s="610">
        <v>5</v>
      </c>
      <c r="Q42" s="610">
        <v>3</v>
      </c>
      <c r="R42" s="610">
        <v>1</v>
      </c>
      <c r="S42" s="610">
        <v>9</v>
      </c>
      <c r="T42" s="610">
        <v>7</v>
      </c>
      <c r="U42" s="610">
        <v>50</v>
      </c>
      <c r="V42" s="610">
        <v>0</v>
      </c>
      <c r="W42" s="610">
        <v>0</v>
      </c>
      <c r="X42" s="610">
        <v>5</v>
      </c>
      <c r="Y42" s="610">
        <v>0</v>
      </c>
      <c r="Z42" s="610">
        <v>134</v>
      </c>
      <c r="AA42" s="610">
        <v>30</v>
      </c>
      <c r="AB42" s="610">
        <v>8</v>
      </c>
      <c r="AC42" s="610">
        <v>3</v>
      </c>
      <c r="AD42" s="610">
        <v>439</v>
      </c>
      <c r="AE42" s="610">
        <v>41</v>
      </c>
      <c r="AF42" s="610">
        <v>150</v>
      </c>
      <c r="AG42" s="610">
        <v>72</v>
      </c>
      <c r="AH42" s="610">
        <v>1873</v>
      </c>
      <c r="AI42" s="610">
        <v>177</v>
      </c>
      <c r="AJ42" s="610">
        <v>814</v>
      </c>
      <c r="AK42" s="610">
        <v>7828</v>
      </c>
      <c r="AL42" s="610">
        <v>107</v>
      </c>
      <c r="AM42" s="610">
        <v>418</v>
      </c>
      <c r="AN42" s="610">
        <v>5298</v>
      </c>
      <c r="AO42" s="610">
        <v>0</v>
      </c>
      <c r="AP42" s="610">
        <v>50</v>
      </c>
      <c r="AQ42" s="611">
        <v>17620</v>
      </c>
      <c r="AR42" s="610">
        <v>60081</v>
      </c>
      <c r="AS42" s="610">
        <v>308694</v>
      </c>
      <c r="AT42" s="610">
        <v>0</v>
      </c>
      <c r="AU42" s="610">
        <v>0</v>
      </c>
      <c r="AV42" s="610">
        <v>0</v>
      </c>
      <c r="AW42" s="610">
        <v>0</v>
      </c>
      <c r="AX42" s="619">
        <v>368775</v>
      </c>
      <c r="AY42" s="619">
        <v>386395</v>
      </c>
      <c r="AZ42" s="619">
        <v>55596</v>
      </c>
      <c r="BA42" s="619">
        <v>424371</v>
      </c>
      <c r="BB42" s="619">
        <v>441991</v>
      </c>
      <c r="BC42" s="619">
        <v>-111945</v>
      </c>
      <c r="BD42" s="619">
        <v>312426</v>
      </c>
      <c r="BE42" s="620">
        <v>330046</v>
      </c>
    </row>
    <row r="43" spans="2:57" ht="16.5" customHeight="1">
      <c r="B43" s="294">
        <v>38</v>
      </c>
      <c r="C43" s="359" t="s">
        <v>27</v>
      </c>
      <c r="D43" s="612">
        <v>85</v>
      </c>
      <c r="E43" s="610">
        <v>71</v>
      </c>
      <c r="F43" s="610">
        <v>4</v>
      </c>
      <c r="G43" s="610">
        <v>7</v>
      </c>
      <c r="H43" s="610">
        <v>127</v>
      </c>
      <c r="I43" s="610">
        <v>115</v>
      </c>
      <c r="J43" s="610">
        <v>72</v>
      </c>
      <c r="K43" s="610">
        <v>55</v>
      </c>
      <c r="L43" s="610">
        <v>2</v>
      </c>
      <c r="M43" s="610">
        <v>5</v>
      </c>
      <c r="N43" s="610">
        <v>83</v>
      </c>
      <c r="O43" s="610">
        <v>7</v>
      </c>
      <c r="P43" s="610">
        <v>18</v>
      </c>
      <c r="Q43" s="610">
        <v>22</v>
      </c>
      <c r="R43" s="610">
        <v>6</v>
      </c>
      <c r="S43" s="610">
        <v>120</v>
      </c>
      <c r="T43" s="610">
        <v>101</v>
      </c>
      <c r="U43" s="610">
        <v>250</v>
      </c>
      <c r="V43" s="610">
        <v>21</v>
      </c>
      <c r="W43" s="610">
        <v>8</v>
      </c>
      <c r="X43" s="610">
        <v>18</v>
      </c>
      <c r="Y43" s="610">
        <v>38</v>
      </c>
      <c r="Z43" s="610">
        <v>584</v>
      </c>
      <c r="AA43" s="610">
        <v>13</v>
      </c>
      <c r="AB43" s="610">
        <v>31</v>
      </c>
      <c r="AC43" s="610">
        <v>137</v>
      </c>
      <c r="AD43" s="610">
        <v>1176</v>
      </c>
      <c r="AE43" s="610">
        <v>704</v>
      </c>
      <c r="AF43" s="610">
        <v>50</v>
      </c>
      <c r="AG43" s="610">
        <v>430</v>
      </c>
      <c r="AH43" s="610">
        <v>421</v>
      </c>
      <c r="AI43" s="610">
        <v>1252</v>
      </c>
      <c r="AJ43" s="610">
        <v>1206</v>
      </c>
      <c r="AK43" s="610">
        <v>1545</v>
      </c>
      <c r="AL43" s="610">
        <v>221</v>
      </c>
      <c r="AM43" s="610">
        <v>663</v>
      </c>
      <c r="AN43" s="610">
        <v>566</v>
      </c>
      <c r="AO43" s="610">
        <v>0</v>
      </c>
      <c r="AP43" s="610">
        <v>0</v>
      </c>
      <c r="AQ43" s="611">
        <v>10234</v>
      </c>
      <c r="AR43" s="610">
        <v>0</v>
      </c>
      <c r="AS43" s="610">
        <v>0</v>
      </c>
      <c r="AT43" s="610">
        <v>0</v>
      </c>
      <c r="AU43" s="610">
        <v>0</v>
      </c>
      <c r="AV43" s="610">
        <v>0</v>
      </c>
      <c r="AW43" s="610">
        <v>0</v>
      </c>
      <c r="AX43" s="619">
        <v>0</v>
      </c>
      <c r="AY43" s="619">
        <v>10234</v>
      </c>
      <c r="AZ43" s="619">
        <v>0</v>
      </c>
      <c r="BA43" s="619">
        <v>0</v>
      </c>
      <c r="BB43" s="619">
        <v>10234</v>
      </c>
      <c r="BC43" s="619">
        <v>0</v>
      </c>
      <c r="BD43" s="619">
        <v>0</v>
      </c>
      <c r="BE43" s="620">
        <v>10234</v>
      </c>
    </row>
    <row r="44" spans="2:57" ht="16.5" customHeight="1">
      <c r="B44" s="294">
        <v>39</v>
      </c>
      <c r="C44" s="359" t="s">
        <v>28</v>
      </c>
      <c r="D44" s="612">
        <v>913</v>
      </c>
      <c r="E44" s="610">
        <v>134</v>
      </c>
      <c r="F44" s="610">
        <v>36</v>
      </c>
      <c r="G44" s="610">
        <v>166</v>
      </c>
      <c r="H44" s="610">
        <v>836</v>
      </c>
      <c r="I44" s="610">
        <v>335</v>
      </c>
      <c r="J44" s="610">
        <v>964</v>
      </c>
      <c r="K44" s="610">
        <v>177</v>
      </c>
      <c r="L44" s="610">
        <v>27</v>
      </c>
      <c r="M44" s="610">
        <v>68</v>
      </c>
      <c r="N44" s="610">
        <v>290</v>
      </c>
      <c r="O44" s="610">
        <v>213</v>
      </c>
      <c r="P44" s="610">
        <v>255</v>
      </c>
      <c r="Q44" s="610">
        <v>195</v>
      </c>
      <c r="R44" s="610">
        <v>73</v>
      </c>
      <c r="S44" s="610">
        <v>435</v>
      </c>
      <c r="T44" s="610">
        <v>156</v>
      </c>
      <c r="U44" s="610">
        <v>255</v>
      </c>
      <c r="V44" s="610">
        <v>84</v>
      </c>
      <c r="W44" s="610">
        <v>9</v>
      </c>
      <c r="X44" s="610">
        <v>34</v>
      </c>
      <c r="Y44" s="610">
        <v>71</v>
      </c>
      <c r="Z44" s="610">
        <v>6067</v>
      </c>
      <c r="AA44" s="610">
        <v>1074</v>
      </c>
      <c r="AB44" s="610">
        <v>302</v>
      </c>
      <c r="AC44" s="610">
        <v>894</v>
      </c>
      <c r="AD44" s="610">
        <v>3940</v>
      </c>
      <c r="AE44" s="610">
        <v>966</v>
      </c>
      <c r="AF44" s="610">
        <v>247</v>
      </c>
      <c r="AG44" s="610">
        <v>1555</v>
      </c>
      <c r="AH44" s="610">
        <v>747</v>
      </c>
      <c r="AI44" s="610">
        <v>351</v>
      </c>
      <c r="AJ44" s="610">
        <v>2839</v>
      </c>
      <c r="AK44" s="610">
        <v>2558</v>
      </c>
      <c r="AL44" s="610">
        <v>225</v>
      </c>
      <c r="AM44" s="610">
        <v>1219</v>
      </c>
      <c r="AN44" s="610">
        <v>1132</v>
      </c>
      <c r="AO44" s="610">
        <v>5</v>
      </c>
      <c r="AP44" s="610">
        <v>0</v>
      </c>
      <c r="AQ44" s="611">
        <v>29847</v>
      </c>
      <c r="AR44" s="610">
        <v>0</v>
      </c>
      <c r="AS44" s="610">
        <v>72</v>
      </c>
      <c r="AT44" s="610">
        <v>0</v>
      </c>
      <c r="AU44" s="610">
        <v>0</v>
      </c>
      <c r="AV44" s="610">
        <v>0</v>
      </c>
      <c r="AW44" s="610">
        <v>0</v>
      </c>
      <c r="AX44" s="619">
        <v>72</v>
      </c>
      <c r="AY44" s="619">
        <v>29919</v>
      </c>
      <c r="AZ44" s="619">
        <v>2824</v>
      </c>
      <c r="BA44" s="619">
        <v>2896</v>
      </c>
      <c r="BB44" s="619">
        <v>32743</v>
      </c>
      <c r="BC44" s="619">
        <v>-2901</v>
      </c>
      <c r="BD44" s="619">
        <v>-5</v>
      </c>
      <c r="BE44" s="620">
        <v>29842</v>
      </c>
    </row>
    <row r="45" spans="2:57" ht="16.5" customHeight="1">
      <c r="B45" s="409" t="s">
        <v>209</v>
      </c>
      <c r="C45" s="410" t="s">
        <v>33</v>
      </c>
      <c r="D45" s="613">
        <v>92829</v>
      </c>
      <c r="E45" s="614">
        <v>10702</v>
      </c>
      <c r="F45" s="614">
        <v>1412</v>
      </c>
      <c r="G45" s="614">
        <v>6681</v>
      </c>
      <c r="H45" s="614">
        <v>95548</v>
      </c>
      <c r="I45" s="614">
        <v>47456</v>
      </c>
      <c r="J45" s="614">
        <v>86687</v>
      </c>
      <c r="K45" s="614">
        <v>46375</v>
      </c>
      <c r="L45" s="614">
        <v>3658</v>
      </c>
      <c r="M45" s="614">
        <v>19056</v>
      </c>
      <c r="N45" s="614">
        <v>26465</v>
      </c>
      <c r="O45" s="614">
        <v>12588</v>
      </c>
      <c r="P45" s="614">
        <v>55153</v>
      </c>
      <c r="Q45" s="614">
        <v>32834</v>
      </c>
      <c r="R45" s="614">
        <v>5350</v>
      </c>
      <c r="S45" s="614">
        <v>49025</v>
      </c>
      <c r="T45" s="614">
        <v>38125</v>
      </c>
      <c r="U45" s="614">
        <v>221931</v>
      </c>
      <c r="V45" s="614">
        <v>17794</v>
      </c>
      <c r="W45" s="614">
        <v>3614</v>
      </c>
      <c r="X45" s="614">
        <v>46311</v>
      </c>
      <c r="Y45" s="614">
        <v>18313</v>
      </c>
      <c r="Z45" s="614">
        <v>255614</v>
      </c>
      <c r="AA45" s="614">
        <v>222471</v>
      </c>
      <c r="AB45" s="614">
        <v>16786</v>
      </c>
      <c r="AC45" s="614">
        <v>14237</v>
      </c>
      <c r="AD45" s="614">
        <v>209804</v>
      </c>
      <c r="AE45" s="614">
        <v>62294</v>
      </c>
      <c r="AF45" s="614">
        <v>49566</v>
      </c>
      <c r="AG45" s="614">
        <v>159141</v>
      </c>
      <c r="AH45" s="614">
        <v>90521</v>
      </c>
      <c r="AI45" s="614">
        <v>114891</v>
      </c>
      <c r="AJ45" s="614">
        <v>82567</v>
      </c>
      <c r="AK45" s="614">
        <v>243592</v>
      </c>
      <c r="AL45" s="614">
        <v>17213</v>
      </c>
      <c r="AM45" s="614">
        <v>127230</v>
      </c>
      <c r="AN45" s="614">
        <v>158558</v>
      </c>
      <c r="AO45" s="614">
        <v>10234</v>
      </c>
      <c r="AP45" s="614">
        <v>17545</v>
      </c>
      <c r="AQ45" s="615">
        <v>2790171</v>
      </c>
      <c r="AR45" s="621">
        <v>88659</v>
      </c>
      <c r="AS45" s="622">
        <v>2146509</v>
      </c>
      <c r="AT45" s="622">
        <v>1075429</v>
      </c>
      <c r="AU45" s="622">
        <v>285176</v>
      </c>
      <c r="AV45" s="622">
        <v>483524</v>
      </c>
      <c r="AW45" s="622">
        <v>19869</v>
      </c>
      <c r="AX45" s="623">
        <v>4099166</v>
      </c>
      <c r="AY45" s="623">
        <v>6889337</v>
      </c>
      <c r="AZ45" s="623">
        <v>1893434</v>
      </c>
      <c r="BA45" s="623">
        <v>5992600</v>
      </c>
      <c r="BB45" s="623">
        <v>8782771</v>
      </c>
      <c r="BC45" s="623">
        <v>-2587694</v>
      </c>
      <c r="BD45" s="623">
        <v>3404906</v>
      </c>
      <c r="BE45" s="624">
        <v>6195077</v>
      </c>
    </row>
    <row r="46" spans="2:57" ht="16.5" customHeight="1">
      <c r="B46" s="413" t="s">
        <v>210</v>
      </c>
      <c r="C46" s="414" t="s">
        <v>34</v>
      </c>
      <c r="D46" s="612">
        <v>381</v>
      </c>
      <c r="E46" s="610">
        <v>324</v>
      </c>
      <c r="F46" s="610">
        <v>135</v>
      </c>
      <c r="G46" s="610">
        <v>551</v>
      </c>
      <c r="H46" s="610">
        <v>1504</v>
      </c>
      <c r="I46" s="610">
        <v>1101</v>
      </c>
      <c r="J46" s="610">
        <v>1280</v>
      </c>
      <c r="K46" s="610">
        <v>1505</v>
      </c>
      <c r="L46" s="610">
        <v>56</v>
      </c>
      <c r="M46" s="610">
        <v>582</v>
      </c>
      <c r="N46" s="610">
        <v>892</v>
      </c>
      <c r="O46" s="610">
        <v>166</v>
      </c>
      <c r="P46" s="610">
        <v>704</v>
      </c>
      <c r="Q46" s="610">
        <v>1158</v>
      </c>
      <c r="R46" s="610">
        <v>149</v>
      </c>
      <c r="S46" s="610">
        <v>1732</v>
      </c>
      <c r="T46" s="610">
        <v>1174</v>
      </c>
      <c r="U46" s="610">
        <v>4926</v>
      </c>
      <c r="V46" s="610">
        <v>516</v>
      </c>
      <c r="W46" s="610">
        <v>102</v>
      </c>
      <c r="X46" s="610">
        <v>445</v>
      </c>
      <c r="Y46" s="610">
        <v>587</v>
      </c>
      <c r="Z46" s="610">
        <v>9751</v>
      </c>
      <c r="AA46" s="610">
        <v>3603</v>
      </c>
      <c r="AB46" s="610">
        <v>470</v>
      </c>
      <c r="AC46" s="610">
        <v>1034</v>
      </c>
      <c r="AD46" s="610">
        <v>12019</v>
      </c>
      <c r="AE46" s="610">
        <v>5871</v>
      </c>
      <c r="AF46" s="610">
        <v>683</v>
      </c>
      <c r="AG46" s="610">
        <v>3350</v>
      </c>
      <c r="AH46" s="610">
        <v>2959</v>
      </c>
      <c r="AI46" s="610">
        <v>3961</v>
      </c>
      <c r="AJ46" s="610">
        <v>3018</v>
      </c>
      <c r="AK46" s="610">
        <v>7111</v>
      </c>
      <c r="AL46" s="610">
        <v>1535</v>
      </c>
      <c r="AM46" s="610">
        <v>5686</v>
      </c>
      <c r="AN46" s="610">
        <v>7514</v>
      </c>
      <c r="AO46" s="610">
        <v>0</v>
      </c>
      <c r="AP46" s="610">
        <v>124</v>
      </c>
      <c r="AQ46" s="611">
        <v>88659</v>
      </c>
      <c r="AR46" s="314"/>
      <c r="AS46" s="314"/>
      <c r="AT46" s="314"/>
      <c r="AU46" s="314"/>
      <c r="AV46" s="314"/>
      <c r="AW46" s="314"/>
      <c r="AX46" s="314"/>
      <c r="AY46" s="314"/>
      <c r="AZ46" s="314"/>
      <c r="BA46" s="314"/>
      <c r="BB46" s="314"/>
      <c r="BC46" s="314"/>
      <c r="BD46" s="314"/>
      <c r="BE46" s="314"/>
    </row>
    <row r="47" spans="2:57" ht="16.5" customHeight="1">
      <c r="B47" s="413" t="s">
        <v>238</v>
      </c>
      <c r="C47" s="414" t="s">
        <v>35</v>
      </c>
      <c r="D47" s="612">
        <v>16417</v>
      </c>
      <c r="E47" s="610">
        <v>8825</v>
      </c>
      <c r="F47" s="610">
        <v>737</v>
      </c>
      <c r="G47" s="610">
        <v>2674</v>
      </c>
      <c r="H47" s="610">
        <v>21485</v>
      </c>
      <c r="I47" s="610">
        <v>22071</v>
      </c>
      <c r="J47" s="610">
        <v>17181</v>
      </c>
      <c r="K47" s="610">
        <v>8477</v>
      </c>
      <c r="L47" s="610">
        <v>513</v>
      </c>
      <c r="M47" s="610">
        <v>7471</v>
      </c>
      <c r="N47" s="610">
        <v>12082</v>
      </c>
      <c r="O47" s="610">
        <v>2809</v>
      </c>
      <c r="P47" s="610">
        <v>6297</v>
      </c>
      <c r="Q47" s="610">
        <v>15916</v>
      </c>
      <c r="R47" s="610">
        <v>2875</v>
      </c>
      <c r="S47" s="610">
        <v>24175</v>
      </c>
      <c r="T47" s="610">
        <v>16322</v>
      </c>
      <c r="U47" s="610">
        <v>80204</v>
      </c>
      <c r="V47" s="610">
        <v>5933</v>
      </c>
      <c r="W47" s="610">
        <v>1224</v>
      </c>
      <c r="X47" s="610">
        <v>10103</v>
      </c>
      <c r="Y47" s="610">
        <v>8300</v>
      </c>
      <c r="Z47" s="610">
        <v>173036</v>
      </c>
      <c r="AA47" s="610">
        <v>28132</v>
      </c>
      <c r="AB47" s="610">
        <v>4782</v>
      </c>
      <c r="AC47" s="610">
        <v>20235</v>
      </c>
      <c r="AD47" s="610">
        <v>194986</v>
      </c>
      <c r="AE47" s="610">
        <v>62468</v>
      </c>
      <c r="AF47" s="610">
        <v>10284</v>
      </c>
      <c r="AG47" s="610">
        <v>61911</v>
      </c>
      <c r="AH47" s="610">
        <v>27945</v>
      </c>
      <c r="AI47" s="610">
        <v>148807</v>
      </c>
      <c r="AJ47" s="610">
        <v>166244</v>
      </c>
      <c r="AK47" s="610">
        <v>318994</v>
      </c>
      <c r="AL47" s="610">
        <v>20362</v>
      </c>
      <c r="AM47" s="610">
        <v>119091</v>
      </c>
      <c r="AN47" s="610">
        <v>85026</v>
      </c>
      <c r="AO47" s="610">
        <v>0</v>
      </c>
      <c r="AP47" s="610">
        <v>379</v>
      </c>
      <c r="AQ47" s="611">
        <v>1734773</v>
      </c>
      <c r="AR47" s="314"/>
      <c r="AS47" s="314"/>
      <c r="AT47" s="314"/>
      <c r="AU47" s="314"/>
      <c r="AV47" s="314"/>
      <c r="AW47" s="314"/>
      <c r="AX47" s="314"/>
      <c r="AY47" s="314"/>
      <c r="AZ47" s="314"/>
      <c r="BA47" s="314"/>
      <c r="BB47" s="314"/>
      <c r="BC47" s="314"/>
      <c r="BD47" s="314"/>
      <c r="BE47" s="314"/>
    </row>
    <row r="48" spans="2:57" ht="16.5" customHeight="1">
      <c r="B48" s="413" t="s">
        <v>240</v>
      </c>
      <c r="C48" s="414" t="s">
        <v>36</v>
      </c>
      <c r="D48" s="612">
        <v>45294</v>
      </c>
      <c r="E48" s="610">
        <v>11651</v>
      </c>
      <c r="F48" s="610">
        <v>681</v>
      </c>
      <c r="G48" s="610">
        <v>1582</v>
      </c>
      <c r="H48" s="610">
        <v>10147</v>
      </c>
      <c r="I48" s="610">
        <v>-202</v>
      </c>
      <c r="J48" s="610">
        <v>9699</v>
      </c>
      <c r="K48" s="610">
        <v>11547</v>
      </c>
      <c r="L48" s="610">
        <v>879</v>
      </c>
      <c r="M48" s="610">
        <v>17</v>
      </c>
      <c r="N48" s="610">
        <v>3697</v>
      </c>
      <c r="O48" s="610">
        <v>3484</v>
      </c>
      <c r="P48" s="610">
        <v>8476</v>
      </c>
      <c r="Q48" s="610">
        <v>2046</v>
      </c>
      <c r="R48" s="610">
        <v>597</v>
      </c>
      <c r="S48" s="610">
        <v>6719</v>
      </c>
      <c r="T48" s="610">
        <v>1940</v>
      </c>
      <c r="U48" s="610">
        <v>-23159</v>
      </c>
      <c r="V48" s="610">
        <v>28</v>
      </c>
      <c r="W48" s="610">
        <v>-348</v>
      </c>
      <c r="X48" s="610">
        <v>201</v>
      </c>
      <c r="Y48" s="610">
        <v>940</v>
      </c>
      <c r="Z48" s="610">
        <v>12746</v>
      </c>
      <c r="AA48" s="610">
        <v>2589</v>
      </c>
      <c r="AB48" s="610">
        <v>4373</v>
      </c>
      <c r="AC48" s="610">
        <v>2427</v>
      </c>
      <c r="AD48" s="610">
        <v>62401</v>
      </c>
      <c r="AE48" s="610">
        <v>48152</v>
      </c>
      <c r="AF48" s="610">
        <v>179121</v>
      </c>
      <c r="AG48" s="610">
        <v>11764</v>
      </c>
      <c r="AH48" s="610">
        <v>34020</v>
      </c>
      <c r="AI48" s="610">
        <v>0</v>
      </c>
      <c r="AJ48" s="610">
        <v>3453</v>
      </c>
      <c r="AK48" s="610">
        <v>21277</v>
      </c>
      <c r="AL48" s="610">
        <v>-367</v>
      </c>
      <c r="AM48" s="610">
        <v>32089</v>
      </c>
      <c r="AN48" s="610">
        <v>32480</v>
      </c>
      <c r="AO48" s="610">
        <v>0</v>
      </c>
      <c r="AP48" s="610">
        <v>9950</v>
      </c>
      <c r="AQ48" s="611">
        <v>552391</v>
      </c>
      <c r="AR48" s="314"/>
      <c r="AS48" s="314"/>
      <c r="AT48" s="314"/>
      <c r="AU48" s="314"/>
      <c r="AV48" s="314"/>
      <c r="AW48" s="314"/>
      <c r="AX48" s="314"/>
      <c r="AY48" s="314"/>
      <c r="AZ48" s="314"/>
      <c r="BA48" s="314"/>
      <c r="BB48" s="314"/>
      <c r="BC48" s="314"/>
      <c r="BD48" s="314"/>
      <c r="BE48" s="314"/>
    </row>
    <row r="49" spans="2:57" ht="16.5" customHeight="1">
      <c r="B49" s="413" t="s">
        <v>242</v>
      </c>
      <c r="C49" s="414" t="s">
        <v>37</v>
      </c>
      <c r="D49" s="612">
        <v>39521</v>
      </c>
      <c r="E49" s="610">
        <v>3009</v>
      </c>
      <c r="F49" s="610">
        <v>597</v>
      </c>
      <c r="G49" s="610">
        <v>1909</v>
      </c>
      <c r="H49" s="610">
        <v>7595</v>
      </c>
      <c r="I49" s="610">
        <v>7882</v>
      </c>
      <c r="J49" s="610">
        <v>8665</v>
      </c>
      <c r="K49" s="610">
        <v>20881</v>
      </c>
      <c r="L49" s="610">
        <v>603</v>
      </c>
      <c r="M49" s="610">
        <v>2975</v>
      </c>
      <c r="N49" s="610">
        <v>7539</v>
      </c>
      <c r="O49" s="610">
        <v>1034</v>
      </c>
      <c r="P49" s="610">
        <v>4308</v>
      </c>
      <c r="Q49" s="610">
        <v>4757</v>
      </c>
      <c r="R49" s="610">
        <v>990</v>
      </c>
      <c r="S49" s="610">
        <v>10779</v>
      </c>
      <c r="T49" s="610">
        <v>10034</v>
      </c>
      <c r="U49" s="610">
        <v>61176</v>
      </c>
      <c r="V49" s="610">
        <v>4426</v>
      </c>
      <c r="W49" s="610">
        <v>1104</v>
      </c>
      <c r="X49" s="610">
        <v>5669</v>
      </c>
      <c r="Y49" s="610">
        <v>2859</v>
      </c>
      <c r="Z49" s="610">
        <v>22302</v>
      </c>
      <c r="AA49" s="610">
        <v>79297</v>
      </c>
      <c r="AB49" s="610">
        <v>7135</v>
      </c>
      <c r="AC49" s="610">
        <v>3376</v>
      </c>
      <c r="AD49" s="610">
        <v>49686</v>
      </c>
      <c r="AE49" s="610">
        <v>14408</v>
      </c>
      <c r="AF49" s="610">
        <v>140067</v>
      </c>
      <c r="AG49" s="610">
        <v>16967</v>
      </c>
      <c r="AH49" s="610">
        <v>24141</v>
      </c>
      <c r="AI49" s="610">
        <v>138454</v>
      </c>
      <c r="AJ49" s="610">
        <v>70755</v>
      </c>
      <c r="AK49" s="610">
        <v>40194</v>
      </c>
      <c r="AL49" s="610">
        <v>2487</v>
      </c>
      <c r="AM49" s="610">
        <v>33794</v>
      </c>
      <c r="AN49" s="610">
        <v>34114</v>
      </c>
      <c r="AO49" s="610">
        <v>0</v>
      </c>
      <c r="AP49" s="610">
        <v>1463</v>
      </c>
      <c r="AQ49" s="611">
        <v>886952</v>
      </c>
      <c r="AR49" s="314"/>
      <c r="AS49" s="314"/>
      <c r="AT49" s="314"/>
      <c r="AU49" s="314"/>
      <c r="AV49" s="314"/>
      <c r="AW49" s="314"/>
      <c r="AX49" s="314"/>
      <c r="AY49" s="314"/>
      <c r="AZ49" s="314"/>
      <c r="BA49" s="314"/>
      <c r="BB49" s="314"/>
      <c r="BC49" s="314"/>
      <c r="BD49" s="314"/>
      <c r="BE49" s="314"/>
    </row>
    <row r="50" spans="2:57" ht="16.5" customHeight="1">
      <c r="B50" s="413" t="s">
        <v>243</v>
      </c>
      <c r="C50" s="625" t="s">
        <v>38</v>
      </c>
      <c r="D50" s="612">
        <v>8820</v>
      </c>
      <c r="E50" s="610">
        <v>874</v>
      </c>
      <c r="F50" s="610">
        <v>234</v>
      </c>
      <c r="G50" s="610">
        <v>1499</v>
      </c>
      <c r="H50" s="610">
        <v>7659</v>
      </c>
      <c r="I50" s="610">
        <v>3440</v>
      </c>
      <c r="J50" s="610">
        <v>3322</v>
      </c>
      <c r="K50" s="610">
        <v>2321</v>
      </c>
      <c r="L50" s="610">
        <v>96</v>
      </c>
      <c r="M50" s="610">
        <v>1207</v>
      </c>
      <c r="N50" s="610">
        <v>1551</v>
      </c>
      <c r="O50" s="610">
        <v>814</v>
      </c>
      <c r="P50" s="610">
        <v>630</v>
      </c>
      <c r="Q50" s="610">
        <v>1692</v>
      </c>
      <c r="R50" s="610">
        <v>110</v>
      </c>
      <c r="S50" s="610">
        <v>550</v>
      </c>
      <c r="T50" s="610">
        <v>901</v>
      </c>
      <c r="U50" s="610">
        <v>3428</v>
      </c>
      <c r="V50" s="610">
        <v>284</v>
      </c>
      <c r="W50" s="610">
        <v>89</v>
      </c>
      <c r="X50" s="610">
        <v>326</v>
      </c>
      <c r="Y50" s="610">
        <v>1005</v>
      </c>
      <c r="Z50" s="610">
        <v>18566</v>
      </c>
      <c r="AA50" s="610">
        <v>13119</v>
      </c>
      <c r="AB50" s="610">
        <v>1492</v>
      </c>
      <c r="AC50" s="610">
        <v>803</v>
      </c>
      <c r="AD50" s="610">
        <v>22693</v>
      </c>
      <c r="AE50" s="610">
        <v>3713</v>
      </c>
      <c r="AF50" s="610">
        <v>17738</v>
      </c>
      <c r="AG50" s="610">
        <v>8534</v>
      </c>
      <c r="AH50" s="610">
        <v>6357</v>
      </c>
      <c r="AI50" s="610">
        <v>481</v>
      </c>
      <c r="AJ50" s="610">
        <v>4082</v>
      </c>
      <c r="AK50" s="610">
        <v>9087</v>
      </c>
      <c r="AL50" s="610">
        <v>1372</v>
      </c>
      <c r="AM50" s="610">
        <v>16978</v>
      </c>
      <c r="AN50" s="610">
        <v>12355</v>
      </c>
      <c r="AO50" s="610">
        <v>0</v>
      </c>
      <c r="AP50" s="610">
        <v>532</v>
      </c>
      <c r="AQ50" s="611">
        <v>178754</v>
      </c>
      <c r="AR50" s="314"/>
      <c r="AS50" s="314"/>
      <c r="AT50" s="314"/>
      <c r="AU50" s="314"/>
      <c r="AV50" s="314"/>
      <c r="AW50" s="314"/>
      <c r="AX50" s="314"/>
      <c r="AY50" s="314"/>
      <c r="AZ50" s="314"/>
      <c r="BA50" s="314"/>
      <c r="BB50" s="314"/>
      <c r="BC50" s="314"/>
      <c r="BD50" s="314"/>
      <c r="BE50" s="314"/>
    </row>
    <row r="51" spans="2:57" ht="16.5" customHeight="1">
      <c r="B51" s="413" t="s">
        <v>244</v>
      </c>
      <c r="C51" s="414" t="s">
        <v>39</v>
      </c>
      <c r="D51" s="612">
        <v>-18844</v>
      </c>
      <c r="E51" s="610">
        <v>-1576</v>
      </c>
      <c r="F51" s="610">
        <v>-5</v>
      </c>
      <c r="G51" s="610">
        <v>-10</v>
      </c>
      <c r="H51" s="610">
        <v>-606</v>
      </c>
      <c r="I51" s="610">
        <v>-1</v>
      </c>
      <c r="J51" s="610">
        <v>-1</v>
      </c>
      <c r="K51" s="610">
        <v>0</v>
      </c>
      <c r="L51" s="610">
        <v>0</v>
      </c>
      <c r="M51" s="610">
        <v>0</v>
      </c>
      <c r="N51" s="610">
        <v>0</v>
      </c>
      <c r="O51" s="610">
        <v>0</v>
      </c>
      <c r="P51" s="610">
        <v>0</v>
      </c>
      <c r="Q51" s="610">
        <v>0</v>
      </c>
      <c r="R51" s="610">
        <v>0</v>
      </c>
      <c r="S51" s="610">
        <v>0</v>
      </c>
      <c r="T51" s="610">
        <v>0</v>
      </c>
      <c r="U51" s="610">
        <v>-2</v>
      </c>
      <c r="V51" s="610">
        <v>0</v>
      </c>
      <c r="W51" s="610">
        <v>0</v>
      </c>
      <c r="X51" s="610">
        <v>0</v>
      </c>
      <c r="Y51" s="610">
        <v>0</v>
      </c>
      <c r="Z51" s="610">
        <v>-2094</v>
      </c>
      <c r="AA51" s="610">
        <v>-25</v>
      </c>
      <c r="AB51" s="610">
        <v>-1647</v>
      </c>
      <c r="AC51" s="610">
        <v>0</v>
      </c>
      <c r="AD51" s="610">
        <v>-264</v>
      </c>
      <c r="AE51" s="610">
        <v>-2774</v>
      </c>
      <c r="AF51" s="610">
        <v>-69</v>
      </c>
      <c r="AG51" s="610">
        <v>-424</v>
      </c>
      <c r="AH51" s="610">
        <v>-1</v>
      </c>
      <c r="AI51" s="610">
        <v>0</v>
      </c>
      <c r="AJ51" s="610">
        <v>-54</v>
      </c>
      <c r="AK51" s="610">
        <v>-6864</v>
      </c>
      <c r="AL51" s="610">
        <v>-1195</v>
      </c>
      <c r="AM51" s="610">
        <v>-15</v>
      </c>
      <c r="AN51" s="610">
        <v>-1</v>
      </c>
      <c r="AO51" s="610">
        <v>0</v>
      </c>
      <c r="AP51" s="610">
        <v>-151</v>
      </c>
      <c r="AQ51" s="611">
        <v>-36623</v>
      </c>
      <c r="AR51" s="314"/>
      <c r="AS51" s="314"/>
      <c r="AT51" s="314"/>
      <c r="AU51" s="314"/>
      <c r="AV51" s="314"/>
      <c r="AW51" s="314"/>
      <c r="AX51" s="314"/>
      <c r="AY51" s="314"/>
      <c r="AZ51" s="314"/>
      <c r="BA51" s="314"/>
      <c r="BB51" s="314"/>
      <c r="BC51" s="314"/>
      <c r="BD51" s="314"/>
      <c r="BE51" s="314"/>
    </row>
    <row r="52" spans="2:57" ht="16.5" customHeight="1">
      <c r="B52" s="415" t="s">
        <v>245</v>
      </c>
      <c r="C52" s="416" t="s">
        <v>40</v>
      </c>
      <c r="D52" s="613">
        <v>91589</v>
      </c>
      <c r="E52" s="614">
        <v>23107</v>
      </c>
      <c r="F52" s="614">
        <v>2379</v>
      </c>
      <c r="G52" s="614">
        <v>8205</v>
      </c>
      <c r="H52" s="614">
        <v>47784</v>
      </c>
      <c r="I52" s="614">
        <v>34291</v>
      </c>
      <c r="J52" s="614">
        <v>40146</v>
      </c>
      <c r="K52" s="614">
        <v>44731</v>
      </c>
      <c r="L52" s="614">
        <v>2147</v>
      </c>
      <c r="M52" s="614">
        <v>12252</v>
      </c>
      <c r="N52" s="614">
        <v>25761</v>
      </c>
      <c r="O52" s="614">
        <v>8307</v>
      </c>
      <c r="P52" s="614">
        <v>20415</v>
      </c>
      <c r="Q52" s="614">
        <v>25569</v>
      </c>
      <c r="R52" s="614">
        <v>4721</v>
      </c>
      <c r="S52" s="614">
        <v>43955</v>
      </c>
      <c r="T52" s="614">
        <v>30371</v>
      </c>
      <c r="U52" s="614">
        <v>126573</v>
      </c>
      <c r="V52" s="614">
        <v>11187</v>
      </c>
      <c r="W52" s="614">
        <v>2171</v>
      </c>
      <c r="X52" s="614">
        <v>16744</v>
      </c>
      <c r="Y52" s="614">
        <v>13691</v>
      </c>
      <c r="Z52" s="614">
        <v>234307</v>
      </c>
      <c r="AA52" s="614">
        <v>126715</v>
      </c>
      <c r="AB52" s="614">
        <v>16605</v>
      </c>
      <c r="AC52" s="614">
        <v>27875</v>
      </c>
      <c r="AD52" s="614">
        <v>341521</v>
      </c>
      <c r="AE52" s="614">
        <v>131838</v>
      </c>
      <c r="AF52" s="614">
        <v>347824</v>
      </c>
      <c r="AG52" s="614">
        <v>102102</v>
      </c>
      <c r="AH52" s="614">
        <v>95421</v>
      </c>
      <c r="AI52" s="614">
        <v>291703</v>
      </c>
      <c r="AJ52" s="614">
        <v>247498</v>
      </c>
      <c r="AK52" s="614">
        <v>389799</v>
      </c>
      <c r="AL52" s="614">
        <v>24194</v>
      </c>
      <c r="AM52" s="614">
        <v>207623</v>
      </c>
      <c r="AN52" s="614">
        <v>171488</v>
      </c>
      <c r="AO52" s="614">
        <v>0</v>
      </c>
      <c r="AP52" s="614">
        <v>12297</v>
      </c>
      <c r="AQ52" s="615">
        <v>3404906</v>
      </c>
      <c r="AR52" s="314"/>
      <c r="AS52" s="314"/>
      <c r="AT52" s="314"/>
      <c r="AU52" s="314"/>
      <c r="AV52" s="314"/>
      <c r="AW52" s="314"/>
      <c r="AX52" s="314"/>
      <c r="AY52" s="314"/>
      <c r="AZ52" s="314"/>
      <c r="BA52" s="314"/>
      <c r="BB52" s="314"/>
      <c r="BC52" s="314"/>
      <c r="BD52" s="314"/>
      <c r="BE52" s="314"/>
    </row>
    <row r="53" spans="2:57" ht="16.5" customHeight="1">
      <c r="B53" s="417" t="s">
        <v>246</v>
      </c>
      <c r="C53" s="418" t="s">
        <v>41</v>
      </c>
      <c r="D53" s="616">
        <v>184418</v>
      </c>
      <c r="E53" s="617">
        <v>33809</v>
      </c>
      <c r="F53" s="617">
        <v>3791</v>
      </c>
      <c r="G53" s="617">
        <v>14886</v>
      </c>
      <c r="H53" s="617">
        <v>143332</v>
      </c>
      <c r="I53" s="617">
        <v>81747</v>
      </c>
      <c r="J53" s="617">
        <v>126833</v>
      </c>
      <c r="K53" s="617">
        <v>91106</v>
      </c>
      <c r="L53" s="617">
        <v>5805</v>
      </c>
      <c r="M53" s="617">
        <v>31308</v>
      </c>
      <c r="N53" s="617">
        <v>52226</v>
      </c>
      <c r="O53" s="617">
        <v>20895</v>
      </c>
      <c r="P53" s="617">
        <v>75568</v>
      </c>
      <c r="Q53" s="617">
        <v>58403</v>
      </c>
      <c r="R53" s="617">
        <v>10071</v>
      </c>
      <c r="S53" s="617">
        <v>92980</v>
      </c>
      <c r="T53" s="617">
        <v>68496</v>
      </c>
      <c r="U53" s="617">
        <v>348504</v>
      </c>
      <c r="V53" s="617">
        <v>28981</v>
      </c>
      <c r="W53" s="617">
        <v>5785</v>
      </c>
      <c r="X53" s="617">
        <v>63055</v>
      </c>
      <c r="Y53" s="617">
        <v>32004</v>
      </c>
      <c r="Z53" s="617">
        <v>489921</v>
      </c>
      <c r="AA53" s="617">
        <v>349186</v>
      </c>
      <c r="AB53" s="617">
        <v>33391</v>
      </c>
      <c r="AC53" s="617">
        <v>42112</v>
      </c>
      <c r="AD53" s="617">
        <v>551325</v>
      </c>
      <c r="AE53" s="617">
        <v>194132</v>
      </c>
      <c r="AF53" s="617">
        <v>397390</v>
      </c>
      <c r="AG53" s="617">
        <v>261243</v>
      </c>
      <c r="AH53" s="617">
        <v>185942</v>
      </c>
      <c r="AI53" s="617">
        <v>406594</v>
      </c>
      <c r="AJ53" s="617">
        <v>330065</v>
      </c>
      <c r="AK53" s="617">
        <v>633391</v>
      </c>
      <c r="AL53" s="617">
        <v>41407</v>
      </c>
      <c r="AM53" s="617">
        <v>334853</v>
      </c>
      <c r="AN53" s="617">
        <v>330046</v>
      </c>
      <c r="AO53" s="617">
        <v>10234</v>
      </c>
      <c r="AP53" s="617">
        <v>29842</v>
      </c>
      <c r="AQ53" s="618">
        <v>6195077</v>
      </c>
      <c r="AR53" s="314"/>
      <c r="AS53" s="314"/>
      <c r="AT53" s="314"/>
      <c r="AU53" s="314"/>
      <c r="AV53" s="314"/>
      <c r="AW53" s="314"/>
      <c r="AX53" s="314"/>
      <c r="AY53" s="314"/>
      <c r="AZ53" s="314"/>
      <c r="BA53" s="314"/>
      <c r="BB53" s="314"/>
      <c r="BC53" s="314"/>
      <c r="BD53" s="314"/>
      <c r="BE53" s="314"/>
    </row>
  </sheetData>
  <sheetProtection algorithmName="SHA-512" hashValue="NYlIoVOGI3qH17ZQgLbwa6eWSBf1iTUSWoMY4rEvtyj1srf29kkzu8KAkzsxhlNdoDUpjyBs26qkuVdM0l+mQA==" saltValue="O/33kaTmm6NWYuzZixC5jQ==" spinCount="100000" sheet="1"/>
  <mergeCells count="1">
    <mergeCell ref="B2:C2"/>
  </mergeCells>
  <phoneticPr fontId="28"/>
  <pageMargins left="0.78740157480314965" right="0.78740157480314965" top="0.78740157480314965" bottom="0.78740157480314965" header="0" footer="0.19685039370078741"/>
  <pageSetup paperSize="8" scale="72" orientation="landscape" useFirstPageNumber="1" r:id="rId1"/>
  <headerFooter alignWithMargins="0">
    <oddFooter>&amp;C&amp;P / 3 ﾍﾟｰｼﾞ</oddFooter>
  </headerFooter>
  <colBreaks count="2" manualBreakCount="2">
    <brk id="23" min="1" max="52" man="1"/>
    <brk id="43" min="1" max="47"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249977111117893"/>
  </sheetPr>
  <dimension ref="B2:BE53"/>
  <sheetViews>
    <sheetView showGridLines="0" view="pageBreakPreview" zoomScaleNormal="100" workbookViewId="0"/>
  </sheetViews>
  <sheetFormatPr defaultColWidth="13.5" defaultRowHeight="16.5" customHeight="1"/>
  <cols>
    <col min="1" max="1" width="2.1640625" style="326" customWidth="1"/>
    <col min="2" max="2" width="3.5" style="326" bestFit="1" customWidth="1"/>
    <col min="3" max="3" width="38.5" style="326" bestFit="1" customWidth="1"/>
    <col min="4" max="43" width="12.1640625" style="326" customWidth="1"/>
    <col min="44" max="16384" width="13.5" style="326"/>
  </cols>
  <sheetData>
    <row r="2" spans="2:43" ht="20.25" customHeight="1">
      <c r="B2" s="1502" t="s">
        <v>917</v>
      </c>
      <c r="C2" s="1503"/>
    </row>
    <row r="3" spans="2:43" ht="16.5" customHeight="1">
      <c r="B3" s="392"/>
      <c r="U3" s="393"/>
    </row>
    <row r="4" spans="2:43" ht="16.5" customHeight="1">
      <c r="B4" s="394"/>
      <c r="C4" s="395"/>
      <c r="D4" s="396" t="s">
        <v>263</v>
      </c>
      <c r="E4" s="397" t="s">
        <v>265</v>
      </c>
      <c r="F4" s="397" t="s">
        <v>267</v>
      </c>
      <c r="G4" s="397" t="s">
        <v>268</v>
      </c>
      <c r="H4" s="397" t="s">
        <v>269</v>
      </c>
      <c r="I4" s="397" t="s">
        <v>271</v>
      </c>
      <c r="J4" s="397" t="s">
        <v>273</v>
      </c>
      <c r="K4" s="397" t="s">
        <v>274</v>
      </c>
      <c r="L4" s="397" t="s">
        <v>277</v>
      </c>
      <c r="M4" s="397" t="s">
        <v>120</v>
      </c>
      <c r="N4" s="397" t="s">
        <v>121</v>
      </c>
      <c r="O4" s="397" t="s">
        <v>123</v>
      </c>
      <c r="P4" s="397" t="s">
        <v>125</v>
      </c>
      <c r="Q4" s="397" t="s">
        <v>127</v>
      </c>
      <c r="R4" s="397" t="s">
        <v>128</v>
      </c>
      <c r="S4" s="397" t="s">
        <v>129</v>
      </c>
      <c r="T4" s="397" t="s">
        <v>131</v>
      </c>
      <c r="U4" s="397" t="s">
        <v>133</v>
      </c>
      <c r="V4" s="397" t="s">
        <v>135</v>
      </c>
      <c r="W4" s="397" t="s">
        <v>136</v>
      </c>
      <c r="X4" s="397" t="s">
        <v>138</v>
      </c>
      <c r="Y4" s="397" t="s">
        <v>139</v>
      </c>
      <c r="Z4" s="397" t="s">
        <v>140</v>
      </c>
      <c r="AA4" s="397" t="s">
        <v>141</v>
      </c>
      <c r="AB4" s="397" t="s">
        <v>143</v>
      </c>
      <c r="AC4" s="397" t="s">
        <v>145</v>
      </c>
      <c r="AD4" s="397" t="s">
        <v>146</v>
      </c>
      <c r="AE4" s="397" t="s">
        <v>147</v>
      </c>
      <c r="AF4" s="397" t="s">
        <v>149</v>
      </c>
      <c r="AG4" s="397" t="s">
        <v>151</v>
      </c>
      <c r="AH4" s="397" t="s">
        <v>153</v>
      </c>
      <c r="AI4" s="397" t="s">
        <v>155</v>
      </c>
      <c r="AJ4" s="397" t="s">
        <v>156</v>
      </c>
      <c r="AK4" s="397" t="s">
        <v>158</v>
      </c>
      <c r="AL4" s="397" t="s">
        <v>160</v>
      </c>
      <c r="AM4" s="397" t="s">
        <v>162</v>
      </c>
      <c r="AN4" s="397">
        <v>37</v>
      </c>
      <c r="AO4" s="397">
        <v>38</v>
      </c>
      <c r="AP4" s="397">
        <v>39</v>
      </c>
      <c r="AQ4" s="400" t="s">
        <v>209</v>
      </c>
    </row>
    <row r="5" spans="2:43" ht="36" customHeight="1">
      <c r="B5" s="401"/>
      <c r="C5" s="402"/>
      <c r="D5" s="403" t="s">
        <v>0</v>
      </c>
      <c r="E5" s="421" t="s">
        <v>1</v>
      </c>
      <c r="F5" s="421" t="s">
        <v>2</v>
      </c>
      <c r="G5" s="421" t="s">
        <v>3</v>
      </c>
      <c r="H5" s="421" t="s">
        <v>4</v>
      </c>
      <c r="I5" s="421" t="s">
        <v>5</v>
      </c>
      <c r="J5" s="421" t="s">
        <v>6</v>
      </c>
      <c r="K5" s="421" t="s">
        <v>7</v>
      </c>
      <c r="L5" s="421" t="s">
        <v>8</v>
      </c>
      <c r="M5" s="421" t="s">
        <v>576</v>
      </c>
      <c r="N5" s="421" t="s">
        <v>9</v>
      </c>
      <c r="O5" s="421" t="s">
        <v>10</v>
      </c>
      <c r="P5" s="421" t="s">
        <v>11</v>
      </c>
      <c r="Q5" s="421" t="s">
        <v>12</v>
      </c>
      <c r="R5" s="421" t="s">
        <v>418</v>
      </c>
      <c r="S5" s="421" t="s">
        <v>419</v>
      </c>
      <c r="T5" s="421" t="s">
        <v>420</v>
      </c>
      <c r="U5" s="421" t="s">
        <v>14</v>
      </c>
      <c r="V5" s="421" t="s">
        <v>13</v>
      </c>
      <c r="W5" s="421" t="s">
        <v>577</v>
      </c>
      <c r="X5" s="421" t="s">
        <v>15</v>
      </c>
      <c r="Y5" s="421" t="s">
        <v>16</v>
      </c>
      <c r="Z5" s="421" t="s">
        <v>17</v>
      </c>
      <c r="AA5" s="421" t="s">
        <v>18</v>
      </c>
      <c r="AB5" s="421" t="s">
        <v>29</v>
      </c>
      <c r="AC5" s="421" t="s">
        <v>30</v>
      </c>
      <c r="AD5" s="421" t="s">
        <v>19</v>
      </c>
      <c r="AE5" s="421" t="s">
        <v>20</v>
      </c>
      <c r="AF5" s="421" t="s">
        <v>21</v>
      </c>
      <c r="AG5" s="421" t="s">
        <v>32</v>
      </c>
      <c r="AH5" s="421" t="s">
        <v>22</v>
      </c>
      <c r="AI5" s="421" t="s">
        <v>23</v>
      </c>
      <c r="AJ5" s="421" t="s">
        <v>24</v>
      </c>
      <c r="AK5" s="421" t="s">
        <v>31</v>
      </c>
      <c r="AL5" s="421" t="s">
        <v>447</v>
      </c>
      <c r="AM5" s="421" t="s">
        <v>25</v>
      </c>
      <c r="AN5" s="421" t="s">
        <v>26</v>
      </c>
      <c r="AO5" s="421" t="s">
        <v>27</v>
      </c>
      <c r="AP5" s="421" t="s">
        <v>28</v>
      </c>
      <c r="AQ5" s="422" t="s">
        <v>33</v>
      </c>
    </row>
    <row r="6" spans="2:43" ht="16.5" customHeight="1">
      <c r="B6" s="289" t="s">
        <v>263</v>
      </c>
      <c r="C6" s="358" t="s">
        <v>0</v>
      </c>
      <c r="D6" s="626">
        <v>0.10911082432300534</v>
      </c>
      <c r="E6" s="627">
        <v>1.4788961519122128E-3</v>
      </c>
      <c r="F6" s="627">
        <v>0</v>
      </c>
      <c r="G6" s="627">
        <v>0</v>
      </c>
      <c r="H6" s="627">
        <v>0.21474618368542964</v>
      </c>
      <c r="I6" s="627">
        <v>2.9358875555066241E-4</v>
      </c>
      <c r="J6" s="627">
        <v>7.3324765636703377E-4</v>
      </c>
      <c r="K6" s="627">
        <v>3.3916536781331635E-3</v>
      </c>
      <c r="L6" s="627">
        <v>0</v>
      </c>
      <c r="M6" s="627">
        <v>1.8845023636131341E-3</v>
      </c>
      <c r="N6" s="627">
        <v>0</v>
      </c>
      <c r="O6" s="627">
        <v>0</v>
      </c>
      <c r="P6" s="627">
        <v>0</v>
      </c>
      <c r="Q6" s="627">
        <v>0</v>
      </c>
      <c r="R6" s="627">
        <v>0</v>
      </c>
      <c r="S6" s="627">
        <v>0</v>
      </c>
      <c r="T6" s="627">
        <v>0</v>
      </c>
      <c r="U6" s="627">
        <v>0</v>
      </c>
      <c r="V6" s="627">
        <v>0</v>
      </c>
      <c r="W6" s="627">
        <v>0</v>
      </c>
      <c r="X6" s="627">
        <v>0</v>
      </c>
      <c r="Y6" s="627">
        <v>4.4056992875890514E-3</v>
      </c>
      <c r="Z6" s="627">
        <v>1.149164865355843E-3</v>
      </c>
      <c r="AA6" s="627">
        <v>0</v>
      </c>
      <c r="AB6" s="627">
        <v>0</v>
      </c>
      <c r="AC6" s="627">
        <v>0</v>
      </c>
      <c r="AD6" s="627">
        <v>1.5961547181789326E-4</v>
      </c>
      <c r="AE6" s="627">
        <v>0</v>
      </c>
      <c r="AF6" s="627">
        <v>2.5164196381388558E-6</v>
      </c>
      <c r="AG6" s="627">
        <v>3.4450683846074342E-5</v>
      </c>
      <c r="AH6" s="627">
        <v>0</v>
      </c>
      <c r="AI6" s="627">
        <v>2.2135102829849925E-5</v>
      </c>
      <c r="AJ6" s="627">
        <v>2.1056458576341024E-3</v>
      </c>
      <c r="AK6" s="627">
        <v>2.5308221935581654E-3</v>
      </c>
      <c r="AL6" s="627">
        <v>1.9078899702948777E-3</v>
      </c>
      <c r="AM6" s="627">
        <v>2.9863850704637558E-6</v>
      </c>
      <c r="AN6" s="627">
        <v>1.702489955945535E-2</v>
      </c>
      <c r="AO6" s="627">
        <v>0</v>
      </c>
      <c r="AP6" s="627">
        <v>0</v>
      </c>
      <c r="AQ6" s="628">
        <v>9.7246571753668281E-3</v>
      </c>
    </row>
    <row r="7" spans="2:43" ht="16.5" customHeight="1">
      <c r="B7" s="294" t="s">
        <v>265</v>
      </c>
      <c r="C7" s="359" t="s">
        <v>1</v>
      </c>
      <c r="D7" s="629">
        <v>1.0302681950785715E-4</v>
      </c>
      <c r="E7" s="630">
        <v>0.13910497204886274</v>
      </c>
      <c r="F7" s="630">
        <v>0</v>
      </c>
      <c r="G7" s="630">
        <v>1.3435442697836894E-4</v>
      </c>
      <c r="H7" s="630">
        <v>4.8837663606173085E-4</v>
      </c>
      <c r="I7" s="630">
        <v>0</v>
      </c>
      <c r="J7" s="630">
        <v>8.1800477793634155E-2</v>
      </c>
      <c r="K7" s="630">
        <v>1.9757205892037845E-4</v>
      </c>
      <c r="L7" s="630">
        <v>0</v>
      </c>
      <c r="M7" s="630">
        <v>0</v>
      </c>
      <c r="N7" s="630">
        <v>0</v>
      </c>
      <c r="O7" s="630">
        <v>0</v>
      </c>
      <c r="P7" s="630">
        <v>0</v>
      </c>
      <c r="Q7" s="630">
        <v>0</v>
      </c>
      <c r="R7" s="630">
        <v>0</v>
      </c>
      <c r="S7" s="630">
        <v>0</v>
      </c>
      <c r="T7" s="630">
        <v>0</v>
      </c>
      <c r="U7" s="630">
        <v>0</v>
      </c>
      <c r="V7" s="630">
        <v>0</v>
      </c>
      <c r="W7" s="630">
        <v>0</v>
      </c>
      <c r="X7" s="630">
        <v>0</v>
      </c>
      <c r="Y7" s="630">
        <v>1.2498437695288088E-4</v>
      </c>
      <c r="Z7" s="630">
        <v>6.5316653093049702E-5</v>
      </c>
      <c r="AA7" s="630">
        <v>0</v>
      </c>
      <c r="AB7" s="630">
        <v>0</v>
      </c>
      <c r="AC7" s="630">
        <v>0</v>
      </c>
      <c r="AD7" s="630">
        <v>0</v>
      </c>
      <c r="AE7" s="630">
        <v>0</v>
      </c>
      <c r="AF7" s="630">
        <v>0</v>
      </c>
      <c r="AG7" s="630">
        <v>0</v>
      </c>
      <c r="AH7" s="630">
        <v>0</v>
      </c>
      <c r="AI7" s="630">
        <v>2.459455869983325E-6</v>
      </c>
      <c r="AJ7" s="630">
        <v>4.5445594049656887E-5</v>
      </c>
      <c r="AK7" s="630">
        <v>7.1046162638875509E-5</v>
      </c>
      <c r="AL7" s="630">
        <v>0</v>
      </c>
      <c r="AM7" s="630">
        <v>0</v>
      </c>
      <c r="AN7" s="630">
        <v>1.0543984777879446E-3</v>
      </c>
      <c r="AO7" s="630">
        <v>0</v>
      </c>
      <c r="AP7" s="630">
        <v>0</v>
      </c>
      <c r="AQ7" s="631">
        <v>2.5232938993332934E-3</v>
      </c>
    </row>
    <row r="8" spans="2:43" ht="16.5" customHeight="1">
      <c r="B8" s="294" t="s">
        <v>267</v>
      </c>
      <c r="C8" s="359" t="s">
        <v>2</v>
      </c>
      <c r="D8" s="629">
        <v>0</v>
      </c>
      <c r="E8" s="630">
        <v>0</v>
      </c>
      <c r="F8" s="630">
        <v>1.556317594302295E-2</v>
      </c>
      <c r="G8" s="630">
        <v>0</v>
      </c>
      <c r="H8" s="630">
        <v>1.2872212764769905E-2</v>
      </c>
      <c r="I8" s="630">
        <v>0</v>
      </c>
      <c r="J8" s="630">
        <v>0</v>
      </c>
      <c r="K8" s="630">
        <v>1.0976225495576581E-4</v>
      </c>
      <c r="L8" s="630">
        <v>0</v>
      </c>
      <c r="M8" s="630">
        <v>0</v>
      </c>
      <c r="N8" s="630">
        <v>0</v>
      </c>
      <c r="O8" s="630">
        <v>0</v>
      </c>
      <c r="P8" s="630">
        <v>0</v>
      </c>
      <c r="Q8" s="630">
        <v>0</v>
      </c>
      <c r="R8" s="630">
        <v>0</v>
      </c>
      <c r="S8" s="630">
        <v>0</v>
      </c>
      <c r="T8" s="630">
        <v>0</v>
      </c>
      <c r="U8" s="630">
        <v>0</v>
      </c>
      <c r="V8" s="630">
        <v>0</v>
      </c>
      <c r="W8" s="630">
        <v>0</v>
      </c>
      <c r="X8" s="630">
        <v>0</v>
      </c>
      <c r="Y8" s="630">
        <v>6.905386826646669E-3</v>
      </c>
      <c r="Z8" s="630">
        <v>0</v>
      </c>
      <c r="AA8" s="630">
        <v>0</v>
      </c>
      <c r="AB8" s="630">
        <v>0</v>
      </c>
      <c r="AC8" s="630">
        <v>0</v>
      </c>
      <c r="AD8" s="630">
        <v>0</v>
      </c>
      <c r="AE8" s="630">
        <v>0</v>
      </c>
      <c r="AF8" s="630">
        <v>0</v>
      </c>
      <c r="AG8" s="630">
        <v>3.8278537606749271E-6</v>
      </c>
      <c r="AH8" s="630">
        <v>0</v>
      </c>
      <c r="AI8" s="630">
        <v>2.459455869983325E-6</v>
      </c>
      <c r="AJ8" s="630">
        <v>4.8475300319634008E-5</v>
      </c>
      <c r="AK8" s="630">
        <v>6.0152417700914604E-4</v>
      </c>
      <c r="AL8" s="630">
        <v>0</v>
      </c>
      <c r="AM8" s="630">
        <v>0</v>
      </c>
      <c r="AN8" s="630">
        <v>3.7782612120734684E-3</v>
      </c>
      <c r="AO8" s="630">
        <v>0</v>
      </c>
      <c r="AP8" s="630">
        <v>0</v>
      </c>
      <c r="AQ8" s="631">
        <v>6.1032332608618102E-4</v>
      </c>
    </row>
    <row r="9" spans="2:43" ht="16.5" customHeight="1">
      <c r="B9" s="294" t="s">
        <v>268</v>
      </c>
      <c r="C9" s="359" t="s">
        <v>3</v>
      </c>
      <c r="D9" s="629">
        <v>5.4224641846240607E-6</v>
      </c>
      <c r="E9" s="630">
        <v>3.8451299949717529E-4</v>
      </c>
      <c r="F9" s="630">
        <v>0</v>
      </c>
      <c r="G9" s="630">
        <v>9.404809888485826E-4</v>
      </c>
      <c r="H9" s="630">
        <v>2.8604917255044233E-4</v>
      </c>
      <c r="I9" s="630">
        <v>2.4465729629221868E-5</v>
      </c>
      <c r="J9" s="630">
        <v>6.433656855865587E-3</v>
      </c>
      <c r="K9" s="630">
        <v>5.3783504928325244E-3</v>
      </c>
      <c r="L9" s="630">
        <v>6.4944013781223081E-2</v>
      </c>
      <c r="M9" s="630">
        <v>9.582215408202377E-5</v>
      </c>
      <c r="N9" s="630">
        <v>5.6255504920920615E-2</v>
      </c>
      <c r="O9" s="630">
        <v>1.7229002153625269E-3</v>
      </c>
      <c r="P9" s="630">
        <v>0.29188280753758206</v>
      </c>
      <c r="Q9" s="630">
        <v>2.0546889714569456E-4</v>
      </c>
      <c r="R9" s="630">
        <v>0</v>
      </c>
      <c r="S9" s="630">
        <v>3.2265003226500322E-5</v>
      </c>
      <c r="T9" s="630">
        <v>2.1899088997897687E-4</v>
      </c>
      <c r="U9" s="630">
        <v>1.8938089663246332E-4</v>
      </c>
      <c r="V9" s="630">
        <v>0</v>
      </c>
      <c r="W9" s="630">
        <v>0</v>
      </c>
      <c r="X9" s="630">
        <v>1.5859170565379429E-4</v>
      </c>
      <c r="Y9" s="630">
        <v>5.6242969628796406E-4</v>
      </c>
      <c r="Z9" s="630">
        <v>8.3809430500019384E-3</v>
      </c>
      <c r="AA9" s="630">
        <v>0.2789115256625409</v>
      </c>
      <c r="AB9" s="630">
        <v>0</v>
      </c>
      <c r="AC9" s="630">
        <v>0</v>
      </c>
      <c r="AD9" s="630">
        <v>1.813812179748787E-6</v>
      </c>
      <c r="AE9" s="630">
        <v>0</v>
      </c>
      <c r="AF9" s="630">
        <v>0</v>
      </c>
      <c r="AG9" s="630">
        <v>0</v>
      </c>
      <c r="AH9" s="630">
        <v>0</v>
      </c>
      <c r="AI9" s="630">
        <v>7.3783676099499746E-6</v>
      </c>
      <c r="AJ9" s="630">
        <v>2.120794388983988E-5</v>
      </c>
      <c r="AK9" s="630">
        <v>9.4728216851834021E-6</v>
      </c>
      <c r="AL9" s="630">
        <v>7.2451517859299159E-5</v>
      </c>
      <c r="AM9" s="630">
        <v>2.9863850704637558E-6</v>
      </c>
      <c r="AN9" s="630">
        <v>1.817928409979215E-5</v>
      </c>
      <c r="AO9" s="630">
        <v>0</v>
      </c>
      <c r="AP9" s="630">
        <v>2.0105891026070638E-4</v>
      </c>
      <c r="AQ9" s="631">
        <v>2.0733075634088164E-2</v>
      </c>
    </row>
    <row r="10" spans="2:43" ht="16.5" customHeight="1">
      <c r="B10" s="294" t="s">
        <v>269</v>
      </c>
      <c r="C10" s="359" t="s">
        <v>4</v>
      </c>
      <c r="D10" s="629">
        <v>8.7979481395525388E-2</v>
      </c>
      <c r="E10" s="630">
        <v>1.8308734360673193E-2</v>
      </c>
      <c r="F10" s="630">
        <v>4.537061461355843E-2</v>
      </c>
      <c r="G10" s="630">
        <v>0</v>
      </c>
      <c r="H10" s="630">
        <v>0.18330170513214075</v>
      </c>
      <c r="I10" s="630">
        <v>2.4465729629221868E-5</v>
      </c>
      <c r="J10" s="630">
        <v>2.6176152893962927E-3</v>
      </c>
      <c r="K10" s="630">
        <v>9.5163875046648961E-3</v>
      </c>
      <c r="L10" s="630">
        <v>0</v>
      </c>
      <c r="M10" s="630">
        <v>3.1940718027341254E-5</v>
      </c>
      <c r="N10" s="630">
        <v>3.2550836747979932E-4</v>
      </c>
      <c r="O10" s="630">
        <v>0</v>
      </c>
      <c r="P10" s="630">
        <v>0</v>
      </c>
      <c r="Q10" s="630">
        <v>0</v>
      </c>
      <c r="R10" s="630">
        <v>0</v>
      </c>
      <c r="S10" s="630">
        <v>0</v>
      </c>
      <c r="T10" s="630">
        <v>0</v>
      </c>
      <c r="U10" s="630">
        <v>0</v>
      </c>
      <c r="V10" s="630">
        <v>0</v>
      </c>
      <c r="W10" s="630">
        <v>0</v>
      </c>
      <c r="X10" s="630">
        <v>0</v>
      </c>
      <c r="Y10" s="630">
        <v>1.687289088863892E-3</v>
      </c>
      <c r="Z10" s="630">
        <v>6.9398943911365304E-5</v>
      </c>
      <c r="AA10" s="630">
        <v>0</v>
      </c>
      <c r="AB10" s="630">
        <v>0</v>
      </c>
      <c r="AC10" s="630">
        <v>0</v>
      </c>
      <c r="AD10" s="630">
        <v>1.4329116220015417E-4</v>
      </c>
      <c r="AE10" s="630">
        <v>0</v>
      </c>
      <c r="AF10" s="630">
        <v>0</v>
      </c>
      <c r="AG10" s="630">
        <v>1.531141504269971E-4</v>
      </c>
      <c r="AH10" s="630">
        <v>0</v>
      </c>
      <c r="AI10" s="630">
        <v>2.5578341047826579E-4</v>
      </c>
      <c r="AJ10" s="630">
        <v>5.2504809658703586E-3</v>
      </c>
      <c r="AK10" s="630">
        <v>9.5470254550506714E-3</v>
      </c>
      <c r="AL10" s="630">
        <v>1.279976815514285E-3</v>
      </c>
      <c r="AM10" s="630">
        <v>2.9863850704637558E-6</v>
      </c>
      <c r="AN10" s="630">
        <v>0.12544917981129902</v>
      </c>
      <c r="AO10" s="630">
        <v>0</v>
      </c>
      <c r="AP10" s="630">
        <v>3.0493934722873803E-3</v>
      </c>
      <c r="AQ10" s="631">
        <v>1.5197228379889386E-2</v>
      </c>
    </row>
    <row r="11" spans="2:43" ht="16.5" customHeight="1">
      <c r="B11" s="294" t="s">
        <v>271</v>
      </c>
      <c r="C11" s="359" t="s">
        <v>5</v>
      </c>
      <c r="D11" s="629">
        <v>5.1459185112082331E-3</v>
      </c>
      <c r="E11" s="630">
        <v>1.39016238279748E-3</v>
      </c>
      <c r="F11" s="630">
        <v>2.4795568451595886E-2</v>
      </c>
      <c r="G11" s="630">
        <v>3.9634555958618835E-3</v>
      </c>
      <c r="H11" s="630">
        <v>1.1651271174615578E-3</v>
      </c>
      <c r="I11" s="630">
        <v>0.27259715952879005</v>
      </c>
      <c r="J11" s="630">
        <v>3.2010596611292013E-3</v>
      </c>
      <c r="K11" s="630">
        <v>1.1415274515399645E-3</v>
      </c>
      <c r="L11" s="630">
        <v>1.7226528854435831E-4</v>
      </c>
      <c r="M11" s="630">
        <v>4.8230484221285291E-3</v>
      </c>
      <c r="N11" s="630">
        <v>2.0487879600199137E-3</v>
      </c>
      <c r="O11" s="630">
        <v>7.6573342905001199E-4</v>
      </c>
      <c r="P11" s="630">
        <v>2.2496294727927164E-4</v>
      </c>
      <c r="Q11" s="630">
        <v>1.1472013423967948E-3</v>
      </c>
      <c r="R11" s="630">
        <v>1.2908350709959289E-3</v>
      </c>
      <c r="S11" s="630">
        <v>1.699290169929017E-3</v>
      </c>
      <c r="T11" s="630">
        <v>1.3139453398738612E-3</v>
      </c>
      <c r="U11" s="630">
        <v>3.1362624245345823E-3</v>
      </c>
      <c r="V11" s="630">
        <v>1.0006556019461026E-3</v>
      </c>
      <c r="W11" s="630">
        <v>1.3828867761452031E-3</v>
      </c>
      <c r="X11" s="630">
        <v>1.252874474664975E-3</v>
      </c>
      <c r="Y11" s="630">
        <v>3.5308086489188851E-3</v>
      </c>
      <c r="Z11" s="630">
        <v>2.7861634835004011E-3</v>
      </c>
      <c r="AA11" s="630">
        <v>1.3746255577256819E-4</v>
      </c>
      <c r="AB11" s="630">
        <v>8.6849749932616579E-4</v>
      </c>
      <c r="AC11" s="630">
        <v>1.8996960486322189E-3</v>
      </c>
      <c r="AD11" s="630">
        <v>4.3767287897338233E-3</v>
      </c>
      <c r="AE11" s="630">
        <v>1.4011085240970061E-3</v>
      </c>
      <c r="AF11" s="630">
        <v>7.549258914416568E-6</v>
      </c>
      <c r="AG11" s="630">
        <v>1.3282652549541998E-3</v>
      </c>
      <c r="AH11" s="630">
        <v>7.4754493336631853E-4</v>
      </c>
      <c r="AI11" s="630">
        <v>3.7506702017245704E-3</v>
      </c>
      <c r="AJ11" s="630">
        <v>5.1505006589611135E-4</v>
      </c>
      <c r="AK11" s="630">
        <v>2.9365747224068543E-3</v>
      </c>
      <c r="AL11" s="630">
        <v>2.9656821310406454E-2</v>
      </c>
      <c r="AM11" s="630">
        <v>2.0635920836904551E-3</v>
      </c>
      <c r="AN11" s="630">
        <v>4.7963011216618293E-3</v>
      </c>
      <c r="AO11" s="630">
        <v>1.9542700801250732E-2</v>
      </c>
      <c r="AP11" s="630">
        <v>4.3562763889819716E-4</v>
      </c>
      <c r="AQ11" s="631">
        <v>6.1368083076287832E-3</v>
      </c>
    </row>
    <row r="12" spans="2:43" ht="16.5" customHeight="1">
      <c r="B12" s="294" t="s">
        <v>273</v>
      </c>
      <c r="C12" s="361" t="s">
        <v>6</v>
      </c>
      <c r="D12" s="629">
        <v>1.9271437712153911E-2</v>
      </c>
      <c r="E12" s="630">
        <v>6.8620781448726674E-3</v>
      </c>
      <c r="F12" s="630">
        <v>1.8464785017145871E-3</v>
      </c>
      <c r="G12" s="630">
        <v>3.0229746070133011E-3</v>
      </c>
      <c r="H12" s="630">
        <v>1.8314123852314904E-2</v>
      </c>
      <c r="I12" s="630">
        <v>4.9665431147320393E-3</v>
      </c>
      <c r="J12" s="630">
        <v>0.29415057595420752</v>
      </c>
      <c r="K12" s="630">
        <v>2.0459684323754748E-2</v>
      </c>
      <c r="L12" s="630">
        <v>0</v>
      </c>
      <c r="M12" s="630">
        <v>6.9311358119330526E-3</v>
      </c>
      <c r="N12" s="630">
        <v>3.2704017156205724E-2</v>
      </c>
      <c r="O12" s="630">
        <v>1.0528834649437665E-3</v>
      </c>
      <c r="P12" s="630">
        <v>4.4992589455854329E-4</v>
      </c>
      <c r="Q12" s="630">
        <v>2.2259130524116912E-3</v>
      </c>
      <c r="R12" s="630">
        <v>1.8866051037632807E-3</v>
      </c>
      <c r="S12" s="630">
        <v>6.7756506775650677E-4</v>
      </c>
      <c r="T12" s="630">
        <v>9.6939967297360423E-3</v>
      </c>
      <c r="U12" s="630">
        <v>6.4332116704542844E-3</v>
      </c>
      <c r="V12" s="630">
        <v>6.7285462889479317E-3</v>
      </c>
      <c r="W12" s="630">
        <v>4.6672428694900601E-3</v>
      </c>
      <c r="X12" s="630">
        <v>1.3797478391880105E-3</v>
      </c>
      <c r="Y12" s="630">
        <v>6.2210973628296466E-2</v>
      </c>
      <c r="Z12" s="630">
        <v>3.9390024105927283E-2</v>
      </c>
      <c r="AA12" s="630">
        <v>3.4422915008047285E-3</v>
      </c>
      <c r="AB12" s="630">
        <v>2.845078015033991E-3</v>
      </c>
      <c r="AC12" s="630">
        <v>3.419452887537994E-3</v>
      </c>
      <c r="AD12" s="630">
        <v>7.8374824286945085E-3</v>
      </c>
      <c r="AE12" s="630">
        <v>4.4299754806008283E-3</v>
      </c>
      <c r="AF12" s="630">
        <v>3.3971665114874554E-4</v>
      </c>
      <c r="AG12" s="630">
        <v>2.3732693316184548E-3</v>
      </c>
      <c r="AH12" s="630">
        <v>1.6741779694743521E-2</v>
      </c>
      <c r="AI12" s="630">
        <v>1.3281061697909954E-3</v>
      </c>
      <c r="AJ12" s="630">
        <v>5.2838077348401069E-3</v>
      </c>
      <c r="AK12" s="630">
        <v>5.6757989930390548E-3</v>
      </c>
      <c r="AL12" s="630">
        <v>1.8547588571980585E-2</v>
      </c>
      <c r="AM12" s="630">
        <v>4.0286334600556067E-3</v>
      </c>
      <c r="AN12" s="630">
        <v>5.9082673324324488E-3</v>
      </c>
      <c r="AO12" s="630">
        <v>0.43189368770764119</v>
      </c>
      <c r="AP12" s="630">
        <v>1.1728436431874538E-3</v>
      </c>
      <c r="AQ12" s="631">
        <v>1.5759126157753971E-2</v>
      </c>
    </row>
    <row r="13" spans="2:43" ht="16.5" customHeight="1">
      <c r="B13" s="294" t="s">
        <v>274</v>
      </c>
      <c r="C13" s="359" t="s">
        <v>7</v>
      </c>
      <c r="D13" s="629">
        <v>8.1537593944191994E-2</v>
      </c>
      <c r="E13" s="630">
        <v>7.0987015291786211E-4</v>
      </c>
      <c r="F13" s="630">
        <v>3.4291743603270903E-3</v>
      </c>
      <c r="G13" s="630">
        <v>8.934569394061535E-3</v>
      </c>
      <c r="H13" s="630">
        <v>7.1233220774146733E-3</v>
      </c>
      <c r="I13" s="630">
        <v>3.0227408956903616E-2</v>
      </c>
      <c r="J13" s="630">
        <v>4.9151246126796652E-2</v>
      </c>
      <c r="K13" s="630">
        <v>0.19606831602748448</v>
      </c>
      <c r="L13" s="630">
        <v>3.7209302325581395E-2</v>
      </c>
      <c r="M13" s="630">
        <v>0.1844257058898684</v>
      </c>
      <c r="N13" s="630">
        <v>4.1645923486386092E-2</v>
      </c>
      <c r="O13" s="630">
        <v>4.6901172529313232E-3</v>
      </c>
      <c r="P13" s="630">
        <v>3.4406097819182722E-3</v>
      </c>
      <c r="Q13" s="630">
        <v>1.1574747872540795E-2</v>
      </c>
      <c r="R13" s="630">
        <v>5.0640452785224903E-3</v>
      </c>
      <c r="S13" s="630">
        <v>4.00086040008604E-3</v>
      </c>
      <c r="T13" s="630">
        <v>1.527096472786732E-2</v>
      </c>
      <c r="U13" s="630">
        <v>1.4479030369809243E-2</v>
      </c>
      <c r="V13" s="630">
        <v>8.9713950519305745E-3</v>
      </c>
      <c r="W13" s="630">
        <v>7.7787381158167671E-3</v>
      </c>
      <c r="X13" s="630">
        <v>1.3956070097533899E-2</v>
      </c>
      <c r="Y13" s="630">
        <v>2.5559305086864142E-2</v>
      </c>
      <c r="Z13" s="630">
        <v>4.7885271298842057E-3</v>
      </c>
      <c r="AA13" s="630">
        <v>3.7229442188403889E-4</v>
      </c>
      <c r="AB13" s="630">
        <v>8.7748195621574678E-3</v>
      </c>
      <c r="AC13" s="630">
        <v>1.4128989361702128E-2</v>
      </c>
      <c r="AD13" s="630">
        <v>9.0690608987439359E-6</v>
      </c>
      <c r="AE13" s="630">
        <v>2.0604537119073619E-5</v>
      </c>
      <c r="AF13" s="630">
        <v>3.7746294572082839E-5</v>
      </c>
      <c r="AG13" s="630">
        <v>3.2153971589669389E-4</v>
      </c>
      <c r="AH13" s="630">
        <v>1.694076647556765E-3</v>
      </c>
      <c r="AI13" s="630">
        <v>8.8540411319399694E-4</v>
      </c>
      <c r="AJ13" s="630">
        <v>4.9475103388726465E-3</v>
      </c>
      <c r="AK13" s="630">
        <v>0.13674175982923661</v>
      </c>
      <c r="AL13" s="630">
        <v>2.5599536310285699E-3</v>
      </c>
      <c r="AM13" s="630">
        <v>5.1813780972546162E-3</v>
      </c>
      <c r="AN13" s="630">
        <v>5.8052513892002935E-3</v>
      </c>
      <c r="AO13" s="630">
        <v>9.3804963846003519E-3</v>
      </c>
      <c r="AP13" s="630">
        <v>7.3386502245157831E-3</v>
      </c>
      <c r="AQ13" s="631">
        <v>2.5338829525444154E-2</v>
      </c>
    </row>
    <row r="14" spans="2:43" ht="16.5" customHeight="1">
      <c r="B14" s="294" t="s">
        <v>277</v>
      </c>
      <c r="C14" s="361" t="s">
        <v>8</v>
      </c>
      <c r="D14" s="629">
        <v>6.6316736977952264E-3</v>
      </c>
      <c r="E14" s="630">
        <v>9.110000295779231E-3</v>
      </c>
      <c r="F14" s="630">
        <v>6.489053020311264E-2</v>
      </c>
      <c r="G14" s="630">
        <v>1.6928657799274487E-2</v>
      </c>
      <c r="H14" s="630">
        <v>3.7395696704155389E-3</v>
      </c>
      <c r="I14" s="630">
        <v>1.8226968573770291E-3</v>
      </c>
      <c r="J14" s="630">
        <v>4.6439018236578812E-3</v>
      </c>
      <c r="K14" s="630">
        <v>5.3783504928325244E-3</v>
      </c>
      <c r="L14" s="630">
        <v>0.32558139534883723</v>
      </c>
      <c r="M14" s="630">
        <v>1.6289766193944039E-3</v>
      </c>
      <c r="N14" s="630">
        <v>1.8285911231953434E-2</v>
      </c>
      <c r="O14" s="630">
        <v>8.66235941612826E-3</v>
      </c>
      <c r="P14" s="630">
        <v>9.8189709930129147E-3</v>
      </c>
      <c r="Q14" s="630">
        <v>2.5169939900347585E-3</v>
      </c>
      <c r="R14" s="630">
        <v>1.2908350709959289E-3</v>
      </c>
      <c r="S14" s="630">
        <v>7.2058507205850721E-4</v>
      </c>
      <c r="T14" s="630">
        <v>1.8249240831581407E-3</v>
      </c>
      <c r="U14" s="630">
        <v>1.2137593829626059E-3</v>
      </c>
      <c r="V14" s="630">
        <v>7.9362340844001242E-4</v>
      </c>
      <c r="W14" s="630">
        <v>0</v>
      </c>
      <c r="X14" s="630">
        <v>2.1568471968916028E-3</v>
      </c>
      <c r="Y14" s="630">
        <v>2.1559805024371952E-3</v>
      </c>
      <c r="Z14" s="630">
        <v>1.6269970056396847E-2</v>
      </c>
      <c r="AA14" s="630">
        <v>5.9338003241825275E-2</v>
      </c>
      <c r="AB14" s="630">
        <v>1.1619897577191458E-2</v>
      </c>
      <c r="AC14" s="630">
        <v>1.1516907294832826E-2</v>
      </c>
      <c r="AD14" s="630">
        <v>1.7648392508955698E-3</v>
      </c>
      <c r="AE14" s="630">
        <v>4.6875321945892486E-4</v>
      </c>
      <c r="AF14" s="630">
        <v>1.6105085684088677E-4</v>
      </c>
      <c r="AG14" s="630">
        <v>0.16692887464927289</v>
      </c>
      <c r="AH14" s="630">
        <v>7.8519108108980216E-4</v>
      </c>
      <c r="AI14" s="630">
        <v>8.6130144566816044E-3</v>
      </c>
      <c r="AJ14" s="630">
        <v>3.0054686198173089E-3</v>
      </c>
      <c r="AK14" s="630">
        <v>2.230849506860691E-3</v>
      </c>
      <c r="AL14" s="630">
        <v>3.6467263989180573E-3</v>
      </c>
      <c r="AM14" s="630">
        <v>2.4040399817233235E-3</v>
      </c>
      <c r="AN14" s="630">
        <v>5.1568569229743736E-3</v>
      </c>
      <c r="AO14" s="630">
        <v>0</v>
      </c>
      <c r="AP14" s="630">
        <v>1.9368675021781381E-2</v>
      </c>
      <c r="AQ14" s="631">
        <v>1.4883592245907516E-2</v>
      </c>
    </row>
    <row r="15" spans="2:43" ht="16.5" customHeight="1">
      <c r="B15" s="294" t="s">
        <v>120</v>
      </c>
      <c r="C15" s="361" t="s">
        <v>576</v>
      </c>
      <c r="D15" s="629">
        <v>4.9073300870847748E-3</v>
      </c>
      <c r="E15" s="630">
        <v>9.6719808335058704E-3</v>
      </c>
      <c r="F15" s="630">
        <v>1.8464785017145872E-2</v>
      </c>
      <c r="G15" s="630">
        <v>5.3741770791347577E-3</v>
      </c>
      <c r="H15" s="630">
        <v>1.5174559763346637E-2</v>
      </c>
      <c r="I15" s="630">
        <v>7.1806916461766178E-3</v>
      </c>
      <c r="J15" s="630">
        <v>4.7069768908722491E-3</v>
      </c>
      <c r="K15" s="630">
        <v>3.1831053937172088E-2</v>
      </c>
      <c r="L15" s="630">
        <v>6.8906115417743323E-4</v>
      </c>
      <c r="M15" s="630">
        <v>0.22249904177845917</v>
      </c>
      <c r="N15" s="630">
        <v>8.061118982882089E-3</v>
      </c>
      <c r="O15" s="630">
        <v>2.0100502512562816E-3</v>
      </c>
      <c r="P15" s="630">
        <v>1.7467711200508153E-3</v>
      </c>
      <c r="Q15" s="630">
        <v>3.5785832919541806E-3</v>
      </c>
      <c r="R15" s="630">
        <v>9.6316155297388548E-3</v>
      </c>
      <c r="S15" s="630">
        <v>1.4605291460529145E-2</v>
      </c>
      <c r="T15" s="630">
        <v>6.0777271665498712E-2</v>
      </c>
      <c r="U15" s="630">
        <v>1.4433119849413494E-2</v>
      </c>
      <c r="V15" s="630">
        <v>4.1130395776543253E-2</v>
      </c>
      <c r="W15" s="630">
        <v>4.0795159896283489E-2</v>
      </c>
      <c r="X15" s="630">
        <v>4.2534295456347633E-2</v>
      </c>
      <c r="Y15" s="630">
        <v>5.3774528183977002E-2</v>
      </c>
      <c r="Z15" s="630">
        <v>1.3298062340663086E-2</v>
      </c>
      <c r="AA15" s="630">
        <v>0</v>
      </c>
      <c r="AB15" s="630">
        <v>3.7974304453295797E-2</v>
      </c>
      <c r="AC15" s="630">
        <v>1.3535334346504559E-2</v>
      </c>
      <c r="AD15" s="630">
        <v>6.3555978778397498E-3</v>
      </c>
      <c r="AE15" s="630">
        <v>3.0855294335812747E-3</v>
      </c>
      <c r="AF15" s="630">
        <v>4.9825108835149345E-4</v>
      </c>
      <c r="AG15" s="630">
        <v>4.0230743024693488E-3</v>
      </c>
      <c r="AH15" s="630">
        <v>1.919953533897667E-3</v>
      </c>
      <c r="AI15" s="630">
        <v>1.7511325794281273E-3</v>
      </c>
      <c r="AJ15" s="630">
        <v>2.3298441216124096E-3</v>
      </c>
      <c r="AK15" s="630">
        <v>2.0334990550860371E-3</v>
      </c>
      <c r="AL15" s="630">
        <v>8.8149346728813964E-3</v>
      </c>
      <c r="AM15" s="630">
        <v>1.3387964270889017E-2</v>
      </c>
      <c r="AN15" s="630">
        <v>2.8814165298170556E-3</v>
      </c>
      <c r="AO15" s="630">
        <v>4.7293335939026772E-2</v>
      </c>
      <c r="AP15" s="630">
        <v>3.8871389317069903E-3</v>
      </c>
      <c r="AQ15" s="631">
        <v>8.8980330672241842E-3</v>
      </c>
    </row>
    <row r="16" spans="2:43" ht="16.5" customHeight="1">
      <c r="B16" s="294" t="s">
        <v>121</v>
      </c>
      <c r="C16" s="359" t="s">
        <v>9</v>
      </c>
      <c r="D16" s="629">
        <v>2.6624299146504136E-3</v>
      </c>
      <c r="E16" s="630">
        <v>5.3240261468839661E-4</v>
      </c>
      <c r="F16" s="630">
        <v>0</v>
      </c>
      <c r="G16" s="630">
        <v>1.007658202337767E-3</v>
      </c>
      <c r="H16" s="630">
        <v>4.6884157061926161E-3</v>
      </c>
      <c r="I16" s="630">
        <v>3.7921880925293893E-4</v>
      </c>
      <c r="J16" s="630">
        <v>1.9237895500382393E-3</v>
      </c>
      <c r="K16" s="630">
        <v>1.1151845103505807E-2</v>
      </c>
      <c r="L16" s="630">
        <v>1.0508182601205857E-2</v>
      </c>
      <c r="M16" s="630">
        <v>3.162131084706784E-3</v>
      </c>
      <c r="N16" s="630">
        <v>8.9706276567227058E-2</v>
      </c>
      <c r="O16" s="630">
        <v>1.407035175879397E-2</v>
      </c>
      <c r="P16" s="630">
        <v>3.6126402710141858E-3</v>
      </c>
      <c r="Q16" s="630">
        <v>3.7669297810044005E-3</v>
      </c>
      <c r="R16" s="630">
        <v>1.4298480786416443E-2</v>
      </c>
      <c r="S16" s="630">
        <v>4.484835448483545E-3</v>
      </c>
      <c r="T16" s="630">
        <v>3.3739196449427702E-2</v>
      </c>
      <c r="U16" s="630">
        <v>3.819468356173817E-2</v>
      </c>
      <c r="V16" s="630">
        <v>7.9362340844001244E-3</v>
      </c>
      <c r="W16" s="630">
        <v>2.0743301642178048E-3</v>
      </c>
      <c r="X16" s="630">
        <v>2.1727063674569819E-3</v>
      </c>
      <c r="Y16" s="630">
        <v>4.9056367954005749E-3</v>
      </c>
      <c r="Z16" s="630">
        <v>5.5690611343461496E-2</v>
      </c>
      <c r="AA16" s="630">
        <v>3.4365638943142048E-5</v>
      </c>
      <c r="AB16" s="630">
        <v>4.4922284447905126E-3</v>
      </c>
      <c r="AC16" s="630">
        <v>4.9867021276595741E-4</v>
      </c>
      <c r="AD16" s="630">
        <v>2.2672652246859837E-4</v>
      </c>
      <c r="AE16" s="630">
        <v>5.1511342797684046E-6</v>
      </c>
      <c r="AF16" s="630">
        <v>8.8074687334859964E-5</v>
      </c>
      <c r="AG16" s="630">
        <v>1.5311415042699708E-5</v>
      </c>
      <c r="AH16" s="630">
        <v>5.3780211033548094E-6</v>
      </c>
      <c r="AI16" s="630">
        <v>1.9921592546864932E-4</v>
      </c>
      <c r="AJ16" s="630">
        <v>2.2328935209731415E-3</v>
      </c>
      <c r="AK16" s="630">
        <v>8.1782027215416707E-4</v>
      </c>
      <c r="AL16" s="630">
        <v>5.5546163692129352E-4</v>
      </c>
      <c r="AM16" s="630">
        <v>1.0422483895918507E-3</v>
      </c>
      <c r="AN16" s="630">
        <v>1.3937451143173983E-3</v>
      </c>
      <c r="AO16" s="630">
        <v>4.9833887043189366E-3</v>
      </c>
      <c r="AP16" s="630">
        <v>4.6913745727498153E-3</v>
      </c>
      <c r="AQ16" s="631">
        <v>8.8505760299670208E-3</v>
      </c>
    </row>
    <row r="17" spans="2:43" ht="16.5" customHeight="1">
      <c r="B17" s="294" t="s">
        <v>123</v>
      </c>
      <c r="C17" s="359" t="s">
        <v>10</v>
      </c>
      <c r="D17" s="629">
        <v>1.6267392553872182E-5</v>
      </c>
      <c r="E17" s="630">
        <v>0</v>
      </c>
      <c r="F17" s="630">
        <v>0</v>
      </c>
      <c r="G17" s="630">
        <v>4.4336960902861752E-3</v>
      </c>
      <c r="H17" s="630">
        <v>0</v>
      </c>
      <c r="I17" s="630">
        <v>3.6698594443832801E-5</v>
      </c>
      <c r="J17" s="630">
        <v>1.3718827119125149E-3</v>
      </c>
      <c r="K17" s="630">
        <v>0</v>
      </c>
      <c r="L17" s="630">
        <v>0</v>
      </c>
      <c r="M17" s="630">
        <v>2.3636131340232527E-3</v>
      </c>
      <c r="N17" s="630">
        <v>6.9505610232451272E-3</v>
      </c>
      <c r="O17" s="630">
        <v>0.34194783441014598</v>
      </c>
      <c r="P17" s="630">
        <v>2.1172983273343214E-4</v>
      </c>
      <c r="Q17" s="630">
        <v>0.25548345119257571</v>
      </c>
      <c r="R17" s="630">
        <v>0.1165723364114785</v>
      </c>
      <c r="S17" s="630">
        <v>8.7416648741664868E-2</v>
      </c>
      <c r="T17" s="630">
        <v>1.3329245503387059E-2</v>
      </c>
      <c r="U17" s="630">
        <v>8.3729311571746658E-3</v>
      </c>
      <c r="V17" s="630">
        <v>4.8687070839515546E-2</v>
      </c>
      <c r="W17" s="630">
        <v>7.9515989628349184E-3</v>
      </c>
      <c r="X17" s="630">
        <v>4.7228609943699942E-2</v>
      </c>
      <c r="Y17" s="630">
        <v>3.4683164604424445E-3</v>
      </c>
      <c r="Z17" s="630">
        <v>2.0974810224505584E-2</v>
      </c>
      <c r="AA17" s="630">
        <v>0</v>
      </c>
      <c r="AB17" s="630">
        <v>2.9948189631936749E-5</v>
      </c>
      <c r="AC17" s="630">
        <v>0</v>
      </c>
      <c r="AD17" s="630">
        <v>0</v>
      </c>
      <c r="AE17" s="630">
        <v>0</v>
      </c>
      <c r="AF17" s="630">
        <v>0</v>
      </c>
      <c r="AG17" s="630">
        <v>1.0335205153822304E-4</v>
      </c>
      <c r="AH17" s="630">
        <v>0</v>
      </c>
      <c r="AI17" s="630">
        <v>1.96756469598666E-5</v>
      </c>
      <c r="AJ17" s="630">
        <v>0</v>
      </c>
      <c r="AK17" s="630">
        <v>1.5788036141972335E-6</v>
      </c>
      <c r="AL17" s="630">
        <v>0</v>
      </c>
      <c r="AM17" s="630">
        <v>1.3438732817086901E-4</v>
      </c>
      <c r="AN17" s="630">
        <v>1.817928409979215E-5</v>
      </c>
      <c r="AO17" s="630">
        <v>0</v>
      </c>
      <c r="AP17" s="630">
        <v>4.8924334830105221E-3</v>
      </c>
      <c r="AQ17" s="631">
        <v>8.2249179469440006E-3</v>
      </c>
    </row>
    <row r="18" spans="2:43" ht="16.5" customHeight="1">
      <c r="B18" s="294" t="s">
        <v>125</v>
      </c>
      <c r="C18" s="359" t="s">
        <v>11</v>
      </c>
      <c r="D18" s="629">
        <v>0</v>
      </c>
      <c r="E18" s="630">
        <v>0</v>
      </c>
      <c r="F18" s="630">
        <v>0</v>
      </c>
      <c r="G18" s="630">
        <v>1.1420126293161361E-3</v>
      </c>
      <c r="H18" s="630">
        <v>2.6651410710797309E-3</v>
      </c>
      <c r="I18" s="630">
        <v>0</v>
      </c>
      <c r="J18" s="630">
        <v>5.2825368792033616E-4</v>
      </c>
      <c r="K18" s="630">
        <v>4.4124426492217856E-3</v>
      </c>
      <c r="L18" s="630">
        <v>0</v>
      </c>
      <c r="M18" s="630">
        <v>2.1719688258592055E-3</v>
      </c>
      <c r="N18" s="630">
        <v>7.2569218396967032E-3</v>
      </c>
      <c r="O18" s="630">
        <v>4.6901172529313232E-3</v>
      </c>
      <c r="P18" s="630">
        <v>0.16976762650857505</v>
      </c>
      <c r="Q18" s="630">
        <v>5.6041641696488197E-2</v>
      </c>
      <c r="R18" s="630">
        <v>4.3193327375633007E-2</v>
      </c>
      <c r="S18" s="630">
        <v>2.1574532157453214E-2</v>
      </c>
      <c r="T18" s="630">
        <v>6.6193646344312074E-2</v>
      </c>
      <c r="U18" s="630">
        <v>5.4579000527970982E-2</v>
      </c>
      <c r="V18" s="630">
        <v>7.2564783823884607E-2</v>
      </c>
      <c r="W18" s="630">
        <v>4.7363872082973206E-2</v>
      </c>
      <c r="X18" s="630">
        <v>3.0719213385139957E-2</v>
      </c>
      <c r="Y18" s="630">
        <v>1.4716910386201725E-2</v>
      </c>
      <c r="Z18" s="630">
        <v>8.5360701010979319E-3</v>
      </c>
      <c r="AA18" s="630">
        <v>3.5224779916720602E-4</v>
      </c>
      <c r="AB18" s="630">
        <v>2.6953370668743076E-4</v>
      </c>
      <c r="AC18" s="630">
        <v>0</v>
      </c>
      <c r="AD18" s="630">
        <v>1.269668525824151E-5</v>
      </c>
      <c r="AE18" s="630">
        <v>0</v>
      </c>
      <c r="AF18" s="630">
        <v>0</v>
      </c>
      <c r="AG18" s="630">
        <v>3.8278537606749271E-6</v>
      </c>
      <c r="AH18" s="630">
        <v>1.2907250648051542E-4</v>
      </c>
      <c r="AI18" s="630">
        <v>1.3527007284908286E-4</v>
      </c>
      <c r="AJ18" s="630">
        <v>5.4534712859588264E-5</v>
      </c>
      <c r="AK18" s="630">
        <v>1.1272657805368248E-3</v>
      </c>
      <c r="AL18" s="630">
        <v>2.4150505953099717E-4</v>
      </c>
      <c r="AM18" s="630">
        <v>4.2406668000585329E-4</v>
      </c>
      <c r="AN18" s="630">
        <v>3.6358568199584303E-4</v>
      </c>
      <c r="AO18" s="630">
        <v>9.7713504006253669E-4</v>
      </c>
      <c r="AP18" s="630">
        <v>3.8201192949534214E-3</v>
      </c>
      <c r="AQ18" s="631">
        <v>8.6883504434246746E-3</v>
      </c>
    </row>
    <row r="19" spans="2:43" ht="16.5" customHeight="1">
      <c r="B19" s="294" t="s">
        <v>127</v>
      </c>
      <c r="C19" s="359" t="s">
        <v>12</v>
      </c>
      <c r="D19" s="629">
        <v>1.7731457883720678E-3</v>
      </c>
      <c r="E19" s="630">
        <v>6.8029222987961782E-4</v>
      </c>
      <c r="F19" s="630">
        <v>1.0551305724083356E-3</v>
      </c>
      <c r="G19" s="630">
        <v>2.3243315867257825E-2</v>
      </c>
      <c r="H19" s="630">
        <v>5.4698183238913846E-3</v>
      </c>
      <c r="I19" s="630">
        <v>5.7494464628671388E-3</v>
      </c>
      <c r="J19" s="630">
        <v>4.7937051082920061E-3</v>
      </c>
      <c r="K19" s="630">
        <v>1.2106776721620969E-2</v>
      </c>
      <c r="L19" s="630">
        <v>0</v>
      </c>
      <c r="M19" s="630">
        <v>7.9851795068353135E-3</v>
      </c>
      <c r="N19" s="630">
        <v>7.8887910236280778E-3</v>
      </c>
      <c r="O19" s="630">
        <v>3.3022254127781764E-3</v>
      </c>
      <c r="P19" s="630">
        <v>3.9699343637518528E-4</v>
      </c>
      <c r="Q19" s="630">
        <v>6.1041384860366761E-2</v>
      </c>
      <c r="R19" s="630">
        <v>3.4356071889583957E-2</v>
      </c>
      <c r="S19" s="630">
        <v>3.0027963002796299E-2</v>
      </c>
      <c r="T19" s="630">
        <v>2.0950128474655456E-2</v>
      </c>
      <c r="U19" s="630">
        <v>2.2441636250946903E-2</v>
      </c>
      <c r="V19" s="630">
        <v>2.6500120768779546E-2</v>
      </c>
      <c r="W19" s="630">
        <v>2.26447709593777E-2</v>
      </c>
      <c r="X19" s="630">
        <v>1.0102291650146698E-2</v>
      </c>
      <c r="Y19" s="630">
        <v>1.3154605674290713E-2</v>
      </c>
      <c r="Z19" s="630">
        <v>8.4695287607593872E-2</v>
      </c>
      <c r="AA19" s="630">
        <v>3.5511160241246786E-4</v>
      </c>
      <c r="AB19" s="630">
        <v>7.4870474079841869E-4</v>
      </c>
      <c r="AC19" s="630">
        <v>1.6622340425531914E-4</v>
      </c>
      <c r="AD19" s="630">
        <v>2.5828685439622727E-3</v>
      </c>
      <c r="AE19" s="630">
        <v>1.1847608843467332E-4</v>
      </c>
      <c r="AF19" s="630">
        <v>3.5229874933943986E-4</v>
      </c>
      <c r="AG19" s="630">
        <v>7.8853787469903495E-4</v>
      </c>
      <c r="AH19" s="630">
        <v>4.2486366716502997E-4</v>
      </c>
      <c r="AI19" s="630">
        <v>3.3571572625272386E-3</v>
      </c>
      <c r="AJ19" s="630">
        <v>1.5754472603881053E-4</v>
      </c>
      <c r="AK19" s="630">
        <v>3.3154875898141909E-4</v>
      </c>
      <c r="AL19" s="630">
        <v>2.6807061607940687E-3</v>
      </c>
      <c r="AM19" s="630">
        <v>1.149758252128546E-3</v>
      </c>
      <c r="AN19" s="630">
        <v>2.2966495579404083E-3</v>
      </c>
      <c r="AO19" s="630">
        <v>3.9085401602501464E-4</v>
      </c>
      <c r="AP19" s="630">
        <v>5.830708397560485E-3</v>
      </c>
      <c r="AQ19" s="631">
        <v>1.1125446866923527E-2</v>
      </c>
    </row>
    <row r="20" spans="2:43" ht="16.5" customHeight="1">
      <c r="B20" s="294" t="s">
        <v>128</v>
      </c>
      <c r="C20" s="359" t="s">
        <v>418</v>
      </c>
      <c r="D20" s="629">
        <v>0</v>
      </c>
      <c r="E20" s="630">
        <v>2.9577923038244256E-5</v>
      </c>
      <c r="F20" s="630">
        <v>0</v>
      </c>
      <c r="G20" s="630">
        <v>2.1496708316539031E-3</v>
      </c>
      <c r="H20" s="630">
        <v>0</v>
      </c>
      <c r="I20" s="630">
        <v>0</v>
      </c>
      <c r="J20" s="630">
        <v>4.4940985390237557E-4</v>
      </c>
      <c r="K20" s="630">
        <v>0</v>
      </c>
      <c r="L20" s="630">
        <v>0</v>
      </c>
      <c r="M20" s="630">
        <v>3.8328861632809508E-4</v>
      </c>
      <c r="N20" s="630">
        <v>1.7232795925401141E-4</v>
      </c>
      <c r="O20" s="630">
        <v>5.2644173247188327E-4</v>
      </c>
      <c r="P20" s="630">
        <v>0</v>
      </c>
      <c r="Q20" s="630">
        <v>1.3013030152560657E-3</v>
      </c>
      <c r="R20" s="630">
        <v>0.13782146758018071</v>
      </c>
      <c r="S20" s="630">
        <v>5.0354915035491506E-2</v>
      </c>
      <c r="T20" s="630">
        <v>5.4163746788133613E-3</v>
      </c>
      <c r="U20" s="630">
        <v>2.4820375088951633E-3</v>
      </c>
      <c r="V20" s="630">
        <v>1.2905006728546289E-2</v>
      </c>
      <c r="W20" s="630">
        <v>2.0743301642178048E-3</v>
      </c>
      <c r="X20" s="630">
        <v>1.0990405201807945E-2</v>
      </c>
      <c r="Y20" s="630">
        <v>1.5310586176727908E-3</v>
      </c>
      <c r="Z20" s="630">
        <v>6.3050981688884539E-3</v>
      </c>
      <c r="AA20" s="630">
        <v>0</v>
      </c>
      <c r="AB20" s="630">
        <v>1.0451918181545925E-2</v>
      </c>
      <c r="AC20" s="630">
        <v>0</v>
      </c>
      <c r="AD20" s="630">
        <v>5.441436539246361E-6</v>
      </c>
      <c r="AE20" s="630">
        <v>0</v>
      </c>
      <c r="AF20" s="630">
        <v>0</v>
      </c>
      <c r="AG20" s="630">
        <v>5.7417806410123908E-5</v>
      </c>
      <c r="AH20" s="630">
        <v>0</v>
      </c>
      <c r="AI20" s="630">
        <v>2.2872939590844922E-4</v>
      </c>
      <c r="AJ20" s="630">
        <v>0</v>
      </c>
      <c r="AK20" s="630">
        <v>0</v>
      </c>
      <c r="AL20" s="630">
        <v>0</v>
      </c>
      <c r="AM20" s="630">
        <v>7.0598143065763183E-3</v>
      </c>
      <c r="AN20" s="630">
        <v>3.0298806832986917E-6</v>
      </c>
      <c r="AO20" s="630">
        <v>0</v>
      </c>
      <c r="AP20" s="630">
        <v>0</v>
      </c>
      <c r="AQ20" s="631">
        <v>2.3479934147711159E-3</v>
      </c>
    </row>
    <row r="21" spans="2:43" ht="16.5" customHeight="1">
      <c r="B21" s="294" t="s">
        <v>129</v>
      </c>
      <c r="C21" s="359" t="s">
        <v>419</v>
      </c>
      <c r="D21" s="629">
        <v>0</v>
      </c>
      <c r="E21" s="630">
        <v>1.7746753822946553E-4</v>
      </c>
      <c r="F21" s="630">
        <v>0</v>
      </c>
      <c r="G21" s="630">
        <v>2.0824936181647186E-3</v>
      </c>
      <c r="H21" s="630">
        <v>0</v>
      </c>
      <c r="I21" s="630">
        <v>0</v>
      </c>
      <c r="J21" s="630">
        <v>3.153753360718425E-5</v>
      </c>
      <c r="K21" s="630">
        <v>0</v>
      </c>
      <c r="L21" s="630">
        <v>1.7226528854435831E-4</v>
      </c>
      <c r="M21" s="630">
        <v>2.5871981602146417E-3</v>
      </c>
      <c r="N21" s="630">
        <v>3.0636081645157582E-4</v>
      </c>
      <c r="O21" s="630">
        <v>5.2644173247188327E-4</v>
      </c>
      <c r="P21" s="630">
        <v>1.3233114545839509E-5</v>
      </c>
      <c r="Q21" s="630">
        <v>4.1093779429138912E-4</v>
      </c>
      <c r="R21" s="630">
        <v>7.2485353986694468E-3</v>
      </c>
      <c r="S21" s="630">
        <v>0.13124327812432782</v>
      </c>
      <c r="T21" s="630">
        <v>4.5258117262321886E-4</v>
      </c>
      <c r="U21" s="630">
        <v>2.6800266281018295E-3</v>
      </c>
      <c r="V21" s="630">
        <v>2.2428487629826436E-3</v>
      </c>
      <c r="W21" s="630">
        <v>5.185825410544512E-4</v>
      </c>
      <c r="X21" s="630">
        <v>9.9912774561890412E-4</v>
      </c>
      <c r="Y21" s="630">
        <v>2.8121484814398203E-4</v>
      </c>
      <c r="Z21" s="630">
        <v>8.3686961775469919E-5</v>
      </c>
      <c r="AA21" s="630">
        <v>0</v>
      </c>
      <c r="AB21" s="630">
        <v>2.3958551705549399E-4</v>
      </c>
      <c r="AC21" s="630">
        <v>0</v>
      </c>
      <c r="AD21" s="630">
        <v>3.627624359497574E-6</v>
      </c>
      <c r="AE21" s="630">
        <v>0</v>
      </c>
      <c r="AF21" s="630">
        <v>0</v>
      </c>
      <c r="AG21" s="630">
        <v>3.4450683846074342E-5</v>
      </c>
      <c r="AH21" s="630">
        <v>0</v>
      </c>
      <c r="AI21" s="630">
        <v>1.2297279349916625E-5</v>
      </c>
      <c r="AJ21" s="630">
        <v>0</v>
      </c>
      <c r="AK21" s="630">
        <v>0</v>
      </c>
      <c r="AL21" s="630">
        <v>0</v>
      </c>
      <c r="AM21" s="630">
        <v>1.0311987648311349E-2</v>
      </c>
      <c r="AN21" s="630">
        <v>3.0298806832986917E-6</v>
      </c>
      <c r="AO21" s="630">
        <v>0</v>
      </c>
      <c r="AP21" s="630">
        <v>0</v>
      </c>
      <c r="AQ21" s="631">
        <v>2.7562207862791696E-3</v>
      </c>
    </row>
    <row r="22" spans="2:43" ht="16.5" customHeight="1">
      <c r="B22" s="294" t="s">
        <v>131</v>
      </c>
      <c r="C22" s="359" t="s">
        <v>420</v>
      </c>
      <c r="D22" s="629">
        <v>1.5725146135409776E-4</v>
      </c>
      <c r="E22" s="630">
        <v>2.9577923038244256E-5</v>
      </c>
      <c r="F22" s="630">
        <v>0</v>
      </c>
      <c r="G22" s="630">
        <v>0</v>
      </c>
      <c r="H22" s="630">
        <v>0</v>
      </c>
      <c r="I22" s="630">
        <v>0</v>
      </c>
      <c r="J22" s="630">
        <v>0</v>
      </c>
      <c r="K22" s="630">
        <v>0</v>
      </c>
      <c r="L22" s="630">
        <v>0</v>
      </c>
      <c r="M22" s="630">
        <v>0</v>
      </c>
      <c r="N22" s="630">
        <v>0</v>
      </c>
      <c r="O22" s="630">
        <v>0</v>
      </c>
      <c r="P22" s="630">
        <v>0</v>
      </c>
      <c r="Q22" s="630">
        <v>3.4244816190949095E-5</v>
      </c>
      <c r="R22" s="630">
        <v>1.68801509284083E-3</v>
      </c>
      <c r="S22" s="630">
        <v>5.8077005807700578E-3</v>
      </c>
      <c r="T22" s="630">
        <v>6.7916374678813368E-2</v>
      </c>
      <c r="U22" s="630">
        <v>1.0903748593990312E-4</v>
      </c>
      <c r="V22" s="630">
        <v>4.140643870121804E-4</v>
      </c>
      <c r="W22" s="630">
        <v>3.4572169403630077E-4</v>
      </c>
      <c r="X22" s="630">
        <v>4.4405677583062405E-4</v>
      </c>
      <c r="Y22" s="630">
        <v>1.8747656542932134E-4</v>
      </c>
      <c r="Z22" s="630">
        <v>1.7349735977841325E-4</v>
      </c>
      <c r="AA22" s="630">
        <v>0</v>
      </c>
      <c r="AB22" s="630">
        <v>1.19792758527747E-4</v>
      </c>
      <c r="AC22" s="630">
        <v>2.3746200607902735E-5</v>
      </c>
      <c r="AD22" s="630">
        <v>8.5067791230218116E-4</v>
      </c>
      <c r="AE22" s="630">
        <v>1.0302268559536809E-5</v>
      </c>
      <c r="AF22" s="630">
        <v>0</v>
      </c>
      <c r="AG22" s="630">
        <v>1.1483561282024781E-5</v>
      </c>
      <c r="AH22" s="630">
        <v>1.12938443170451E-4</v>
      </c>
      <c r="AI22" s="630">
        <v>2.1520238862354091E-3</v>
      </c>
      <c r="AJ22" s="630">
        <v>0</v>
      </c>
      <c r="AK22" s="630">
        <v>9.5012401502389526E-3</v>
      </c>
      <c r="AL22" s="630">
        <v>0</v>
      </c>
      <c r="AM22" s="630">
        <v>3.5866484696269706E-3</v>
      </c>
      <c r="AN22" s="630">
        <v>9.5441241523908787E-4</v>
      </c>
      <c r="AO22" s="630">
        <v>2.4721516513582176E-2</v>
      </c>
      <c r="AP22" s="630">
        <v>0</v>
      </c>
      <c r="AQ22" s="631">
        <v>2.3525131326051314E-3</v>
      </c>
    </row>
    <row r="23" spans="2:43" ht="16.5" customHeight="1">
      <c r="B23" s="294" t="s">
        <v>133</v>
      </c>
      <c r="C23" s="359" t="s">
        <v>14</v>
      </c>
      <c r="D23" s="629">
        <v>0</v>
      </c>
      <c r="E23" s="630">
        <v>0</v>
      </c>
      <c r="F23" s="630">
        <v>0</v>
      </c>
      <c r="G23" s="630">
        <v>0</v>
      </c>
      <c r="H23" s="630">
        <v>0</v>
      </c>
      <c r="I23" s="630">
        <v>0</v>
      </c>
      <c r="J23" s="630">
        <v>0</v>
      </c>
      <c r="K23" s="630">
        <v>1.097622549557658E-5</v>
      </c>
      <c r="L23" s="630">
        <v>0</v>
      </c>
      <c r="M23" s="630">
        <v>0</v>
      </c>
      <c r="N23" s="630">
        <v>0</v>
      </c>
      <c r="O23" s="630">
        <v>0</v>
      </c>
      <c r="P23" s="630">
        <v>2.6466229091679018E-5</v>
      </c>
      <c r="Q23" s="630">
        <v>3.4244816190949095E-5</v>
      </c>
      <c r="R23" s="630">
        <v>2.6809651474530832E-3</v>
      </c>
      <c r="S23" s="630">
        <v>8.6792858679285868E-3</v>
      </c>
      <c r="T23" s="630">
        <v>9.9947442186405042E-2</v>
      </c>
      <c r="U23" s="630">
        <v>0.29162936436884512</v>
      </c>
      <c r="V23" s="630">
        <v>0.14619923398088402</v>
      </c>
      <c r="W23" s="630">
        <v>0.29317199654278309</v>
      </c>
      <c r="X23" s="630">
        <v>2.2266275473792722E-2</v>
      </c>
      <c r="Y23" s="630">
        <v>1.2217222847144106E-2</v>
      </c>
      <c r="Z23" s="630">
        <v>2.1023797714325371E-4</v>
      </c>
      <c r="AA23" s="630">
        <v>5.7276064905236752E-6</v>
      </c>
      <c r="AB23" s="630">
        <v>2.9948189631936749E-5</v>
      </c>
      <c r="AC23" s="630">
        <v>0</v>
      </c>
      <c r="AD23" s="630">
        <v>2.9020994875980592E-5</v>
      </c>
      <c r="AE23" s="630">
        <v>3.6057939958378836E-5</v>
      </c>
      <c r="AF23" s="630">
        <v>0</v>
      </c>
      <c r="AG23" s="630">
        <v>0</v>
      </c>
      <c r="AH23" s="630">
        <v>1.0487141151541879E-3</v>
      </c>
      <c r="AI23" s="630">
        <v>1.4707546102500284E-3</v>
      </c>
      <c r="AJ23" s="630">
        <v>8.9376334964325207E-4</v>
      </c>
      <c r="AK23" s="630">
        <v>3.1576072283944671E-6</v>
      </c>
      <c r="AL23" s="630">
        <v>0</v>
      </c>
      <c r="AM23" s="630">
        <v>1.0386647275072942E-2</v>
      </c>
      <c r="AN23" s="630">
        <v>6.0597613665973834E-6</v>
      </c>
      <c r="AO23" s="630">
        <v>3.5958569474301351E-2</v>
      </c>
      <c r="AP23" s="630">
        <v>0</v>
      </c>
      <c r="AQ23" s="631">
        <v>1.971145798510656E-2</v>
      </c>
    </row>
    <row r="24" spans="2:43" ht="16.5" customHeight="1">
      <c r="B24" s="294" t="s">
        <v>135</v>
      </c>
      <c r="C24" s="359" t="s">
        <v>13</v>
      </c>
      <c r="D24" s="629">
        <v>1.0844928369248121E-5</v>
      </c>
      <c r="E24" s="630">
        <v>0</v>
      </c>
      <c r="F24" s="630">
        <v>2.3740437879187551E-3</v>
      </c>
      <c r="G24" s="630">
        <v>0</v>
      </c>
      <c r="H24" s="630">
        <v>0</v>
      </c>
      <c r="I24" s="630">
        <v>0</v>
      </c>
      <c r="J24" s="630">
        <v>4.7306300410776378E-5</v>
      </c>
      <c r="K24" s="630">
        <v>0</v>
      </c>
      <c r="L24" s="630">
        <v>0</v>
      </c>
      <c r="M24" s="630">
        <v>3.1940718027341254E-5</v>
      </c>
      <c r="N24" s="630">
        <v>1.9147551028223489E-5</v>
      </c>
      <c r="O24" s="630">
        <v>0</v>
      </c>
      <c r="P24" s="630">
        <v>0</v>
      </c>
      <c r="Q24" s="630">
        <v>5.9928428334160913E-4</v>
      </c>
      <c r="R24" s="630">
        <v>6.6527653659020948E-3</v>
      </c>
      <c r="S24" s="630">
        <v>2.6672402667240268E-2</v>
      </c>
      <c r="T24" s="630">
        <v>1.056996028965195E-2</v>
      </c>
      <c r="U24" s="630">
        <v>2.1084406491747584E-2</v>
      </c>
      <c r="V24" s="630">
        <v>8.6297919326455266E-2</v>
      </c>
      <c r="W24" s="630">
        <v>1.8150388936905792E-2</v>
      </c>
      <c r="X24" s="630">
        <v>2.6135913091745303E-2</v>
      </c>
      <c r="Y24" s="630">
        <v>2.5934258217722786E-3</v>
      </c>
      <c r="Z24" s="630">
        <v>7.2930125469208304E-3</v>
      </c>
      <c r="AA24" s="630">
        <v>2.8638032452618376E-6</v>
      </c>
      <c r="AB24" s="630">
        <v>1.796891377916205E-4</v>
      </c>
      <c r="AC24" s="630">
        <v>0</v>
      </c>
      <c r="AD24" s="630">
        <v>2.0496077631161294E-4</v>
      </c>
      <c r="AE24" s="630">
        <v>0</v>
      </c>
      <c r="AF24" s="630">
        <v>5.0328392762777117E-6</v>
      </c>
      <c r="AG24" s="630">
        <v>1.8756483427307142E-4</v>
      </c>
      <c r="AH24" s="630">
        <v>1.8285271751406352E-4</v>
      </c>
      <c r="AI24" s="630">
        <v>1.3994303900205119E-3</v>
      </c>
      <c r="AJ24" s="630">
        <v>6.574462605850363E-4</v>
      </c>
      <c r="AK24" s="630">
        <v>6.3152144567889338E-5</v>
      </c>
      <c r="AL24" s="630">
        <v>0</v>
      </c>
      <c r="AM24" s="630">
        <v>6.8746584322075654E-3</v>
      </c>
      <c r="AN24" s="630">
        <v>1.2725498869854506E-4</v>
      </c>
      <c r="AO24" s="630">
        <v>0</v>
      </c>
      <c r="AP24" s="630">
        <v>1.1393338248106696E-3</v>
      </c>
      <c r="AQ24" s="631">
        <v>3.5499155216311275E-3</v>
      </c>
    </row>
    <row r="25" spans="2:43" ht="16.5" customHeight="1">
      <c r="B25" s="294" t="s">
        <v>136</v>
      </c>
      <c r="C25" s="359" t="s">
        <v>577</v>
      </c>
      <c r="D25" s="629">
        <v>0</v>
      </c>
      <c r="E25" s="630">
        <v>8.8733769114732763E-5</v>
      </c>
      <c r="F25" s="630">
        <v>0</v>
      </c>
      <c r="G25" s="630">
        <v>0</v>
      </c>
      <c r="H25" s="630">
        <v>1.3953618173192309E-5</v>
      </c>
      <c r="I25" s="630">
        <v>0</v>
      </c>
      <c r="J25" s="630">
        <v>0</v>
      </c>
      <c r="K25" s="630">
        <v>9.8786029460189224E-5</v>
      </c>
      <c r="L25" s="630">
        <v>0</v>
      </c>
      <c r="M25" s="630">
        <v>0</v>
      </c>
      <c r="N25" s="630">
        <v>0</v>
      </c>
      <c r="O25" s="630">
        <v>0</v>
      </c>
      <c r="P25" s="630">
        <v>0</v>
      </c>
      <c r="Q25" s="630">
        <v>8.5612040477372735E-5</v>
      </c>
      <c r="R25" s="630">
        <v>9.9295005461225294E-5</v>
      </c>
      <c r="S25" s="630">
        <v>3.7642503764250375E-4</v>
      </c>
      <c r="T25" s="630">
        <v>4.3798177995795373E-5</v>
      </c>
      <c r="U25" s="630">
        <v>4.5910520395748689E-5</v>
      </c>
      <c r="V25" s="630">
        <v>0</v>
      </c>
      <c r="W25" s="630">
        <v>3.1287813310285219E-2</v>
      </c>
      <c r="X25" s="630">
        <v>1.5859170565379432E-5</v>
      </c>
      <c r="Y25" s="630">
        <v>0</v>
      </c>
      <c r="Z25" s="630">
        <v>1.8901006488801257E-3</v>
      </c>
      <c r="AA25" s="630">
        <v>1.7182819471571024E-5</v>
      </c>
      <c r="AB25" s="630">
        <v>0</v>
      </c>
      <c r="AC25" s="630">
        <v>2.3746200607902735E-5</v>
      </c>
      <c r="AD25" s="630">
        <v>2.9383757311930351E-4</v>
      </c>
      <c r="AE25" s="630">
        <v>1.3392949127397853E-4</v>
      </c>
      <c r="AF25" s="630">
        <v>2.2647776743249705E-5</v>
      </c>
      <c r="AG25" s="630">
        <v>6.8901367692148684E-5</v>
      </c>
      <c r="AH25" s="630">
        <v>1.720966753073539E-4</v>
      </c>
      <c r="AI25" s="630">
        <v>1.0723227593127296E-3</v>
      </c>
      <c r="AJ25" s="630">
        <v>7.2712950479451023E-5</v>
      </c>
      <c r="AK25" s="630">
        <v>2.210325059876127E-5</v>
      </c>
      <c r="AL25" s="630">
        <v>7.2451517859299159E-5</v>
      </c>
      <c r="AM25" s="630">
        <v>1.0900305507192708E-3</v>
      </c>
      <c r="AN25" s="630">
        <v>1.4240439211503852E-4</v>
      </c>
      <c r="AO25" s="630">
        <v>0</v>
      </c>
      <c r="AP25" s="630">
        <v>0</v>
      </c>
      <c r="AQ25" s="631">
        <v>3.7529799871736865E-4</v>
      </c>
    </row>
    <row r="26" spans="2:43" ht="16.5" customHeight="1">
      <c r="B26" s="294" t="s">
        <v>138</v>
      </c>
      <c r="C26" s="359" t="s">
        <v>15</v>
      </c>
      <c r="D26" s="629">
        <v>0</v>
      </c>
      <c r="E26" s="630">
        <v>0</v>
      </c>
      <c r="F26" s="630">
        <v>5.5921920337641783E-2</v>
      </c>
      <c r="G26" s="630">
        <v>0</v>
      </c>
      <c r="H26" s="630">
        <v>0</v>
      </c>
      <c r="I26" s="630">
        <v>0</v>
      </c>
      <c r="J26" s="630">
        <v>0</v>
      </c>
      <c r="K26" s="630">
        <v>0</v>
      </c>
      <c r="L26" s="630">
        <v>0</v>
      </c>
      <c r="M26" s="630">
        <v>0</v>
      </c>
      <c r="N26" s="630">
        <v>0</v>
      </c>
      <c r="O26" s="630">
        <v>0</v>
      </c>
      <c r="P26" s="630">
        <v>0</v>
      </c>
      <c r="Q26" s="630">
        <v>0</v>
      </c>
      <c r="R26" s="630">
        <v>0</v>
      </c>
      <c r="S26" s="630">
        <v>3.2265003226500322E-5</v>
      </c>
      <c r="T26" s="630">
        <v>0</v>
      </c>
      <c r="U26" s="630">
        <v>0</v>
      </c>
      <c r="V26" s="630">
        <v>0</v>
      </c>
      <c r="W26" s="630">
        <v>0</v>
      </c>
      <c r="X26" s="630">
        <v>0.40783443025929744</v>
      </c>
      <c r="Y26" s="630">
        <v>0</v>
      </c>
      <c r="Z26" s="630">
        <v>0</v>
      </c>
      <c r="AA26" s="630">
        <v>0</v>
      </c>
      <c r="AB26" s="630">
        <v>0</v>
      </c>
      <c r="AC26" s="630">
        <v>0</v>
      </c>
      <c r="AD26" s="630">
        <v>0</v>
      </c>
      <c r="AE26" s="630">
        <v>0</v>
      </c>
      <c r="AF26" s="630">
        <v>0</v>
      </c>
      <c r="AG26" s="630">
        <v>9.6308800618581172E-3</v>
      </c>
      <c r="AH26" s="630">
        <v>0</v>
      </c>
      <c r="AI26" s="630">
        <v>3.6645892462751541E-3</v>
      </c>
      <c r="AJ26" s="630">
        <v>9.0891188099313775E-5</v>
      </c>
      <c r="AK26" s="630">
        <v>0</v>
      </c>
      <c r="AL26" s="630">
        <v>0</v>
      </c>
      <c r="AM26" s="630">
        <v>3.9805526604211397E-2</v>
      </c>
      <c r="AN26" s="630">
        <v>1.2119522733194767E-5</v>
      </c>
      <c r="AO26" s="630">
        <v>0</v>
      </c>
      <c r="AP26" s="630">
        <v>0</v>
      </c>
      <c r="AQ26" s="631">
        <v>6.9894207933170159E-3</v>
      </c>
    </row>
    <row r="27" spans="2:43" ht="16.5" customHeight="1">
      <c r="B27" s="294" t="s">
        <v>139</v>
      </c>
      <c r="C27" s="359" t="s">
        <v>16</v>
      </c>
      <c r="D27" s="629">
        <v>1.1170276220325566E-3</v>
      </c>
      <c r="E27" s="630">
        <v>4.2296429944689287E-3</v>
      </c>
      <c r="F27" s="630">
        <v>9.4961751516750206E-3</v>
      </c>
      <c r="G27" s="630">
        <v>3.6275695284159614E-3</v>
      </c>
      <c r="H27" s="630">
        <v>9.0698518125750006E-3</v>
      </c>
      <c r="I27" s="630">
        <v>3.4912596180899605E-2</v>
      </c>
      <c r="J27" s="630">
        <v>1.6415286242539403E-2</v>
      </c>
      <c r="K27" s="630">
        <v>2.9855333347968299E-3</v>
      </c>
      <c r="L27" s="630">
        <v>1.2058570198105081E-3</v>
      </c>
      <c r="M27" s="630">
        <v>2.0761466717771817E-3</v>
      </c>
      <c r="N27" s="630">
        <v>1.4188335311913606E-2</v>
      </c>
      <c r="O27" s="630">
        <v>8.3273510409188796E-3</v>
      </c>
      <c r="P27" s="630">
        <v>4.3153186533982639E-2</v>
      </c>
      <c r="Q27" s="630">
        <v>1.2156909747786928E-3</v>
      </c>
      <c r="R27" s="630">
        <v>9.9295005461225291E-4</v>
      </c>
      <c r="S27" s="630">
        <v>2.6457302645730265E-3</v>
      </c>
      <c r="T27" s="630">
        <v>6.6719224480261624E-3</v>
      </c>
      <c r="U27" s="630">
        <v>4.513578036407043E-3</v>
      </c>
      <c r="V27" s="630">
        <v>2.4498809564887339E-3</v>
      </c>
      <c r="W27" s="630">
        <v>7.2601555747623166E-3</v>
      </c>
      <c r="X27" s="630">
        <v>1.5383395448418048E-3</v>
      </c>
      <c r="Y27" s="630">
        <v>7.0428696412948383E-2</v>
      </c>
      <c r="Z27" s="630">
        <v>3.4781117772048962E-3</v>
      </c>
      <c r="AA27" s="630">
        <v>9.1412599588757849E-3</v>
      </c>
      <c r="AB27" s="630">
        <v>3.6237309454643465E-3</v>
      </c>
      <c r="AC27" s="630">
        <v>3.8706306990881458E-3</v>
      </c>
      <c r="AD27" s="630">
        <v>6.767333242642724E-3</v>
      </c>
      <c r="AE27" s="630">
        <v>1.6159108235633487E-2</v>
      </c>
      <c r="AF27" s="630">
        <v>2.2647776743249705E-5</v>
      </c>
      <c r="AG27" s="630">
        <v>1.9943118093116372E-3</v>
      </c>
      <c r="AH27" s="630">
        <v>1.7795871831001064E-2</v>
      </c>
      <c r="AI27" s="630">
        <v>8.6671224858212367E-3</v>
      </c>
      <c r="AJ27" s="630">
        <v>1.4636510990259494E-2</v>
      </c>
      <c r="AK27" s="630">
        <v>4.1096258077553995E-3</v>
      </c>
      <c r="AL27" s="630">
        <v>4.5088994614437175E-2</v>
      </c>
      <c r="AM27" s="630">
        <v>9.3503716556220199E-3</v>
      </c>
      <c r="AN27" s="630">
        <v>6.4778849008926024E-3</v>
      </c>
      <c r="AO27" s="630">
        <v>0.14686339652139926</v>
      </c>
      <c r="AP27" s="630">
        <v>1.67549091883922E-3</v>
      </c>
      <c r="AQ27" s="631">
        <v>8.3211233694109044E-3</v>
      </c>
    </row>
    <row r="28" spans="2:43" ht="16.5" customHeight="1">
      <c r="B28" s="294" t="s">
        <v>140</v>
      </c>
      <c r="C28" s="359" t="s">
        <v>17</v>
      </c>
      <c r="D28" s="629">
        <v>2.8305263043737596E-3</v>
      </c>
      <c r="E28" s="630">
        <v>1.0648052293767932E-3</v>
      </c>
      <c r="F28" s="630">
        <v>0</v>
      </c>
      <c r="G28" s="630">
        <v>3.2245062474808546E-3</v>
      </c>
      <c r="H28" s="630">
        <v>6.6977367231323083E-4</v>
      </c>
      <c r="I28" s="630">
        <v>2.6178330703267396E-3</v>
      </c>
      <c r="J28" s="630">
        <v>2.9172218586645433E-3</v>
      </c>
      <c r="K28" s="630">
        <v>1.8110772067701359E-3</v>
      </c>
      <c r="L28" s="630">
        <v>3.7898363479758829E-3</v>
      </c>
      <c r="M28" s="630">
        <v>3.0663089306247606E-3</v>
      </c>
      <c r="N28" s="630">
        <v>5.3613142879025775E-3</v>
      </c>
      <c r="O28" s="630">
        <v>5.7430007178750899E-3</v>
      </c>
      <c r="P28" s="630">
        <v>4.8036205801397416E-3</v>
      </c>
      <c r="Q28" s="630">
        <v>3.5100936595722824E-3</v>
      </c>
      <c r="R28" s="630">
        <v>2.0851951146857312E-3</v>
      </c>
      <c r="S28" s="630">
        <v>1.9359001935900194E-3</v>
      </c>
      <c r="T28" s="630">
        <v>1.5037374445223079E-3</v>
      </c>
      <c r="U28" s="630">
        <v>3.9913458669054011E-3</v>
      </c>
      <c r="V28" s="630">
        <v>1.7597736448017667E-3</v>
      </c>
      <c r="W28" s="630">
        <v>1.7286084701815039E-3</v>
      </c>
      <c r="X28" s="630">
        <v>6.5022599318055661E-4</v>
      </c>
      <c r="Y28" s="630">
        <v>1.0311211098612673E-3</v>
      </c>
      <c r="Z28" s="630">
        <v>5.9193216865576284E-4</v>
      </c>
      <c r="AA28" s="630">
        <v>1.2743924441415177E-2</v>
      </c>
      <c r="AB28" s="630">
        <v>2.9289329460034142E-2</v>
      </c>
      <c r="AC28" s="630">
        <v>2.8495440729483282E-3</v>
      </c>
      <c r="AD28" s="630">
        <v>3.0707840203146966E-3</v>
      </c>
      <c r="AE28" s="630">
        <v>2.4725444542888345E-3</v>
      </c>
      <c r="AF28" s="630">
        <v>9.7083469639397072E-3</v>
      </c>
      <c r="AG28" s="630">
        <v>7.3877577581026093E-3</v>
      </c>
      <c r="AH28" s="630">
        <v>4.0872960385496555E-3</v>
      </c>
      <c r="AI28" s="630">
        <v>9.5549860548852176E-3</v>
      </c>
      <c r="AJ28" s="630">
        <v>3.8659052004908125E-3</v>
      </c>
      <c r="AK28" s="630">
        <v>2.1629609514502101E-3</v>
      </c>
      <c r="AL28" s="630">
        <v>2.0044919941072767E-3</v>
      </c>
      <c r="AM28" s="630">
        <v>1.7261305707280507E-3</v>
      </c>
      <c r="AN28" s="630">
        <v>2.0512292225932142E-3</v>
      </c>
      <c r="AO28" s="630">
        <v>0</v>
      </c>
      <c r="AP28" s="630">
        <v>0</v>
      </c>
      <c r="AQ28" s="631">
        <v>4.3252085486588784E-3</v>
      </c>
    </row>
    <row r="29" spans="2:43" ht="16.5" customHeight="1">
      <c r="B29" s="294" t="s">
        <v>141</v>
      </c>
      <c r="C29" s="359" t="s">
        <v>18</v>
      </c>
      <c r="D29" s="629">
        <v>1.0828660976694248E-2</v>
      </c>
      <c r="E29" s="630">
        <v>5.0282469165015232E-3</v>
      </c>
      <c r="F29" s="630">
        <v>3.4291743603270903E-3</v>
      </c>
      <c r="G29" s="630">
        <v>4.3933897621926642E-2</v>
      </c>
      <c r="H29" s="630">
        <v>1.4797812072670443E-2</v>
      </c>
      <c r="I29" s="630">
        <v>2.5334263031059245E-2</v>
      </c>
      <c r="J29" s="630">
        <v>5.6231422421609521E-2</v>
      </c>
      <c r="K29" s="630">
        <v>1.7035101969134853E-2</v>
      </c>
      <c r="L29" s="630">
        <v>2.1705426356589147E-2</v>
      </c>
      <c r="M29" s="630">
        <v>3.1493547974958479E-2</v>
      </c>
      <c r="N29" s="630">
        <v>4.6547696549611307E-2</v>
      </c>
      <c r="O29" s="630">
        <v>0.10093323761665471</v>
      </c>
      <c r="P29" s="630">
        <v>0.12081833580351471</v>
      </c>
      <c r="Q29" s="630">
        <v>1.9998972655514272E-2</v>
      </c>
      <c r="R29" s="630">
        <v>1.5787905868334822E-2</v>
      </c>
      <c r="S29" s="630">
        <v>1.1099161109916111E-2</v>
      </c>
      <c r="T29" s="630">
        <v>1.2759869189441719E-2</v>
      </c>
      <c r="U29" s="630">
        <v>2.4699859972912793E-2</v>
      </c>
      <c r="V29" s="630">
        <v>1.1662813567509749E-2</v>
      </c>
      <c r="W29" s="630">
        <v>5.3586862575626618E-3</v>
      </c>
      <c r="X29" s="630">
        <v>1.3337562445484102E-2</v>
      </c>
      <c r="Y29" s="630">
        <v>1.6622922134733157E-2</v>
      </c>
      <c r="Z29" s="630">
        <v>2.7045176671340889E-3</v>
      </c>
      <c r="AA29" s="630">
        <v>9.5490655410010714E-2</v>
      </c>
      <c r="AB29" s="630">
        <v>4.2556377466982119E-2</v>
      </c>
      <c r="AC29" s="630">
        <v>7.3779445288753798E-2</v>
      </c>
      <c r="AD29" s="630">
        <v>2.8397043486147008E-2</v>
      </c>
      <c r="AE29" s="630">
        <v>5.2232501596851623E-3</v>
      </c>
      <c r="AF29" s="630">
        <v>1.4922368454163416E-3</v>
      </c>
      <c r="AG29" s="630">
        <v>6.7982682789586709E-3</v>
      </c>
      <c r="AH29" s="630">
        <v>7.7335943466242162E-3</v>
      </c>
      <c r="AI29" s="630">
        <v>1.2053793218788276E-2</v>
      </c>
      <c r="AJ29" s="630">
        <v>2.281974762546771E-2</v>
      </c>
      <c r="AK29" s="630">
        <v>1.2739366362957479E-2</v>
      </c>
      <c r="AL29" s="630">
        <v>4.5402951191827468E-3</v>
      </c>
      <c r="AM29" s="630">
        <v>5.7876142665587585E-3</v>
      </c>
      <c r="AN29" s="630">
        <v>4.0473146167503922E-2</v>
      </c>
      <c r="AO29" s="630">
        <v>0</v>
      </c>
      <c r="AP29" s="630">
        <v>4.5238254808658935E-3</v>
      </c>
      <c r="AQ29" s="631">
        <v>2.2577604765848754E-2</v>
      </c>
    </row>
    <row r="30" spans="2:43" ht="16.5" customHeight="1">
      <c r="B30" s="294" t="s">
        <v>143</v>
      </c>
      <c r="C30" s="359" t="s">
        <v>29</v>
      </c>
      <c r="D30" s="629">
        <v>3.8499495710830829E-4</v>
      </c>
      <c r="E30" s="630">
        <v>1.7746753822946553E-4</v>
      </c>
      <c r="F30" s="630">
        <v>0</v>
      </c>
      <c r="G30" s="630">
        <v>3.0901518205024856E-3</v>
      </c>
      <c r="H30" s="630">
        <v>2.2325789077107692E-3</v>
      </c>
      <c r="I30" s="630">
        <v>1.0153277796127074E-3</v>
      </c>
      <c r="J30" s="630">
        <v>2.8147248744411942E-3</v>
      </c>
      <c r="K30" s="630">
        <v>3.0513906877702897E-3</v>
      </c>
      <c r="L30" s="630">
        <v>5.1679586563307489E-4</v>
      </c>
      <c r="M30" s="630">
        <v>9.9016225884757895E-4</v>
      </c>
      <c r="N30" s="630">
        <v>1.3594761230038678E-3</v>
      </c>
      <c r="O30" s="630">
        <v>1.0528834649437665E-3</v>
      </c>
      <c r="P30" s="630">
        <v>1.7467711200508153E-3</v>
      </c>
      <c r="Q30" s="630">
        <v>6.6777391572350731E-4</v>
      </c>
      <c r="R30" s="630">
        <v>9.9295005461225291E-4</v>
      </c>
      <c r="S30" s="630">
        <v>6.883200688320069E-4</v>
      </c>
      <c r="T30" s="630">
        <v>6.5697266993693061E-4</v>
      </c>
      <c r="U30" s="630">
        <v>1.6699951793953585E-3</v>
      </c>
      <c r="V30" s="630">
        <v>3.4505365584348364E-4</v>
      </c>
      <c r="W30" s="630">
        <v>1.7286084701815038E-4</v>
      </c>
      <c r="X30" s="630">
        <v>3.0132424074220916E-4</v>
      </c>
      <c r="Y30" s="630">
        <v>1.0311211098612673E-3</v>
      </c>
      <c r="Z30" s="630">
        <v>7.2256547484186222E-4</v>
      </c>
      <c r="AA30" s="630">
        <v>4.3529809327979928E-4</v>
      </c>
      <c r="AB30" s="630">
        <v>8.903596777574796E-2</v>
      </c>
      <c r="AC30" s="630">
        <v>9.0235562310030399E-3</v>
      </c>
      <c r="AD30" s="630">
        <v>2.8114088786106201E-3</v>
      </c>
      <c r="AE30" s="630">
        <v>1.2774813013825645E-3</v>
      </c>
      <c r="AF30" s="630">
        <v>1.3588666045949823E-4</v>
      </c>
      <c r="AG30" s="630">
        <v>4.9953491576807804E-3</v>
      </c>
      <c r="AH30" s="630">
        <v>2.5814501296103085E-3</v>
      </c>
      <c r="AI30" s="630">
        <v>4.1835344348416358E-3</v>
      </c>
      <c r="AJ30" s="630">
        <v>9.7889809582960927E-3</v>
      </c>
      <c r="AK30" s="630">
        <v>4.8642939353416769E-3</v>
      </c>
      <c r="AL30" s="630">
        <v>2.2218465476851741E-3</v>
      </c>
      <c r="AM30" s="630">
        <v>1.2303906490310674E-3</v>
      </c>
      <c r="AN30" s="630">
        <v>9.6198711694733454E-3</v>
      </c>
      <c r="AO30" s="630">
        <v>0</v>
      </c>
      <c r="AP30" s="630">
        <v>1.4074123718249448E-3</v>
      </c>
      <c r="AQ30" s="631">
        <v>3.4629109533263268E-3</v>
      </c>
    </row>
    <row r="31" spans="2:43" ht="16.5" customHeight="1">
      <c r="B31" s="294" t="s">
        <v>145</v>
      </c>
      <c r="C31" s="359" t="s">
        <v>30</v>
      </c>
      <c r="D31" s="629">
        <v>3.2534785107744363E-4</v>
      </c>
      <c r="E31" s="630">
        <v>1.1831169215297702E-4</v>
      </c>
      <c r="F31" s="630">
        <v>0</v>
      </c>
      <c r="G31" s="630">
        <v>2.6199113260781943E-3</v>
      </c>
      <c r="H31" s="630">
        <v>9.6279965395026934E-4</v>
      </c>
      <c r="I31" s="630">
        <v>3.6698594443832801E-4</v>
      </c>
      <c r="J31" s="630">
        <v>1.3245764115017386E-3</v>
      </c>
      <c r="K31" s="630">
        <v>3.4026299036287403E-3</v>
      </c>
      <c r="L31" s="630">
        <v>0</v>
      </c>
      <c r="M31" s="630">
        <v>3.1940718027341254E-5</v>
      </c>
      <c r="N31" s="630">
        <v>1.7615746945965612E-3</v>
      </c>
      <c r="O31" s="630">
        <v>0</v>
      </c>
      <c r="P31" s="630">
        <v>3.9699343637518527E-5</v>
      </c>
      <c r="Q31" s="630">
        <v>6.8489632381898191E-5</v>
      </c>
      <c r="R31" s="630">
        <v>1.9859001092245059E-4</v>
      </c>
      <c r="S31" s="630">
        <v>1.0755001075500108E-5</v>
      </c>
      <c r="T31" s="630">
        <v>1.6059331931791637E-4</v>
      </c>
      <c r="U31" s="630">
        <v>6.2266143286734152E-4</v>
      </c>
      <c r="V31" s="630">
        <v>2.7604292467478693E-4</v>
      </c>
      <c r="W31" s="630">
        <v>1.7286084701815038E-4</v>
      </c>
      <c r="X31" s="630">
        <v>1.7445087621917373E-4</v>
      </c>
      <c r="Y31" s="630">
        <v>2.1872265966754156E-4</v>
      </c>
      <c r="Z31" s="630">
        <v>2.5208145803098866E-3</v>
      </c>
      <c r="AA31" s="630">
        <v>1.2775426277113058E-2</v>
      </c>
      <c r="AB31" s="630">
        <v>1.9765805157078253E-3</v>
      </c>
      <c r="AC31" s="630">
        <v>0</v>
      </c>
      <c r="AD31" s="630">
        <v>1.4038906271255612E-3</v>
      </c>
      <c r="AE31" s="630">
        <v>3.2761214019327058E-3</v>
      </c>
      <c r="AF31" s="630">
        <v>5.0328392762777117E-6</v>
      </c>
      <c r="AG31" s="630">
        <v>2.3464743552937305E-3</v>
      </c>
      <c r="AH31" s="630">
        <v>5.5070936098353248E-3</v>
      </c>
      <c r="AI31" s="630">
        <v>3.2196736793951707E-2</v>
      </c>
      <c r="AJ31" s="630">
        <v>5.3322830351597416E-3</v>
      </c>
      <c r="AK31" s="630">
        <v>3.5254684705024225E-3</v>
      </c>
      <c r="AL31" s="630">
        <v>4.8301011906199433E-5</v>
      </c>
      <c r="AM31" s="630">
        <v>4.2406668000585329E-4</v>
      </c>
      <c r="AN31" s="630">
        <v>2.0878907788611286E-2</v>
      </c>
      <c r="AO31" s="630">
        <v>0</v>
      </c>
      <c r="AP31" s="630">
        <v>1.4342202265263723E-2</v>
      </c>
      <c r="AQ31" s="631">
        <v>5.5632883981910153E-3</v>
      </c>
    </row>
    <row r="32" spans="2:43" ht="16.5" customHeight="1">
      <c r="B32" s="294" t="s">
        <v>146</v>
      </c>
      <c r="C32" s="359" t="s">
        <v>19</v>
      </c>
      <c r="D32" s="629">
        <v>6.881649296706395E-2</v>
      </c>
      <c r="E32" s="630">
        <v>1.7598864207755333E-2</v>
      </c>
      <c r="F32" s="630">
        <v>4.3260353468741755E-2</v>
      </c>
      <c r="G32" s="630">
        <v>1.8608088136504098E-2</v>
      </c>
      <c r="H32" s="630">
        <v>7.5865822007646577E-2</v>
      </c>
      <c r="I32" s="630">
        <v>8.2522906039365365E-2</v>
      </c>
      <c r="J32" s="630">
        <v>6.5251157033264215E-2</v>
      </c>
      <c r="K32" s="630">
        <v>4.0985226000482954E-2</v>
      </c>
      <c r="L32" s="630">
        <v>5.49526270456503E-2</v>
      </c>
      <c r="M32" s="630">
        <v>5.5640730803628469E-2</v>
      </c>
      <c r="N32" s="630">
        <v>3.6361199402596411E-2</v>
      </c>
      <c r="O32" s="630">
        <v>2.6944245034697296E-2</v>
      </c>
      <c r="P32" s="630">
        <v>1.9545310184204953E-2</v>
      </c>
      <c r="Q32" s="630">
        <v>4.6110645001112956E-2</v>
      </c>
      <c r="R32" s="630">
        <v>4.2498262337404426E-2</v>
      </c>
      <c r="S32" s="630">
        <v>4.0492579049257904E-2</v>
      </c>
      <c r="T32" s="630">
        <v>4.5915089932258818E-2</v>
      </c>
      <c r="U32" s="630">
        <v>3.9044028189059526E-2</v>
      </c>
      <c r="V32" s="630">
        <v>4.7617404506400743E-2</v>
      </c>
      <c r="W32" s="630">
        <v>4.114088159031979E-2</v>
      </c>
      <c r="X32" s="630">
        <v>4.8576639441757198E-2</v>
      </c>
      <c r="Y32" s="630">
        <v>7.1553555805524305E-2</v>
      </c>
      <c r="Z32" s="630">
        <v>5.2218623002484074E-2</v>
      </c>
      <c r="AA32" s="630">
        <v>1.6770431804253319E-2</v>
      </c>
      <c r="AB32" s="630">
        <v>1.796891377916205E-2</v>
      </c>
      <c r="AC32" s="630">
        <v>1.4722644376899695E-2</v>
      </c>
      <c r="AD32" s="630">
        <v>1.0621684124608897E-2</v>
      </c>
      <c r="AE32" s="630">
        <v>5.4138421280365938E-3</v>
      </c>
      <c r="AF32" s="630">
        <v>9.965021767029869E-4</v>
      </c>
      <c r="AG32" s="630">
        <v>4.9264477899886312E-2</v>
      </c>
      <c r="AH32" s="630">
        <v>1.1562745372212841E-2</v>
      </c>
      <c r="AI32" s="630">
        <v>9.5303914961853836E-3</v>
      </c>
      <c r="AJ32" s="630">
        <v>1.5206095769015195E-2</v>
      </c>
      <c r="AK32" s="630">
        <v>5.2409964776891367E-2</v>
      </c>
      <c r="AL32" s="630">
        <v>3.9969087352380035E-2</v>
      </c>
      <c r="AM32" s="630">
        <v>2.296530119186628E-2</v>
      </c>
      <c r="AN32" s="630">
        <v>7.6128782048562924E-2</v>
      </c>
      <c r="AO32" s="630">
        <v>0.2266953292945085</v>
      </c>
      <c r="AP32" s="630">
        <v>1.005294551303532E-2</v>
      </c>
      <c r="AQ32" s="631">
        <v>3.4564380717140401E-2</v>
      </c>
    </row>
    <row r="33" spans="2:57" ht="16.5" customHeight="1">
      <c r="B33" s="294" t="s">
        <v>147</v>
      </c>
      <c r="C33" s="359" t="s">
        <v>20</v>
      </c>
      <c r="D33" s="629">
        <v>6.7401229814877074E-3</v>
      </c>
      <c r="E33" s="630">
        <v>8.400130142861369E-3</v>
      </c>
      <c r="F33" s="630">
        <v>9.4961751516750206E-3</v>
      </c>
      <c r="G33" s="630">
        <v>3.7820771194410858E-2</v>
      </c>
      <c r="H33" s="630">
        <v>5.4279574693718085E-3</v>
      </c>
      <c r="I33" s="630">
        <v>1.8434927275618677E-2</v>
      </c>
      <c r="J33" s="630">
        <v>8.254949421680478E-3</v>
      </c>
      <c r="K33" s="630">
        <v>6.1686387285140388E-3</v>
      </c>
      <c r="L33" s="630">
        <v>1.8949181739879415E-3</v>
      </c>
      <c r="M33" s="630">
        <v>3.8328861632809506E-3</v>
      </c>
      <c r="N33" s="630">
        <v>1.0512005514494696E-2</v>
      </c>
      <c r="O33" s="630">
        <v>5.360134003350084E-3</v>
      </c>
      <c r="P33" s="630">
        <v>6.4312936692780013E-3</v>
      </c>
      <c r="Q33" s="630">
        <v>1.2276766604455251E-2</v>
      </c>
      <c r="R33" s="630">
        <v>6.7520603713633201E-3</v>
      </c>
      <c r="S33" s="630">
        <v>6.6465906646590665E-3</v>
      </c>
      <c r="T33" s="630">
        <v>1.4832982947909367E-2</v>
      </c>
      <c r="U33" s="630">
        <v>6.3959093726327389E-3</v>
      </c>
      <c r="V33" s="630">
        <v>5.4173423967426937E-3</v>
      </c>
      <c r="W33" s="630">
        <v>5.5315471045808123E-3</v>
      </c>
      <c r="X33" s="630">
        <v>3.3304258187296805E-3</v>
      </c>
      <c r="Y33" s="630">
        <v>1.409198850143732E-2</v>
      </c>
      <c r="Z33" s="630">
        <v>1.3800184111315906E-2</v>
      </c>
      <c r="AA33" s="630">
        <v>1.8339795982656809E-2</v>
      </c>
      <c r="AB33" s="630">
        <v>2.3868707136653591E-2</v>
      </c>
      <c r="AC33" s="630">
        <v>2.6690729483282674E-2</v>
      </c>
      <c r="AD33" s="630">
        <v>1.6309799120301092E-2</v>
      </c>
      <c r="AE33" s="630">
        <v>4.0029464488080278E-2</v>
      </c>
      <c r="AF33" s="630">
        <v>7.485341855607841E-2</v>
      </c>
      <c r="AG33" s="630">
        <v>2.5099237108745499E-2</v>
      </c>
      <c r="AH33" s="630">
        <v>6.3998451129922236E-3</v>
      </c>
      <c r="AI33" s="630">
        <v>1.9601863283767101E-2</v>
      </c>
      <c r="AJ33" s="630">
        <v>8.1014345659188337E-3</v>
      </c>
      <c r="AK33" s="630">
        <v>8.5160666949798784E-3</v>
      </c>
      <c r="AL33" s="630">
        <v>2.3909000893568719E-2</v>
      </c>
      <c r="AM33" s="630">
        <v>6.9552908291100873E-3</v>
      </c>
      <c r="AN33" s="630">
        <v>8.386709731370779E-3</v>
      </c>
      <c r="AO33" s="630">
        <v>0</v>
      </c>
      <c r="AP33" s="630">
        <v>2.848334562026674E-3</v>
      </c>
      <c r="AQ33" s="631">
        <v>1.6843697019423648E-2</v>
      </c>
    </row>
    <row r="34" spans="2:57" ht="16.5" customHeight="1">
      <c r="B34" s="294" t="s">
        <v>149</v>
      </c>
      <c r="C34" s="359" t="s">
        <v>21</v>
      </c>
      <c r="D34" s="629">
        <v>8.242145560628572E-4</v>
      </c>
      <c r="E34" s="630">
        <v>7.0987015291786211E-4</v>
      </c>
      <c r="F34" s="630">
        <v>2.637826431020839E-4</v>
      </c>
      <c r="G34" s="630">
        <v>1.2226252855031573E-2</v>
      </c>
      <c r="H34" s="630">
        <v>3.1395640889682695E-3</v>
      </c>
      <c r="I34" s="630">
        <v>4.9176116554735952E-3</v>
      </c>
      <c r="J34" s="630">
        <v>1.876483249627463E-3</v>
      </c>
      <c r="K34" s="630">
        <v>3.5343446095756591E-3</v>
      </c>
      <c r="L34" s="630">
        <v>1.5503875968992248E-3</v>
      </c>
      <c r="M34" s="630">
        <v>3.2898939568161492E-3</v>
      </c>
      <c r="N34" s="630">
        <v>3.2742312258262169E-3</v>
      </c>
      <c r="O34" s="630">
        <v>2.4407753050969131E-3</v>
      </c>
      <c r="P34" s="630">
        <v>6.2195638365445695E-4</v>
      </c>
      <c r="Q34" s="630">
        <v>5.9757204253206167E-3</v>
      </c>
      <c r="R34" s="630">
        <v>3.3760301856816601E-3</v>
      </c>
      <c r="S34" s="630">
        <v>3.0544203054420306E-3</v>
      </c>
      <c r="T34" s="630">
        <v>1.6059331931791638E-3</v>
      </c>
      <c r="U34" s="630">
        <v>1.5351330257328468E-3</v>
      </c>
      <c r="V34" s="630">
        <v>2.1393326662295987E-3</v>
      </c>
      <c r="W34" s="630">
        <v>2.0743301642178048E-3</v>
      </c>
      <c r="X34" s="630">
        <v>4.2819760526524462E-4</v>
      </c>
      <c r="Y34" s="630">
        <v>2.1872265966754157E-3</v>
      </c>
      <c r="Z34" s="630">
        <v>3.3617664888829016E-3</v>
      </c>
      <c r="AA34" s="630">
        <v>5.1920752836597112E-3</v>
      </c>
      <c r="AB34" s="630">
        <v>1.3776167230690904E-3</v>
      </c>
      <c r="AC34" s="630">
        <v>1.8047112462006079E-3</v>
      </c>
      <c r="AD34" s="630">
        <v>2.5516709744705934E-2</v>
      </c>
      <c r="AE34" s="630">
        <v>1.485587126285208E-2</v>
      </c>
      <c r="AF34" s="630">
        <v>1.9552580588338912E-2</v>
      </c>
      <c r="AG34" s="630">
        <v>1.8821556941238618E-2</v>
      </c>
      <c r="AH34" s="630">
        <v>1.5015434920566628E-2</v>
      </c>
      <c r="AI34" s="630">
        <v>1.2174306556417458E-3</v>
      </c>
      <c r="AJ34" s="630">
        <v>4.7051338372744765E-3</v>
      </c>
      <c r="AK34" s="630">
        <v>1.4979688691503353E-2</v>
      </c>
      <c r="AL34" s="630">
        <v>1.9344555268432873E-2</v>
      </c>
      <c r="AM34" s="630">
        <v>7.0120321454488982E-3</v>
      </c>
      <c r="AN34" s="630">
        <v>1.484641534816359E-2</v>
      </c>
      <c r="AO34" s="630">
        <v>0</v>
      </c>
      <c r="AP34" s="630">
        <v>3.1499229274177337E-2</v>
      </c>
      <c r="AQ34" s="631">
        <v>9.7130350437936441E-3</v>
      </c>
    </row>
    <row r="35" spans="2:57" ht="16.5" customHeight="1">
      <c r="B35" s="294" t="s">
        <v>151</v>
      </c>
      <c r="C35" s="359" t="s">
        <v>32</v>
      </c>
      <c r="D35" s="629">
        <v>5.5097658579965077E-2</v>
      </c>
      <c r="E35" s="630">
        <v>5.9185423999526754E-2</v>
      </c>
      <c r="F35" s="630">
        <v>4.0358744394618833E-2</v>
      </c>
      <c r="G35" s="630">
        <v>0.15826951498051861</v>
      </c>
      <c r="H35" s="630">
        <v>3.2839840370608102E-2</v>
      </c>
      <c r="I35" s="630">
        <v>2.4416798169963425E-2</v>
      </c>
      <c r="J35" s="630">
        <v>4.0383811783999433E-2</v>
      </c>
      <c r="K35" s="630">
        <v>2.670515663073782E-2</v>
      </c>
      <c r="L35" s="630">
        <v>6.2187769164513351E-2</v>
      </c>
      <c r="M35" s="630">
        <v>1.9515778714705508E-2</v>
      </c>
      <c r="N35" s="630">
        <v>5.8687243901504996E-2</v>
      </c>
      <c r="O35" s="630">
        <v>2.5077769801387893E-2</v>
      </c>
      <c r="P35" s="630">
        <v>3.0211200508151598E-2</v>
      </c>
      <c r="Q35" s="630">
        <v>3.2327106484255949E-2</v>
      </c>
      <c r="R35" s="630">
        <v>2.1149836163240988E-2</v>
      </c>
      <c r="S35" s="630">
        <v>1.8627661862766185E-2</v>
      </c>
      <c r="T35" s="630">
        <v>2.2585260453165147E-2</v>
      </c>
      <c r="U35" s="630">
        <v>1.7913711176916189E-2</v>
      </c>
      <c r="V35" s="630">
        <v>1.9046961802560297E-2</v>
      </c>
      <c r="W35" s="630">
        <v>2.247191011235955E-2</v>
      </c>
      <c r="X35" s="630">
        <v>1.3258266592657204E-2</v>
      </c>
      <c r="Y35" s="630">
        <v>0.13417072865891763</v>
      </c>
      <c r="Z35" s="630">
        <v>4.3504973250789412E-2</v>
      </c>
      <c r="AA35" s="630">
        <v>3.4631972644951402E-2</v>
      </c>
      <c r="AB35" s="630">
        <v>1.9825701536342128E-2</v>
      </c>
      <c r="AC35" s="630">
        <v>6.1930091185410333E-2</v>
      </c>
      <c r="AD35" s="630">
        <v>0.11967169999546547</v>
      </c>
      <c r="AE35" s="630">
        <v>3.6269136463849341E-2</v>
      </c>
      <c r="AF35" s="630">
        <v>1.5224338810740079E-3</v>
      </c>
      <c r="AG35" s="630">
        <v>0.11026898328376263</v>
      </c>
      <c r="AH35" s="630">
        <v>2.743866366931624E-2</v>
      </c>
      <c r="AI35" s="630">
        <v>3.2467276939649875E-2</v>
      </c>
      <c r="AJ35" s="630">
        <v>2.8648902488903699E-2</v>
      </c>
      <c r="AK35" s="630">
        <v>1.5529112349243989E-2</v>
      </c>
      <c r="AL35" s="630">
        <v>3.8930615596396746E-2</v>
      </c>
      <c r="AM35" s="630">
        <v>1.7174700540237058E-2</v>
      </c>
      <c r="AN35" s="630">
        <v>4.5566375596129027E-2</v>
      </c>
      <c r="AO35" s="630">
        <v>5.0811022083251903E-2</v>
      </c>
      <c r="AP35" s="630">
        <v>9.459821727766235E-2</v>
      </c>
      <c r="AQ35" s="631">
        <v>4.1267606520467785E-2</v>
      </c>
    </row>
    <row r="36" spans="2:57" ht="16.5" customHeight="1">
      <c r="B36" s="294" t="s">
        <v>153</v>
      </c>
      <c r="C36" s="359" t="s">
        <v>22</v>
      </c>
      <c r="D36" s="629">
        <v>3.2209437256666921E-3</v>
      </c>
      <c r="E36" s="630">
        <v>1.6267857671034339E-3</v>
      </c>
      <c r="F36" s="630">
        <v>5.5394355051437616E-3</v>
      </c>
      <c r="G36" s="630">
        <v>1.0412468090823593E-2</v>
      </c>
      <c r="H36" s="630">
        <v>4.820975078837943E-3</v>
      </c>
      <c r="I36" s="630">
        <v>5.5537206258333641E-3</v>
      </c>
      <c r="J36" s="630">
        <v>4.5729423730417164E-3</v>
      </c>
      <c r="K36" s="630">
        <v>2.8362566680569884E-2</v>
      </c>
      <c r="L36" s="630">
        <v>3.962101636520241E-3</v>
      </c>
      <c r="M36" s="630">
        <v>6.4200843234955918E-3</v>
      </c>
      <c r="N36" s="630">
        <v>4.9400681652816605E-3</v>
      </c>
      <c r="O36" s="630">
        <v>3.8286671452500598E-3</v>
      </c>
      <c r="P36" s="630">
        <v>5.3064789328816434E-3</v>
      </c>
      <c r="Q36" s="630">
        <v>6.1983117305617862E-3</v>
      </c>
      <c r="R36" s="630">
        <v>5.1633402839837157E-3</v>
      </c>
      <c r="S36" s="630">
        <v>1.3648096364809636E-2</v>
      </c>
      <c r="T36" s="630">
        <v>7.9274702172389636E-3</v>
      </c>
      <c r="U36" s="630">
        <v>9.1935817092486747E-3</v>
      </c>
      <c r="V36" s="630">
        <v>1.3595114040233256E-2</v>
      </c>
      <c r="W36" s="630">
        <v>1.5038893690579085E-2</v>
      </c>
      <c r="X36" s="630">
        <v>2.9180873840298151E-3</v>
      </c>
      <c r="Y36" s="630">
        <v>5.8742657167854019E-3</v>
      </c>
      <c r="Z36" s="630">
        <v>9.1035085248438018E-3</v>
      </c>
      <c r="AA36" s="630">
        <v>1.1881919664591364E-2</v>
      </c>
      <c r="AB36" s="630">
        <v>3.9561558503788445E-2</v>
      </c>
      <c r="AC36" s="630">
        <v>9.6647036474164141E-3</v>
      </c>
      <c r="AD36" s="630">
        <v>3.9087652473586358E-2</v>
      </c>
      <c r="AE36" s="630">
        <v>5.8012074258751774E-2</v>
      </c>
      <c r="AF36" s="630">
        <v>1.5224338810740079E-3</v>
      </c>
      <c r="AG36" s="630">
        <v>8.3179262219466171E-3</v>
      </c>
      <c r="AH36" s="630">
        <v>0.20306869884157425</v>
      </c>
      <c r="AI36" s="630">
        <v>2.9225714103011849E-2</v>
      </c>
      <c r="AJ36" s="630">
        <v>2.2080499295593293E-2</v>
      </c>
      <c r="AK36" s="630">
        <v>1.201311670042675E-2</v>
      </c>
      <c r="AL36" s="630">
        <v>7.3345086579563845E-2</v>
      </c>
      <c r="AM36" s="630">
        <v>4.8033017473339046E-2</v>
      </c>
      <c r="AN36" s="630">
        <v>1.9942674657471987E-2</v>
      </c>
      <c r="AO36" s="630">
        <v>0</v>
      </c>
      <c r="AP36" s="630">
        <v>7.5531130621272036E-2</v>
      </c>
      <c r="AQ36" s="631">
        <v>2.4342393161537784E-2</v>
      </c>
    </row>
    <row r="37" spans="2:57" ht="16.5" customHeight="1">
      <c r="B37" s="294" t="s">
        <v>155</v>
      </c>
      <c r="C37" s="359" t="s">
        <v>23</v>
      </c>
      <c r="D37" s="629">
        <v>0</v>
      </c>
      <c r="E37" s="630">
        <v>0</v>
      </c>
      <c r="F37" s="630">
        <v>0</v>
      </c>
      <c r="G37" s="630">
        <v>0</v>
      </c>
      <c r="H37" s="630">
        <v>0</v>
      </c>
      <c r="I37" s="630">
        <v>0</v>
      </c>
      <c r="J37" s="630">
        <v>0</v>
      </c>
      <c r="K37" s="630">
        <v>0</v>
      </c>
      <c r="L37" s="630">
        <v>0</v>
      </c>
      <c r="M37" s="630">
        <v>0</v>
      </c>
      <c r="N37" s="630">
        <v>0</v>
      </c>
      <c r="O37" s="630">
        <v>0</v>
      </c>
      <c r="P37" s="630">
        <v>0</v>
      </c>
      <c r="Q37" s="630">
        <v>0</v>
      </c>
      <c r="R37" s="630">
        <v>0</v>
      </c>
      <c r="S37" s="630">
        <v>0</v>
      </c>
      <c r="T37" s="630">
        <v>0</v>
      </c>
      <c r="U37" s="630">
        <v>0</v>
      </c>
      <c r="V37" s="630">
        <v>0</v>
      </c>
      <c r="W37" s="630">
        <v>0</v>
      </c>
      <c r="X37" s="630">
        <v>0</v>
      </c>
      <c r="Y37" s="630">
        <v>0</v>
      </c>
      <c r="Z37" s="630">
        <v>0</v>
      </c>
      <c r="AA37" s="630">
        <v>0</v>
      </c>
      <c r="AB37" s="630">
        <v>0</v>
      </c>
      <c r="AC37" s="630">
        <v>0</v>
      </c>
      <c r="AD37" s="630">
        <v>0</v>
      </c>
      <c r="AE37" s="630">
        <v>0</v>
      </c>
      <c r="AF37" s="630">
        <v>0</v>
      </c>
      <c r="AG37" s="630">
        <v>0</v>
      </c>
      <c r="AH37" s="630">
        <v>0</v>
      </c>
      <c r="AI37" s="630">
        <v>0</v>
      </c>
      <c r="AJ37" s="630">
        <v>0</v>
      </c>
      <c r="AK37" s="630">
        <v>0</v>
      </c>
      <c r="AL37" s="630">
        <v>0</v>
      </c>
      <c r="AM37" s="630">
        <v>0</v>
      </c>
      <c r="AN37" s="630">
        <v>0</v>
      </c>
      <c r="AO37" s="630">
        <v>0</v>
      </c>
      <c r="AP37" s="630">
        <v>0.24659875343475637</v>
      </c>
      <c r="AQ37" s="631">
        <v>1.1878786978757488E-3</v>
      </c>
    </row>
    <row r="38" spans="2:57" ht="16.5" customHeight="1">
      <c r="B38" s="294" t="s">
        <v>156</v>
      </c>
      <c r="C38" s="359" t="s">
        <v>24</v>
      </c>
      <c r="D38" s="629">
        <v>1.0844928369248121E-5</v>
      </c>
      <c r="E38" s="630">
        <v>1.7746753822946553E-4</v>
      </c>
      <c r="F38" s="630">
        <v>0</v>
      </c>
      <c r="G38" s="630">
        <v>6.7177213489184472E-5</v>
      </c>
      <c r="H38" s="630">
        <v>3.3488683615661541E-4</v>
      </c>
      <c r="I38" s="630">
        <v>2.4465729629221868E-5</v>
      </c>
      <c r="J38" s="630">
        <v>1.4191890123232913E-4</v>
      </c>
      <c r="K38" s="630">
        <v>2.6342941189383797E-4</v>
      </c>
      <c r="L38" s="630">
        <v>0</v>
      </c>
      <c r="M38" s="630">
        <v>1.5970359013670627E-4</v>
      </c>
      <c r="N38" s="630">
        <v>5.7442653084670473E-5</v>
      </c>
      <c r="O38" s="630">
        <v>1.4357501794687725E-4</v>
      </c>
      <c r="P38" s="630">
        <v>0</v>
      </c>
      <c r="Q38" s="630">
        <v>6.6777391572350731E-4</v>
      </c>
      <c r="R38" s="630">
        <v>6.9506503822857712E-4</v>
      </c>
      <c r="S38" s="630">
        <v>4.0869004086900411E-4</v>
      </c>
      <c r="T38" s="630">
        <v>2.9198785330530251E-4</v>
      </c>
      <c r="U38" s="630">
        <v>1.2395840506852144E-3</v>
      </c>
      <c r="V38" s="630">
        <v>8.281287740243608E-4</v>
      </c>
      <c r="W38" s="630">
        <v>1.9014693171996544E-3</v>
      </c>
      <c r="X38" s="630">
        <v>1.2687336452303546E-4</v>
      </c>
      <c r="Y38" s="630">
        <v>9.3738282714660672E-5</v>
      </c>
      <c r="Z38" s="630">
        <v>1.4696246945936181E-4</v>
      </c>
      <c r="AA38" s="630">
        <v>6.271729107123424E-4</v>
      </c>
      <c r="AB38" s="630">
        <v>8.984456889581025E-5</v>
      </c>
      <c r="AC38" s="630">
        <v>1.4247720364741641E-4</v>
      </c>
      <c r="AD38" s="630">
        <v>2.2309889810910081E-4</v>
      </c>
      <c r="AE38" s="630">
        <v>2.3695217686934663E-4</v>
      </c>
      <c r="AF38" s="630">
        <v>0</v>
      </c>
      <c r="AG38" s="630">
        <v>5.014488426484155E-4</v>
      </c>
      <c r="AH38" s="630">
        <v>4.0765399963429453E-3</v>
      </c>
      <c r="AI38" s="630">
        <v>8.1162043709449722E-5</v>
      </c>
      <c r="AJ38" s="630">
        <v>0</v>
      </c>
      <c r="AK38" s="630">
        <v>8.2097787938256142E-5</v>
      </c>
      <c r="AL38" s="630">
        <v>0</v>
      </c>
      <c r="AM38" s="630">
        <v>4.3003945014678081E-4</v>
      </c>
      <c r="AN38" s="630">
        <v>3.9691436951212863E-4</v>
      </c>
      <c r="AO38" s="630">
        <v>0</v>
      </c>
      <c r="AP38" s="630">
        <v>1.6754909188392198E-4</v>
      </c>
      <c r="AQ38" s="631">
        <v>3.9014850017199138E-4</v>
      </c>
    </row>
    <row r="39" spans="2:57" ht="16.5" customHeight="1">
      <c r="B39" s="294" t="s">
        <v>158</v>
      </c>
      <c r="C39" s="359" t="s">
        <v>31</v>
      </c>
      <c r="D39" s="629">
        <v>1.4098406880022558E-4</v>
      </c>
      <c r="E39" s="630">
        <v>0</v>
      </c>
      <c r="F39" s="630">
        <v>0</v>
      </c>
      <c r="G39" s="630">
        <v>0</v>
      </c>
      <c r="H39" s="630">
        <v>0</v>
      </c>
      <c r="I39" s="630">
        <v>0</v>
      </c>
      <c r="J39" s="630">
        <v>0</v>
      </c>
      <c r="K39" s="630">
        <v>5.4881127477882903E-5</v>
      </c>
      <c r="L39" s="630">
        <v>0</v>
      </c>
      <c r="M39" s="630">
        <v>0</v>
      </c>
      <c r="N39" s="630">
        <v>0</v>
      </c>
      <c r="O39" s="630">
        <v>0</v>
      </c>
      <c r="P39" s="630">
        <v>0</v>
      </c>
      <c r="Q39" s="630">
        <v>0</v>
      </c>
      <c r="R39" s="630">
        <v>0</v>
      </c>
      <c r="S39" s="630">
        <v>0</v>
      </c>
      <c r="T39" s="630">
        <v>0</v>
      </c>
      <c r="U39" s="630">
        <v>0</v>
      </c>
      <c r="V39" s="630">
        <v>0</v>
      </c>
      <c r="W39" s="630">
        <v>0</v>
      </c>
      <c r="X39" s="630">
        <v>0</v>
      </c>
      <c r="Y39" s="630">
        <v>0</v>
      </c>
      <c r="Z39" s="630">
        <v>0</v>
      </c>
      <c r="AA39" s="630">
        <v>4.0093245433665725E-5</v>
      </c>
      <c r="AB39" s="630">
        <v>2.9948189631936751E-4</v>
      </c>
      <c r="AC39" s="630">
        <v>0</v>
      </c>
      <c r="AD39" s="630">
        <v>2.7207182696231806E-5</v>
      </c>
      <c r="AE39" s="630">
        <v>1.7513856551212576E-4</v>
      </c>
      <c r="AF39" s="630">
        <v>2.5164196381388558E-6</v>
      </c>
      <c r="AG39" s="630">
        <v>8.6126709615185859E-4</v>
      </c>
      <c r="AH39" s="630">
        <v>8.5510535543341468E-4</v>
      </c>
      <c r="AI39" s="630">
        <v>2.2135102829849925E-5</v>
      </c>
      <c r="AJ39" s="630">
        <v>1.5148531349885628E-5</v>
      </c>
      <c r="AK39" s="630">
        <v>1.4166604830191777E-2</v>
      </c>
      <c r="AL39" s="630">
        <v>0</v>
      </c>
      <c r="AM39" s="630">
        <v>3.5836620845565069E-5</v>
      </c>
      <c r="AN39" s="630">
        <v>6.6657375032571224E-5</v>
      </c>
      <c r="AO39" s="630">
        <v>0</v>
      </c>
      <c r="AP39" s="630">
        <v>2.446216741505261E-3</v>
      </c>
      <c r="AQ39" s="631">
        <v>1.5468734286918468E-3</v>
      </c>
    </row>
    <row r="40" spans="2:57" ht="16.5" customHeight="1">
      <c r="B40" s="294" t="s">
        <v>160</v>
      </c>
      <c r="C40" s="359" t="s">
        <v>447</v>
      </c>
      <c r="D40" s="629">
        <v>3.7957249292368421E-5</v>
      </c>
      <c r="E40" s="630">
        <v>8.8733769114732763E-5</v>
      </c>
      <c r="F40" s="630">
        <v>4.7480875758375103E-3</v>
      </c>
      <c r="G40" s="630">
        <v>3.5603923149267768E-3</v>
      </c>
      <c r="H40" s="630">
        <v>8.0233304495855773E-4</v>
      </c>
      <c r="I40" s="630">
        <v>1.2722179407195372E-3</v>
      </c>
      <c r="J40" s="630">
        <v>9.2247285801013931E-4</v>
      </c>
      <c r="K40" s="630">
        <v>3.5123921585845058E-3</v>
      </c>
      <c r="L40" s="630">
        <v>8.6132644272179156E-4</v>
      </c>
      <c r="M40" s="630">
        <v>4.1522933435543633E-4</v>
      </c>
      <c r="N40" s="630">
        <v>7.0845938804426918E-4</v>
      </c>
      <c r="O40" s="630">
        <v>1.0050251256281408E-3</v>
      </c>
      <c r="P40" s="630">
        <v>3.3082786364598774E-4</v>
      </c>
      <c r="Q40" s="630">
        <v>1.0102220776329984E-3</v>
      </c>
      <c r="R40" s="630">
        <v>2.3830801310694072E-3</v>
      </c>
      <c r="S40" s="630">
        <v>2.8285652828565285E-3</v>
      </c>
      <c r="T40" s="630">
        <v>6.7157206260219573E-4</v>
      </c>
      <c r="U40" s="630">
        <v>6.8004958336202737E-4</v>
      </c>
      <c r="V40" s="630">
        <v>8.6263413960870918E-4</v>
      </c>
      <c r="W40" s="630">
        <v>1.7286084701815039E-3</v>
      </c>
      <c r="X40" s="630">
        <v>1.1101419395765601E-4</v>
      </c>
      <c r="Y40" s="630">
        <v>8.4364454443194598E-4</v>
      </c>
      <c r="Z40" s="630">
        <v>1.2634690082686801E-3</v>
      </c>
      <c r="AA40" s="630">
        <v>1.1111556591615929E-3</v>
      </c>
      <c r="AB40" s="630">
        <v>9.0743014584768345E-3</v>
      </c>
      <c r="AC40" s="630">
        <v>1.9234422492401216E-3</v>
      </c>
      <c r="AD40" s="630">
        <v>6.4390332381081934E-4</v>
      </c>
      <c r="AE40" s="630">
        <v>3.1370407763789587E-3</v>
      </c>
      <c r="AF40" s="630">
        <v>1.4846875865019251E-4</v>
      </c>
      <c r="AG40" s="630">
        <v>9.1102919504063267E-4</v>
      </c>
      <c r="AH40" s="630">
        <v>1.4843338245259274E-3</v>
      </c>
      <c r="AI40" s="630">
        <v>2.459455869983325E-6</v>
      </c>
      <c r="AJ40" s="630">
        <v>1.0179813067123142E-3</v>
      </c>
      <c r="AK40" s="630">
        <v>8.8728763117884525E-4</v>
      </c>
      <c r="AL40" s="630">
        <v>0</v>
      </c>
      <c r="AM40" s="630">
        <v>1.9710141465060786E-3</v>
      </c>
      <c r="AN40" s="630">
        <v>2.7541615411185109E-3</v>
      </c>
      <c r="AO40" s="630">
        <v>0</v>
      </c>
      <c r="AP40" s="630">
        <v>4.8254138462569532E-3</v>
      </c>
      <c r="AQ40" s="631">
        <v>1.1421972640533766E-3</v>
      </c>
    </row>
    <row r="41" spans="2:57" ht="16.5" customHeight="1">
      <c r="B41" s="294" t="s">
        <v>162</v>
      </c>
      <c r="C41" s="359" t="s">
        <v>25</v>
      </c>
      <c r="D41" s="629">
        <v>2.8180546367491243E-2</v>
      </c>
      <c r="E41" s="630">
        <v>2.3396137123251205E-2</v>
      </c>
      <c r="F41" s="630">
        <v>1.0815088367185439E-2</v>
      </c>
      <c r="G41" s="630">
        <v>6.6371086927314249E-2</v>
      </c>
      <c r="H41" s="630">
        <v>3.8651522339742693E-2</v>
      </c>
      <c r="I41" s="630">
        <v>5.0105814280646387E-2</v>
      </c>
      <c r="J41" s="630">
        <v>1.7566406219201629E-2</v>
      </c>
      <c r="K41" s="630">
        <v>6.7196452483919825E-2</v>
      </c>
      <c r="L41" s="630">
        <v>3.3247200689061153E-2</v>
      </c>
      <c r="M41" s="630">
        <v>3.8328861632809505E-2</v>
      </c>
      <c r="N41" s="630">
        <v>4.4173400222111595E-2</v>
      </c>
      <c r="O41" s="630">
        <v>2.7087820052644172E-2</v>
      </c>
      <c r="P41" s="630">
        <v>1.1565742113063731E-2</v>
      </c>
      <c r="Q41" s="630">
        <v>2.8354707806105852E-2</v>
      </c>
      <c r="R41" s="630">
        <v>3.743421705888194E-2</v>
      </c>
      <c r="S41" s="630">
        <v>3.0705528070552806E-2</v>
      </c>
      <c r="T41" s="630">
        <v>2.9505372576500818E-2</v>
      </c>
      <c r="U41" s="630">
        <v>4.2214723503890918E-2</v>
      </c>
      <c r="V41" s="630">
        <v>4.1993029916151961E-2</v>
      </c>
      <c r="W41" s="630">
        <v>3.6992221261884187E-2</v>
      </c>
      <c r="X41" s="630">
        <v>2.8451351994290698E-2</v>
      </c>
      <c r="Y41" s="630">
        <v>3.6682914635670541E-2</v>
      </c>
      <c r="Z41" s="630">
        <v>0.10242875892235687</v>
      </c>
      <c r="AA41" s="630">
        <v>7.1764045523016393E-2</v>
      </c>
      <c r="AB41" s="630">
        <v>0.13530592075709022</v>
      </c>
      <c r="AC41" s="630">
        <v>6.1906344984802429E-2</v>
      </c>
      <c r="AD41" s="630">
        <v>9.1058812859928354E-2</v>
      </c>
      <c r="AE41" s="630">
        <v>0.11582325428059259</v>
      </c>
      <c r="AF41" s="630">
        <v>1.2126626236191148E-2</v>
      </c>
      <c r="AG41" s="630">
        <v>0.17765834874044473</v>
      </c>
      <c r="AH41" s="630">
        <v>0.13889815103634467</v>
      </c>
      <c r="AI41" s="630">
        <v>8.9056897052096198E-2</v>
      </c>
      <c r="AJ41" s="630">
        <v>7.1501067971460164E-2</v>
      </c>
      <c r="AK41" s="630">
        <v>4.5515329393692051E-2</v>
      </c>
      <c r="AL41" s="630">
        <v>8.2908686936991327E-2</v>
      </c>
      <c r="AM41" s="630">
        <v>0.14105293964814411</v>
      </c>
      <c r="AN41" s="630">
        <v>3.4431564085006333E-2</v>
      </c>
      <c r="AO41" s="630">
        <v>0</v>
      </c>
      <c r="AP41" s="630">
        <v>3.9910193686750216E-2</v>
      </c>
      <c r="AQ41" s="631">
        <v>7.1045767469879714E-2</v>
      </c>
    </row>
    <row r="42" spans="2:57" ht="16.5" customHeight="1">
      <c r="B42" s="294">
        <v>37</v>
      </c>
      <c r="C42" s="359" t="s">
        <v>26</v>
      </c>
      <c r="D42" s="629">
        <v>8.1336962769360907E-5</v>
      </c>
      <c r="E42" s="630">
        <v>1.1831169215297702E-4</v>
      </c>
      <c r="F42" s="630">
        <v>7.9134792930625161E-4</v>
      </c>
      <c r="G42" s="630">
        <v>0</v>
      </c>
      <c r="H42" s="630">
        <v>2.3721150894426925E-4</v>
      </c>
      <c r="I42" s="630">
        <v>2.2019156666299681E-4</v>
      </c>
      <c r="J42" s="630">
        <v>4.7306300410776378E-5</v>
      </c>
      <c r="K42" s="630">
        <v>1.5366715693807215E-4</v>
      </c>
      <c r="L42" s="630">
        <v>0</v>
      </c>
      <c r="M42" s="630">
        <v>6.3881436054682509E-5</v>
      </c>
      <c r="N42" s="630">
        <v>3.8295102056446978E-5</v>
      </c>
      <c r="O42" s="630">
        <v>0</v>
      </c>
      <c r="P42" s="630">
        <v>6.6165572729197538E-5</v>
      </c>
      <c r="Q42" s="630">
        <v>5.136722428642364E-5</v>
      </c>
      <c r="R42" s="630">
        <v>9.9295005461225294E-5</v>
      </c>
      <c r="S42" s="630">
        <v>9.6795009679500973E-5</v>
      </c>
      <c r="T42" s="630">
        <v>1.0219574865685588E-4</v>
      </c>
      <c r="U42" s="630">
        <v>1.4347037623671464E-4</v>
      </c>
      <c r="V42" s="630">
        <v>0</v>
      </c>
      <c r="W42" s="630">
        <v>0</v>
      </c>
      <c r="X42" s="630">
        <v>7.9295852826897147E-5</v>
      </c>
      <c r="Y42" s="630">
        <v>0</v>
      </c>
      <c r="Z42" s="630">
        <v>2.7351348482714557E-4</v>
      </c>
      <c r="AA42" s="630">
        <v>8.5914097357855126E-5</v>
      </c>
      <c r="AB42" s="630">
        <v>2.3958551705549399E-4</v>
      </c>
      <c r="AC42" s="630">
        <v>7.1238601823708203E-5</v>
      </c>
      <c r="AD42" s="630">
        <v>7.9626354690971745E-4</v>
      </c>
      <c r="AE42" s="630">
        <v>2.1119650547050459E-4</v>
      </c>
      <c r="AF42" s="630">
        <v>3.7746294572082843E-4</v>
      </c>
      <c r="AG42" s="630">
        <v>2.7560547076859474E-4</v>
      </c>
      <c r="AH42" s="630">
        <v>1.0073033526583558E-2</v>
      </c>
      <c r="AI42" s="630">
        <v>4.353236889870485E-4</v>
      </c>
      <c r="AJ42" s="630">
        <v>2.4661809037613805E-3</v>
      </c>
      <c r="AK42" s="630">
        <v>1.2358874691935945E-2</v>
      </c>
      <c r="AL42" s="630">
        <v>2.5841041369816698E-3</v>
      </c>
      <c r="AM42" s="630">
        <v>1.24830895945385E-3</v>
      </c>
      <c r="AN42" s="630">
        <v>1.6052307860116469E-2</v>
      </c>
      <c r="AO42" s="630">
        <v>0</v>
      </c>
      <c r="AP42" s="630">
        <v>1.67549091883922E-3</v>
      </c>
      <c r="AQ42" s="631">
        <v>2.8441938655484026E-3</v>
      </c>
    </row>
    <row r="43" spans="2:57" ht="16.5" customHeight="1">
      <c r="B43" s="294">
        <v>38</v>
      </c>
      <c r="C43" s="359" t="s">
        <v>27</v>
      </c>
      <c r="D43" s="629">
        <v>4.6090945569304516E-4</v>
      </c>
      <c r="E43" s="630">
        <v>2.1000325357153423E-3</v>
      </c>
      <c r="F43" s="630">
        <v>1.0551305724083356E-3</v>
      </c>
      <c r="G43" s="630">
        <v>4.702404944242913E-4</v>
      </c>
      <c r="H43" s="630">
        <v>8.8605475399771165E-4</v>
      </c>
      <c r="I43" s="630">
        <v>1.4067794536802574E-3</v>
      </c>
      <c r="J43" s="630">
        <v>5.6767560492931651E-4</v>
      </c>
      <c r="K43" s="630">
        <v>6.0369240225671196E-4</v>
      </c>
      <c r="L43" s="630">
        <v>3.4453057708871661E-4</v>
      </c>
      <c r="M43" s="630">
        <v>1.5970359013670627E-4</v>
      </c>
      <c r="N43" s="630">
        <v>1.5892467353425498E-3</v>
      </c>
      <c r="O43" s="630">
        <v>3.3500837520938025E-4</v>
      </c>
      <c r="P43" s="630">
        <v>2.3819606182511115E-4</v>
      </c>
      <c r="Q43" s="630">
        <v>3.7669297810044003E-4</v>
      </c>
      <c r="R43" s="630">
        <v>5.9577003276735179E-4</v>
      </c>
      <c r="S43" s="630">
        <v>1.2906001290600129E-3</v>
      </c>
      <c r="T43" s="630">
        <v>1.4745386591917776E-3</v>
      </c>
      <c r="U43" s="630">
        <v>7.1735188118357324E-4</v>
      </c>
      <c r="V43" s="630">
        <v>7.2461267727131566E-4</v>
      </c>
      <c r="W43" s="630">
        <v>1.3828867761452031E-3</v>
      </c>
      <c r="X43" s="630">
        <v>2.8546507017682973E-4</v>
      </c>
      <c r="Y43" s="630">
        <v>1.1873515810523684E-3</v>
      </c>
      <c r="Z43" s="630">
        <v>1.1920289189481569E-3</v>
      </c>
      <c r="AA43" s="630">
        <v>3.7229442188403886E-5</v>
      </c>
      <c r="AB43" s="630">
        <v>9.2839387859003928E-4</v>
      </c>
      <c r="AC43" s="630">
        <v>3.2532294832826746E-3</v>
      </c>
      <c r="AD43" s="630">
        <v>2.1330431233845737E-3</v>
      </c>
      <c r="AE43" s="630">
        <v>3.6263985329569571E-3</v>
      </c>
      <c r="AF43" s="630">
        <v>1.2582098190694281E-4</v>
      </c>
      <c r="AG43" s="630">
        <v>1.6459771170902187E-3</v>
      </c>
      <c r="AH43" s="630">
        <v>2.2641468845123747E-3</v>
      </c>
      <c r="AI43" s="630">
        <v>3.0792387492191227E-3</v>
      </c>
      <c r="AJ43" s="630">
        <v>3.6538257615924136E-3</v>
      </c>
      <c r="AK43" s="630">
        <v>2.439251583934726E-3</v>
      </c>
      <c r="AL43" s="630">
        <v>5.3372618156350372E-3</v>
      </c>
      <c r="AM43" s="630">
        <v>1.9799733017174699E-3</v>
      </c>
      <c r="AN43" s="630">
        <v>1.7149124667470595E-3</v>
      </c>
      <c r="AO43" s="630">
        <v>0</v>
      </c>
      <c r="AP43" s="630">
        <v>0</v>
      </c>
      <c r="AQ43" s="631">
        <v>1.65195686833271E-3</v>
      </c>
    </row>
    <row r="44" spans="2:57" ht="16.5" customHeight="1">
      <c r="B44" s="294">
        <v>39</v>
      </c>
      <c r="C44" s="359" t="s">
        <v>28</v>
      </c>
      <c r="D44" s="629">
        <v>4.9507098005617672E-3</v>
      </c>
      <c r="E44" s="630">
        <v>3.9634416871247302E-3</v>
      </c>
      <c r="F44" s="630">
        <v>9.4961751516750206E-3</v>
      </c>
      <c r="G44" s="630">
        <v>1.1151417439204623E-2</v>
      </c>
      <c r="H44" s="630">
        <v>5.8326123963943852E-3</v>
      </c>
      <c r="I44" s="630">
        <v>4.0980097128946631E-3</v>
      </c>
      <c r="J44" s="630">
        <v>7.6005455993314042E-3</v>
      </c>
      <c r="K44" s="630">
        <v>1.9427919127170548E-3</v>
      </c>
      <c r="L44" s="630">
        <v>4.6511627906976744E-3</v>
      </c>
      <c r="M44" s="630">
        <v>2.1719688258592055E-3</v>
      </c>
      <c r="N44" s="630">
        <v>5.5527897981848123E-3</v>
      </c>
      <c r="O44" s="630">
        <v>1.0193826274228284E-2</v>
      </c>
      <c r="P44" s="630">
        <v>3.3744442091890748E-3</v>
      </c>
      <c r="Q44" s="630">
        <v>3.3388695786175366E-3</v>
      </c>
      <c r="R44" s="630">
        <v>7.2485353986694468E-3</v>
      </c>
      <c r="S44" s="630">
        <v>4.6784254678425468E-3</v>
      </c>
      <c r="T44" s="630">
        <v>2.2775052557813596E-3</v>
      </c>
      <c r="U44" s="630">
        <v>7.3169891880724472E-4</v>
      </c>
      <c r="V44" s="630">
        <v>2.8984507090852626E-3</v>
      </c>
      <c r="W44" s="630">
        <v>1.5557476231633535E-3</v>
      </c>
      <c r="X44" s="630">
        <v>5.3921179922290069E-4</v>
      </c>
      <c r="Y44" s="630">
        <v>2.2184726909136357E-3</v>
      </c>
      <c r="Z44" s="630">
        <v>1.238362919736039E-2</v>
      </c>
      <c r="AA44" s="630">
        <v>3.0757246854112136E-3</v>
      </c>
      <c r="AB44" s="630">
        <v>9.0443532688448975E-3</v>
      </c>
      <c r="AC44" s="630">
        <v>2.1229103343465047E-2</v>
      </c>
      <c r="AD44" s="630">
        <v>7.1464199882102205E-3</v>
      </c>
      <c r="AE44" s="630">
        <v>4.9759957142562795E-3</v>
      </c>
      <c r="AF44" s="630">
        <v>6.2155565062029742E-4</v>
      </c>
      <c r="AG44" s="630">
        <v>5.9523125978495116E-3</v>
      </c>
      <c r="AH44" s="630">
        <v>4.0173817642060426E-3</v>
      </c>
      <c r="AI44" s="630">
        <v>8.6326901036414699E-4</v>
      </c>
      <c r="AJ44" s="630">
        <v>8.6013361004650592E-3</v>
      </c>
      <c r="AK44" s="630">
        <v>4.0385796451165232E-3</v>
      </c>
      <c r="AL44" s="630">
        <v>5.4338638394474366E-3</v>
      </c>
      <c r="AM44" s="630">
        <v>3.6404034008953182E-3</v>
      </c>
      <c r="AN44" s="630">
        <v>3.429824933494119E-3</v>
      </c>
      <c r="AO44" s="630">
        <v>4.8856752003126835E-4</v>
      </c>
      <c r="AP44" s="630">
        <v>0</v>
      </c>
      <c r="AQ44" s="631">
        <v>4.8178577925665819E-3</v>
      </c>
    </row>
    <row r="45" spans="2:57" ht="16.5" customHeight="1">
      <c r="B45" s="409" t="s">
        <v>209</v>
      </c>
      <c r="C45" s="410" t="s">
        <v>33</v>
      </c>
      <c r="D45" s="632">
        <v>0.50336192779446687</v>
      </c>
      <c r="E45" s="633">
        <v>0.31654293235529002</v>
      </c>
      <c r="F45" s="633">
        <v>0.37246109206014244</v>
      </c>
      <c r="G45" s="633">
        <v>0.44881096332124143</v>
      </c>
      <c r="H45" s="633">
        <v>0.66662015460608937</v>
      </c>
      <c r="I45" s="633">
        <v>0.58052283264217652</v>
      </c>
      <c r="J45" s="633">
        <v>0.68347354395149529</v>
      </c>
      <c r="K45" s="633">
        <v>0.50902245735736396</v>
      </c>
      <c r="L45" s="633">
        <v>0.63014642549526267</v>
      </c>
      <c r="M45" s="633">
        <v>0.60866232272901499</v>
      </c>
      <c r="N45" s="633">
        <v>0.50673993796193462</v>
      </c>
      <c r="O45" s="633">
        <v>0.60244077530509688</v>
      </c>
      <c r="P45" s="633">
        <v>0.72984596654668643</v>
      </c>
      <c r="Q45" s="633">
        <v>0.56219714740681126</v>
      </c>
      <c r="R45" s="633">
        <v>0.53122827921755533</v>
      </c>
      <c r="S45" s="633">
        <v>0.52726392772639274</v>
      </c>
      <c r="T45" s="633">
        <v>0.55660184536323287</v>
      </c>
      <c r="U45" s="633">
        <v>0.6368104813718064</v>
      </c>
      <c r="V45" s="633">
        <v>0.61398847520789479</v>
      </c>
      <c r="W45" s="633">
        <v>0.62471910112359552</v>
      </c>
      <c r="X45" s="633">
        <v>0.73445404805328685</v>
      </c>
      <c r="Y45" s="633">
        <v>0.57220972378452695</v>
      </c>
      <c r="Z45" s="633">
        <v>0.52174534261646266</v>
      </c>
      <c r="AA45" s="633">
        <v>0.63711317177664628</v>
      </c>
      <c r="AB45" s="633">
        <v>0.50271031116169029</v>
      </c>
      <c r="AC45" s="633">
        <v>0.33807465805471126</v>
      </c>
      <c r="AD45" s="633">
        <v>0.38054505056001453</v>
      </c>
      <c r="AE45" s="633">
        <v>0.320884758823893</v>
      </c>
      <c r="AF45" s="633">
        <v>0.12472885578399054</v>
      </c>
      <c r="AG45" s="633">
        <v>0.60916847532756857</v>
      </c>
      <c r="AH45" s="633">
        <v>0.48682384829678071</v>
      </c>
      <c r="AI45" s="633">
        <v>0.2825693443582542</v>
      </c>
      <c r="AJ45" s="633">
        <v>0.25015375759320135</v>
      </c>
      <c r="AK45" s="633">
        <v>0.38458392998953256</v>
      </c>
      <c r="AL45" s="633">
        <v>0.41570265897070546</v>
      </c>
      <c r="AM45" s="633">
        <v>0.37995777251510365</v>
      </c>
      <c r="AN45" s="633">
        <v>0.48041182138247396</v>
      </c>
      <c r="AO45" s="633">
        <v>1</v>
      </c>
      <c r="AP45" s="633">
        <v>0.58792976342068226</v>
      </c>
      <c r="AQ45" s="634">
        <v>0.45038520102332869</v>
      </c>
    </row>
    <row r="46" spans="2:57" ht="16.5" customHeight="1">
      <c r="B46" s="423" t="s">
        <v>210</v>
      </c>
      <c r="C46" s="424" t="s">
        <v>34</v>
      </c>
      <c r="D46" s="626">
        <v>2.0659588543417672E-3</v>
      </c>
      <c r="E46" s="627">
        <v>9.5832470643911379E-3</v>
      </c>
      <c r="F46" s="627">
        <v>3.5610656818781325E-2</v>
      </c>
      <c r="G46" s="627">
        <v>3.7014644632540644E-2</v>
      </c>
      <c r="H46" s="627">
        <v>1.0493120866240616E-2</v>
      </c>
      <c r="I46" s="627">
        <v>1.3468384160886637E-2</v>
      </c>
      <c r="J46" s="627">
        <v>1.009201075429896E-2</v>
      </c>
      <c r="K46" s="627">
        <v>1.6519219370842754E-2</v>
      </c>
      <c r="L46" s="627">
        <v>9.6468561584840649E-3</v>
      </c>
      <c r="M46" s="627">
        <v>1.858949789191261E-2</v>
      </c>
      <c r="N46" s="627">
        <v>1.7079615517175354E-2</v>
      </c>
      <c r="O46" s="627">
        <v>7.9444843263938737E-3</v>
      </c>
      <c r="P46" s="627">
        <v>9.3161126402710147E-3</v>
      </c>
      <c r="Q46" s="627">
        <v>1.9827748574559528E-2</v>
      </c>
      <c r="R46" s="627">
        <v>1.479495581372257E-2</v>
      </c>
      <c r="S46" s="627">
        <v>1.8627661862766185E-2</v>
      </c>
      <c r="T46" s="627">
        <v>1.7139686989021255E-2</v>
      </c>
      <c r="U46" s="627">
        <v>1.4134701466841126E-2</v>
      </c>
      <c r="V46" s="627">
        <v>1.7804768641523756E-2</v>
      </c>
      <c r="W46" s="627">
        <v>1.7631806395851341E-2</v>
      </c>
      <c r="X46" s="627">
        <v>7.057330901593847E-3</v>
      </c>
      <c r="Y46" s="627">
        <v>1.8341457317835271E-2</v>
      </c>
      <c r="Z46" s="627">
        <v>1.9903208884697737E-2</v>
      </c>
      <c r="AA46" s="627">
        <v>1.0318283092678401E-2</v>
      </c>
      <c r="AB46" s="627">
        <v>1.4075649127010273E-2</v>
      </c>
      <c r="AC46" s="627">
        <v>2.4553571428571428E-2</v>
      </c>
      <c r="AD46" s="627">
        <v>2.180020858840067E-2</v>
      </c>
      <c r="AE46" s="627">
        <v>3.0242309356520305E-2</v>
      </c>
      <c r="AF46" s="627">
        <v>1.7187146128488386E-3</v>
      </c>
      <c r="AG46" s="627">
        <v>1.2823310098261006E-2</v>
      </c>
      <c r="AH46" s="627">
        <v>1.5913564444826882E-2</v>
      </c>
      <c r="AI46" s="627">
        <v>9.7419047010039502E-3</v>
      </c>
      <c r="AJ46" s="627">
        <v>9.1436535227909649E-3</v>
      </c>
      <c r="AK46" s="627">
        <v>1.1226872500556529E-2</v>
      </c>
      <c r="AL46" s="627">
        <v>3.7071026638008063E-2</v>
      </c>
      <c r="AM46" s="627">
        <v>1.6980585510656915E-2</v>
      </c>
      <c r="AN46" s="627">
        <v>2.2766523454306371E-2</v>
      </c>
      <c r="AO46" s="627">
        <v>0</v>
      </c>
      <c r="AP46" s="627">
        <v>4.155217478721265E-3</v>
      </c>
      <c r="AQ46" s="628">
        <v>1.4311202265928252E-2</v>
      </c>
      <c r="AR46" s="314"/>
      <c r="AS46" s="314"/>
      <c r="AT46" s="314"/>
      <c r="AU46" s="314"/>
      <c r="AV46" s="314"/>
      <c r="AW46" s="314"/>
      <c r="AX46" s="314"/>
      <c r="AY46" s="314"/>
      <c r="AZ46" s="314"/>
      <c r="BA46" s="314"/>
      <c r="BB46" s="314"/>
      <c r="BC46" s="314"/>
      <c r="BD46" s="314"/>
      <c r="BE46" s="314"/>
    </row>
    <row r="47" spans="2:57" ht="16.5" customHeight="1">
      <c r="B47" s="413" t="s">
        <v>238</v>
      </c>
      <c r="C47" s="414" t="s">
        <v>35</v>
      </c>
      <c r="D47" s="629">
        <v>8.9020594518973206E-2</v>
      </c>
      <c r="E47" s="630">
        <v>0.26102517081250554</v>
      </c>
      <c r="F47" s="630">
        <v>0.19440780796623583</v>
      </c>
      <c r="G47" s="630">
        <v>0.17963186887007926</v>
      </c>
      <c r="H47" s="630">
        <v>0.14989674322551838</v>
      </c>
      <c r="I47" s="630">
        <v>0.2699915593232779</v>
      </c>
      <c r="J47" s="630">
        <v>0.13546159122625814</v>
      </c>
      <c r="K47" s="630">
        <v>9.3045463526002681E-2</v>
      </c>
      <c r="L47" s="630">
        <v>8.8372093023255813E-2</v>
      </c>
      <c r="M47" s="630">
        <v>0.2386291043822665</v>
      </c>
      <c r="N47" s="630">
        <v>0.23134071152299621</v>
      </c>
      <c r="O47" s="630">
        <v>0.13443407513759273</v>
      </c>
      <c r="P47" s="630">
        <v>8.3328922295151389E-2</v>
      </c>
      <c r="Q47" s="630">
        <v>0.2725202472475729</v>
      </c>
      <c r="R47" s="630">
        <v>0.28547314070102275</v>
      </c>
      <c r="S47" s="630">
        <v>0.26000215100021512</v>
      </c>
      <c r="T47" s="630">
        <v>0.23829128708245736</v>
      </c>
      <c r="U47" s="630">
        <v>0.23013796111378923</v>
      </c>
      <c r="V47" s="630">
        <v>0.20472033401193884</v>
      </c>
      <c r="W47" s="630">
        <v>0.21158167675021608</v>
      </c>
      <c r="X47" s="630">
        <v>0.16022520022202838</v>
      </c>
      <c r="Y47" s="630">
        <v>0.25934258217722783</v>
      </c>
      <c r="Z47" s="630">
        <v>0.35319163701902961</v>
      </c>
      <c r="AA47" s="630">
        <v>8.0564512895706014E-2</v>
      </c>
      <c r="AB47" s="630">
        <v>0.14321224281992154</v>
      </c>
      <c r="AC47" s="630">
        <v>0.48050436930091184</v>
      </c>
      <c r="AD47" s="630">
        <v>0.35366798168049701</v>
      </c>
      <c r="AE47" s="630">
        <v>0.32178105618857272</v>
      </c>
      <c r="AF47" s="630">
        <v>2.5878859558619995E-2</v>
      </c>
      <c r="AG47" s="630">
        <v>0.23698625417714542</v>
      </c>
      <c r="AH47" s="630">
        <v>0.15028879973325016</v>
      </c>
      <c r="AI47" s="630">
        <v>0.36598424964460863</v>
      </c>
      <c r="AJ47" s="630">
        <v>0.50367048914607726</v>
      </c>
      <c r="AK47" s="630">
        <v>0.50362888010723239</v>
      </c>
      <c r="AL47" s="630">
        <v>0.49175260221701644</v>
      </c>
      <c r="AM47" s="630">
        <v>0.35565158442659911</v>
      </c>
      <c r="AN47" s="630">
        <v>0.25761863497815457</v>
      </c>
      <c r="AO47" s="630">
        <v>0</v>
      </c>
      <c r="AP47" s="630">
        <v>1.2700221164801287E-2</v>
      </c>
      <c r="AQ47" s="631">
        <v>0.28002444521674225</v>
      </c>
      <c r="AR47" s="314"/>
      <c r="AS47" s="314"/>
      <c r="AT47" s="314"/>
      <c r="AU47" s="314"/>
      <c r="AV47" s="314"/>
      <c r="AW47" s="314"/>
      <c r="AX47" s="314"/>
      <c r="AY47" s="314"/>
      <c r="AZ47" s="314"/>
      <c r="BA47" s="314"/>
      <c r="BB47" s="314"/>
      <c r="BC47" s="314"/>
      <c r="BD47" s="314"/>
      <c r="BE47" s="314"/>
    </row>
    <row r="48" spans="2:57" ht="16.5" customHeight="1">
      <c r="B48" s="413" t="s">
        <v>240</v>
      </c>
      <c r="C48" s="414" t="s">
        <v>36</v>
      </c>
      <c r="D48" s="629">
        <v>0.24560509277836221</v>
      </c>
      <c r="E48" s="630">
        <v>0.34461238131858379</v>
      </c>
      <c r="F48" s="630">
        <v>0.17963597995251912</v>
      </c>
      <c r="G48" s="630">
        <v>0.10627435173988983</v>
      </c>
      <c r="H48" s="630">
        <v>7.0793681801691183E-2</v>
      </c>
      <c r="I48" s="630">
        <v>-2.4710386925514086E-3</v>
      </c>
      <c r="J48" s="630">
        <v>7.6470634614020011E-2</v>
      </c>
      <c r="K48" s="630">
        <v>0.12674247579742279</v>
      </c>
      <c r="L48" s="630">
        <v>0.15142118863049095</v>
      </c>
      <c r="M48" s="630">
        <v>5.4299220646480137E-4</v>
      </c>
      <c r="N48" s="630">
        <v>7.0788496151342237E-2</v>
      </c>
      <c r="O48" s="630">
        <v>0.16673845417564009</v>
      </c>
      <c r="P48" s="630">
        <v>0.11216387889053568</v>
      </c>
      <c r="Q48" s="630">
        <v>3.5032446963340923E-2</v>
      </c>
      <c r="R48" s="630">
        <v>5.9279118260351503E-2</v>
      </c>
      <c r="S48" s="630">
        <v>7.2262852226285229E-2</v>
      </c>
      <c r="T48" s="630">
        <v>2.8322821770614341E-2</v>
      </c>
      <c r="U48" s="630">
        <v>-6.6452608865321491E-2</v>
      </c>
      <c r="V48" s="630">
        <v>9.6615023636175421E-4</v>
      </c>
      <c r="W48" s="630">
        <v>-6.0155574762316338E-2</v>
      </c>
      <c r="X48" s="630">
        <v>3.1876932836412655E-3</v>
      </c>
      <c r="Y48" s="630">
        <v>2.937132858392701E-2</v>
      </c>
      <c r="Z48" s="630">
        <v>2.6016439385125358E-2</v>
      </c>
      <c r="AA48" s="630">
        <v>7.4143866019828978E-3</v>
      </c>
      <c r="AB48" s="630">
        <v>0.13096343326045939</v>
      </c>
      <c r="AC48" s="630">
        <v>5.7632028875379937E-2</v>
      </c>
      <c r="AD48" s="630">
        <v>0.11318369382850406</v>
      </c>
      <c r="AE48" s="630">
        <v>0.24803741783940825</v>
      </c>
      <c r="AF48" s="630">
        <v>0.45074360200307001</v>
      </c>
      <c r="AG48" s="630">
        <v>4.5030871640579846E-2</v>
      </c>
      <c r="AH48" s="630">
        <v>0.18296027793613062</v>
      </c>
      <c r="AI48" s="630">
        <v>0</v>
      </c>
      <c r="AJ48" s="630">
        <v>1.0461575750231015E-2</v>
      </c>
      <c r="AK48" s="630">
        <v>3.3592204499274539E-2</v>
      </c>
      <c r="AL48" s="630">
        <v>-8.863235684787597E-3</v>
      </c>
      <c r="AM48" s="630">
        <v>9.5830110526111456E-2</v>
      </c>
      <c r="AN48" s="630">
        <v>9.8410524593541507E-2</v>
      </c>
      <c r="AO48" s="630">
        <v>0</v>
      </c>
      <c r="AP48" s="630">
        <v>0.33342269284900478</v>
      </c>
      <c r="AQ48" s="631">
        <v>8.91661233589187E-2</v>
      </c>
      <c r="AR48" s="314"/>
      <c r="AS48" s="314"/>
      <c r="AT48" s="314"/>
      <c r="AU48" s="314"/>
      <c r="AV48" s="314"/>
      <c r="AW48" s="314"/>
      <c r="AX48" s="314"/>
      <c r="AY48" s="314"/>
      <c r="AZ48" s="314"/>
      <c r="BA48" s="314"/>
      <c r="BB48" s="314"/>
      <c r="BC48" s="314"/>
      <c r="BD48" s="314"/>
      <c r="BE48" s="314"/>
    </row>
    <row r="49" spans="2:57" ht="16.5" customHeight="1">
      <c r="B49" s="413" t="s">
        <v>242</v>
      </c>
      <c r="C49" s="414" t="s">
        <v>37</v>
      </c>
      <c r="D49" s="629">
        <v>0.21430120704052749</v>
      </c>
      <c r="E49" s="630">
        <v>8.8999970422076968E-2</v>
      </c>
      <c r="F49" s="630">
        <v>0.15747823793194407</v>
      </c>
      <c r="G49" s="630">
        <v>0.12824130055085314</v>
      </c>
      <c r="H49" s="630">
        <v>5.298886501269779E-2</v>
      </c>
      <c r="I49" s="630">
        <v>9.6419440468763384E-2</v>
      </c>
      <c r="J49" s="630">
        <v>6.8318182176562881E-2</v>
      </c>
      <c r="K49" s="630">
        <v>0.22919456457313458</v>
      </c>
      <c r="L49" s="630">
        <v>0.10387596899224806</v>
      </c>
      <c r="M49" s="630">
        <v>9.5023636131340239E-2</v>
      </c>
      <c r="N49" s="630">
        <v>0.1443533872017769</v>
      </c>
      <c r="O49" s="630">
        <v>4.9485522852357022E-2</v>
      </c>
      <c r="P49" s="630">
        <v>5.7008257463476604E-2</v>
      </c>
      <c r="Q49" s="630">
        <v>8.1451295310172422E-2</v>
      </c>
      <c r="R49" s="630">
        <v>9.8302055406613048E-2</v>
      </c>
      <c r="S49" s="630">
        <v>0.11592815659281566</v>
      </c>
      <c r="T49" s="630">
        <v>0.14649030600327026</v>
      </c>
      <c r="U49" s="630">
        <v>0.17553887473314511</v>
      </c>
      <c r="V49" s="630">
        <v>0.15272074807632588</v>
      </c>
      <c r="W49" s="630">
        <v>0.19083837510803803</v>
      </c>
      <c r="X49" s="630">
        <v>8.9905637935135993E-2</v>
      </c>
      <c r="Y49" s="630">
        <v>8.9332583427071621E-2</v>
      </c>
      <c r="Z49" s="630">
        <v>4.552162491503732E-2</v>
      </c>
      <c r="AA49" s="630">
        <v>0.22709100593952794</v>
      </c>
      <c r="AB49" s="630">
        <v>0.21368033302386871</v>
      </c>
      <c r="AC49" s="630">
        <v>8.0167173252279636E-2</v>
      </c>
      <c r="AD49" s="630">
        <v>9.0121071962998234E-2</v>
      </c>
      <c r="AE49" s="630">
        <v>7.4217542702903178E-2</v>
      </c>
      <c r="AF49" s="630">
        <v>0.35246734945519514</v>
      </c>
      <c r="AG49" s="630">
        <v>6.4947194757371485E-2</v>
      </c>
      <c r="AH49" s="630">
        <v>0.12983080745608847</v>
      </c>
      <c r="AI49" s="630">
        <v>0.34052150302267126</v>
      </c>
      <c r="AJ49" s="630">
        <v>0.21436686713223152</v>
      </c>
      <c r="AK49" s="630">
        <v>6.3458432469043605E-2</v>
      </c>
      <c r="AL49" s="630">
        <v>6.0062308305358997E-2</v>
      </c>
      <c r="AM49" s="630">
        <v>0.10092189707125217</v>
      </c>
      <c r="AN49" s="630">
        <v>0.10336134963005157</v>
      </c>
      <c r="AO49" s="630">
        <v>0</v>
      </c>
      <c r="AP49" s="630">
        <v>4.9024864285235573E-2</v>
      </c>
      <c r="AQ49" s="631">
        <v>0.14317045615413659</v>
      </c>
      <c r="AR49" s="314"/>
      <c r="AS49" s="314"/>
      <c r="AT49" s="314"/>
      <c r="AU49" s="314"/>
      <c r="AV49" s="314"/>
      <c r="AW49" s="314"/>
      <c r="AX49" s="314"/>
      <c r="AY49" s="314"/>
      <c r="AZ49" s="314"/>
      <c r="BA49" s="314"/>
      <c r="BB49" s="314"/>
      <c r="BC49" s="314"/>
      <c r="BD49" s="314"/>
      <c r="BE49" s="314"/>
    </row>
    <row r="50" spans="2:57" ht="16.5" customHeight="1">
      <c r="B50" s="413" t="s">
        <v>243</v>
      </c>
      <c r="C50" s="625" t="s">
        <v>38</v>
      </c>
      <c r="D50" s="629">
        <v>4.7826134108384218E-2</v>
      </c>
      <c r="E50" s="630">
        <v>2.5851104735425477E-2</v>
      </c>
      <c r="F50" s="630">
        <v>6.1725138485887628E-2</v>
      </c>
      <c r="G50" s="630">
        <v>0.10069864302028751</v>
      </c>
      <c r="H50" s="630">
        <v>5.3435380794239949E-2</v>
      </c>
      <c r="I50" s="630">
        <v>4.208105496226161E-2</v>
      </c>
      <c r="J50" s="630">
        <v>2.6191921660766521E-2</v>
      </c>
      <c r="K50" s="630">
        <v>2.5475819375233244E-2</v>
      </c>
      <c r="L50" s="630">
        <v>1.6537467700258397E-2</v>
      </c>
      <c r="M50" s="630">
        <v>3.8552446659000893E-2</v>
      </c>
      <c r="N50" s="630">
        <v>2.9697851644774634E-2</v>
      </c>
      <c r="O50" s="630">
        <v>3.8956688202919358E-2</v>
      </c>
      <c r="P50" s="630">
        <v>8.3368621638788901E-3</v>
      </c>
      <c r="Q50" s="630">
        <v>2.8971114497542933E-2</v>
      </c>
      <c r="R50" s="630">
        <v>1.0922450600734783E-2</v>
      </c>
      <c r="S50" s="630">
        <v>5.9152505915250593E-3</v>
      </c>
      <c r="T50" s="630">
        <v>1.3154052791403878E-2</v>
      </c>
      <c r="U50" s="630">
        <v>9.8363289947891556E-3</v>
      </c>
      <c r="V50" s="630">
        <v>9.7995238259549356E-3</v>
      </c>
      <c r="W50" s="630">
        <v>1.5384615384615385E-2</v>
      </c>
      <c r="X50" s="630">
        <v>5.1700896043136947E-3</v>
      </c>
      <c r="Y50" s="630">
        <v>3.1402324709411324E-2</v>
      </c>
      <c r="Z50" s="630">
        <v>3.7895905666423771E-2</v>
      </c>
      <c r="AA50" s="630">
        <v>3.7570234774590046E-2</v>
      </c>
      <c r="AB50" s="630">
        <v>4.4682698930849633E-2</v>
      </c>
      <c r="AC50" s="630">
        <v>1.9068199088145898E-2</v>
      </c>
      <c r="AD50" s="630">
        <v>4.1160839795039227E-2</v>
      </c>
      <c r="AE50" s="630">
        <v>1.9126161580780086E-2</v>
      </c>
      <c r="AF50" s="630">
        <v>4.4636251541307029E-2</v>
      </c>
      <c r="AG50" s="630">
        <v>3.2666903993599831E-2</v>
      </c>
      <c r="AH50" s="630">
        <v>3.4188080154026523E-2</v>
      </c>
      <c r="AI50" s="630">
        <v>1.1829982734619792E-3</v>
      </c>
      <c r="AJ50" s="630">
        <v>1.2367260994046628E-2</v>
      </c>
      <c r="AK50" s="630">
        <v>1.4346588442210262E-2</v>
      </c>
      <c r="AL50" s="630">
        <v>3.3134494167652816E-2</v>
      </c>
      <c r="AM50" s="630">
        <v>5.0702845726333642E-2</v>
      </c>
      <c r="AN50" s="630">
        <v>3.7434175842155339E-2</v>
      </c>
      <c r="AO50" s="630">
        <v>0</v>
      </c>
      <c r="AP50" s="630">
        <v>1.7827223376449298E-2</v>
      </c>
      <c r="AQ50" s="631">
        <v>2.8854201489343877E-2</v>
      </c>
      <c r="AR50" s="314"/>
      <c r="AS50" s="314"/>
      <c r="AT50" s="314"/>
      <c r="AU50" s="314"/>
      <c r="AV50" s="314"/>
      <c r="AW50" s="314"/>
      <c r="AX50" s="314"/>
      <c r="AY50" s="314"/>
      <c r="AZ50" s="314"/>
      <c r="BA50" s="314"/>
      <c r="BB50" s="314"/>
      <c r="BC50" s="314"/>
      <c r="BD50" s="314"/>
      <c r="BE50" s="314"/>
    </row>
    <row r="51" spans="2:57" ht="16.5" customHeight="1">
      <c r="B51" s="425" t="s">
        <v>244</v>
      </c>
      <c r="C51" s="426" t="s">
        <v>39</v>
      </c>
      <c r="D51" s="635">
        <v>-0.10218091509505579</v>
      </c>
      <c r="E51" s="636">
        <v>-4.6614806708272942E-2</v>
      </c>
      <c r="F51" s="636">
        <v>-1.3189132155104195E-3</v>
      </c>
      <c r="G51" s="636">
        <v>-6.7177213489184472E-4</v>
      </c>
      <c r="H51" s="636">
        <v>-4.2279463064772696E-3</v>
      </c>
      <c r="I51" s="636">
        <v>-1.2232864814610934E-5</v>
      </c>
      <c r="J51" s="636">
        <v>-7.8843834017960624E-6</v>
      </c>
      <c r="K51" s="636">
        <v>0</v>
      </c>
      <c r="L51" s="636">
        <v>0</v>
      </c>
      <c r="M51" s="636">
        <v>0</v>
      </c>
      <c r="N51" s="636">
        <v>0</v>
      </c>
      <c r="O51" s="636">
        <v>0</v>
      </c>
      <c r="P51" s="636">
        <v>0</v>
      </c>
      <c r="Q51" s="636">
        <v>0</v>
      </c>
      <c r="R51" s="636">
        <v>0</v>
      </c>
      <c r="S51" s="636">
        <v>0</v>
      </c>
      <c r="T51" s="636">
        <v>0</v>
      </c>
      <c r="U51" s="636">
        <v>-5.7388150494685861E-6</v>
      </c>
      <c r="V51" s="636">
        <v>0</v>
      </c>
      <c r="W51" s="636">
        <v>0</v>
      </c>
      <c r="X51" s="636">
        <v>0</v>
      </c>
      <c r="Y51" s="636">
        <v>0</v>
      </c>
      <c r="Z51" s="636">
        <v>-4.2741584867764396E-3</v>
      </c>
      <c r="AA51" s="636">
        <v>-7.1595081131545934E-5</v>
      </c>
      <c r="AB51" s="636">
        <v>-4.9324668323799829E-2</v>
      </c>
      <c r="AC51" s="636">
        <v>0</v>
      </c>
      <c r="AD51" s="636">
        <v>-4.7884641545367976E-4</v>
      </c>
      <c r="AE51" s="636">
        <v>-1.4289246492077556E-2</v>
      </c>
      <c r="AF51" s="636">
        <v>-1.7363295503158106E-4</v>
      </c>
      <c r="AG51" s="636">
        <v>-1.6230099945261692E-3</v>
      </c>
      <c r="AH51" s="636">
        <v>-5.3780211033548094E-6</v>
      </c>
      <c r="AI51" s="636">
        <v>0</v>
      </c>
      <c r="AJ51" s="636">
        <v>-1.6360413857876478E-4</v>
      </c>
      <c r="AK51" s="636">
        <v>-1.0836908007849812E-2</v>
      </c>
      <c r="AL51" s="636">
        <v>-2.8859854613954163E-2</v>
      </c>
      <c r="AM51" s="636">
        <v>-4.4795776056956335E-5</v>
      </c>
      <c r="AN51" s="636">
        <v>-3.0298806832986917E-6</v>
      </c>
      <c r="AO51" s="636">
        <v>0</v>
      </c>
      <c r="AP51" s="636">
        <v>-5.0599825748944439E-3</v>
      </c>
      <c r="AQ51" s="637">
        <v>-5.9116295083983623E-3</v>
      </c>
      <c r="AR51" s="314"/>
      <c r="AS51" s="314"/>
      <c r="AT51" s="314"/>
      <c r="AU51" s="314"/>
      <c r="AV51" s="314"/>
      <c r="AW51" s="314"/>
      <c r="AX51" s="314"/>
      <c r="AY51" s="314"/>
      <c r="AZ51" s="314"/>
      <c r="BA51" s="314"/>
      <c r="BB51" s="314"/>
      <c r="BC51" s="314"/>
      <c r="BD51" s="314"/>
      <c r="BE51" s="314"/>
    </row>
    <row r="52" spans="2:57" ht="16.5" customHeight="1">
      <c r="B52" s="413" t="s">
        <v>245</v>
      </c>
      <c r="C52" s="414" t="s">
        <v>40</v>
      </c>
      <c r="D52" s="629">
        <v>0.49663807220553308</v>
      </c>
      <c r="E52" s="630">
        <v>0.68345706764471004</v>
      </c>
      <c r="F52" s="630">
        <v>0.62753890793985756</v>
      </c>
      <c r="G52" s="630">
        <v>0.55118903667875851</v>
      </c>
      <c r="H52" s="630">
        <v>0.33337984539391063</v>
      </c>
      <c r="I52" s="630">
        <v>0.41947716735782353</v>
      </c>
      <c r="J52" s="630">
        <v>0.31652645604850471</v>
      </c>
      <c r="K52" s="630">
        <v>0.49097754264263604</v>
      </c>
      <c r="L52" s="630">
        <v>0.36985357450473727</v>
      </c>
      <c r="M52" s="630">
        <v>0.39133767727098506</v>
      </c>
      <c r="N52" s="630">
        <v>0.49326006203806533</v>
      </c>
      <c r="O52" s="630">
        <v>0.39755922469490307</v>
      </c>
      <c r="P52" s="630">
        <v>0.27015403345331357</v>
      </c>
      <c r="Q52" s="630">
        <v>0.43780285259318868</v>
      </c>
      <c r="R52" s="630">
        <v>0.46877172078244467</v>
      </c>
      <c r="S52" s="630">
        <v>0.4727360722736072</v>
      </c>
      <c r="T52" s="630">
        <v>0.44339815463676713</v>
      </c>
      <c r="U52" s="630">
        <v>0.36318951862819365</v>
      </c>
      <c r="V52" s="630">
        <v>0.38601152479210515</v>
      </c>
      <c r="W52" s="630">
        <v>0.37528089887640448</v>
      </c>
      <c r="X52" s="630">
        <v>0.26554595194671321</v>
      </c>
      <c r="Y52" s="630">
        <v>0.42779027621547305</v>
      </c>
      <c r="Z52" s="630">
        <v>0.47825465738353734</v>
      </c>
      <c r="AA52" s="630">
        <v>0.36288682822335372</v>
      </c>
      <c r="AB52" s="630">
        <v>0.49728968883830971</v>
      </c>
      <c r="AC52" s="630">
        <v>0.66192534194528874</v>
      </c>
      <c r="AD52" s="630">
        <v>0.61945494943998547</v>
      </c>
      <c r="AE52" s="630">
        <v>0.679115241176107</v>
      </c>
      <c r="AF52" s="630">
        <v>0.87527114421600949</v>
      </c>
      <c r="AG52" s="630">
        <v>0.39083152467243143</v>
      </c>
      <c r="AH52" s="630">
        <v>0.51317615170321929</v>
      </c>
      <c r="AI52" s="630">
        <v>0.7174306556417458</v>
      </c>
      <c r="AJ52" s="630">
        <v>0.74984624240679865</v>
      </c>
      <c r="AK52" s="630">
        <v>0.6154160700104675</v>
      </c>
      <c r="AL52" s="630">
        <v>0.58429734102929454</v>
      </c>
      <c r="AM52" s="630">
        <v>0.62004222748489635</v>
      </c>
      <c r="AN52" s="630">
        <v>0.51958817861752604</v>
      </c>
      <c r="AO52" s="630">
        <v>0</v>
      </c>
      <c r="AP52" s="630">
        <v>0.41207023657931774</v>
      </c>
      <c r="AQ52" s="631">
        <v>0.54961479897667131</v>
      </c>
      <c r="AR52" s="314"/>
      <c r="AS52" s="314"/>
      <c r="AT52" s="314"/>
      <c r="AU52" s="314"/>
      <c r="AV52" s="314"/>
      <c r="AW52" s="314"/>
      <c r="AX52" s="314"/>
      <c r="AY52" s="314"/>
      <c r="AZ52" s="314"/>
      <c r="BA52" s="314"/>
      <c r="BB52" s="314"/>
      <c r="BC52" s="314"/>
      <c r="BD52" s="314"/>
      <c r="BE52" s="314"/>
    </row>
    <row r="53" spans="2:57" ht="16.5" customHeight="1">
      <c r="B53" s="427" t="s">
        <v>246</v>
      </c>
      <c r="C53" s="428" t="s">
        <v>41</v>
      </c>
      <c r="D53" s="638">
        <v>1</v>
      </c>
      <c r="E53" s="639">
        <v>1</v>
      </c>
      <c r="F53" s="639">
        <v>1</v>
      </c>
      <c r="G53" s="639">
        <v>1</v>
      </c>
      <c r="H53" s="639">
        <v>1</v>
      </c>
      <c r="I53" s="639">
        <v>1</v>
      </c>
      <c r="J53" s="639">
        <v>1</v>
      </c>
      <c r="K53" s="639">
        <v>1</v>
      </c>
      <c r="L53" s="639">
        <v>1</v>
      </c>
      <c r="M53" s="639">
        <v>1</v>
      </c>
      <c r="N53" s="639">
        <v>1</v>
      </c>
      <c r="O53" s="639">
        <v>1</v>
      </c>
      <c r="P53" s="639">
        <v>1</v>
      </c>
      <c r="Q53" s="639">
        <v>1</v>
      </c>
      <c r="R53" s="639">
        <v>1</v>
      </c>
      <c r="S53" s="639">
        <v>1</v>
      </c>
      <c r="T53" s="639">
        <v>1</v>
      </c>
      <c r="U53" s="639">
        <v>1</v>
      </c>
      <c r="V53" s="639">
        <v>1</v>
      </c>
      <c r="W53" s="639">
        <v>1</v>
      </c>
      <c r="X53" s="639">
        <v>1</v>
      </c>
      <c r="Y53" s="639">
        <v>1</v>
      </c>
      <c r="Z53" s="639">
        <v>1</v>
      </c>
      <c r="AA53" s="639">
        <v>1</v>
      </c>
      <c r="AB53" s="639">
        <v>1</v>
      </c>
      <c r="AC53" s="639">
        <v>1</v>
      </c>
      <c r="AD53" s="639">
        <v>1</v>
      </c>
      <c r="AE53" s="639">
        <v>1</v>
      </c>
      <c r="AF53" s="639">
        <v>1</v>
      </c>
      <c r="AG53" s="639">
        <v>1</v>
      </c>
      <c r="AH53" s="639">
        <v>1</v>
      </c>
      <c r="AI53" s="639">
        <v>1</v>
      </c>
      <c r="AJ53" s="639">
        <v>1</v>
      </c>
      <c r="AK53" s="639">
        <v>1</v>
      </c>
      <c r="AL53" s="639">
        <v>1</v>
      </c>
      <c r="AM53" s="639">
        <v>1</v>
      </c>
      <c r="AN53" s="639">
        <v>1</v>
      </c>
      <c r="AO53" s="639">
        <v>1</v>
      </c>
      <c r="AP53" s="639">
        <v>1</v>
      </c>
      <c r="AQ53" s="640">
        <v>1</v>
      </c>
      <c r="AR53" s="314"/>
      <c r="AS53" s="314"/>
      <c r="AT53" s="314"/>
      <c r="AU53" s="314"/>
      <c r="AV53" s="314"/>
      <c r="AW53" s="314"/>
      <c r="AX53" s="314"/>
      <c r="AY53" s="314"/>
      <c r="AZ53" s="314"/>
      <c r="BA53" s="314"/>
      <c r="BB53" s="314"/>
      <c r="BC53" s="314"/>
      <c r="BD53" s="314"/>
      <c r="BE53" s="314"/>
    </row>
  </sheetData>
  <sheetProtection algorithmName="SHA-512" hashValue="w+NYqCBrNgEiVP8Djfj+L/wNs5vi86/qFYbdtZBnyJeD2FzfFVjRs+AU1IQiFSg1u9a2d43VwAIwE5q3HgbcrA==" saltValue="0D1qUSWia/tY3wB6hN/dJw==" spinCount="100000" sheet="1"/>
  <mergeCells count="1">
    <mergeCell ref="B2:C2"/>
  </mergeCells>
  <phoneticPr fontId="28"/>
  <pageMargins left="0.78740157480314965" right="0.78740157480314965" top="0.78740157480314965" bottom="0.78740157480314965" header="0" footer="0.19685039370078741"/>
  <pageSetup paperSize="8" scale="72" orientation="landscape" useFirstPageNumber="1" r:id="rId1"/>
  <headerFooter alignWithMargins="0">
    <oddFooter>&amp;C&amp;P / 2 ﾍﾟｰｼﾞ</oddFooter>
  </headerFooter>
  <colBreaks count="1" manualBreakCount="1">
    <brk id="23" min="1" max="5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249977111117893"/>
  </sheetPr>
  <dimension ref="B2:Y46"/>
  <sheetViews>
    <sheetView showGridLines="0" view="pageBreakPreview" zoomScaleNormal="100" workbookViewId="0">
      <selection activeCell="D25" sqref="D25"/>
    </sheetView>
  </sheetViews>
  <sheetFormatPr defaultColWidth="13.5" defaultRowHeight="15" customHeight="1"/>
  <cols>
    <col min="1" max="1" width="2.1640625" style="326" customWidth="1"/>
    <col min="2" max="2" width="6.1640625" style="326" customWidth="1"/>
    <col min="3" max="3" width="30.1640625" style="326" customWidth="1"/>
    <col min="4" max="5" width="14.1640625" style="326" customWidth="1"/>
    <col min="6" max="19" width="13.5" style="326" customWidth="1"/>
    <col min="20" max="25" width="13.5" style="326" hidden="1" customWidth="1"/>
    <col min="26" max="16384" width="13.5" style="326"/>
  </cols>
  <sheetData>
    <row r="2" spans="2:25" ht="20.25" customHeight="1">
      <c r="B2" s="1502" t="s">
        <v>918</v>
      </c>
      <c r="C2" s="1558"/>
      <c r="D2" s="1503"/>
    </row>
    <row r="3" spans="2:25" ht="18.75" customHeight="1">
      <c r="E3" s="393"/>
    </row>
    <row r="4" spans="2:25" ht="18.75" customHeight="1">
      <c r="B4" s="394"/>
      <c r="C4" s="395"/>
      <c r="D4" s="396"/>
      <c r="E4" s="400"/>
    </row>
    <row r="5" spans="2:25" s="353" customFormat="1" ht="36" customHeight="1">
      <c r="B5" s="401"/>
      <c r="C5" s="402"/>
      <c r="D5" s="425" t="s">
        <v>919</v>
      </c>
      <c r="E5" s="384" t="s">
        <v>920</v>
      </c>
      <c r="T5" s="429" t="s">
        <v>33</v>
      </c>
      <c r="U5" s="429"/>
      <c r="V5" s="429" t="s">
        <v>916</v>
      </c>
      <c r="W5" s="429"/>
      <c r="X5" s="429" t="s">
        <v>41</v>
      </c>
      <c r="Y5" s="430"/>
    </row>
    <row r="6" spans="2:25" ht="18.75" customHeight="1">
      <c r="B6" s="294" t="s">
        <v>263</v>
      </c>
      <c r="C6" s="358" t="s">
        <v>0</v>
      </c>
      <c r="D6" s="431">
        <f>ROUND(ABS(取引基本表!BC6)/(取引基本表!AY6),6)</f>
        <v>0.50822699999999998</v>
      </c>
      <c r="E6" s="432">
        <f>1-D6</f>
        <v>0.49177300000000002</v>
      </c>
      <c r="F6" s="433"/>
      <c r="T6" s="434">
        <v>113706</v>
      </c>
      <c r="U6" s="435" t="s">
        <v>921</v>
      </c>
      <c r="V6" s="434">
        <v>124135</v>
      </c>
      <c r="W6" s="435" t="s">
        <v>921</v>
      </c>
      <c r="X6" s="434">
        <v>237841</v>
      </c>
      <c r="Y6" s="435" t="s">
        <v>921</v>
      </c>
    </row>
    <row r="7" spans="2:25" ht="18.75" customHeight="1">
      <c r="B7" s="294" t="s">
        <v>265</v>
      </c>
      <c r="C7" s="359" t="s">
        <v>1018</v>
      </c>
      <c r="D7" s="436">
        <f>ROUND(ABS(取引基本表!BC7)/(取引基本表!AY7),6)</f>
        <v>0.19589599999999999</v>
      </c>
      <c r="E7" s="432">
        <f t="shared" ref="E7:E45" si="0">1-D7</f>
        <v>0.80410400000000004</v>
      </c>
      <c r="F7" s="433"/>
      <c r="T7" s="434"/>
      <c r="U7" s="435"/>
      <c r="V7" s="434"/>
      <c r="W7" s="435"/>
      <c r="X7" s="434"/>
      <c r="Y7" s="435"/>
    </row>
    <row r="8" spans="2:25" ht="18.75" customHeight="1">
      <c r="B8" s="294" t="s">
        <v>267</v>
      </c>
      <c r="C8" s="359" t="s">
        <v>1019</v>
      </c>
      <c r="D8" s="436">
        <f>ROUND(ABS(取引基本表!BC8)/(取引基本表!AY8),6)</f>
        <v>0.72448199999999996</v>
      </c>
      <c r="E8" s="432">
        <f t="shared" si="0"/>
        <v>0.27551800000000004</v>
      </c>
      <c r="F8" s="433"/>
      <c r="T8" s="434"/>
      <c r="U8" s="435"/>
      <c r="V8" s="434"/>
      <c r="W8" s="435"/>
      <c r="X8" s="434"/>
      <c r="Y8" s="435"/>
    </row>
    <row r="9" spans="2:25" ht="18.75" customHeight="1">
      <c r="B9" s="294" t="s">
        <v>268</v>
      </c>
      <c r="C9" s="359" t="s">
        <v>3</v>
      </c>
      <c r="D9" s="436">
        <f>ROUND(ABS(取引基本表!BC9)/(取引基本表!AY9),6)</f>
        <v>0.94098499999999996</v>
      </c>
      <c r="E9" s="432">
        <f t="shared" si="0"/>
        <v>5.901500000000004E-2</v>
      </c>
      <c r="F9" s="433"/>
      <c r="T9" s="434"/>
      <c r="U9" s="435"/>
      <c r="V9" s="434"/>
      <c r="W9" s="435"/>
      <c r="X9" s="434"/>
      <c r="Y9" s="435"/>
    </row>
    <row r="10" spans="2:25" ht="18.75" customHeight="1">
      <c r="B10" s="294" t="s">
        <v>269</v>
      </c>
      <c r="C10" s="359" t="s">
        <v>4</v>
      </c>
      <c r="D10" s="436">
        <f>ROUND(ABS(取引基本表!BC10)/(取引基本表!AY10),6)</f>
        <v>0.72716599999999998</v>
      </c>
      <c r="E10" s="432">
        <f t="shared" si="0"/>
        <v>0.27283400000000002</v>
      </c>
      <c r="F10" s="433"/>
      <c r="T10" s="434"/>
      <c r="U10" s="435"/>
      <c r="V10" s="434"/>
      <c r="W10" s="435"/>
      <c r="X10" s="434"/>
      <c r="Y10" s="435"/>
    </row>
    <row r="11" spans="2:25" ht="18.75" customHeight="1">
      <c r="B11" s="294" t="s">
        <v>271</v>
      </c>
      <c r="C11" s="359" t="s">
        <v>5</v>
      </c>
      <c r="D11" s="436">
        <f>ROUND(ABS(取引基本表!BC11)/(取引基本表!AY11),6)</f>
        <v>0.95822200000000002</v>
      </c>
      <c r="E11" s="432">
        <f t="shared" si="0"/>
        <v>4.1777999999999982E-2</v>
      </c>
      <c r="F11" s="433"/>
      <c r="T11" s="434"/>
      <c r="U11" s="435"/>
      <c r="V11" s="434"/>
      <c r="W11" s="435"/>
      <c r="X11" s="434"/>
      <c r="Y11" s="435"/>
    </row>
    <row r="12" spans="2:25" ht="18.75" customHeight="1">
      <c r="B12" s="294" t="s">
        <v>273</v>
      </c>
      <c r="C12" s="361" t="s">
        <v>6</v>
      </c>
      <c r="D12" s="436">
        <f>ROUND(ABS(取引基本表!BC12)/(取引基本表!AY12),6)</f>
        <v>0.78310000000000002</v>
      </c>
      <c r="E12" s="432">
        <f t="shared" si="0"/>
        <v>0.21689999999999998</v>
      </c>
      <c r="F12" s="433"/>
      <c r="T12" s="434"/>
      <c r="U12" s="435"/>
      <c r="V12" s="434"/>
      <c r="W12" s="435"/>
      <c r="X12" s="434"/>
      <c r="Y12" s="435"/>
    </row>
    <row r="13" spans="2:25" ht="18.75" customHeight="1">
      <c r="B13" s="294" t="s">
        <v>274</v>
      </c>
      <c r="C13" s="359" t="s">
        <v>7</v>
      </c>
      <c r="D13" s="436">
        <f>ROUND(ABS(取引基本表!BC13)/(取引基本表!AY13),6)</f>
        <v>0.95216400000000001</v>
      </c>
      <c r="E13" s="432">
        <f t="shared" si="0"/>
        <v>4.783599999999999E-2</v>
      </c>
      <c r="F13" s="433"/>
      <c r="T13" s="434"/>
      <c r="U13" s="435"/>
      <c r="V13" s="434"/>
      <c r="W13" s="435"/>
      <c r="X13" s="434"/>
      <c r="Y13" s="435"/>
    </row>
    <row r="14" spans="2:25" ht="18.75" customHeight="1">
      <c r="B14" s="294" t="s">
        <v>277</v>
      </c>
      <c r="C14" s="361" t="s">
        <v>8</v>
      </c>
      <c r="D14" s="436">
        <f>ROUND(ABS(取引基本表!BC14)/(取引基本表!AY14),6)</f>
        <v>0.96856399999999998</v>
      </c>
      <c r="E14" s="432">
        <f t="shared" si="0"/>
        <v>3.1436000000000019E-2</v>
      </c>
      <c r="F14" s="433"/>
      <c r="T14" s="434"/>
      <c r="U14" s="435"/>
      <c r="V14" s="434"/>
      <c r="W14" s="435"/>
      <c r="X14" s="434"/>
      <c r="Y14" s="435"/>
    </row>
    <row r="15" spans="2:25" ht="18.75" customHeight="1">
      <c r="B15" s="294" t="s">
        <v>120</v>
      </c>
      <c r="C15" s="361" t="s">
        <v>576</v>
      </c>
      <c r="D15" s="436">
        <f>ROUND(ABS(取引基本表!BC15)/(取引基本表!AY15),6)</f>
        <v>0.84662300000000001</v>
      </c>
      <c r="E15" s="432">
        <f t="shared" si="0"/>
        <v>0.15337699999999999</v>
      </c>
      <c r="F15" s="433"/>
      <c r="T15" s="434"/>
      <c r="U15" s="435"/>
      <c r="V15" s="434"/>
      <c r="W15" s="435"/>
      <c r="X15" s="434"/>
      <c r="Y15" s="435"/>
    </row>
    <row r="16" spans="2:25" ht="18.75" customHeight="1">
      <c r="B16" s="294" t="s">
        <v>121</v>
      </c>
      <c r="C16" s="359" t="s">
        <v>9</v>
      </c>
      <c r="D16" s="436">
        <f>ROUND(ABS(取引基本表!BC16)/(取引基本表!AY16),6)</f>
        <v>0.62460800000000005</v>
      </c>
      <c r="E16" s="432">
        <f t="shared" si="0"/>
        <v>0.37539199999999995</v>
      </c>
      <c r="F16" s="433"/>
      <c r="T16" s="434"/>
      <c r="U16" s="435"/>
      <c r="V16" s="434"/>
      <c r="W16" s="435"/>
      <c r="X16" s="434"/>
      <c r="Y16" s="435"/>
    </row>
    <row r="17" spans="2:25" ht="18.75" customHeight="1">
      <c r="B17" s="294" t="s">
        <v>123</v>
      </c>
      <c r="C17" s="359" t="s">
        <v>10</v>
      </c>
      <c r="D17" s="436">
        <f>ROUND(ABS(取引基本表!BC17)/(取引基本表!AY17),6)</f>
        <v>0.922157</v>
      </c>
      <c r="E17" s="432">
        <f t="shared" si="0"/>
        <v>7.7842999999999996E-2</v>
      </c>
      <c r="F17" s="433"/>
      <c r="T17" s="434"/>
      <c r="U17" s="435"/>
      <c r="V17" s="434"/>
      <c r="W17" s="435"/>
      <c r="X17" s="434"/>
      <c r="Y17" s="435"/>
    </row>
    <row r="18" spans="2:25" ht="18.75" customHeight="1">
      <c r="B18" s="294" t="s">
        <v>125</v>
      </c>
      <c r="C18" s="359" t="s">
        <v>11</v>
      </c>
      <c r="D18" s="436">
        <f>ROUND(ABS(取引基本表!BC18)/(取引基本表!AY18),6)</f>
        <v>0.86242200000000002</v>
      </c>
      <c r="E18" s="432">
        <f t="shared" si="0"/>
        <v>0.13757799999999998</v>
      </c>
      <c r="F18" s="433"/>
      <c r="T18" s="434"/>
      <c r="U18" s="435"/>
      <c r="V18" s="434"/>
      <c r="W18" s="435"/>
      <c r="X18" s="434"/>
      <c r="Y18" s="435"/>
    </row>
    <row r="19" spans="2:25" ht="18.75" customHeight="1">
      <c r="B19" s="294" t="s">
        <v>127</v>
      </c>
      <c r="C19" s="359" t="s">
        <v>12</v>
      </c>
      <c r="D19" s="436">
        <f>ROUND(ABS(取引基本表!BC19)/(取引基本表!AY19),6)</f>
        <v>0.81337899999999996</v>
      </c>
      <c r="E19" s="432">
        <f t="shared" si="0"/>
        <v>0.18662100000000004</v>
      </c>
      <c r="F19" s="433"/>
      <c r="T19" s="434"/>
      <c r="U19" s="435"/>
      <c r="V19" s="434"/>
      <c r="W19" s="435"/>
      <c r="X19" s="434"/>
      <c r="Y19" s="435"/>
    </row>
    <row r="20" spans="2:25" ht="18.75" customHeight="1">
      <c r="B20" s="294" t="s">
        <v>128</v>
      </c>
      <c r="C20" s="359" t="s">
        <v>418</v>
      </c>
      <c r="D20" s="436">
        <f>ROUND(ABS(取引基本表!BC20)/(取引基本表!AY20),6)</f>
        <v>0.89839599999999997</v>
      </c>
      <c r="E20" s="432">
        <f t="shared" si="0"/>
        <v>0.10160400000000003</v>
      </c>
      <c r="F20" s="433"/>
      <c r="T20" s="434"/>
      <c r="U20" s="435"/>
      <c r="V20" s="434"/>
      <c r="W20" s="435"/>
      <c r="X20" s="434"/>
      <c r="Y20" s="435"/>
    </row>
    <row r="21" spans="2:25" ht="18.75" customHeight="1">
      <c r="B21" s="294" t="s">
        <v>129</v>
      </c>
      <c r="C21" s="359" t="s">
        <v>419</v>
      </c>
      <c r="D21" s="436">
        <f>ROUND(ABS(取引基本表!BC21)/(取引基本表!AY21),6)</f>
        <v>0.72780699999999998</v>
      </c>
      <c r="E21" s="432">
        <f t="shared" si="0"/>
        <v>0.27219300000000002</v>
      </c>
      <c r="F21" s="433"/>
      <c r="T21" s="434"/>
      <c r="U21" s="435"/>
      <c r="V21" s="434"/>
      <c r="W21" s="435"/>
      <c r="X21" s="434"/>
      <c r="Y21" s="435"/>
    </row>
    <row r="22" spans="2:25" ht="18.75" customHeight="1">
      <c r="B22" s="294" t="s">
        <v>131</v>
      </c>
      <c r="C22" s="359" t="s">
        <v>420</v>
      </c>
      <c r="D22" s="436">
        <f>ROUND(ABS(取引基本表!BC22)/(取引基本表!AY22),6)</f>
        <v>0.96264400000000006</v>
      </c>
      <c r="E22" s="432">
        <f t="shared" si="0"/>
        <v>3.7355999999999945E-2</v>
      </c>
      <c r="F22" s="433"/>
      <c r="T22" s="434"/>
      <c r="U22" s="435"/>
      <c r="V22" s="434"/>
      <c r="W22" s="435"/>
      <c r="X22" s="434"/>
      <c r="Y22" s="435"/>
    </row>
    <row r="23" spans="2:25" ht="18.75" customHeight="1">
      <c r="B23" s="294" t="s">
        <v>133</v>
      </c>
      <c r="C23" s="359" t="s">
        <v>14</v>
      </c>
      <c r="D23" s="436">
        <f>ROUND(ABS(取引基本表!BC23)/(取引基本表!AY23),6)</f>
        <v>0.92841499999999999</v>
      </c>
      <c r="E23" s="432">
        <f t="shared" si="0"/>
        <v>7.158500000000001E-2</v>
      </c>
      <c r="F23" s="433"/>
      <c r="T23" s="434"/>
      <c r="U23" s="435"/>
      <c r="V23" s="434"/>
      <c r="W23" s="435"/>
      <c r="X23" s="434"/>
      <c r="Y23" s="435"/>
    </row>
    <row r="24" spans="2:25" ht="18.75" customHeight="1">
      <c r="B24" s="294" t="s">
        <v>135</v>
      </c>
      <c r="C24" s="359" t="s">
        <v>13</v>
      </c>
      <c r="D24" s="436">
        <f>ROUND(ABS(取引基本表!BC24)/(取引基本表!AY24),6)</f>
        <v>0.99348899999999996</v>
      </c>
      <c r="E24" s="432">
        <f t="shared" si="0"/>
        <v>6.5110000000000445E-3</v>
      </c>
      <c r="F24" s="433"/>
      <c r="T24" s="434"/>
      <c r="U24" s="435"/>
      <c r="V24" s="434"/>
      <c r="W24" s="435"/>
      <c r="X24" s="434"/>
      <c r="Y24" s="435"/>
    </row>
    <row r="25" spans="2:25" ht="18.75" customHeight="1">
      <c r="B25" s="294" t="s">
        <v>136</v>
      </c>
      <c r="C25" s="359" t="s">
        <v>577</v>
      </c>
      <c r="D25" s="436">
        <f>ROUND(ABS(取引基本表!BC25)/(取引基本表!AY25),6)</f>
        <v>0.99284099999999997</v>
      </c>
      <c r="E25" s="432">
        <f t="shared" si="0"/>
        <v>7.1590000000000265E-3</v>
      </c>
      <c r="F25" s="433"/>
      <c r="T25" s="434"/>
      <c r="U25" s="435"/>
      <c r="V25" s="434"/>
      <c r="W25" s="435"/>
      <c r="X25" s="434"/>
      <c r="Y25" s="435"/>
    </row>
    <row r="26" spans="2:25" ht="18.75" customHeight="1">
      <c r="B26" s="294" t="s">
        <v>138</v>
      </c>
      <c r="C26" s="359" t="s">
        <v>15</v>
      </c>
      <c r="D26" s="436">
        <f>ROUND(ABS(取引基本表!BC26)/(取引基本表!AY26),6)</f>
        <v>0.98578399999999999</v>
      </c>
      <c r="E26" s="432">
        <f t="shared" si="0"/>
        <v>1.4216000000000006E-2</v>
      </c>
      <c r="F26" s="433"/>
      <c r="T26" s="434">
        <v>23686</v>
      </c>
      <c r="U26" s="435" t="s">
        <v>921</v>
      </c>
      <c r="V26" s="434">
        <v>19464</v>
      </c>
      <c r="W26" s="435" t="s">
        <v>921</v>
      </c>
      <c r="X26" s="434">
        <v>43150</v>
      </c>
      <c r="Y26" s="435" t="s">
        <v>921</v>
      </c>
    </row>
    <row r="27" spans="2:25" ht="18.75" customHeight="1">
      <c r="B27" s="294" t="s">
        <v>139</v>
      </c>
      <c r="C27" s="359" t="s">
        <v>16</v>
      </c>
      <c r="D27" s="436">
        <f>ROUND(ABS(取引基本表!BC27)/(取引基本表!AY27),6)</f>
        <v>0.80049599999999999</v>
      </c>
      <c r="E27" s="432">
        <f t="shared" si="0"/>
        <v>0.19950400000000001</v>
      </c>
      <c r="F27" s="433"/>
      <c r="T27" s="434">
        <v>5652</v>
      </c>
      <c r="U27" s="435" t="s">
        <v>921</v>
      </c>
      <c r="V27" s="434">
        <v>63</v>
      </c>
      <c r="W27" s="435" t="s">
        <v>921</v>
      </c>
      <c r="X27" s="434">
        <v>5715</v>
      </c>
      <c r="Y27" s="435" t="s">
        <v>921</v>
      </c>
    </row>
    <row r="28" spans="2:25" ht="18.75" customHeight="1">
      <c r="B28" s="294" t="s">
        <v>140</v>
      </c>
      <c r="C28" s="359" t="s">
        <v>17</v>
      </c>
      <c r="D28" s="436">
        <f>ROUND(ABS(取引基本表!BC28)/(取引基本表!AY28),6)</f>
        <v>0</v>
      </c>
      <c r="E28" s="432">
        <f t="shared" si="0"/>
        <v>1</v>
      </c>
      <c r="F28" s="433"/>
      <c r="T28" s="434">
        <v>58066</v>
      </c>
      <c r="U28" s="435" t="s">
        <v>921</v>
      </c>
      <c r="V28" s="434">
        <v>-31758</v>
      </c>
      <c r="W28" s="435" t="s">
        <v>921</v>
      </c>
      <c r="X28" s="434">
        <v>26308</v>
      </c>
      <c r="Y28" s="435" t="s">
        <v>921</v>
      </c>
    </row>
    <row r="29" spans="2:25" ht="18.75" customHeight="1">
      <c r="B29" s="294" t="s">
        <v>141</v>
      </c>
      <c r="C29" s="359" t="s">
        <v>18</v>
      </c>
      <c r="D29" s="436">
        <f>ROUND(ABS(取引基本表!BC29)/(取引基本表!AY29),6)</f>
        <v>0.223464</v>
      </c>
      <c r="E29" s="432">
        <f t="shared" si="0"/>
        <v>0.776536</v>
      </c>
      <c r="F29" s="433"/>
      <c r="T29" s="434">
        <v>1243603</v>
      </c>
      <c r="U29" s="435" t="s">
        <v>921</v>
      </c>
      <c r="V29" s="434">
        <v>592005</v>
      </c>
      <c r="W29" s="435" t="s">
        <v>921</v>
      </c>
      <c r="X29" s="434">
        <v>1835608</v>
      </c>
      <c r="Y29" s="435" t="s">
        <v>921</v>
      </c>
    </row>
    <row r="30" spans="2:25" ht="18.75" customHeight="1">
      <c r="B30" s="294" t="s">
        <v>143</v>
      </c>
      <c r="C30" s="359" t="s">
        <v>29</v>
      </c>
      <c r="D30" s="436">
        <f>ROUND(ABS(取引基本表!BC30)/(取引基本表!AY30),6)</f>
        <v>9.0000000000000006E-5</v>
      </c>
      <c r="E30" s="432">
        <f t="shared" si="0"/>
        <v>0.99990999999999997</v>
      </c>
      <c r="F30" s="433"/>
      <c r="T30" s="434">
        <v>72778</v>
      </c>
      <c r="U30" s="435" t="s">
        <v>921</v>
      </c>
      <c r="V30" s="434">
        <v>743586</v>
      </c>
      <c r="W30" s="435" t="s">
        <v>921</v>
      </c>
      <c r="X30" s="434">
        <v>816364</v>
      </c>
      <c r="Y30" s="435" t="s">
        <v>921</v>
      </c>
    </row>
    <row r="31" spans="2:25" ht="18.75" customHeight="1">
      <c r="B31" s="294" t="s">
        <v>145</v>
      </c>
      <c r="C31" s="359" t="s">
        <v>30</v>
      </c>
      <c r="D31" s="436">
        <f>ROUND(ABS(取引基本表!BC31)/(取引基本表!AY31),6)</f>
        <v>6.9042999999999993E-2</v>
      </c>
      <c r="E31" s="432">
        <f t="shared" si="0"/>
        <v>0.93095700000000003</v>
      </c>
      <c r="F31" s="433"/>
      <c r="T31" s="434">
        <v>135809</v>
      </c>
      <c r="U31" s="435" t="s">
        <v>921</v>
      </c>
      <c r="V31" s="434">
        <v>135205</v>
      </c>
      <c r="W31" s="435" t="s">
        <v>921</v>
      </c>
      <c r="X31" s="434">
        <v>271014</v>
      </c>
      <c r="Y31" s="435" t="s">
        <v>921</v>
      </c>
    </row>
    <row r="32" spans="2:25" ht="18.75" customHeight="1">
      <c r="B32" s="294" t="s">
        <v>146</v>
      </c>
      <c r="C32" s="359" t="s">
        <v>19</v>
      </c>
      <c r="D32" s="436">
        <f>ROUND(ABS(取引基本表!BC32)/(取引基本表!AY32),6)</f>
        <v>0.37055500000000002</v>
      </c>
      <c r="E32" s="432">
        <f t="shared" si="0"/>
        <v>0.62944500000000003</v>
      </c>
      <c r="F32" s="433"/>
      <c r="T32" s="434">
        <v>256366</v>
      </c>
      <c r="U32" s="435" t="s">
        <v>921</v>
      </c>
      <c r="V32" s="434">
        <v>477880</v>
      </c>
      <c r="W32" s="435" t="s">
        <v>921</v>
      </c>
      <c r="X32" s="434">
        <v>734246</v>
      </c>
      <c r="Y32" s="435" t="s">
        <v>921</v>
      </c>
    </row>
    <row r="33" spans="2:25" ht="18.75" customHeight="1">
      <c r="B33" s="294" t="s">
        <v>147</v>
      </c>
      <c r="C33" s="359" t="s">
        <v>20</v>
      </c>
      <c r="D33" s="436">
        <f>ROUND(ABS(取引基本表!BC33)/(取引基本表!AY33),6)</f>
        <v>0.21230299999999999</v>
      </c>
      <c r="E33" s="432">
        <f t="shared" si="0"/>
        <v>0.78769699999999998</v>
      </c>
      <c r="F33" s="433"/>
      <c r="T33" s="434">
        <v>196941</v>
      </c>
      <c r="U33" s="435" t="s">
        <v>921</v>
      </c>
      <c r="V33" s="434">
        <v>65423</v>
      </c>
      <c r="W33" s="435" t="s">
        <v>921</v>
      </c>
      <c r="X33" s="434">
        <v>262364</v>
      </c>
      <c r="Y33" s="435" t="s">
        <v>921</v>
      </c>
    </row>
    <row r="34" spans="2:25" ht="18.75" customHeight="1">
      <c r="B34" s="294" t="s">
        <v>149</v>
      </c>
      <c r="C34" s="359" t="s">
        <v>21</v>
      </c>
      <c r="D34" s="436">
        <f>ROUND(ABS(取引基本表!BC34)/(取引基本表!AY34),6)</f>
        <v>0.103411</v>
      </c>
      <c r="E34" s="432">
        <f t="shared" si="0"/>
        <v>0.89658899999999997</v>
      </c>
      <c r="F34" s="433"/>
      <c r="T34" s="434">
        <v>60876</v>
      </c>
      <c r="U34" s="435" t="s">
        <v>921</v>
      </c>
      <c r="V34" s="434">
        <v>441564</v>
      </c>
      <c r="W34" s="435" t="s">
        <v>921</v>
      </c>
      <c r="X34" s="434">
        <v>502440</v>
      </c>
      <c r="Y34" s="435" t="s">
        <v>921</v>
      </c>
    </row>
    <row r="35" spans="2:25" ht="18.75" customHeight="1">
      <c r="B35" s="294" t="s">
        <v>151</v>
      </c>
      <c r="C35" s="359" t="s">
        <v>32</v>
      </c>
      <c r="D35" s="436">
        <f>ROUND(ABS(取引基本表!BC35)/(取引基本表!AY35),6)</f>
        <v>0.435448</v>
      </c>
      <c r="E35" s="432">
        <f t="shared" si="0"/>
        <v>0.56455199999999994</v>
      </c>
      <c r="F35" s="433"/>
      <c r="T35" s="434">
        <v>226431</v>
      </c>
      <c r="U35" s="435" t="s">
        <v>921</v>
      </c>
      <c r="V35" s="434">
        <v>77818</v>
      </c>
      <c r="W35" s="435" t="s">
        <v>921</v>
      </c>
      <c r="X35" s="434">
        <v>304249</v>
      </c>
      <c r="Y35" s="435" t="s">
        <v>921</v>
      </c>
    </row>
    <row r="36" spans="2:25" ht="18.75" customHeight="1">
      <c r="B36" s="294" t="s">
        <v>153</v>
      </c>
      <c r="C36" s="359" t="s">
        <v>22</v>
      </c>
      <c r="D36" s="436">
        <f>ROUND(ABS(取引基本表!BC36)/(取引基本表!AY36),6)</f>
        <v>0.35395500000000002</v>
      </c>
      <c r="E36" s="432">
        <f t="shared" si="0"/>
        <v>0.64604499999999998</v>
      </c>
      <c r="F36" s="433"/>
      <c r="T36" s="434">
        <v>97660</v>
      </c>
      <c r="U36" s="435" t="s">
        <v>921</v>
      </c>
      <c r="V36" s="434">
        <v>47107</v>
      </c>
      <c r="W36" s="435" t="s">
        <v>921</v>
      </c>
      <c r="X36" s="434">
        <v>144767</v>
      </c>
      <c r="Y36" s="435" t="s">
        <v>921</v>
      </c>
    </row>
    <row r="37" spans="2:25" ht="18.75" customHeight="1">
      <c r="B37" s="294" t="s">
        <v>155</v>
      </c>
      <c r="C37" s="359" t="s">
        <v>23</v>
      </c>
      <c r="D37" s="436">
        <f>ROUND(ABS(取引基本表!BC37)/(取引基本表!AY37),6)</f>
        <v>0</v>
      </c>
      <c r="E37" s="432">
        <f t="shared" si="0"/>
        <v>1</v>
      </c>
      <c r="F37" s="433"/>
      <c r="T37" s="434">
        <v>4654</v>
      </c>
      <c r="U37" s="435" t="s">
        <v>921</v>
      </c>
      <c r="V37" s="434">
        <v>348871</v>
      </c>
      <c r="W37" s="435" t="s">
        <v>921</v>
      </c>
      <c r="X37" s="434">
        <v>353525</v>
      </c>
      <c r="Y37" s="435" t="s">
        <v>921</v>
      </c>
    </row>
    <row r="38" spans="2:25" ht="18.75" customHeight="1">
      <c r="B38" s="294" t="s">
        <v>156</v>
      </c>
      <c r="C38" s="359" t="s">
        <v>24</v>
      </c>
      <c r="D38" s="436">
        <f>ROUND(ABS(取引基本表!BC38)/(取引基本表!AY38),6)</f>
        <v>6.1995000000000001E-2</v>
      </c>
      <c r="E38" s="432">
        <f t="shared" si="0"/>
        <v>0.93800499999999998</v>
      </c>
      <c r="F38" s="433"/>
      <c r="T38" s="434">
        <v>560973</v>
      </c>
      <c r="U38" s="435" t="s">
        <v>921</v>
      </c>
      <c r="V38" s="434">
        <v>902791</v>
      </c>
      <c r="W38" s="435" t="s">
        <v>921</v>
      </c>
      <c r="X38" s="434">
        <v>1463764</v>
      </c>
      <c r="Y38" s="435" t="s">
        <v>921</v>
      </c>
    </row>
    <row r="39" spans="2:25" ht="18.75" customHeight="1">
      <c r="B39" s="294" t="s">
        <v>158</v>
      </c>
      <c r="C39" s="359" t="s">
        <v>31</v>
      </c>
      <c r="D39" s="436">
        <f>ROUND(ABS(取引基本表!BC39)/(取引基本表!AY39),6)</f>
        <v>6.0239999999999998E-3</v>
      </c>
      <c r="E39" s="432">
        <f t="shared" si="0"/>
        <v>0.99397599999999997</v>
      </c>
      <c r="F39" s="433"/>
      <c r="T39" s="434">
        <v>38423</v>
      </c>
      <c r="U39" s="435" t="s">
        <v>921</v>
      </c>
      <c r="V39" s="434">
        <v>-10674</v>
      </c>
      <c r="W39" s="435" t="s">
        <v>921</v>
      </c>
      <c r="X39" s="434">
        <v>27749</v>
      </c>
      <c r="Y39" s="435" t="s">
        <v>921</v>
      </c>
    </row>
    <row r="40" spans="2:25" ht="18.75" customHeight="1">
      <c r="B40" s="294" t="s">
        <v>160</v>
      </c>
      <c r="C40" s="641" t="s">
        <v>447</v>
      </c>
      <c r="D40" s="436">
        <f>ROUND(ABS(取引基本表!BC40)/(取引基本表!AY40),6)</f>
        <v>7.1939999999999999E-3</v>
      </c>
      <c r="E40" s="432">
        <f t="shared" si="0"/>
        <v>0.99280599999999997</v>
      </c>
      <c r="F40" s="433"/>
      <c r="T40" s="434"/>
      <c r="U40" s="435"/>
      <c r="V40" s="434"/>
      <c r="W40" s="435"/>
      <c r="X40" s="434"/>
      <c r="Y40" s="435"/>
    </row>
    <row r="41" spans="2:25" ht="18.75" customHeight="1">
      <c r="B41" s="294" t="s">
        <v>162</v>
      </c>
      <c r="C41" s="359" t="s">
        <v>25</v>
      </c>
      <c r="D41" s="436">
        <f>ROUND(ABS(取引基本表!BC41)/(取引基本表!AY41),6)</f>
        <v>0.47734300000000002</v>
      </c>
      <c r="E41" s="432">
        <f t="shared" si="0"/>
        <v>0.52265699999999993</v>
      </c>
      <c r="F41" s="433"/>
      <c r="T41" s="434"/>
      <c r="U41" s="435"/>
      <c r="V41" s="434"/>
      <c r="W41" s="435"/>
      <c r="X41" s="434"/>
      <c r="Y41" s="435"/>
    </row>
    <row r="42" spans="2:25" ht="18.75" customHeight="1">
      <c r="B42" s="294">
        <v>37</v>
      </c>
      <c r="C42" s="359" t="s">
        <v>26</v>
      </c>
      <c r="D42" s="436">
        <f>ROUND(ABS(取引基本表!BC42)/(取引基本表!AY42),6)</f>
        <v>0.28971599999999997</v>
      </c>
      <c r="E42" s="432">
        <f t="shared" si="0"/>
        <v>0.71028400000000003</v>
      </c>
      <c r="F42" s="433"/>
      <c r="T42" s="434"/>
      <c r="U42" s="435"/>
      <c r="V42" s="434"/>
      <c r="W42" s="435"/>
      <c r="X42" s="434"/>
      <c r="Y42" s="435"/>
    </row>
    <row r="43" spans="2:25" ht="18.75" customHeight="1">
      <c r="B43" s="294">
        <v>38</v>
      </c>
      <c r="C43" s="359" t="s">
        <v>27</v>
      </c>
      <c r="D43" s="436">
        <f>ROUND(ABS(取引基本表!BC43)/(取引基本表!AY43),6)</f>
        <v>0</v>
      </c>
      <c r="E43" s="432">
        <f t="shared" si="0"/>
        <v>1</v>
      </c>
      <c r="F43" s="433"/>
      <c r="T43" s="434"/>
      <c r="U43" s="435"/>
      <c r="V43" s="434"/>
      <c r="W43" s="435"/>
      <c r="X43" s="434"/>
      <c r="Y43" s="435"/>
    </row>
    <row r="44" spans="2:25" ht="18.75" customHeight="1">
      <c r="B44" s="294">
        <v>39</v>
      </c>
      <c r="C44" s="359" t="s">
        <v>28</v>
      </c>
      <c r="D44" s="436">
        <f>ROUND(ABS(取引基本表!BC44)/(取引基本表!AY44),6)</f>
        <v>9.6962000000000007E-2</v>
      </c>
      <c r="E44" s="432">
        <f t="shared" si="0"/>
        <v>0.90303800000000001</v>
      </c>
      <c r="F44" s="433"/>
      <c r="T44" s="434"/>
      <c r="U44" s="435"/>
      <c r="V44" s="434"/>
      <c r="W44" s="435"/>
      <c r="X44" s="434"/>
      <c r="Y44" s="435"/>
    </row>
    <row r="45" spans="2:25" ht="18.75" customHeight="1">
      <c r="B45" s="437" t="s">
        <v>209</v>
      </c>
      <c r="C45" s="438" t="s">
        <v>33</v>
      </c>
      <c r="D45" s="439">
        <f>ROUND(ABS(取引基本表!BC45)/(取引基本表!AY45),6)</f>
        <v>0.37560900000000003</v>
      </c>
      <c r="E45" s="440">
        <f t="shared" si="0"/>
        <v>0.62439099999999992</v>
      </c>
      <c r="F45" s="433"/>
      <c r="T45" s="434">
        <v>3095624</v>
      </c>
      <c r="U45" s="435" t="s">
        <v>921</v>
      </c>
      <c r="V45" s="434">
        <v>3933480</v>
      </c>
      <c r="W45" s="435" t="s">
        <v>921</v>
      </c>
      <c r="X45" s="434">
        <v>7029104</v>
      </c>
      <c r="Y45" s="435" t="s">
        <v>921</v>
      </c>
    </row>
    <row r="46" spans="2:25" ht="18.75" customHeight="1"/>
  </sheetData>
  <sheetProtection algorithmName="SHA-512" hashValue="MHIW5n4l4bP9wX3BXDYiIyPa5XsnRaTe7xL/UPPMeA0Bdw+whrDZ95An+i1H/u0tlKMUFycGFdFGfmSHsyHKzQ==" saltValue="uKOGoVX0AuTnA5cmn9AkWA==" spinCount="100000" sheet="1"/>
  <mergeCells count="1">
    <mergeCell ref="B2:D2"/>
  </mergeCells>
  <phoneticPr fontId="28"/>
  <pageMargins left="0.78740157480314965" right="0.78740157480314965" top="0.78740157480314965" bottom="0.78740157480314965" header="0" footer="0.19685039370078741"/>
  <pageSetup paperSize="9" scale="92" orientation="portrait" useFirstPageNumber="1" r:id="rId1"/>
  <headerFooter alignWithMargins="0">
    <oddFooter>&amp;C&amp;P / 1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2120D-2F25-4168-9260-6ADD04E4C076}">
  <dimension ref="A1:AB42"/>
  <sheetViews>
    <sheetView tabSelected="1" view="pageBreakPreview" zoomScaleNormal="100" zoomScaleSheetLayoutView="100" workbookViewId="0">
      <selection activeCell="R22" sqref="R22"/>
    </sheetView>
  </sheetViews>
  <sheetFormatPr defaultColWidth="9.33203125" defaultRowHeight="14.25"/>
  <cols>
    <col min="1" max="1" width="9.33203125" style="669"/>
    <col min="2" max="2" width="2.6640625" style="669" customWidth="1"/>
    <col min="3" max="3" width="3.33203125" style="669" customWidth="1"/>
    <col min="4" max="4" width="24.6640625" style="669" customWidth="1"/>
    <col min="5" max="8" width="9.33203125" style="669"/>
    <col min="9" max="9" width="30.6640625" style="669" bestFit="1" customWidth="1"/>
    <col min="10" max="11" width="9.33203125" style="669"/>
    <col min="12" max="13" width="12" style="669" customWidth="1"/>
    <col min="14" max="16" width="9.33203125" style="669"/>
    <col min="17" max="18" width="12" style="669" customWidth="1"/>
    <col min="19" max="21" width="9.33203125" style="669"/>
    <col min="22" max="23" width="11.6640625" style="669" customWidth="1"/>
    <col min="24" max="26" width="9.33203125" style="669"/>
    <col min="27" max="28" width="11.5" style="669" customWidth="1"/>
    <col min="29" max="16384" width="9.33203125" style="669"/>
  </cols>
  <sheetData>
    <row r="1" spans="1:28">
      <c r="A1" s="1146"/>
      <c r="B1" s="1146"/>
      <c r="C1" s="1146"/>
      <c r="D1" s="1146"/>
      <c r="E1" s="1146"/>
      <c r="F1" s="1146"/>
      <c r="G1" s="1146"/>
      <c r="H1" s="1146"/>
      <c r="I1" s="1146"/>
      <c r="J1" s="1146" t="s">
        <v>1057</v>
      </c>
      <c r="K1" s="1146"/>
      <c r="L1" s="1146"/>
      <c r="M1" s="1146"/>
      <c r="N1" s="1146" t="s">
        <v>1056</v>
      </c>
      <c r="O1" s="1146"/>
      <c r="P1" s="1146"/>
      <c r="Q1" s="1146"/>
      <c r="R1" s="1146"/>
      <c r="S1" s="1147" t="s">
        <v>1219</v>
      </c>
      <c r="T1" s="1146"/>
      <c r="U1" s="1146"/>
      <c r="V1" s="1146"/>
      <c r="W1" s="1146"/>
      <c r="X1" s="1146" t="s">
        <v>1055</v>
      </c>
      <c r="Y1" s="1146"/>
      <c r="Z1" s="1146"/>
      <c r="AA1" s="1146"/>
      <c r="AB1" s="1146"/>
    </row>
    <row r="2" spans="1:28" ht="42.75">
      <c r="A2" s="1146"/>
      <c r="B2" s="1146" t="s">
        <v>1054</v>
      </c>
      <c r="C2" s="1146"/>
      <c r="D2" s="1146"/>
      <c r="E2" s="1146" t="s">
        <v>1053</v>
      </c>
      <c r="F2" s="1146"/>
      <c r="G2" s="1146"/>
      <c r="H2" s="1146"/>
      <c r="I2" s="1146"/>
      <c r="J2" s="1148" t="s">
        <v>1052</v>
      </c>
      <c r="K2" s="1148" t="s">
        <v>1051</v>
      </c>
      <c r="L2" s="1149" t="s">
        <v>1223</v>
      </c>
      <c r="M2" s="1149" t="s">
        <v>1224</v>
      </c>
      <c r="N2" s="1148" t="s">
        <v>1050</v>
      </c>
      <c r="O2" s="1148" t="s">
        <v>1052</v>
      </c>
      <c r="P2" s="1148" t="s">
        <v>1220</v>
      </c>
      <c r="Q2" s="1149" t="s">
        <v>1223</v>
      </c>
      <c r="R2" s="1149" t="s">
        <v>1224</v>
      </c>
      <c r="S2" s="1148" t="s">
        <v>1050</v>
      </c>
      <c r="T2" s="1148" t="s">
        <v>1052</v>
      </c>
      <c r="U2" s="1148" t="s">
        <v>1220</v>
      </c>
      <c r="V2" s="1149" t="s">
        <v>1223</v>
      </c>
      <c r="W2" s="1149" t="s">
        <v>1224</v>
      </c>
      <c r="X2" s="1148" t="s">
        <v>1050</v>
      </c>
      <c r="Y2" s="1148" t="s">
        <v>1052</v>
      </c>
      <c r="Z2" s="1148" t="s">
        <v>1220</v>
      </c>
      <c r="AA2" s="1149" t="s">
        <v>1223</v>
      </c>
      <c r="AB2" s="1149" t="s">
        <v>1224</v>
      </c>
    </row>
    <row r="3" spans="1:28">
      <c r="A3" s="1146"/>
      <c r="B3" s="1150" t="s">
        <v>1049</v>
      </c>
      <c r="C3" s="1151"/>
      <c r="D3" s="1151"/>
      <c r="E3" s="1152">
        <f>SUM(E4,E13)</f>
        <v>0</v>
      </c>
      <c r="F3" s="1146"/>
      <c r="G3" s="1146"/>
      <c r="H3" s="1153" t="s">
        <v>263</v>
      </c>
      <c r="I3" s="1153" t="s">
        <v>0</v>
      </c>
      <c r="J3" s="1154">
        <f>'８ページ～'!F8+'８ページ～ (2)'!F8+'８ページ～ (3)'!F8</f>
        <v>0</v>
      </c>
      <c r="K3" s="1154">
        <f>'８ページ～'!G8+'８ページ～ (2)'!G8+'８ページ～ (3)'!G8</f>
        <v>0</v>
      </c>
      <c r="L3" s="1154">
        <f>'８ページ～'!D144+'８ページ～ (2)'!D144+'８ページ～ (3)'!D144</f>
        <v>0</v>
      </c>
      <c r="M3" s="1154">
        <f>'８ページ～'!E144+'８ページ～ (2)'!E144+'８ページ～ (3)'!E144</f>
        <v>0</v>
      </c>
      <c r="N3" s="1154">
        <f>'８ページ～'!D53+'８ページ～ (2)'!D53+'８ページ～ (3)'!D53</f>
        <v>0</v>
      </c>
      <c r="O3" s="1154">
        <f>'８ページ～'!E53+'８ページ～ (2)'!E53+'８ページ～ (3)'!E53</f>
        <v>0</v>
      </c>
      <c r="P3" s="1154">
        <f>'８ページ～'!F53+'８ページ～ (2)'!F53+'８ページ～ (3)'!F53</f>
        <v>0</v>
      </c>
      <c r="Q3" s="1154">
        <f>'８ページ～'!F144+'８ページ～ (2)'!F144+'８ページ～ (3)'!F144</f>
        <v>0</v>
      </c>
      <c r="R3" s="1154">
        <f>'８ページ～'!G144+'８ページ～ (2)'!G144+'８ページ～ (3)'!G144</f>
        <v>0</v>
      </c>
      <c r="S3" s="1154">
        <f>'８ページ～'!D98+'８ページ～ (2)'!D98+'８ページ～ (3)'!D98</f>
        <v>0</v>
      </c>
      <c r="T3" s="1154">
        <f>'８ページ～'!E98+'８ページ～ (2)'!E98+'８ページ～ (3)'!E98</f>
        <v>0</v>
      </c>
      <c r="U3" s="1154">
        <f>'８ページ～'!F98+'８ページ～ (2)'!F98+'８ページ～ (3)'!F98</f>
        <v>0</v>
      </c>
      <c r="V3" s="1154">
        <f>'８ページ～'!H144+'８ページ～ (2)'!H144+'８ページ～ (3)'!H144</f>
        <v>0</v>
      </c>
      <c r="W3" s="1154">
        <f>'８ページ～'!I144+'８ページ～ (2)'!I144+'８ページ～ (3)'!I144</f>
        <v>0</v>
      </c>
      <c r="X3" s="1154">
        <f>'２ページ～'!D6+'２ページ～ (2)'!D6+'２ページ～ (3)'!D6</f>
        <v>0</v>
      </c>
      <c r="Y3" s="1154">
        <f>'２ページ～'!E6+'２ページ～ (2)'!E6+'２ページ～ (3)'!E6</f>
        <v>0</v>
      </c>
      <c r="Z3" s="1154">
        <f>'２ページ～'!F6+'２ページ～ (2)'!F6+'２ページ～ (3)'!F6</f>
        <v>0</v>
      </c>
      <c r="AA3" s="1154">
        <f>'２ページ～'!D52+'２ページ～ (2)'!D52+'２ページ～ (3)'!D52</f>
        <v>0</v>
      </c>
      <c r="AB3" s="1154">
        <f>'２ページ～'!E52+'２ページ～ (2)'!E52+'２ページ～ (3)'!E52</f>
        <v>0</v>
      </c>
    </row>
    <row r="4" spans="1:28">
      <c r="A4" s="1146"/>
      <c r="B4" s="1155"/>
      <c r="C4" s="1156" t="s">
        <v>1048</v>
      </c>
      <c r="D4" s="1157"/>
      <c r="E4" s="1158">
        <f>SUM(E5:E12)</f>
        <v>0</v>
      </c>
      <c r="F4" s="1146"/>
      <c r="G4" s="1146"/>
      <c r="H4" s="1153" t="s">
        <v>265</v>
      </c>
      <c r="I4" s="1153" t="s">
        <v>1</v>
      </c>
      <c r="J4" s="1154">
        <f>'８ページ～'!F9+'８ページ～ (2)'!F9+'８ページ～ (3)'!F9</f>
        <v>0</v>
      </c>
      <c r="K4" s="1154">
        <f>'８ページ～'!G9+'８ページ～ (2)'!G9+'８ページ～ (3)'!G9</f>
        <v>0</v>
      </c>
      <c r="L4" s="1154">
        <f>'８ページ～'!D145+'８ページ～ (2)'!D145+'８ページ～ (3)'!D145</f>
        <v>0</v>
      </c>
      <c r="M4" s="1154">
        <f>'８ページ～'!E145+'８ページ～ (2)'!E145+'８ページ～ (3)'!E145</f>
        <v>0</v>
      </c>
      <c r="N4" s="1154">
        <f>'８ページ～'!D54+'８ページ～ (2)'!D54+'８ページ～ (3)'!D54</f>
        <v>0</v>
      </c>
      <c r="O4" s="1154">
        <f>'８ページ～'!E54+'８ページ～ (2)'!E54+'８ページ～ (3)'!E54</f>
        <v>0</v>
      </c>
      <c r="P4" s="1154">
        <f>'８ページ～'!F54+'８ページ～ (2)'!F54+'８ページ～ (3)'!F54</f>
        <v>0</v>
      </c>
      <c r="Q4" s="1154">
        <f>'８ページ～'!F145+'８ページ～ (2)'!F145+'８ページ～ (3)'!F145</f>
        <v>0</v>
      </c>
      <c r="R4" s="1154">
        <f>'８ページ～'!G145+'８ページ～ (2)'!G145+'８ページ～ (3)'!G145</f>
        <v>0</v>
      </c>
      <c r="S4" s="1154">
        <f>'８ページ～'!D99+'８ページ～ (2)'!D99+'８ページ～ (3)'!D99</f>
        <v>0</v>
      </c>
      <c r="T4" s="1154">
        <f>'８ページ～'!E99+'８ページ～ (2)'!E99+'８ページ～ (3)'!E99</f>
        <v>0</v>
      </c>
      <c r="U4" s="1154">
        <f>'８ページ～'!F99+'８ページ～ (2)'!F99+'８ページ～ (3)'!F99</f>
        <v>0</v>
      </c>
      <c r="V4" s="1154">
        <f>'８ページ～'!H145+'８ページ～ (2)'!H145+'８ページ～ (3)'!H145</f>
        <v>0</v>
      </c>
      <c r="W4" s="1154">
        <f>'８ページ～'!I145+'８ページ～ (2)'!I145+'８ページ～ (3)'!I145</f>
        <v>0</v>
      </c>
      <c r="X4" s="1154">
        <f>'２ページ～'!D7+'２ページ～ (2)'!D7+'２ページ～ (3)'!D7</f>
        <v>0</v>
      </c>
      <c r="Y4" s="1154">
        <f>'２ページ～'!E7+'２ページ～ (2)'!E7+'２ページ～ (3)'!E7</f>
        <v>0</v>
      </c>
      <c r="Z4" s="1154">
        <f>'２ページ～'!F7+'２ページ～ (2)'!F7+'２ページ～ (3)'!F7</f>
        <v>0</v>
      </c>
      <c r="AA4" s="1154">
        <f>'２ページ～'!D53+'２ページ～ (2)'!D53+'２ページ～ (3)'!D53</f>
        <v>0</v>
      </c>
      <c r="AB4" s="1154">
        <f>'２ページ～'!E53+'２ページ～ (2)'!E53+'２ページ～ (3)'!E53</f>
        <v>0</v>
      </c>
    </row>
    <row r="5" spans="1:28">
      <c r="A5" s="1146"/>
      <c r="B5" s="1155"/>
      <c r="C5" s="1159"/>
      <c r="D5" s="1160" t="s">
        <v>60</v>
      </c>
      <c r="E5" s="1182"/>
      <c r="F5" s="1146"/>
      <c r="G5" s="1146"/>
      <c r="H5" s="1153" t="s">
        <v>267</v>
      </c>
      <c r="I5" s="1153" t="s">
        <v>2</v>
      </c>
      <c r="J5" s="1154">
        <f>'８ページ～'!F10+'８ページ～ (2)'!F10+'８ページ～ (3)'!F10</f>
        <v>0</v>
      </c>
      <c r="K5" s="1154">
        <f>'８ページ～'!G10+'８ページ～ (2)'!G10+'８ページ～ (3)'!G10</f>
        <v>0</v>
      </c>
      <c r="L5" s="1154">
        <f>'８ページ～'!D146+'８ページ～ (2)'!D146+'８ページ～ (3)'!D146</f>
        <v>0</v>
      </c>
      <c r="M5" s="1154">
        <f>'８ページ～'!E146+'８ページ～ (2)'!E146+'８ページ～ (3)'!E146</f>
        <v>0</v>
      </c>
      <c r="N5" s="1154">
        <f>'８ページ～'!D55+'８ページ～ (2)'!D55+'８ページ～ (3)'!D55</f>
        <v>0</v>
      </c>
      <c r="O5" s="1154">
        <f>'８ページ～'!E55+'８ページ～ (2)'!E55+'８ページ～ (3)'!E55</f>
        <v>0</v>
      </c>
      <c r="P5" s="1154">
        <f>'８ページ～'!F55+'８ページ～ (2)'!F55+'８ページ～ (3)'!F55</f>
        <v>0</v>
      </c>
      <c r="Q5" s="1154">
        <f>'８ページ～'!F146+'８ページ～ (2)'!F146+'８ページ～ (3)'!F146</f>
        <v>0</v>
      </c>
      <c r="R5" s="1154">
        <f>'８ページ～'!G146+'８ページ～ (2)'!G146+'８ページ～ (3)'!G146</f>
        <v>0</v>
      </c>
      <c r="S5" s="1154">
        <f>'８ページ～'!D100+'８ページ～ (2)'!D100+'８ページ～ (3)'!D100</f>
        <v>0</v>
      </c>
      <c r="T5" s="1154">
        <f>'８ページ～'!E100+'８ページ～ (2)'!E100+'８ページ～ (3)'!E100</f>
        <v>0</v>
      </c>
      <c r="U5" s="1154">
        <f>'８ページ～'!F100+'８ページ～ (2)'!F100+'８ページ～ (3)'!F100</f>
        <v>0</v>
      </c>
      <c r="V5" s="1154">
        <f>'８ページ～'!H146+'８ページ～ (2)'!H146+'８ページ～ (3)'!H146</f>
        <v>0</v>
      </c>
      <c r="W5" s="1154">
        <f>'８ページ～'!I146+'８ページ～ (2)'!I146+'８ページ～ (3)'!I146</f>
        <v>0</v>
      </c>
      <c r="X5" s="1154">
        <f>'２ページ～'!D8+'２ページ～ (2)'!D8+'２ページ～ (3)'!D8</f>
        <v>0</v>
      </c>
      <c r="Y5" s="1154">
        <f>'２ページ～'!E8+'２ページ～ (2)'!E8+'２ページ～ (3)'!E8</f>
        <v>0</v>
      </c>
      <c r="Z5" s="1154">
        <f>'２ページ～'!F8+'２ページ～ (2)'!F8+'２ページ～ (3)'!F8</f>
        <v>0</v>
      </c>
      <c r="AA5" s="1154">
        <f>'２ページ～'!D54+'２ページ～ (2)'!D54+'２ページ～ (3)'!D54</f>
        <v>0</v>
      </c>
      <c r="AB5" s="1154">
        <f>'２ページ～'!E54+'２ページ～ (2)'!E54+'２ページ～ (3)'!E54</f>
        <v>0</v>
      </c>
    </row>
    <row r="6" spans="1:28">
      <c r="A6" s="1146"/>
      <c r="B6" s="1155"/>
      <c r="C6" s="1159"/>
      <c r="D6" s="1160" t="s">
        <v>1047</v>
      </c>
      <c r="E6" s="1182"/>
      <c r="F6" s="1146"/>
      <c r="G6" s="1146"/>
      <c r="H6" s="1153" t="s">
        <v>268</v>
      </c>
      <c r="I6" s="1153" t="s">
        <v>3</v>
      </c>
      <c r="J6" s="1154">
        <f>'８ページ～'!F11+'８ページ～ (2)'!F11+'８ページ～ (3)'!F11</f>
        <v>0</v>
      </c>
      <c r="K6" s="1154">
        <f>'８ページ～'!G11+'８ページ～ (2)'!G11+'８ページ～ (3)'!G11</f>
        <v>0</v>
      </c>
      <c r="L6" s="1154">
        <f>'８ページ～'!D147+'８ページ～ (2)'!D147+'８ページ～ (3)'!D147</f>
        <v>0</v>
      </c>
      <c r="M6" s="1154">
        <f>'８ページ～'!E147+'８ページ～ (2)'!E147+'８ページ～ (3)'!E147</f>
        <v>0</v>
      </c>
      <c r="N6" s="1154">
        <f>'８ページ～'!D56+'８ページ～ (2)'!D56+'８ページ～ (3)'!D56</f>
        <v>0</v>
      </c>
      <c r="O6" s="1154">
        <f>'８ページ～'!E56+'８ページ～ (2)'!E56+'８ページ～ (3)'!E56</f>
        <v>0</v>
      </c>
      <c r="P6" s="1154">
        <f>'８ページ～'!F56+'８ページ～ (2)'!F56+'８ページ～ (3)'!F56</f>
        <v>0</v>
      </c>
      <c r="Q6" s="1154">
        <f>'８ページ～'!F147+'８ページ～ (2)'!F147+'８ページ～ (3)'!F147</f>
        <v>0</v>
      </c>
      <c r="R6" s="1154">
        <f>'８ページ～'!G147+'８ページ～ (2)'!G147+'８ページ～ (3)'!G147</f>
        <v>0</v>
      </c>
      <c r="S6" s="1154">
        <f>'８ページ～'!D101+'８ページ～ (2)'!D101+'８ページ～ (3)'!D101</f>
        <v>0</v>
      </c>
      <c r="T6" s="1154">
        <f>'８ページ～'!E101+'８ページ～ (2)'!E101+'８ページ～ (3)'!E101</f>
        <v>0</v>
      </c>
      <c r="U6" s="1154">
        <f>'８ページ～'!F101+'８ページ～ (2)'!F101+'８ページ～ (3)'!F101</f>
        <v>0</v>
      </c>
      <c r="V6" s="1154">
        <f>'８ページ～'!H147+'８ページ～ (2)'!H147+'８ページ～ (3)'!H147</f>
        <v>0</v>
      </c>
      <c r="W6" s="1154">
        <f>'８ページ～'!I147+'８ページ～ (2)'!I147+'８ページ～ (3)'!I147</f>
        <v>0</v>
      </c>
      <c r="X6" s="1154">
        <f>'２ページ～'!D9+'２ページ～ (2)'!D9+'２ページ～ (3)'!D9</f>
        <v>0</v>
      </c>
      <c r="Y6" s="1154">
        <f>'２ページ～'!E9+'２ページ～ (2)'!E9+'２ページ～ (3)'!E9</f>
        <v>0</v>
      </c>
      <c r="Z6" s="1154">
        <f>'２ページ～'!F9+'２ページ～ (2)'!F9+'２ページ～ (3)'!F9</f>
        <v>0</v>
      </c>
      <c r="AA6" s="1154">
        <f>'２ページ～'!D55+'２ページ～ (2)'!D55+'２ページ～ (3)'!D55</f>
        <v>0</v>
      </c>
      <c r="AB6" s="1154">
        <f>'２ページ～'!E55+'２ページ～ (2)'!E55+'２ページ～ (3)'!E55</f>
        <v>0</v>
      </c>
    </row>
    <row r="7" spans="1:28">
      <c r="A7" s="1146"/>
      <c r="B7" s="1155"/>
      <c r="C7" s="1159"/>
      <c r="D7" s="1160" t="s">
        <v>1046</v>
      </c>
      <c r="E7" s="1182"/>
      <c r="F7" s="1146"/>
      <c r="G7" s="1146"/>
      <c r="H7" s="1153" t="s">
        <v>269</v>
      </c>
      <c r="I7" s="1153" t="s">
        <v>4</v>
      </c>
      <c r="J7" s="1154">
        <f>'８ページ～'!F12+'８ページ～ (2)'!F12+'８ページ～ (3)'!F12</f>
        <v>0</v>
      </c>
      <c r="K7" s="1154">
        <f>'８ページ～'!G12+'８ページ～ (2)'!G12+'８ページ～ (3)'!G12</f>
        <v>0</v>
      </c>
      <c r="L7" s="1154">
        <f>'８ページ～'!D148+'８ページ～ (2)'!D148+'８ページ～ (3)'!D148</f>
        <v>0</v>
      </c>
      <c r="M7" s="1154">
        <f>'８ページ～'!E148+'８ページ～ (2)'!E148+'８ページ～ (3)'!E148</f>
        <v>0</v>
      </c>
      <c r="N7" s="1154">
        <f>'８ページ～'!D57+'８ページ～ (2)'!D57+'８ページ～ (3)'!D57</f>
        <v>0</v>
      </c>
      <c r="O7" s="1154">
        <f>'８ページ～'!E57+'８ページ～ (2)'!E57+'８ページ～ (3)'!E57</f>
        <v>0</v>
      </c>
      <c r="P7" s="1154">
        <f>'８ページ～'!F57+'８ページ～ (2)'!F57+'８ページ～ (3)'!F57</f>
        <v>0</v>
      </c>
      <c r="Q7" s="1154">
        <f>'８ページ～'!F148+'８ページ～ (2)'!F148+'８ページ～ (3)'!F148</f>
        <v>0</v>
      </c>
      <c r="R7" s="1154">
        <f>'８ページ～'!G148+'８ページ～ (2)'!G148+'８ページ～ (3)'!G148</f>
        <v>0</v>
      </c>
      <c r="S7" s="1154">
        <f>'８ページ～'!D102+'８ページ～ (2)'!D102+'８ページ～ (3)'!D102</f>
        <v>0</v>
      </c>
      <c r="T7" s="1154">
        <f>'８ページ～'!E102+'８ページ～ (2)'!E102+'８ページ～ (3)'!E102</f>
        <v>0</v>
      </c>
      <c r="U7" s="1154">
        <f>'８ページ～'!F102+'８ページ～ (2)'!F102+'８ページ～ (3)'!F102</f>
        <v>0</v>
      </c>
      <c r="V7" s="1154">
        <f>'８ページ～'!H148+'８ページ～ (2)'!H148+'８ページ～ (3)'!H148</f>
        <v>0</v>
      </c>
      <c r="W7" s="1154">
        <f>'８ページ～'!I148+'８ページ～ (2)'!I148+'８ページ～ (3)'!I148</f>
        <v>0</v>
      </c>
      <c r="X7" s="1154">
        <f>'２ページ～'!D10+'２ページ～ (2)'!D10+'２ページ～ (3)'!D10</f>
        <v>0</v>
      </c>
      <c r="Y7" s="1154">
        <f>'２ページ～'!E10+'２ページ～ (2)'!E10+'２ページ～ (3)'!E10</f>
        <v>0</v>
      </c>
      <c r="Z7" s="1154">
        <f>'２ページ～'!F10+'２ページ～ (2)'!F10+'２ページ～ (3)'!F10</f>
        <v>0</v>
      </c>
      <c r="AA7" s="1154">
        <f>'２ページ～'!D56+'２ページ～ (2)'!D56+'２ページ～ (3)'!D56</f>
        <v>0</v>
      </c>
      <c r="AB7" s="1154">
        <f>'２ページ～'!E56+'２ページ～ (2)'!E56+'２ページ～ (3)'!E56</f>
        <v>0</v>
      </c>
    </row>
    <row r="8" spans="1:28">
      <c r="A8" s="1146"/>
      <c r="B8" s="1155"/>
      <c r="C8" s="1159"/>
      <c r="D8" s="1160" t="s">
        <v>64</v>
      </c>
      <c r="E8" s="1182"/>
      <c r="F8" s="1146"/>
      <c r="G8" s="1146"/>
      <c r="H8" s="1153" t="s">
        <v>271</v>
      </c>
      <c r="I8" s="1153" t="s">
        <v>5</v>
      </c>
      <c r="J8" s="1154">
        <f>'８ページ～'!F13+'８ページ～ (2)'!F13+'８ページ～ (3)'!F13</f>
        <v>0</v>
      </c>
      <c r="K8" s="1154">
        <f>'８ページ～'!G13+'８ページ～ (2)'!G13+'８ページ～ (3)'!G13</f>
        <v>0</v>
      </c>
      <c r="L8" s="1154">
        <f>'８ページ～'!D149+'８ページ～ (2)'!D149+'８ページ～ (3)'!D149</f>
        <v>0</v>
      </c>
      <c r="M8" s="1154">
        <f>'８ページ～'!E149+'８ページ～ (2)'!E149+'８ページ～ (3)'!E149</f>
        <v>0</v>
      </c>
      <c r="N8" s="1154">
        <f>'８ページ～'!D58+'８ページ～ (2)'!D58+'８ページ～ (3)'!D58</f>
        <v>0</v>
      </c>
      <c r="O8" s="1154">
        <f>'８ページ～'!E58+'８ページ～ (2)'!E58+'８ページ～ (3)'!E58</f>
        <v>0</v>
      </c>
      <c r="P8" s="1154">
        <f>'８ページ～'!F58+'８ページ～ (2)'!F58+'８ページ～ (3)'!F58</f>
        <v>0</v>
      </c>
      <c r="Q8" s="1154">
        <f>'８ページ～'!F149+'８ページ～ (2)'!F149+'８ページ～ (3)'!F149</f>
        <v>0</v>
      </c>
      <c r="R8" s="1154">
        <f>'８ページ～'!G149+'８ページ～ (2)'!G149+'８ページ～ (3)'!G149</f>
        <v>0</v>
      </c>
      <c r="S8" s="1154">
        <f>'８ページ～'!D103+'８ページ～ (2)'!D103+'８ページ～ (3)'!D103</f>
        <v>0</v>
      </c>
      <c r="T8" s="1154">
        <f>'８ページ～'!E103+'８ページ～ (2)'!E103+'８ページ～ (3)'!E103</f>
        <v>0</v>
      </c>
      <c r="U8" s="1154">
        <f>'８ページ～'!F103+'８ページ～ (2)'!F103+'８ページ～ (3)'!F103</f>
        <v>0</v>
      </c>
      <c r="V8" s="1154">
        <f>'８ページ～'!H149+'８ページ～ (2)'!H149+'８ページ～ (3)'!H149</f>
        <v>0</v>
      </c>
      <c r="W8" s="1154">
        <f>'８ページ～'!I149+'８ページ～ (2)'!I149+'８ページ～ (3)'!I149</f>
        <v>0</v>
      </c>
      <c r="X8" s="1154">
        <f>'２ページ～'!D11+'２ページ～ (2)'!D11+'２ページ～ (3)'!D11</f>
        <v>0</v>
      </c>
      <c r="Y8" s="1154">
        <f>'２ページ～'!E11+'２ページ～ (2)'!E11+'２ページ～ (3)'!E11</f>
        <v>0</v>
      </c>
      <c r="Z8" s="1154">
        <f>'２ページ～'!F11+'２ページ～ (2)'!F11+'２ページ～ (3)'!F11</f>
        <v>0</v>
      </c>
      <c r="AA8" s="1154">
        <f>'２ページ～'!D57+'２ページ～ (2)'!D57+'２ページ～ (3)'!D57</f>
        <v>0</v>
      </c>
      <c r="AB8" s="1154">
        <f>'２ページ～'!E57+'２ページ～ (2)'!E57+'２ページ～ (3)'!E57</f>
        <v>0</v>
      </c>
    </row>
    <row r="9" spans="1:28">
      <c r="A9" s="1146"/>
      <c r="B9" s="1155"/>
      <c r="C9" s="1159"/>
      <c r="D9" s="1160" t="s">
        <v>1045</v>
      </c>
      <c r="E9" s="1182"/>
      <c r="F9" s="1146"/>
      <c r="G9" s="1146"/>
      <c r="H9" s="1153" t="s">
        <v>273</v>
      </c>
      <c r="I9" s="1153" t="s">
        <v>6</v>
      </c>
      <c r="J9" s="1154">
        <f>'８ページ～'!F14+'８ページ～ (2)'!F14+'８ページ～ (3)'!F14</f>
        <v>0</v>
      </c>
      <c r="K9" s="1154">
        <f>'８ページ～'!G14+'８ページ～ (2)'!G14+'８ページ～ (3)'!G14</f>
        <v>0</v>
      </c>
      <c r="L9" s="1154">
        <f>'８ページ～'!D150+'８ページ～ (2)'!D150+'８ページ～ (3)'!D150</f>
        <v>0</v>
      </c>
      <c r="M9" s="1154">
        <f>'８ページ～'!E150+'８ページ～ (2)'!E150+'８ページ～ (3)'!E150</f>
        <v>0</v>
      </c>
      <c r="N9" s="1154">
        <f>'８ページ～'!D59+'８ページ～ (2)'!D59+'８ページ～ (3)'!D59</f>
        <v>0</v>
      </c>
      <c r="O9" s="1154">
        <f>'８ページ～'!E59+'８ページ～ (2)'!E59+'８ページ～ (3)'!E59</f>
        <v>0</v>
      </c>
      <c r="P9" s="1154">
        <f>'８ページ～'!F59+'８ページ～ (2)'!F59+'８ページ～ (3)'!F59</f>
        <v>0</v>
      </c>
      <c r="Q9" s="1154">
        <f>'８ページ～'!F150+'８ページ～ (2)'!F150+'８ページ～ (3)'!F150</f>
        <v>0</v>
      </c>
      <c r="R9" s="1154">
        <f>'８ページ～'!G150+'８ページ～ (2)'!G150+'８ページ～ (3)'!G150</f>
        <v>0</v>
      </c>
      <c r="S9" s="1154">
        <f>'８ページ～'!D104+'８ページ～ (2)'!D104+'８ページ～ (3)'!D104</f>
        <v>0</v>
      </c>
      <c r="T9" s="1154">
        <f>'８ページ～'!E104+'８ページ～ (2)'!E104+'８ページ～ (3)'!E104</f>
        <v>0</v>
      </c>
      <c r="U9" s="1154">
        <f>'８ページ～'!F104+'８ページ～ (2)'!F104+'８ページ～ (3)'!F104</f>
        <v>0</v>
      </c>
      <c r="V9" s="1154">
        <f>'８ページ～'!H150+'８ページ～ (2)'!H150+'８ページ～ (3)'!H150</f>
        <v>0</v>
      </c>
      <c r="W9" s="1154">
        <f>'８ページ～'!I150+'８ページ～ (2)'!I150+'８ページ～ (3)'!I150</f>
        <v>0</v>
      </c>
      <c r="X9" s="1154">
        <f>'２ページ～'!D12+'２ページ～ (2)'!D12+'２ページ～ (3)'!D12</f>
        <v>0</v>
      </c>
      <c r="Y9" s="1154">
        <f>'２ページ～'!E12+'２ページ～ (2)'!E12+'２ページ～ (3)'!E12</f>
        <v>0</v>
      </c>
      <c r="Z9" s="1154">
        <f>'２ページ～'!F12+'２ページ～ (2)'!F12+'２ページ～ (3)'!F12</f>
        <v>0</v>
      </c>
      <c r="AA9" s="1154">
        <f>'２ページ～'!D58+'２ページ～ (2)'!D58+'２ページ～ (3)'!D58</f>
        <v>0</v>
      </c>
      <c r="AB9" s="1154">
        <f>'２ページ～'!E58+'２ページ～ (2)'!E58+'２ページ～ (3)'!E58</f>
        <v>0</v>
      </c>
    </row>
    <row r="10" spans="1:28">
      <c r="A10" s="1146"/>
      <c r="B10" s="1155"/>
      <c r="C10" s="1159"/>
      <c r="D10" s="1160" t="s">
        <v>1044</v>
      </c>
      <c r="E10" s="1182"/>
      <c r="F10" s="1146"/>
      <c r="G10" s="1146"/>
      <c r="H10" s="1153" t="s">
        <v>274</v>
      </c>
      <c r="I10" s="1153" t="s">
        <v>7</v>
      </c>
      <c r="J10" s="1154">
        <f>'８ページ～'!F15+'８ページ～ (2)'!F15+'８ページ～ (3)'!F15</f>
        <v>0</v>
      </c>
      <c r="K10" s="1154">
        <f>'８ページ～'!G15+'８ページ～ (2)'!G15+'８ページ～ (3)'!G15</f>
        <v>0</v>
      </c>
      <c r="L10" s="1154">
        <f>'８ページ～'!D151+'８ページ～ (2)'!D151+'８ページ～ (3)'!D151</f>
        <v>0</v>
      </c>
      <c r="M10" s="1154">
        <f>'８ページ～'!E151+'８ページ～ (2)'!E151+'８ページ～ (3)'!E151</f>
        <v>0</v>
      </c>
      <c r="N10" s="1154">
        <f>'８ページ～'!D60+'８ページ～ (2)'!D60+'８ページ～ (3)'!D60</f>
        <v>0</v>
      </c>
      <c r="O10" s="1154">
        <f>'８ページ～'!E60+'８ページ～ (2)'!E60+'８ページ～ (3)'!E60</f>
        <v>0</v>
      </c>
      <c r="P10" s="1154">
        <f>'８ページ～'!F60+'８ページ～ (2)'!F60+'８ページ～ (3)'!F60</f>
        <v>0</v>
      </c>
      <c r="Q10" s="1154">
        <f>'８ページ～'!F151+'８ページ～ (2)'!F151+'８ページ～ (3)'!F151</f>
        <v>0</v>
      </c>
      <c r="R10" s="1154">
        <f>'８ページ～'!G151+'８ページ～ (2)'!G151+'８ページ～ (3)'!G151</f>
        <v>0</v>
      </c>
      <c r="S10" s="1154">
        <f>'８ページ～'!D105+'８ページ～ (2)'!D105+'８ページ～ (3)'!D105</f>
        <v>0</v>
      </c>
      <c r="T10" s="1154">
        <f>'８ページ～'!E105+'８ページ～ (2)'!E105+'８ページ～ (3)'!E105</f>
        <v>0</v>
      </c>
      <c r="U10" s="1154">
        <f>'８ページ～'!F105+'８ページ～ (2)'!F105+'８ページ～ (3)'!F105</f>
        <v>0</v>
      </c>
      <c r="V10" s="1154">
        <f>'８ページ～'!H151+'８ページ～ (2)'!H151+'８ページ～ (3)'!H151</f>
        <v>0</v>
      </c>
      <c r="W10" s="1154">
        <f>'８ページ～'!I151+'８ページ～ (2)'!I151+'８ページ～ (3)'!I151</f>
        <v>0</v>
      </c>
      <c r="X10" s="1154">
        <f>'２ページ～'!D13+'２ページ～ (2)'!D13+'２ページ～ (3)'!D13</f>
        <v>0</v>
      </c>
      <c r="Y10" s="1154">
        <f>'２ページ～'!E13+'２ページ～ (2)'!E13+'２ページ～ (3)'!E13</f>
        <v>0</v>
      </c>
      <c r="Z10" s="1154">
        <f>'２ページ～'!F13+'２ページ～ (2)'!F13+'２ページ～ (3)'!F13</f>
        <v>0</v>
      </c>
      <c r="AA10" s="1154">
        <f>'２ページ～'!D59+'２ページ～ (2)'!D59+'２ページ～ (3)'!D59</f>
        <v>0</v>
      </c>
      <c r="AB10" s="1154">
        <f>'２ページ～'!E59+'２ページ～ (2)'!E59+'２ページ～ (3)'!E59</f>
        <v>0</v>
      </c>
    </row>
    <row r="11" spans="1:28">
      <c r="A11" s="1146"/>
      <c r="B11" s="1155"/>
      <c r="C11" s="1159"/>
      <c r="D11" s="1160" t="s">
        <v>67</v>
      </c>
      <c r="E11" s="1182"/>
      <c r="F11" s="1146"/>
      <c r="G11" s="1146"/>
      <c r="H11" s="1153" t="s">
        <v>277</v>
      </c>
      <c r="I11" s="1153" t="s">
        <v>8</v>
      </c>
      <c r="J11" s="1154">
        <f>'８ページ～'!F16+'８ページ～ (2)'!F16+'８ページ～ (3)'!F16</f>
        <v>0</v>
      </c>
      <c r="K11" s="1154">
        <f>'８ページ～'!G16+'８ページ～ (2)'!G16+'８ページ～ (3)'!G16</f>
        <v>0</v>
      </c>
      <c r="L11" s="1154">
        <f>'８ページ～'!D152+'８ページ～ (2)'!D152+'８ページ～ (3)'!D152</f>
        <v>0</v>
      </c>
      <c r="M11" s="1154">
        <f>'８ページ～'!E152+'８ページ～ (2)'!E152+'８ページ～ (3)'!E152</f>
        <v>0</v>
      </c>
      <c r="N11" s="1154">
        <f>'８ページ～'!D61+'８ページ～ (2)'!D61+'８ページ～ (3)'!D61</f>
        <v>0</v>
      </c>
      <c r="O11" s="1154">
        <f>'８ページ～'!E61+'８ページ～ (2)'!E61+'８ページ～ (3)'!E61</f>
        <v>0</v>
      </c>
      <c r="P11" s="1154">
        <f>'８ページ～'!F61+'８ページ～ (2)'!F61+'８ページ～ (3)'!F61</f>
        <v>0</v>
      </c>
      <c r="Q11" s="1154">
        <f>'８ページ～'!F152+'８ページ～ (2)'!F152+'８ページ～ (3)'!F152</f>
        <v>0</v>
      </c>
      <c r="R11" s="1154">
        <f>'８ページ～'!G152+'８ページ～ (2)'!G152+'８ページ～ (3)'!G152</f>
        <v>0</v>
      </c>
      <c r="S11" s="1154">
        <f>'８ページ～'!D106+'８ページ～ (2)'!D106+'８ページ～ (3)'!D106</f>
        <v>0</v>
      </c>
      <c r="T11" s="1154">
        <f>'８ページ～'!E106+'８ページ～ (2)'!E106+'８ページ～ (3)'!E106</f>
        <v>0</v>
      </c>
      <c r="U11" s="1154">
        <f>'８ページ～'!F106+'８ページ～ (2)'!F106+'８ページ～ (3)'!F106</f>
        <v>0</v>
      </c>
      <c r="V11" s="1154">
        <f>'８ページ～'!H152+'８ページ～ (2)'!H152+'８ページ～ (3)'!H152</f>
        <v>0</v>
      </c>
      <c r="W11" s="1154">
        <f>'８ページ～'!I152+'８ページ～ (2)'!I152+'８ページ～ (3)'!I152</f>
        <v>0</v>
      </c>
      <c r="X11" s="1154">
        <f>'２ページ～'!D14+'２ページ～ (2)'!D14+'２ページ～ (3)'!D14</f>
        <v>0</v>
      </c>
      <c r="Y11" s="1154">
        <f>'２ページ～'!E14+'２ページ～ (2)'!E14+'２ページ～ (3)'!E14</f>
        <v>0</v>
      </c>
      <c r="Z11" s="1154">
        <f>'２ページ～'!F14+'２ページ～ (2)'!F14+'２ページ～ (3)'!F14</f>
        <v>0</v>
      </c>
      <c r="AA11" s="1154">
        <f>'２ページ～'!D60+'２ページ～ (2)'!D60+'２ページ～ (3)'!D60</f>
        <v>0</v>
      </c>
      <c r="AB11" s="1154">
        <f>'２ページ～'!E60+'２ページ～ (2)'!E60+'２ページ～ (3)'!E60</f>
        <v>0</v>
      </c>
    </row>
    <row r="12" spans="1:28">
      <c r="A12" s="1146"/>
      <c r="B12" s="1155"/>
      <c r="C12" s="1159"/>
      <c r="D12" s="1161" t="s">
        <v>1043</v>
      </c>
      <c r="E12" s="1183"/>
      <c r="F12" s="1146"/>
      <c r="G12" s="1146"/>
      <c r="H12" s="1153" t="s">
        <v>120</v>
      </c>
      <c r="I12" s="1153" t="s">
        <v>576</v>
      </c>
      <c r="J12" s="1154">
        <f>'８ページ～'!F17+'８ページ～ (2)'!F17+'８ページ～ (3)'!F17</f>
        <v>0</v>
      </c>
      <c r="K12" s="1154">
        <f>'８ページ～'!G17+'８ページ～ (2)'!G17+'８ページ～ (3)'!G17</f>
        <v>0</v>
      </c>
      <c r="L12" s="1154">
        <f>'８ページ～'!D153+'８ページ～ (2)'!D153+'８ページ～ (3)'!D153</f>
        <v>0</v>
      </c>
      <c r="M12" s="1154">
        <f>'８ページ～'!E153+'８ページ～ (2)'!E153+'８ページ～ (3)'!E153</f>
        <v>0</v>
      </c>
      <c r="N12" s="1154">
        <f>'８ページ～'!D62+'８ページ～ (2)'!D62+'８ページ～ (3)'!D62</f>
        <v>0</v>
      </c>
      <c r="O12" s="1154">
        <f>'８ページ～'!E62+'８ページ～ (2)'!E62+'８ページ～ (3)'!E62</f>
        <v>0</v>
      </c>
      <c r="P12" s="1154">
        <f>'８ページ～'!F62+'８ページ～ (2)'!F62+'８ページ～ (3)'!F62</f>
        <v>0</v>
      </c>
      <c r="Q12" s="1154">
        <f>'８ページ～'!F153+'８ページ～ (2)'!F153+'８ページ～ (3)'!F153</f>
        <v>0</v>
      </c>
      <c r="R12" s="1154">
        <f>'８ページ～'!G153+'８ページ～ (2)'!G153+'８ページ～ (3)'!G153</f>
        <v>0</v>
      </c>
      <c r="S12" s="1154">
        <f>'８ページ～'!D107+'８ページ～ (2)'!D107+'８ページ～ (3)'!D107</f>
        <v>0</v>
      </c>
      <c r="T12" s="1154">
        <f>'８ページ～'!E107+'８ページ～ (2)'!E107+'８ページ～ (3)'!E107</f>
        <v>0</v>
      </c>
      <c r="U12" s="1154">
        <f>'８ページ～'!F107+'８ページ～ (2)'!F107+'８ページ～ (3)'!F107</f>
        <v>0</v>
      </c>
      <c r="V12" s="1154">
        <f>'８ページ～'!H153+'８ページ～ (2)'!H153+'８ページ～ (3)'!H153</f>
        <v>0</v>
      </c>
      <c r="W12" s="1154">
        <f>'８ページ～'!I153+'８ページ～ (2)'!I153+'８ページ～ (3)'!I153</f>
        <v>0</v>
      </c>
      <c r="X12" s="1154">
        <f>'２ページ～'!D15+'２ページ～ (2)'!D15+'２ページ～ (3)'!D15</f>
        <v>0</v>
      </c>
      <c r="Y12" s="1154">
        <f>'２ページ～'!E15+'２ページ～ (2)'!E15+'２ページ～ (3)'!E15</f>
        <v>0</v>
      </c>
      <c r="Z12" s="1154">
        <f>'２ページ～'!F15+'２ページ～ (2)'!F15+'２ページ～ (3)'!F15</f>
        <v>0</v>
      </c>
      <c r="AA12" s="1154">
        <f>'２ページ～'!D61+'２ページ～ (2)'!D61+'２ページ～ (3)'!D61</f>
        <v>0</v>
      </c>
      <c r="AB12" s="1154">
        <f>'２ページ～'!E61+'２ページ～ (2)'!E61+'２ページ～ (3)'!E61</f>
        <v>0</v>
      </c>
    </row>
    <row r="13" spans="1:28">
      <c r="A13" s="1146"/>
      <c r="B13" s="1155"/>
      <c r="C13" s="1162" t="s">
        <v>1042</v>
      </c>
      <c r="D13" s="1163"/>
      <c r="E13" s="1164">
        <f>SUM(E14:E16)</f>
        <v>0</v>
      </c>
      <c r="F13" s="1146"/>
      <c r="G13" s="1146"/>
      <c r="H13" s="1153" t="s">
        <v>121</v>
      </c>
      <c r="I13" s="1153" t="s">
        <v>9</v>
      </c>
      <c r="J13" s="1154">
        <f>'８ページ～'!F18+'８ページ～ (2)'!F18+'８ページ～ (3)'!F18</f>
        <v>0</v>
      </c>
      <c r="K13" s="1154">
        <f>'８ページ～'!G18+'８ページ～ (2)'!G18+'８ページ～ (3)'!G18</f>
        <v>0</v>
      </c>
      <c r="L13" s="1154">
        <f>'８ページ～'!D154+'８ページ～ (2)'!D154+'８ページ～ (3)'!D154</f>
        <v>0</v>
      </c>
      <c r="M13" s="1154">
        <f>'８ページ～'!E154+'８ページ～ (2)'!E154+'８ページ～ (3)'!E154</f>
        <v>0</v>
      </c>
      <c r="N13" s="1154">
        <f>'８ページ～'!D63+'８ページ～ (2)'!D63+'８ページ～ (3)'!D63</f>
        <v>0</v>
      </c>
      <c r="O13" s="1154">
        <f>'８ページ～'!E63+'８ページ～ (2)'!E63+'８ページ～ (3)'!E63</f>
        <v>0</v>
      </c>
      <c r="P13" s="1154">
        <f>'８ページ～'!F63+'８ページ～ (2)'!F63+'８ページ～ (3)'!F63</f>
        <v>0</v>
      </c>
      <c r="Q13" s="1154">
        <f>'８ページ～'!F154+'８ページ～ (2)'!F154+'８ページ～ (3)'!F154</f>
        <v>0</v>
      </c>
      <c r="R13" s="1154">
        <f>'８ページ～'!G154+'８ページ～ (2)'!G154+'８ページ～ (3)'!G154</f>
        <v>0</v>
      </c>
      <c r="S13" s="1154">
        <f>'８ページ～'!D108+'８ページ～ (2)'!D108+'８ページ～ (3)'!D108</f>
        <v>0</v>
      </c>
      <c r="T13" s="1154">
        <f>'８ページ～'!E108+'８ページ～ (2)'!E108+'８ページ～ (3)'!E108</f>
        <v>0</v>
      </c>
      <c r="U13" s="1154">
        <f>'８ページ～'!F108+'８ページ～ (2)'!F108+'８ページ～ (3)'!F108</f>
        <v>0</v>
      </c>
      <c r="V13" s="1154">
        <f>'８ページ～'!H154+'８ページ～ (2)'!H154+'８ページ～ (3)'!H154</f>
        <v>0</v>
      </c>
      <c r="W13" s="1154">
        <f>'８ページ～'!I154+'８ページ～ (2)'!I154+'８ページ～ (3)'!I154</f>
        <v>0</v>
      </c>
      <c r="X13" s="1154">
        <f>'２ページ～'!D16+'２ページ～ (2)'!D16+'２ページ～ (3)'!D16</f>
        <v>0</v>
      </c>
      <c r="Y13" s="1154">
        <f>'２ページ～'!E16+'２ページ～ (2)'!E16+'２ページ～ (3)'!E16</f>
        <v>0</v>
      </c>
      <c r="Z13" s="1154">
        <f>'２ページ～'!F16+'２ページ～ (2)'!F16+'２ページ～ (3)'!F16</f>
        <v>0</v>
      </c>
      <c r="AA13" s="1154">
        <f>'２ページ～'!D62+'２ページ～ (2)'!D62+'２ページ～ (3)'!D62</f>
        <v>0</v>
      </c>
      <c r="AB13" s="1154">
        <f>'２ページ～'!E62+'２ページ～ (2)'!E62+'２ページ～ (3)'!E62</f>
        <v>0</v>
      </c>
    </row>
    <row r="14" spans="1:28">
      <c r="A14" s="1146"/>
      <c r="B14" s="1155"/>
      <c r="C14" s="1165"/>
      <c r="D14" s="1160" t="s">
        <v>1041</v>
      </c>
      <c r="E14" s="1182"/>
      <c r="F14" s="1146"/>
      <c r="G14" s="1146"/>
      <c r="H14" s="1153" t="s">
        <v>123</v>
      </c>
      <c r="I14" s="1153" t="s">
        <v>10</v>
      </c>
      <c r="J14" s="1154">
        <f>'８ページ～'!F19+'８ページ～ (2)'!F19+'８ページ～ (3)'!F19</f>
        <v>0</v>
      </c>
      <c r="K14" s="1154">
        <f>'８ページ～'!G19+'８ページ～ (2)'!G19+'８ページ～ (3)'!G19</f>
        <v>0</v>
      </c>
      <c r="L14" s="1154">
        <f>'８ページ～'!D155+'８ページ～ (2)'!D155+'８ページ～ (3)'!D155</f>
        <v>0</v>
      </c>
      <c r="M14" s="1154">
        <f>'８ページ～'!E155+'８ページ～ (2)'!E155+'８ページ～ (3)'!E155</f>
        <v>0</v>
      </c>
      <c r="N14" s="1154">
        <f>'８ページ～'!D64+'８ページ～ (2)'!D64+'８ページ～ (3)'!D64</f>
        <v>0</v>
      </c>
      <c r="O14" s="1154">
        <f>'８ページ～'!E64+'８ページ～ (2)'!E64+'８ページ～ (3)'!E64</f>
        <v>0</v>
      </c>
      <c r="P14" s="1154">
        <f>'８ページ～'!F64+'８ページ～ (2)'!F64+'８ページ～ (3)'!F64</f>
        <v>0</v>
      </c>
      <c r="Q14" s="1154">
        <f>'８ページ～'!F155+'８ページ～ (2)'!F155+'８ページ～ (3)'!F155</f>
        <v>0</v>
      </c>
      <c r="R14" s="1154">
        <f>'８ページ～'!G155+'８ページ～ (2)'!G155+'８ページ～ (3)'!G155</f>
        <v>0</v>
      </c>
      <c r="S14" s="1154">
        <f>'８ページ～'!D109+'８ページ～ (2)'!D109+'８ページ～ (3)'!D109</f>
        <v>0</v>
      </c>
      <c r="T14" s="1154">
        <f>'８ページ～'!E109+'８ページ～ (2)'!E109+'８ページ～ (3)'!E109</f>
        <v>0</v>
      </c>
      <c r="U14" s="1154">
        <f>'８ページ～'!F109+'８ページ～ (2)'!F109+'８ページ～ (3)'!F109</f>
        <v>0</v>
      </c>
      <c r="V14" s="1154">
        <f>'８ページ～'!H155+'８ページ～ (2)'!H155+'８ページ～ (3)'!H155</f>
        <v>0</v>
      </c>
      <c r="W14" s="1154">
        <f>'８ページ～'!I155+'８ページ～ (2)'!I155+'８ページ～ (3)'!I155</f>
        <v>0</v>
      </c>
      <c r="X14" s="1154">
        <f>'２ページ～'!D17+'２ページ～ (2)'!D17+'２ページ～ (3)'!D17</f>
        <v>0</v>
      </c>
      <c r="Y14" s="1154">
        <f>'２ページ～'!E17+'２ページ～ (2)'!E17+'２ページ～ (3)'!E17</f>
        <v>0</v>
      </c>
      <c r="Z14" s="1154">
        <f>'２ページ～'!F17+'２ページ～ (2)'!F17+'２ページ～ (3)'!F17</f>
        <v>0</v>
      </c>
      <c r="AA14" s="1154">
        <f>'２ページ～'!D63+'２ページ～ (2)'!D63+'２ページ～ (3)'!D63</f>
        <v>0</v>
      </c>
      <c r="AB14" s="1154">
        <f>'２ページ～'!E63+'２ページ～ (2)'!E63+'２ページ～ (3)'!E63</f>
        <v>0</v>
      </c>
    </row>
    <row r="15" spans="1:28">
      <c r="A15" s="1146"/>
      <c r="B15" s="1155"/>
      <c r="C15" s="1165"/>
      <c r="D15" s="1160" t="s">
        <v>1040</v>
      </c>
      <c r="E15" s="1182"/>
      <c r="F15" s="1146"/>
      <c r="G15" s="1146"/>
      <c r="H15" s="1153" t="s">
        <v>125</v>
      </c>
      <c r="I15" s="1153" t="s">
        <v>11</v>
      </c>
      <c r="J15" s="1154">
        <f>'８ページ～'!F20+'８ページ～ (2)'!F20+'８ページ～ (3)'!F20</f>
        <v>0</v>
      </c>
      <c r="K15" s="1154">
        <f>'８ページ～'!G20+'８ページ～ (2)'!G20+'８ページ～ (3)'!G20</f>
        <v>0</v>
      </c>
      <c r="L15" s="1154">
        <f>'８ページ～'!D156+'８ページ～ (2)'!D156+'８ページ～ (3)'!D156</f>
        <v>0</v>
      </c>
      <c r="M15" s="1154">
        <f>'８ページ～'!E156+'８ページ～ (2)'!E156+'８ページ～ (3)'!E156</f>
        <v>0</v>
      </c>
      <c r="N15" s="1154">
        <f>'８ページ～'!D65+'８ページ～ (2)'!D65+'８ページ～ (3)'!D65</f>
        <v>0</v>
      </c>
      <c r="O15" s="1154">
        <f>'８ページ～'!E65+'８ページ～ (2)'!E65+'８ページ～ (3)'!E65</f>
        <v>0</v>
      </c>
      <c r="P15" s="1154">
        <f>'８ページ～'!F65+'８ページ～ (2)'!F65+'８ページ～ (3)'!F65</f>
        <v>0</v>
      </c>
      <c r="Q15" s="1154">
        <f>'８ページ～'!F156+'８ページ～ (2)'!F156+'８ページ～ (3)'!F156</f>
        <v>0</v>
      </c>
      <c r="R15" s="1154">
        <f>'８ページ～'!G156+'８ページ～ (2)'!G156+'８ページ～ (3)'!G156</f>
        <v>0</v>
      </c>
      <c r="S15" s="1154">
        <f>'８ページ～'!D110+'８ページ～ (2)'!D110+'８ページ～ (3)'!D110</f>
        <v>0</v>
      </c>
      <c r="T15" s="1154">
        <f>'８ページ～'!E110+'８ページ～ (2)'!E110+'８ページ～ (3)'!E110</f>
        <v>0</v>
      </c>
      <c r="U15" s="1154">
        <f>'８ページ～'!F110+'８ページ～ (2)'!F110+'８ページ～ (3)'!F110</f>
        <v>0</v>
      </c>
      <c r="V15" s="1154">
        <f>'８ページ～'!H156+'８ページ～ (2)'!H156+'８ページ～ (3)'!H156</f>
        <v>0</v>
      </c>
      <c r="W15" s="1154">
        <f>'８ページ～'!I156+'８ページ～ (2)'!I156+'８ページ～ (3)'!I156</f>
        <v>0</v>
      </c>
      <c r="X15" s="1154">
        <f>'２ページ～'!D18+'２ページ～ (2)'!D18+'２ページ～ (3)'!D18</f>
        <v>0</v>
      </c>
      <c r="Y15" s="1154">
        <f>'２ページ～'!E18+'２ページ～ (2)'!E18+'２ページ～ (3)'!E18</f>
        <v>0</v>
      </c>
      <c r="Z15" s="1154">
        <f>'２ページ～'!F18+'２ページ～ (2)'!F18+'２ページ～ (3)'!F18</f>
        <v>0</v>
      </c>
      <c r="AA15" s="1154">
        <f>'２ページ～'!D64+'２ページ～ (2)'!D64+'２ページ～ (3)'!D64</f>
        <v>0</v>
      </c>
      <c r="AB15" s="1154">
        <f>'２ページ～'!E64+'２ページ～ (2)'!E64+'２ページ～ (3)'!E64</f>
        <v>0</v>
      </c>
    </row>
    <row r="16" spans="1:28">
      <c r="A16" s="1146"/>
      <c r="B16" s="1155"/>
      <c r="C16" s="1165"/>
      <c r="D16" s="1161" t="s">
        <v>1039</v>
      </c>
      <c r="E16" s="1183"/>
      <c r="F16" s="1146"/>
      <c r="G16" s="1146"/>
      <c r="H16" s="1153" t="s">
        <v>127</v>
      </c>
      <c r="I16" s="1153" t="s">
        <v>12</v>
      </c>
      <c r="J16" s="1154">
        <f>'８ページ～'!F21+'８ページ～ (2)'!F21+'８ページ～ (3)'!F21</f>
        <v>0</v>
      </c>
      <c r="K16" s="1154">
        <f>'８ページ～'!G21+'８ページ～ (2)'!G21+'８ページ～ (3)'!G21</f>
        <v>0</v>
      </c>
      <c r="L16" s="1154">
        <f>'８ページ～'!D157+'８ページ～ (2)'!D157+'８ページ～ (3)'!D157</f>
        <v>0</v>
      </c>
      <c r="M16" s="1154">
        <f>'８ページ～'!E157+'８ページ～ (2)'!E157+'８ページ～ (3)'!E157</f>
        <v>0</v>
      </c>
      <c r="N16" s="1154">
        <f>'８ページ～'!D66+'８ページ～ (2)'!D66+'８ページ～ (3)'!D66</f>
        <v>0</v>
      </c>
      <c r="O16" s="1154">
        <f>'８ページ～'!E66+'８ページ～ (2)'!E66+'８ページ～ (3)'!E66</f>
        <v>0</v>
      </c>
      <c r="P16" s="1154">
        <f>'８ページ～'!F66+'８ページ～ (2)'!F66+'８ページ～ (3)'!F66</f>
        <v>0</v>
      </c>
      <c r="Q16" s="1154">
        <f>'８ページ～'!F157+'８ページ～ (2)'!F157+'８ページ～ (3)'!F157</f>
        <v>0</v>
      </c>
      <c r="R16" s="1154">
        <f>'８ページ～'!G157+'８ページ～ (2)'!G157+'８ページ～ (3)'!G157</f>
        <v>0</v>
      </c>
      <c r="S16" s="1154">
        <f>'８ページ～'!D111+'８ページ～ (2)'!D111+'８ページ～ (3)'!D111</f>
        <v>0</v>
      </c>
      <c r="T16" s="1154">
        <f>'８ページ～'!E111+'８ページ～ (2)'!E111+'８ページ～ (3)'!E111</f>
        <v>0</v>
      </c>
      <c r="U16" s="1154">
        <f>'８ページ～'!F111+'８ページ～ (2)'!F111+'８ページ～ (3)'!F111</f>
        <v>0</v>
      </c>
      <c r="V16" s="1154">
        <f>'８ページ～'!H157+'８ページ～ (2)'!H157+'８ページ～ (3)'!H157</f>
        <v>0</v>
      </c>
      <c r="W16" s="1154">
        <f>'８ページ～'!I157+'８ページ～ (2)'!I157+'８ページ～ (3)'!I157</f>
        <v>0</v>
      </c>
      <c r="X16" s="1154">
        <f>'２ページ～'!D19+'２ページ～ (2)'!D19+'２ページ～ (3)'!D19</f>
        <v>0</v>
      </c>
      <c r="Y16" s="1154">
        <f>'２ページ～'!E19+'２ページ～ (2)'!E19+'２ページ～ (3)'!E19</f>
        <v>0</v>
      </c>
      <c r="Z16" s="1154">
        <f>'２ページ～'!F19+'２ページ～ (2)'!F19+'２ページ～ (3)'!F19</f>
        <v>0</v>
      </c>
      <c r="AA16" s="1154">
        <f>'２ページ～'!D65+'２ページ～ (2)'!D65+'２ページ～ (3)'!D65</f>
        <v>0</v>
      </c>
      <c r="AB16" s="1154">
        <f>'２ページ～'!E65+'２ページ～ (2)'!E65+'２ページ～ (3)'!E65</f>
        <v>0</v>
      </c>
    </row>
    <row r="17" spans="1:28">
      <c r="A17" s="1146"/>
      <c r="B17" s="1166" t="s">
        <v>1038</v>
      </c>
      <c r="C17" s="1167"/>
      <c r="D17" s="1167"/>
      <c r="E17" s="1168">
        <f>SUM(E18:E24)</f>
        <v>0</v>
      </c>
      <c r="F17" s="1146"/>
      <c r="G17" s="1146"/>
      <c r="H17" s="1153" t="s">
        <v>128</v>
      </c>
      <c r="I17" s="1153" t="s">
        <v>418</v>
      </c>
      <c r="J17" s="1154">
        <f>'８ページ～'!F22+'８ページ～ (2)'!F22+'８ページ～ (3)'!F22</f>
        <v>0</v>
      </c>
      <c r="K17" s="1154">
        <f>'８ページ～'!G22+'８ページ～ (2)'!G22+'８ページ～ (3)'!G22</f>
        <v>0</v>
      </c>
      <c r="L17" s="1154">
        <f>'８ページ～'!D158+'８ページ～ (2)'!D158+'８ページ～ (3)'!D158</f>
        <v>0</v>
      </c>
      <c r="M17" s="1154">
        <f>'８ページ～'!E158+'８ページ～ (2)'!E158+'８ページ～ (3)'!E158</f>
        <v>0</v>
      </c>
      <c r="N17" s="1154">
        <f>'８ページ～'!D67+'８ページ～ (2)'!D67+'８ページ～ (3)'!D67</f>
        <v>0</v>
      </c>
      <c r="O17" s="1154">
        <f>'８ページ～'!E67+'８ページ～ (2)'!E67+'８ページ～ (3)'!E67</f>
        <v>0</v>
      </c>
      <c r="P17" s="1154">
        <f>'８ページ～'!F67+'８ページ～ (2)'!F67+'８ページ～ (3)'!F67</f>
        <v>0</v>
      </c>
      <c r="Q17" s="1154">
        <f>'８ページ～'!F158+'８ページ～ (2)'!F158+'８ページ～ (3)'!F158</f>
        <v>0</v>
      </c>
      <c r="R17" s="1154">
        <f>'８ページ～'!G158+'８ページ～ (2)'!G158+'８ページ～ (3)'!G158</f>
        <v>0</v>
      </c>
      <c r="S17" s="1154">
        <f>'８ページ～'!D112+'８ページ～ (2)'!D112+'８ページ～ (3)'!D112</f>
        <v>0</v>
      </c>
      <c r="T17" s="1154">
        <f>'８ページ～'!E112+'８ページ～ (2)'!E112+'８ページ～ (3)'!E112</f>
        <v>0</v>
      </c>
      <c r="U17" s="1154">
        <f>'８ページ～'!F112+'８ページ～ (2)'!F112+'８ページ～ (3)'!F112</f>
        <v>0</v>
      </c>
      <c r="V17" s="1154">
        <f>'８ページ～'!H158+'８ページ～ (2)'!H158+'８ページ～ (3)'!H158</f>
        <v>0</v>
      </c>
      <c r="W17" s="1154">
        <f>'８ページ～'!I158+'８ページ～ (2)'!I158+'８ページ～ (3)'!I158</f>
        <v>0</v>
      </c>
      <c r="X17" s="1154">
        <f>'２ページ～'!D20+'２ページ～ (2)'!D20+'２ページ～ (3)'!D20</f>
        <v>0</v>
      </c>
      <c r="Y17" s="1154">
        <f>'２ページ～'!E20+'２ページ～ (2)'!E20+'２ページ～ (3)'!E20</f>
        <v>0</v>
      </c>
      <c r="Z17" s="1154">
        <f>'２ページ～'!F20+'２ページ～ (2)'!F20+'２ページ～ (3)'!F20</f>
        <v>0</v>
      </c>
      <c r="AA17" s="1154">
        <f>'２ページ～'!D66+'２ページ～ (2)'!D66+'２ページ～ (3)'!D66</f>
        <v>0</v>
      </c>
      <c r="AB17" s="1154">
        <f>'２ページ～'!E66+'２ページ～ (2)'!E66+'２ページ～ (3)'!E66</f>
        <v>0</v>
      </c>
    </row>
    <row r="18" spans="1:28">
      <c r="A18" s="1146"/>
      <c r="B18" s="1169"/>
      <c r="C18" s="1170" t="s">
        <v>1037</v>
      </c>
      <c r="D18" s="1171"/>
      <c r="E18" s="1182"/>
      <c r="F18" s="1146"/>
      <c r="G18" s="1146"/>
      <c r="H18" s="1153" t="s">
        <v>129</v>
      </c>
      <c r="I18" s="1153" t="s">
        <v>419</v>
      </c>
      <c r="J18" s="1154">
        <f>'８ページ～'!F23+'８ページ～ (2)'!F23+'８ページ～ (3)'!F23</f>
        <v>0</v>
      </c>
      <c r="K18" s="1154">
        <f>'８ページ～'!G23+'８ページ～ (2)'!G23+'８ページ～ (3)'!G23</f>
        <v>0</v>
      </c>
      <c r="L18" s="1154">
        <f>'８ページ～'!D159+'８ページ～ (2)'!D159+'８ページ～ (3)'!D159</f>
        <v>0</v>
      </c>
      <c r="M18" s="1154">
        <f>'８ページ～'!E159+'８ページ～ (2)'!E159+'８ページ～ (3)'!E159</f>
        <v>0</v>
      </c>
      <c r="N18" s="1154">
        <f>'８ページ～'!D68+'８ページ～ (2)'!D68+'８ページ～ (3)'!D68</f>
        <v>0</v>
      </c>
      <c r="O18" s="1154">
        <f>'８ページ～'!E68+'８ページ～ (2)'!E68+'８ページ～ (3)'!E68</f>
        <v>0</v>
      </c>
      <c r="P18" s="1154">
        <f>'８ページ～'!F68+'８ページ～ (2)'!F68+'８ページ～ (3)'!F68</f>
        <v>0</v>
      </c>
      <c r="Q18" s="1154">
        <f>'８ページ～'!F159+'８ページ～ (2)'!F159+'８ページ～ (3)'!F159</f>
        <v>0</v>
      </c>
      <c r="R18" s="1154">
        <f>'８ページ～'!G159+'８ページ～ (2)'!G159+'８ページ～ (3)'!G159</f>
        <v>0</v>
      </c>
      <c r="S18" s="1154">
        <f>'８ページ～'!D113+'８ページ～ (2)'!D113+'８ページ～ (3)'!D113</f>
        <v>0</v>
      </c>
      <c r="T18" s="1154">
        <f>'８ページ～'!E113+'８ページ～ (2)'!E113+'８ページ～ (3)'!E113</f>
        <v>0</v>
      </c>
      <c r="U18" s="1154">
        <f>'８ページ～'!F113+'８ページ～ (2)'!F113+'８ページ～ (3)'!F113</f>
        <v>0</v>
      </c>
      <c r="V18" s="1154">
        <f>'８ページ～'!H159+'８ページ～ (2)'!H159+'８ページ～ (3)'!H159</f>
        <v>0</v>
      </c>
      <c r="W18" s="1154">
        <f>'８ページ～'!I159+'８ページ～ (2)'!I159+'８ページ～ (3)'!I159</f>
        <v>0</v>
      </c>
      <c r="X18" s="1154">
        <f>'２ページ～'!D21+'２ページ～ (2)'!D21+'２ページ～ (3)'!D21</f>
        <v>0</v>
      </c>
      <c r="Y18" s="1154">
        <f>'２ページ～'!E21+'２ページ～ (2)'!E21+'２ページ～ (3)'!E21</f>
        <v>0</v>
      </c>
      <c r="Z18" s="1154">
        <f>'２ページ～'!F21+'２ページ～ (2)'!F21+'２ページ～ (3)'!F21</f>
        <v>0</v>
      </c>
      <c r="AA18" s="1154">
        <f>'２ページ～'!D67+'２ページ～ (2)'!D67+'２ページ～ (3)'!D67</f>
        <v>0</v>
      </c>
      <c r="AB18" s="1154">
        <f>'２ページ～'!E67+'２ページ～ (2)'!E67+'２ページ～ (3)'!E67</f>
        <v>0</v>
      </c>
    </row>
    <row r="19" spans="1:28">
      <c r="A19" s="1146"/>
      <c r="B19" s="1169"/>
      <c r="C19" s="1170" t="s">
        <v>1036</v>
      </c>
      <c r="D19" s="1171"/>
      <c r="E19" s="1182"/>
      <c r="F19" s="1146"/>
      <c r="G19" s="1146"/>
      <c r="H19" s="1153" t="s">
        <v>131</v>
      </c>
      <c r="I19" s="1153" t="s">
        <v>420</v>
      </c>
      <c r="J19" s="1154">
        <f>'８ページ～'!F24+'８ページ～ (2)'!F24+'８ページ～ (3)'!F24</f>
        <v>0</v>
      </c>
      <c r="K19" s="1154">
        <f>'８ページ～'!G24+'８ページ～ (2)'!G24+'８ページ～ (3)'!G24</f>
        <v>0</v>
      </c>
      <c r="L19" s="1154">
        <f>'８ページ～'!D160+'８ページ～ (2)'!D160+'８ページ～ (3)'!D160</f>
        <v>0</v>
      </c>
      <c r="M19" s="1154">
        <f>'８ページ～'!E160+'８ページ～ (2)'!E160+'８ページ～ (3)'!E160</f>
        <v>0</v>
      </c>
      <c r="N19" s="1154">
        <f>'８ページ～'!D69+'８ページ～ (2)'!D69+'８ページ～ (3)'!D69</f>
        <v>0</v>
      </c>
      <c r="O19" s="1154">
        <f>'８ページ～'!E69+'８ページ～ (2)'!E69+'８ページ～ (3)'!E69</f>
        <v>0</v>
      </c>
      <c r="P19" s="1154">
        <f>'８ページ～'!F69+'８ページ～ (2)'!F69+'８ページ～ (3)'!F69</f>
        <v>0</v>
      </c>
      <c r="Q19" s="1154">
        <f>'８ページ～'!F160+'８ページ～ (2)'!F160+'８ページ～ (3)'!F160</f>
        <v>0</v>
      </c>
      <c r="R19" s="1154">
        <f>'８ページ～'!G160+'８ページ～ (2)'!G160+'８ページ～ (3)'!G160</f>
        <v>0</v>
      </c>
      <c r="S19" s="1154">
        <f>'８ページ～'!D114+'８ページ～ (2)'!D114+'８ページ～ (3)'!D114</f>
        <v>0</v>
      </c>
      <c r="T19" s="1154">
        <f>'８ページ～'!E114+'８ページ～ (2)'!E114+'８ページ～ (3)'!E114</f>
        <v>0</v>
      </c>
      <c r="U19" s="1154">
        <f>'８ページ～'!F114+'８ページ～ (2)'!F114+'８ページ～ (3)'!F114</f>
        <v>0</v>
      </c>
      <c r="V19" s="1154">
        <f>'８ページ～'!H160+'８ページ～ (2)'!H160+'８ページ～ (3)'!H160</f>
        <v>0</v>
      </c>
      <c r="W19" s="1154">
        <f>'８ページ～'!I160+'８ページ～ (2)'!I160+'８ページ～ (3)'!I160</f>
        <v>0</v>
      </c>
      <c r="X19" s="1154">
        <f>'２ページ～'!D22+'２ページ～ (2)'!D22+'２ページ～ (3)'!D22</f>
        <v>0</v>
      </c>
      <c r="Y19" s="1154">
        <f>'２ページ～'!E22+'２ページ～ (2)'!E22+'２ページ～ (3)'!E22</f>
        <v>0</v>
      </c>
      <c r="Z19" s="1154">
        <f>'２ページ～'!F22+'２ページ～ (2)'!F22+'２ページ～ (3)'!F22</f>
        <v>0</v>
      </c>
      <c r="AA19" s="1154">
        <f>'２ページ～'!D68+'２ページ～ (2)'!D68+'２ページ～ (3)'!D68</f>
        <v>0</v>
      </c>
      <c r="AB19" s="1154">
        <f>'２ページ～'!E68+'２ページ～ (2)'!E68+'２ページ～ (3)'!E68</f>
        <v>0</v>
      </c>
    </row>
    <row r="20" spans="1:28">
      <c r="A20" s="1146"/>
      <c r="B20" s="1169"/>
      <c r="C20" s="1170" t="s">
        <v>1035</v>
      </c>
      <c r="D20" s="1171"/>
      <c r="E20" s="1182"/>
      <c r="F20" s="1146"/>
      <c r="G20" s="1146"/>
      <c r="H20" s="1153" t="s">
        <v>133</v>
      </c>
      <c r="I20" s="1153" t="s">
        <v>14</v>
      </c>
      <c r="J20" s="1154">
        <f>'８ページ～'!F25+'８ページ～ (2)'!F25+'８ページ～ (3)'!F25</f>
        <v>0</v>
      </c>
      <c r="K20" s="1154">
        <f>'８ページ～'!G25+'８ページ～ (2)'!G25+'８ページ～ (3)'!G25</f>
        <v>0</v>
      </c>
      <c r="L20" s="1154">
        <f>'８ページ～'!D161+'８ページ～ (2)'!D161+'８ページ～ (3)'!D161</f>
        <v>0</v>
      </c>
      <c r="M20" s="1154">
        <f>'８ページ～'!E161+'８ページ～ (2)'!E161+'８ページ～ (3)'!E161</f>
        <v>0</v>
      </c>
      <c r="N20" s="1154">
        <f>'８ページ～'!D70+'８ページ～ (2)'!D70+'８ページ～ (3)'!D70</f>
        <v>0</v>
      </c>
      <c r="O20" s="1154">
        <f>'８ページ～'!E70+'８ページ～ (2)'!E70+'８ページ～ (3)'!E70</f>
        <v>0</v>
      </c>
      <c r="P20" s="1154">
        <f>'８ページ～'!F70+'８ページ～ (2)'!F70+'８ページ～ (3)'!F70</f>
        <v>0</v>
      </c>
      <c r="Q20" s="1154">
        <f>'８ページ～'!F161+'８ページ～ (2)'!F161+'８ページ～ (3)'!F161</f>
        <v>0</v>
      </c>
      <c r="R20" s="1154">
        <f>'８ページ～'!G161+'８ページ～ (2)'!G161+'８ページ～ (3)'!G161</f>
        <v>0</v>
      </c>
      <c r="S20" s="1154">
        <f>'８ページ～'!D115+'８ページ～ (2)'!D115+'８ページ～ (3)'!D115</f>
        <v>0</v>
      </c>
      <c r="T20" s="1154">
        <f>'８ページ～'!E115+'８ページ～ (2)'!E115+'８ページ～ (3)'!E115</f>
        <v>0</v>
      </c>
      <c r="U20" s="1154">
        <f>'８ページ～'!F115+'８ページ～ (2)'!F115+'８ページ～ (3)'!F115</f>
        <v>0</v>
      </c>
      <c r="V20" s="1154">
        <f>'８ページ～'!H161+'８ページ～ (2)'!H161+'８ページ～ (3)'!H161</f>
        <v>0</v>
      </c>
      <c r="W20" s="1154">
        <f>'８ページ～'!I161+'８ページ～ (2)'!I161+'８ページ～ (3)'!I161</f>
        <v>0</v>
      </c>
      <c r="X20" s="1154">
        <f>'２ページ～'!D23+'２ページ～ (2)'!D23+'２ページ～ (3)'!D23</f>
        <v>0</v>
      </c>
      <c r="Y20" s="1154">
        <f>'２ページ～'!E23+'２ページ～ (2)'!E23+'２ページ～ (3)'!E23</f>
        <v>0</v>
      </c>
      <c r="Z20" s="1154">
        <f>'２ページ～'!F23+'２ページ～ (2)'!F23+'２ページ～ (3)'!F23</f>
        <v>0</v>
      </c>
      <c r="AA20" s="1154">
        <f>'２ページ～'!D69+'２ページ～ (2)'!D69+'２ページ～ (3)'!D69</f>
        <v>0</v>
      </c>
      <c r="AB20" s="1154">
        <f>'２ページ～'!E69+'２ページ～ (2)'!E69+'２ページ～ (3)'!E69</f>
        <v>0</v>
      </c>
    </row>
    <row r="21" spans="1:28">
      <c r="A21" s="1146"/>
      <c r="B21" s="1169"/>
      <c r="C21" s="1170" t="s">
        <v>1034</v>
      </c>
      <c r="D21" s="1171"/>
      <c r="E21" s="1182"/>
      <c r="F21" s="1146"/>
      <c r="G21" s="1146"/>
      <c r="H21" s="1153" t="s">
        <v>135</v>
      </c>
      <c r="I21" s="1153" t="s">
        <v>13</v>
      </c>
      <c r="J21" s="1154">
        <f>'８ページ～'!F26+'８ページ～ (2)'!F26+'８ページ～ (3)'!F26</f>
        <v>0</v>
      </c>
      <c r="K21" s="1154">
        <f>'８ページ～'!G26+'８ページ～ (2)'!G26+'８ページ～ (3)'!G26</f>
        <v>0</v>
      </c>
      <c r="L21" s="1154">
        <f>'８ページ～'!D162+'８ページ～ (2)'!D162+'８ページ～ (3)'!D162</f>
        <v>0</v>
      </c>
      <c r="M21" s="1154">
        <f>'８ページ～'!E162+'８ページ～ (2)'!E162+'８ページ～ (3)'!E162</f>
        <v>0</v>
      </c>
      <c r="N21" s="1154">
        <f>'８ページ～'!D71+'８ページ～ (2)'!D71+'８ページ～ (3)'!D71</f>
        <v>0</v>
      </c>
      <c r="O21" s="1154">
        <f>'８ページ～'!E71+'８ページ～ (2)'!E71+'８ページ～ (3)'!E71</f>
        <v>0</v>
      </c>
      <c r="P21" s="1154">
        <f>'８ページ～'!F71+'８ページ～ (2)'!F71+'８ページ～ (3)'!F71</f>
        <v>0</v>
      </c>
      <c r="Q21" s="1154">
        <f>'８ページ～'!F162+'８ページ～ (2)'!F162+'８ページ～ (3)'!F162</f>
        <v>0</v>
      </c>
      <c r="R21" s="1154">
        <f>'８ページ～'!G162+'８ページ～ (2)'!G162+'８ページ～ (3)'!G162</f>
        <v>0</v>
      </c>
      <c r="S21" s="1154">
        <f>'８ページ～'!D116+'８ページ～ (2)'!D116+'８ページ～ (3)'!D116</f>
        <v>0</v>
      </c>
      <c r="T21" s="1154">
        <f>'８ページ～'!E116+'８ページ～ (2)'!E116+'８ページ～ (3)'!E116</f>
        <v>0</v>
      </c>
      <c r="U21" s="1154">
        <f>'８ページ～'!F116+'８ページ～ (2)'!F116+'８ページ～ (3)'!F116</f>
        <v>0</v>
      </c>
      <c r="V21" s="1154">
        <f>'８ページ～'!H162+'８ページ～ (2)'!H162+'８ページ～ (3)'!H162</f>
        <v>0</v>
      </c>
      <c r="W21" s="1154">
        <f>'８ページ～'!I162+'８ページ～ (2)'!I162+'８ページ～ (3)'!I162</f>
        <v>0</v>
      </c>
      <c r="X21" s="1154">
        <f>'２ページ～'!D24+'２ページ～ (2)'!D24+'２ページ～ (3)'!D24</f>
        <v>0</v>
      </c>
      <c r="Y21" s="1154">
        <f>'２ページ～'!E24+'２ページ～ (2)'!E24+'２ページ～ (3)'!E24</f>
        <v>0</v>
      </c>
      <c r="Z21" s="1154">
        <f>'２ページ～'!F24+'２ページ～ (2)'!F24+'２ページ～ (3)'!F24</f>
        <v>0</v>
      </c>
      <c r="AA21" s="1154">
        <f>'２ページ～'!D70+'２ページ～ (2)'!D70+'２ページ～ (3)'!D70</f>
        <v>0</v>
      </c>
      <c r="AB21" s="1154">
        <f>'２ページ～'!E70+'２ページ～ (2)'!E70+'２ページ～ (3)'!E70</f>
        <v>0</v>
      </c>
    </row>
    <row r="22" spans="1:28">
      <c r="A22" s="1146"/>
      <c r="B22" s="1169"/>
      <c r="C22" s="1170" t="s">
        <v>1033</v>
      </c>
      <c r="D22" s="1171"/>
      <c r="E22" s="1182"/>
      <c r="F22" s="1146"/>
      <c r="G22" s="1146"/>
      <c r="H22" s="1153" t="s">
        <v>136</v>
      </c>
      <c r="I22" s="1153" t="s">
        <v>577</v>
      </c>
      <c r="J22" s="1154">
        <f>'８ページ～'!F27+'８ページ～ (2)'!F27+'８ページ～ (3)'!F27</f>
        <v>0</v>
      </c>
      <c r="K22" s="1154">
        <f>'８ページ～'!G27+'８ページ～ (2)'!G27+'８ページ～ (3)'!G27</f>
        <v>0</v>
      </c>
      <c r="L22" s="1154">
        <f>'８ページ～'!D163+'８ページ～ (2)'!D163+'８ページ～ (3)'!D163</f>
        <v>0</v>
      </c>
      <c r="M22" s="1154">
        <f>'８ページ～'!E163+'８ページ～ (2)'!E163+'８ページ～ (3)'!E163</f>
        <v>0</v>
      </c>
      <c r="N22" s="1154">
        <f>'８ページ～'!D72+'８ページ～ (2)'!D72+'８ページ～ (3)'!D72</f>
        <v>0</v>
      </c>
      <c r="O22" s="1154">
        <f>'８ページ～'!E72+'８ページ～ (2)'!E72+'８ページ～ (3)'!E72</f>
        <v>0</v>
      </c>
      <c r="P22" s="1154">
        <f>'８ページ～'!F72+'８ページ～ (2)'!F72+'８ページ～ (3)'!F72</f>
        <v>0</v>
      </c>
      <c r="Q22" s="1154">
        <f>'８ページ～'!F163+'８ページ～ (2)'!F163+'８ページ～ (3)'!F163</f>
        <v>0</v>
      </c>
      <c r="R22" s="1154">
        <f>'８ページ～'!G163+'８ページ～ (2)'!G163+'８ページ～ (3)'!G163</f>
        <v>0</v>
      </c>
      <c r="S22" s="1154">
        <f>'８ページ～'!D117+'８ページ～ (2)'!D117+'８ページ～ (3)'!D117</f>
        <v>0</v>
      </c>
      <c r="T22" s="1154">
        <f>'８ページ～'!E117+'８ページ～ (2)'!E117+'８ページ～ (3)'!E117</f>
        <v>0</v>
      </c>
      <c r="U22" s="1154">
        <f>'８ページ～'!F117+'８ページ～ (2)'!F117+'８ページ～ (3)'!F117</f>
        <v>0</v>
      </c>
      <c r="V22" s="1154">
        <f>'８ページ～'!H163+'８ページ～ (2)'!H163+'８ページ～ (3)'!H163</f>
        <v>0</v>
      </c>
      <c r="W22" s="1154">
        <f>'８ページ～'!I163+'８ページ～ (2)'!I163+'８ページ～ (3)'!I163</f>
        <v>0</v>
      </c>
      <c r="X22" s="1154">
        <f>'２ページ～'!D25+'２ページ～ (2)'!D25+'２ページ～ (3)'!D25</f>
        <v>0</v>
      </c>
      <c r="Y22" s="1154">
        <f>'２ページ～'!E25+'２ページ～ (2)'!E25+'２ページ～ (3)'!E25</f>
        <v>0</v>
      </c>
      <c r="Z22" s="1154">
        <f>'２ページ～'!F25+'２ページ～ (2)'!F25+'２ページ～ (3)'!F25</f>
        <v>0</v>
      </c>
      <c r="AA22" s="1154">
        <f>'２ページ～'!D71+'２ページ～ (2)'!D71+'２ページ～ (3)'!D71</f>
        <v>0</v>
      </c>
      <c r="AB22" s="1154">
        <f>'２ページ～'!E71+'２ページ～ (2)'!E71+'２ページ～ (3)'!E71</f>
        <v>0</v>
      </c>
    </row>
    <row r="23" spans="1:28">
      <c r="A23" s="1146"/>
      <c r="B23" s="1169"/>
      <c r="C23" s="1170" t="s">
        <v>1032</v>
      </c>
      <c r="D23" s="1171"/>
      <c r="E23" s="1182"/>
      <c r="F23" s="1146"/>
      <c r="G23" s="1146"/>
      <c r="H23" s="1153" t="s">
        <v>138</v>
      </c>
      <c r="I23" s="1153" t="s">
        <v>15</v>
      </c>
      <c r="J23" s="1154">
        <f>'８ページ～'!F28+'８ページ～ (2)'!F28+'８ページ～ (3)'!F28</f>
        <v>0</v>
      </c>
      <c r="K23" s="1154">
        <f>'８ページ～'!G28+'８ページ～ (2)'!G28+'８ページ～ (3)'!G28</f>
        <v>0</v>
      </c>
      <c r="L23" s="1154">
        <f>'８ページ～'!D164+'８ページ～ (2)'!D164+'８ページ～ (3)'!D164</f>
        <v>0</v>
      </c>
      <c r="M23" s="1154">
        <f>'８ページ～'!E164+'８ページ～ (2)'!E164+'８ページ～ (3)'!E164</f>
        <v>0</v>
      </c>
      <c r="N23" s="1154">
        <f>'８ページ～'!D73+'８ページ～ (2)'!D73+'８ページ～ (3)'!D73</f>
        <v>0</v>
      </c>
      <c r="O23" s="1154">
        <f>'８ページ～'!E73+'８ページ～ (2)'!E73+'８ページ～ (3)'!E73</f>
        <v>0</v>
      </c>
      <c r="P23" s="1154">
        <f>'８ページ～'!F73+'８ページ～ (2)'!F73+'８ページ～ (3)'!F73</f>
        <v>0</v>
      </c>
      <c r="Q23" s="1154">
        <f>'８ページ～'!F164+'８ページ～ (2)'!F164+'８ページ～ (3)'!F164</f>
        <v>0</v>
      </c>
      <c r="R23" s="1154">
        <f>'８ページ～'!G164+'８ページ～ (2)'!G164+'８ページ～ (3)'!G164</f>
        <v>0</v>
      </c>
      <c r="S23" s="1154">
        <f>'８ページ～'!D118+'８ページ～ (2)'!D118+'８ページ～ (3)'!D118</f>
        <v>0</v>
      </c>
      <c r="T23" s="1154">
        <f>'８ページ～'!E118+'８ページ～ (2)'!E118+'８ページ～ (3)'!E118</f>
        <v>0</v>
      </c>
      <c r="U23" s="1154">
        <f>'８ページ～'!F118+'８ページ～ (2)'!F118+'８ページ～ (3)'!F118</f>
        <v>0</v>
      </c>
      <c r="V23" s="1154">
        <f>'８ページ～'!H164+'８ページ～ (2)'!H164+'８ページ～ (3)'!H164</f>
        <v>0</v>
      </c>
      <c r="W23" s="1154">
        <f>'８ページ～'!I164+'８ページ～ (2)'!I164+'８ページ～ (3)'!I164</f>
        <v>0</v>
      </c>
      <c r="X23" s="1154">
        <f>'２ページ～'!D26+'２ページ～ (2)'!D26+'２ページ～ (3)'!D26</f>
        <v>0</v>
      </c>
      <c r="Y23" s="1154">
        <f>'２ページ～'!E26+'２ページ～ (2)'!E26+'２ページ～ (3)'!E26</f>
        <v>0</v>
      </c>
      <c r="Z23" s="1154">
        <f>'２ページ～'!F26+'２ページ～ (2)'!F26+'２ページ～ (3)'!F26</f>
        <v>0</v>
      </c>
      <c r="AA23" s="1154">
        <f>'２ページ～'!D72+'２ページ～ (2)'!D72+'２ページ～ (3)'!D72</f>
        <v>0</v>
      </c>
      <c r="AB23" s="1154">
        <f>'２ページ～'!E72+'２ページ～ (2)'!E72+'２ページ～ (3)'!E72</f>
        <v>0</v>
      </c>
    </row>
    <row r="24" spans="1:28">
      <c r="A24" s="1146"/>
      <c r="B24" s="1172"/>
      <c r="C24" s="1170" t="s">
        <v>1031</v>
      </c>
      <c r="D24" s="1171"/>
      <c r="E24" s="1182"/>
      <c r="F24" s="1146"/>
      <c r="G24" s="1146"/>
      <c r="H24" s="1153" t="s">
        <v>139</v>
      </c>
      <c r="I24" s="1153" t="s">
        <v>16</v>
      </c>
      <c r="J24" s="1154">
        <f>'８ページ～'!F29+'８ページ～ (2)'!F29+'８ページ～ (3)'!F29</f>
        <v>0</v>
      </c>
      <c r="K24" s="1154">
        <f>'８ページ～'!G29+'８ページ～ (2)'!G29+'８ページ～ (3)'!G29</f>
        <v>0</v>
      </c>
      <c r="L24" s="1154">
        <f>'８ページ～'!D165+'８ページ～ (2)'!D165+'８ページ～ (3)'!D165</f>
        <v>0</v>
      </c>
      <c r="M24" s="1154">
        <f>'８ページ～'!E165+'８ページ～ (2)'!E165+'８ページ～ (3)'!E165</f>
        <v>0</v>
      </c>
      <c r="N24" s="1154">
        <f>'８ページ～'!D74+'８ページ～ (2)'!D74+'８ページ～ (3)'!D74</f>
        <v>0</v>
      </c>
      <c r="O24" s="1154">
        <f>'８ページ～'!E74+'８ページ～ (2)'!E74+'８ページ～ (3)'!E74</f>
        <v>0</v>
      </c>
      <c r="P24" s="1154">
        <f>'８ページ～'!F74+'８ページ～ (2)'!F74+'８ページ～ (3)'!F74</f>
        <v>0</v>
      </c>
      <c r="Q24" s="1154">
        <f>'８ページ～'!F165+'８ページ～ (2)'!F165+'８ページ～ (3)'!F165</f>
        <v>0</v>
      </c>
      <c r="R24" s="1154">
        <f>'８ページ～'!G165+'８ページ～ (2)'!G165+'８ページ～ (3)'!G165</f>
        <v>0</v>
      </c>
      <c r="S24" s="1154">
        <f>'８ページ～'!D119+'８ページ～ (2)'!D119+'８ページ～ (3)'!D119</f>
        <v>0</v>
      </c>
      <c r="T24" s="1154">
        <f>'８ページ～'!E119+'８ページ～ (2)'!E119+'８ページ～ (3)'!E119</f>
        <v>0</v>
      </c>
      <c r="U24" s="1154">
        <f>'８ページ～'!F119+'８ページ～ (2)'!F119+'８ページ～ (3)'!F119</f>
        <v>0</v>
      </c>
      <c r="V24" s="1154">
        <f>'８ページ～'!H165+'８ページ～ (2)'!H165+'８ページ～ (3)'!H165</f>
        <v>0</v>
      </c>
      <c r="W24" s="1154">
        <f>'８ページ～'!I165+'８ページ～ (2)'!I165+'８ページ～ (3)'!I165</f>
        <v>0</v>
      </c>
      <c r="X24" s="1154">
        <f>'２ページ～'!D27+'２ページ～ (2)'!D27+'２ページ～ (3)'!D27</f>
        <v>0</v>
      </c>
      <c r="Y24" s="1154">
        <f>'２ページ～'!E27+'２ページ～ (2)'!E27+'２ページ～ (3)'!E27</f>
        <v>0</v>
      </c>
      <c r="Z24" s="1154">
        <f>'２ページ～'!F27+'２ページ～ (2)'!F27+'２ページ～ (3)'!F27</f>
        <v>0</v>
      </c>
      <c r="AA24" s="1154">
        <f>'２ページ～'!D73+'２ページ～ (2)'!D73+'２ページ～ (3)'!D73</f>
        <v>0</v>
      </c>
      <c r="AB24" s="1154">
        <f>'２ページ～'!E73+'２ページ～ (2)'!E73+'２ページ～ (3)'!E73</f>
        <v>0</v>
      </c>
    </row>
    <row r="25" spans="1:28">
      <c r="A25" s="1146"/>
      <c r="B25" s="1173" t="s">
        <v>1030</v>
      </c>
      <c r="C25" s="1174"/>
      <c r="D25" s="1174"/>
      <c r="E25" s="1175">
        <f>SUM(E3,E17)</f>
        <v>0</v>
      </c>
      <c r="F25" s="1146"/>
      <c r="G25" s="1146"/>
      <c r="H25" s="1153" t="s">
        <v>140</v>
      </c>
      <c r="I25" s="1153" t="s">
        <v>17</v>
      </c>
      <c r="J25" s="1154">
        <f>'８ページ～'!F30+'８ページ～ (2)'!F30+'８ページ～ (3)'!F30</f>
        <v>0</v>
      </c>
      <c r="K25" s="1154">
        <f>'８ページ～'!G30+'８ページ～ (2)'!G30+'８ページ～ (3)'!G30</f>
        <v>0</v>
      </c>
      <c r="L25" s="1154">
        <f>'８ページ～'!D166+'８ページ～ (2)'!D166+'８ページ～ (3)'!D166</f>
        <v>0</v>
      </c>
      <c r="M25" s="1154">
        <f>'８ページ～'!E166+'８ページ～ (2)'!E166+'８ページ～ (3)'!E166</f>
        <v>0</v>
      </c>
      <c r="N25" s="1154">
        <f>'８ページ～'!D75+'８ページ～ (2)'!D75+'８ページ～ (3)'!D75</f>
        <v>0</v>
      </c>
      <c r="O25" s="1154">
        <f>'８ページ～'!E75+'８ページ～ (2)'!E75+'８ページ～ (3)'!E75</f>
        <v>0</v>
      </c>
      <c r="P25" s="1154">
        <f>'８ページ～'!F75+'８ページ～ (2)'!F75+'８ページ～ (3)'!F75</f>
        <v>0</v>
      </c>
      <c r="Q25" s="1154">
        <f>'８ページ～'!F166+'８ページ～ (2)'!F166+'８ページ～ (3)'!F166</f>
        <v>0</v>
      </c>
      <c r="R25" s="1154">
        <f>'８ページ～'!G166+'８ページ～ (2)'!G166+'８ページ～ (3)'!G166</f>
        <v>0</v>
      </c>
      <c r="S25" s="1154">
        <f>'８ページ～'!D120+'８ページ～ (2)'!D120+'８ページ～ (3)'!D120</f>
        <v>0</v>
      </c>
      <c r="T25" s="1154">
        <f>'８ページ～'!E120+'８ページ～ (2)'!E120+'８ページ～ (3)'!E120</f>
        <v>0</v>
      </c>
      <c r="U25" s="1154">
        <f>'８ページ～'!F120+'８ページ～ (2)'!F120+'８ページ～ (3)'!F120</f>
        <v>0</v>
      </c>
      <c r="V25" s="1154">
        <f>'８ページ～'!H166+'８ページ～ (2)'!H166+'８ページ～ (3)'!H166</f>
        <v>0</v>
      </c>
      <c r="W25" s="1154">
        <f>'８ページ～'!I166+'８ページ～ (2)'!I166+'８ページ～ (3)'!I166</f>
        <v>0</v>
      </c>
      <c r="X25" s="1154">
        <f>'２ページ～'!D28+'２ページ～ (2)'!D28+'２ページ～ (3)'!D28</f>
        <v>0</v>
      </c>
      <c r="Y25" s="1154">
        <f>'２ページ～'!E28+'２ページ～ (2)'!E28+'２ページ～ (3)'!E28</f>
        <v>0</v>
      </c>
      <c r="Z25" s="1154">
        <f>'２ページ～'!F28+'２ページ～ (2)'!F28+'２ページ～ (3)'!F28</f>
        <v>0</v>
      </c>
      <c r="AA25" s="1154">
        <f>'２ページ～'!D74+'２ページ～ (2)'!D74+'２ページ～ (3)'!D74</f>
        <v>0</v>
      </c>
      <c r="AB25" s="1154">
        <f>'２ページ～'!E74+'２ページ～ (2)'!E74+'２ページ～ (3)'!E74</f>
        <v>0</v>
      </c>
    </row>
    <row r="26" spans="1:28">
      <c r="A26" s="1146"/>
      <c r="B26" s="1146"/>
      <c r="C26" s="1146"/>
      <c r="D26" s="1146"/>
      <c r="E26" s="1146"/>
      <c r="F26" s="1146"/>
      <c r="G26" s="1146"/>
      <c r="H26" s="1153" t="s">
        <v>141</v>
      </c>
      <c r="I26" s="1153" t="s">
        <v>18</v>
      </c>
      <c r="J26" s="1154">
        <f>'８ページ～'!F31+'８ページ～ (2)'!F31+'８ページ～ (3)'!F31</f>
        <v>0</v>
      </c>
      <c r="K26" s="1154">
        <f>'８ページ～'!G31+'８ページ～ (2)'!G31+'８ページ～ (3)'!G31</f>
        <v>0</v>
      </c>
      <c r="L26" s="1154">
        <f>'８ページ～'!D167+'８ページ～ (2)'!D167+'８ページ～ (3)'!D167</f>
        <v>0</v>
      </c>
      <c r="M26" s="1154">
        <f>'８ページ～'!E167+'８ページ～ (2)'!E167+'８ページ～ (3)'!E167</f>
        <v>0</v>
      </c>
      <c r="N26" s="1154">
        <f>'８ページ～'!D76+'８ページ～ (2)'!D76+'８ページ～ (3)'!D76</f>
        <v>0</v>
      </c>
      <c r="O26" s="1154">
        <f>'８ページ～'!E76+'８ページ～ (2)'!E76+'８ページ～ (3)'!E76</f>
        <v>0</v>
      </c>
      <c r="P26" s="1154">
        <f>'８ページ～'!F76+'８ページ～ (2)'!F76+'８ページ～ (3)'!F76</f>
        <v>0</v>
      </c>
      <c r="Q26" s="1154">
        <f>'８ページ～'!F167+'８ページ～ (2)'!F167+'８ページ～ (3)'!F167</f>
        <v>0</v>
      </c>
      <c r="R26" s="1154">
        <f>'８ページ～'!G167+'８ページ～ (2)'!G167+'８ページ～ (3)'!G167</f>
        <v>0</v>
      </c>
      <c r="S26" s="1154">
        <f>'８ページ～'!D121+'８ページ～ (2)'!D121+'８ページ～ (3)'!D121</f>
        <v>0</v>
      </c>
      <c r="T26" s="1154">
        <f>'８ページ～'!E121+'８ページ～ (2)'!E121+'８ページ～ (3)'!E121</f>
        <v>0</v>
      </c>
      <c r="U26" s="1154">
        <f>'８ページ～'!F121+'８ページ～ (2)'!F121+'８ページ～ (3)'!F121</f>
        <v>0</v>
      </c>
      <c r="V26" s="1154">
        <f>'８ページ～'!H167+'８ページ～ (2)'!H167+'８ページ～ (3)'!H167</f>
        <v>0</v>
      </c>
      <c r="W26" s="1154">
        <f>'８ページ～'!I167+'８ページ～ (2)'!I167+'８ページ～ (3)'!I167</f>
        <v>0</v>
      </c>
      <c r="X26" s="1154">
        <f>'２ページ～'!D29+'２ページ～ (2)'!D29+'２ページ～ (3)'!D29</f>
        <v>0</v>
      </c>
      <c r="Y26" s="1154">
        <f>'２ページ～'!E29+'２ページ～ (2)'!E29+'２ページ～ (3)'!E29</f>
        <v>0</v>
      </c>
      <c r="Z26" s="1154">
        <f>'２ページ～'!F29+'２ページ～ (2)'!F29+'２ページ～ (3)'!F29</f>
        <v>0</v>
      </c>
      <c r="AA26" s="1154">
        <f>'２ページ～'!D75+'２ページ～ (2)'!D75+'２ページ～ (3)'!D75</f>
        <v>0</v>
      </c>
      <c r="AB26" s="1154">
        <f>'２ページ～'!E75+'２ページ～ (2)'!E75+'２ページ～ (3)'!E75</f>
        <v>0</v>
      </c>
    </row>
    <row r="27" spans="1:28" ht="25.5" customHeight="1">
      <c r="A27" s="1146"/>
      <c r="B27" s="1146" t="s">
        <v>1216</v>
      </c>
      <c r="C27" s="1146"/>
      <c r="D27" s="1146"/>
      <c r="E27" s="1146"/>
      <c r="F27" s="1146"/>
      <c r="G27" s="1146"/>
      <c r="H27" s="1153" t="s">
        <v>143</v>
      </c>
      <c r="I27" s="1153" t="s">
        <v>29</v>
      </c>
      <c r="J27" s="1154">
        <f>'８ページ～'!F32+'８ページ～ (2)'!F32+'８ページ～ (3)'!F32</f>
        <v>0</v>
      </c>
      <c r="K27" s="1154">
        <f>'８ページ～'!G32+'８ページ～ (2)'!G32+'８ページ～ (3)'!G32</f>
        <v>0</v>
      </c>
      <c r="L27" s="1154">
        <f>'８ページ～'!D168+'８ページ～ (2)'!D168+'８ページ～ (3)'!D168</f>
        <v>0</v>
      </c>
      <c r="M27" s="1154">
        <f>'８ページ～'!E168+'８ページ～ (2)'!E168+'８ページ～ (3)'!E168</f>
        <v>0</v>
      </c>
      <c r="N27" s="1154">
        <f>'８ページ～'!D77+'８ページ～ (2)'!D77+'８ページ～ (3)'!D77</f>
        <v>0</v>
      </c>
      <c r="O27" s="1154">
        <f>'８ページ～'!E77+'８ページ～ (2)'!E77+'８ページ～ (3)'!E77</f>
        <v>0</v>
      </c>
      <c r="P27" s="1154">
        <f>'８ページ～'!F77+'８ページ～ (2)'!F77+'８ページ～ (3)'!F77</f>
        <v>0</v>
      </c>
      <c r="Q27" s="1154">
        <f>'８ページ～'!F168+'８ページ～ (2)'!F168+'８ページ～ (3)'!F168</f>
        <v>0</v>
      </c>
      <c r="R27" s="1154">
        <f>'８ページ～'!G168+'８ページ～ (2)'!G168+'８ページ～ (3)'!G168</f>
        <v>0</v>
      </c>
      <c r="S27" s="1154">
        <f>'８ページ～'!D122+'８ページ～ (2)'!D122+'８ページ～ (3)'!D122</f>
        <v>0</v>
      </c>
      <c r="T27" s="1154">
        <f>'８ページ～'!E122+'８ページ～ (2)'!E122+'８ページ～ (3)'!E122</f>
        <v>0</v>
      </c>
      <c r="U27" s="1154">
        <f>'８ページ～'!F122+'８ページ～ (2)'!F122+'８ページ～ (3)'!F122</f>
        <v>0</v>
      </c>
      <c r="V27" s="1154">
        <f>'８ページ～'!H168+'８ページ～ (2)'!H168+'８ページ～ (3)'!H168</f>
        <v>0</v>
      </c>
      <c r="W27" s="1154">
        <f>'８ページ～'!I168+'８ページ～ (2)'!I168+'８ページ～ (3)'!I168</f>
        <v>0</v>
      </c>
      <c r="X27" s="1154">
        <f>'２ページ～'!D30+'２ページ～ (2)'!D30+'２ページ～ (3)'!D30</f>
        <v>0</v>
      </c>
      <c r="Y27" s="1154">
        <f>'２ページ～'!E30+'２ページ～ (2)'!E30+'２ページ～ (3)'!E30</f>
        <v>0</v>
      </c>
      <c r="Z27" s="1154">
        <f>'２ページ～'!F30+'２ページ～ (2)'!F30+'２ページ～ (3)'!F30</f>
        <v>0</v>
      </c>
      <c r="AA27" s="1154">
        <f>'２ページ～'!D76+'２ページ～ (2)'!D76+'２ページ～ (3)'!D76</f>
        <v>0</v>
      </c>
      <c r="AB27" s="1154">
        <f>'２ページ～'!E76+'２ページ～ (2)'!E76+'２ページ～ (3)'!E76</f>
        <v>0</v>
      </c>
    </row>
    <row r="28" spans="1:28">
      <c r="A28" s="1146"/>
      <c r="B28" s="1176" t="s">
        <v>1215</v>
      </c>
      <c r="C28" s="1177"/>
      <c r="D28" s="1177"/>
      <c r="E28" s="1178">
        <f>SUM(E29:E30)</f>
        <v>0</v>
      </c>
      <c r="F28" s="1146"/>
      <c r="G28" s="1146"/>
      <c r="H28" s="1153" t="s">
        <v>145</v>
      </c>
      <c r="I28" s="1153" t="s">
        <v>30</v>
      </c>
      <c r="J28" s="1154">
        <f>'８ページ～'!F33+'８ページ～ (2)'!F33+'８ページ～ (3)'!F33</f>
        <v>0</v>
      </c>
      <c r="K28" s="1154">
        <f>'８ページ～'!G33+'８ページ～ (2)'!G33+'８ページ～ (3)'!G33</f>
        <v>0</v>
      </c>
      <c r="L28" s="1154">
        <f>'８ページ～'!D169+'８ページ～ (2)'!D169+'８ページ～ (3)'!D169</f>
        <v>0</v>
      </c>
      <c r="M28" s="1154">
        <f>'８ページ～'!E169+'８ページ～ (2)'!E169+'８ページ～ (3)'!E169</f>
        <v>0</v>
      </c>
      <c r="N28" s="1154">
        <f>'８ページ～'!D78+'８ページ～ (2)'!D78+'８ページ～ (3)'!D78</f>
        <v>0</v>
      </c>
      <c r="O28" s="1154">
        <f>'８ページ～'!E78+'８ページ～ (2)'!E78+'８ページ～ (3)'!E78</f>
        <v>0</v>
      </c>
      <c r="P28" s="1154">
        <f>'８ページ～'!F78+'８ページ～ (2)'!F78+'８ページ～ (3)'!F78</f>
        <v>0</v>
      </c>
      <c r="Q28" s="1154">
        <f>'８ページ～'!F169+'８ページ～ (2)'!F169+'８ページ～ (3)'!F169</f>
        <v>0</v>
      </c>
      <c r="R28" s="1154">
        <f>'８ページ～'!G169+'８ページ～ (2)'!G169+'８ページ～ (3)'!G169</f>
        <v>0</v>
      </c>
      <c r="S28" s="1154">
        <f>'８ページ～'!D123+'８ページ～ (2)'!D123+'８ページ～ (3)'!D123</f>
        <v>0</v>
      </c>
      <c r="T28" s="1154">
        <f>'８ページ～'!E123+'８ページ～ (2)'!E123+'８ページ～ (3)'!E123</f>
        <v>0</v>
      </c>
      <c r="U28" s="1154">
        <f>'８ページ～'!F123+'８ページ～ (2)'!F123+'８ページ～ (3)'!F123</f>
        <v>0</v>
      </c>
      <c r="V28" s="1154">
        <f>'８ページ～'!H169+'８ページ～ (2)'!H169+'８ページ～ (3)'!H169</f>
        <v>0</v>
      </c>
      <c r="W28" s="1154">
        <f>'８ページ～'!I169+'８ページ～ (2)'!I169+'８ページ～ (3)'!I169</f>
        <v>0</v>
      </c>
      <c r="X28" s="1154">
        <f>'２ページ～'!D31+'２ページ～ (2)'!D31+'２ページ～ (3)'!D31</f>
        <v>0</v>
      </c>
      <c r="Y28" s="1154">
        <f>'２ページ～'!E31+'２ページ～ (2)'!E31+'２ページ～ (3)'!E31</f>
        <v>0</v>
      </c>
      <c r="Z28" s="1154">
        <f>'２ページ～'!F31+'２ページ～ (2)'!F31+'２ページ～ (3)'!F31</f>
        <v>0</v>
      </c>
      <c r="AA28" s="1154">
        <f>'２ページ～'!D77+'２ページ～ (2)'!D77+'２ページ～ (3)'!D77</f>
        <v>0</v>
      </c>
      <c r="AB28" s="1154">
        <f>'２ページ～'!E77+'２ページ～ (2)'!E77+'２ページ～ (3)'!E77</f>
        <v>0</v>
      </c>
    </row>
    <row r="29" spans="1:28">
      <c r="A29" s="1146"/>
      <c r="B29" s="1179"/>
      <c r="C29" s="1170" t="s">
        <v>18</v>
      </c>
      <c r="D29" s="1171"/>
      <c r="E29" s="1182"/>
      <c r="F29" s="1146"/>
      <c r="G29" s="1146"/>
      <c r="H29" s="1153" t="s">
        <v>146</v>
      </c>
      <c r="I29" s="1153" t="s">
        <v>19</v>
      </c>
      <c r="J29" s="1154">
        <f>'８ページ～'!F34+'８ページ～ (2)'!F34+'８ページ～ (3)'!F34</f>
        <v>0</v>
      </c>
      <c r="K29" s="1154">
        <f>'８ページ～'!G34+'８ページ～ (2)'!G34+'８ページ～ (3)'!G34</f>
        <v>0</v>
      </c>
      <c r="L29" s="1154">
        <f>'８ページ～'!D170+'８ページ～ (2)'!D170+'８ページ～ (3)'!D170</f>
        <v>0</v>
      </c>
      <c r="M29" s="1154">
        <f>'８ページ～'!E170+'８ページ～ (2)'!E170+'８ページ～ (3)'!E170</f>
        <v>0</v>
      </c>
      <c r="N29" s="1154">
        <f>'８ページ～'!D79+'８ページ～ (2)'!D79+'８ページ～ (3)'!D79</f>
        <v>0</v>
      </c>
      <c r="O29" s="1154">
        <f>'８ページ～'!E79+'８ページ～ (2)'!E79+'８ページ～ (3)'!E79</f>
        <v>0</v>
      </c>
      <c r="P29" s="1154">
        <f>'８ページ～'!F79+'８ページ～ (2)'!F79+'８ページ～ (3)'!F79</f>
        <v>0</v>
      </c>
      <c r="Q29" s="1154">
        <f>'８ページ～'!F170+'８ページ～ (2)'!F170+'８ページ～ (3)'!F170</f>
        <v>0</v>
      </c>
      <c r="R29" s="1154">
        <f>'８ページ～'!G170+'８ページ～ (2)'!G170+'８ページ～ (3)'!G170</f>
        <v>0</v>
      </c>
      <c r="S29" s="1154">
        <f>'８ページ～'!D124+'８ページ～ (2)'!D124+'８ページ～ (3)'!D124</f>
        <v>0</v>
      </c>
      <c r="T29" s="1154">
        <f>'８ページ～'!E124+'８ページ～ (2)'!E124+'８ページ～ (3)'!E124</f>
        <v>0</v>
      </c>
      <c r="U29" s="1154">
        <f>'８ページ～'!F124+'８ページ～ (2)'!F124+'８ページ～ (3)'!F124</f>
        <v>0</v>
      </c>
      <c r="V29" s="1154">
        <f>'８ページ～'!H170+'８ページ～ (2)'!H170+'８ページ～ (3)'!H170</f>
        <v>0</v>
      </c>
      <c r="W29" s="1154">
        <f>'８ページ～'!I170+'８ページ～ (2)'!I170+'８ページ～ (3)'!I170</f>
        <v>0</v>
      </c>
      <c r="X29" s="1154">
        <f>'２ページ～'!D32+'２ページ～ (2)'!D32+'２ページ～ (3)'!D32</f>
        <v>0</v>
      </c>
      <c r="Y29" s="1154">
        <f>'２ページ～'!E32+'２ページ～ (2)'!E32+'２ページ～ (3)'!E32</f>
        <v>0</v>
      </c>
      <c r="Z29" s="1154">
        <f>'２ページ～'!F32+'２ページ～ (2)'!F32+'２ページ～ (3)'!F32</f>
        <v>0</v>
      </c>
      <c r="AA29" s="1154">
        <f>'２ページ～'!D78+'２ページ～ (2)'!D78+'２ページ～ (3)'!D78</f>
        <v>0</v>
      </c>
      <c r="AB29" s="1154">
        <f>'２ページ～'!E78+'２ページ～ (2)'!E78+'２ページ～ (3)'!E78</f>
        <v>0</v>
      </c>
    </row>
    <row r="30" spans="1:28">
      <c r="A30" s="1146"/>
      <c r="B30" s="1180"/>
      <c r="C30" s="1170" t="s">
        <v>331</v>
      </c>
      <c r="D30" s="1171"/>
      <c r="E30" s="1182"/>
      <c r="F30" s="1146"/>
      <c r="G30" s="1146"/>
      <c r="H30" s="1153" t="s">
        <v>147</v>
      </c>
      <c r="I30" s="1153" t="s">
        <v>20</v>
      </c>
      <c r="J30" s="1154">
        <f>'８ページ～'!F35+'８ページ～ (2)'!F35+'８ページ～ (3)'!F35</f>
        <v>0</v>
      </c>
      <c r="K30" s="1154">
        <f>'８ページ～'!G35+'８ページ～ (2)'!G35+'８ページ～ (3)'!G35</f>
        <v>0</v>
      </c>
      <c r="L30" s="1154">
        <f>'８ページ～'!D171+'８ページ～ (2)'!D171+'８ページ～ (3)'!D171</f>
        <v>0</v>
      </c>
      <c r="M30" s="1154">
        <f>'８ページ～'!E171+'８ページ～ (2)'!E171+'８ページ～ (3)'!E171</f>
        <v>0</v>
      </c>
      <c r="N30" s="1154">
        <f>'８ページ～'!D80+'８ページ～ (2)'!D80+'８ページ～ (3)'!D80</f>
        <v>0</v>
      </c>
      <c r="O30" s="1154">
        <f>'８ページ～'!E80+'８ページ～ (2)'!E80+'８ページ～ (3)'!E80</f>
        <v>0</v>
      </c>
      <c r="P30" s="1154">
        <f>'８ページ～'!F80+'８ページ～ (2)'!F80+'８ページ～ (3)'!F80</f>
        <v>0</v>
      </c>
      <c r="Q30" s="1154">
        <f>'８ページ～'!F171+'８ページ～ (2)'!F171+'８ページ～ (3)'!F171</f>
        <v>0</v>
      </c>
      <c r="R30" s="1154">
        <f>'８ページ～'!G171+'８ページ～ (2)'!G171+'８ページ～ (3)'!G171</f>
        <v>0</v>
      </c>
      <c r="S30" s="1154">
        <f>'８ページ～'!D125+'８ページ～ (2)'!D125+'８ページ～ (3)'!D125</f>
        <v>0</v>
      </c>
      <c r="T30" s="1154">
        <f>'８ページ～'!E125+'８ページ～ (2)'!E125+'８ページ～ (3)'!E125</f>
        <v>0</v>
      </c>
      <c r="U30" s="1154">
        <f>'８ページ～'!F125+'８ページ～ (2)'!F125+'８ページ～ (3)'!F125</f>
        <v>0</v>
      </c>
      <c r="V30" s="1154">
        <f>'８ページ～'!H171+'８ページ～ (2)'!H171+'８ページ～ (3)'!H171</f>
        <v>0</v>
      </c>
      <c r="W30" s="1154">
        <f>'８ページ～'!I171+'８ページ～ (2)'!I171+'８ページ～ (3)'!I171</f>
        <v>0</v>
      </c>
      <c r="X30" s="1154">
        <f>'２ページ～'!D33+'２ページ～ (2)'!D33+'２ページ～ (3)'!D33</f>
        <v>0</v>
      </c>
      <c r="Y30" s="1154">
        <f>'２ページ～'!E33+'２ページ～ (2)'!E33+'２ページ～ (3)'!E33</f>
        <v>0</v>
      </c>
      <c r="Z30" s="1154">
        <f>'２ページ～'!F33+'２ページ～ (2)'!F33+'２ページ～ (3)'!F33</f>
        <v>0</v>
      </c>
      <c r="AA30" s="1154">
        <f>'２ページ～'!D79+'２ページ～ (2)'!D79+'２ページ～ (3)'!D79</f>
        <v>0</v>
      </c>
      <c r="AB30" s="1154">
        <f>'２ページ～'!E79+'２ページ～ (2)'!E79+'２ページ～ (3)'!E79</f>
        <v>0</v>
      </c>
    </row>
    <row r="31" spans="1:28">
      <c r="A31" s="1146"/>
      <c r="B31" s="1146"/>
      <c r="C31" s="1146"/>
      <c r="D31" s="1146"/>
      <c r="E31" s="1146"/>
      <c r="F31" s="1146"/>
      <c r="G31" s="1146"/>
      <c r="H31" s="1153" t="s">
        <v>149</v>
      </c>
      <c r="I31" s="1153" t="s">
        <v>21</v>
      </c>
      <c r="J31" s="1154">
        <f>'８ページ～'!F36+'８ページ～ (2)'!F36+'８ページ～ (3)'!F36</f>
        <v>0</v>
      </c>
      <c r="K31" s="1154">
        <f>'８ページ～'!G36+'８ページ～ (2)'!G36+'８ページ～ (3)'!G36</f>
        <v>0</v>
      </c>
      <c r="L31" s="1154">
        <f>'８ページ～'!D172+'８ページ～ (2)'!D172+'８ページ～ (3)'!D172</f>
        <v>0</v>
      </c>
      <c r="M31" s="1154">
        <f>'８ページ～'!E172+'８ページ～ (2)'!E172+'８ページ～ (3)'!E172</f>
        <v>0</v>
      </c>
      <c r="N31" s="1154">
        <f>'８ページ～'!D81+'８ページ～ (2)'!D81+'８ページ～ (3)'!D81</f>
        <v>0</v>
      </c>
      <c r="O31" s="1154">
        <f>'８ページ～'!E81+'８ページ～ (2)'!E81+'８ページ～ (3)'!E81</f>
        <v>0</v>
      </c>
      <c r="P31" s="1154">
        <f>'８ページ～'!F81+'８ページ～ (2)'!F81+'８ページ～ (3)'!F81</f>
        <v>0</v>
      </c>
      <c r="Q31" s="1154">
        <f>'８ページ～'!F172+'８ページ～ (2)'!F172+'８ページ～ (3)'!F172</f>
        <v>0</v>
      </c>
      <c r="R31" s="1154">
        <f>'８ページ～'!G172+'８ページ～ (2)'!G172+'８ページ～ (3)'!G172</f>
        <v>0</v>
      </c>
      <c r="S31" s="1154">
        <f>'８ページ～'!D126+'８ページ～ (2)'!D126+'８ページ～ (3)'!D126</f>
        <v>0</v>
      </c>
      <c r="T31" s="1154">
        <f>'８ページ～'!E126+'８ページ～ (2)'!E126+'８ページ～ (3)'!E126</f>
        <v>0</v>
      </c>
      <c r="U31" s="1154">
        <f>'８ページ～'!F126+'８ページ～ (2)'!F126+'８ページ～ (3)'!F126</f>
        <v>0</v>
      </c>
      <c r="V31" s="1154">
        <f>'８ページ～'!H172+'８ページ～ (2)'!H172+'８ページ～ (3)'!H172</f>
        <v>0</v>
      </c>
      <c r="W31" s="1154">
        <f>'８ページ～'!I172+'８ページ～ (2)'!I172+'８ページ～ (3)'!I172</f>
        <v>0</v>
      </c>
      <c r="X31" s="1154">
        <f>'２ページ～'!D34+'２ページ～ (2)'!D34+'２ページ～ (3)'!D34</f>
        <v>0</v>
      </c>
      <c r="Y31" s="1154">
        <f>'２ページ～'!E34+'２ページ～ (2)'!E34+'２ページ～ (3)'!E34</f>
        <v>0</v>
      </c>
      <c r="Z31" s="1154">
        <f>'２ページ～'!F34+'２ページ～ (2)'!F34+'２ページ～ (3)'!F34</f>
        <v>0</v>
      </c>
      <c r="AA31" s="1154">
        <f>'２ページ～'!D80+'２ページ～ (2)'!D80+'２ページ～ (3)'!D80</f>
        <v>0</v>
      </c>
      <c r="AB31" s="1154">
        <f>'２ページ～'!E80+'２ページ～ (2)'!E80+'２ページ～ (3)'!E80</f>
        <v>0</v>
      </c>
    </row>
    <row r="32" spans="1:28">
      <c r="A32" s="1146"/>
      <c r="B32" s="1146"/>
      <c r="C32" s="1146"/>
      <c r="D32" s="1146"/>
      <c r="E32" s="1146"/>
      <c r="F32" s="1146"/>
      <c r="G32" s="1146"/>
      <c r="H32" s="1153" t="s">
        <v>151</v>
      </c>
      <c r="I32" s="1153" t="s">
        <v>32</v>
      </c>
      <c r="J32" s="1154">
        <f>'８ページ～'!F37+'８ページ～ (2)'!F37+'８ページ～ (3)'!F37</f>
        <v>0</v>
      </c>
      <c r="K32" s="1154">
        <f>'８ページ～'!G37+'８ページ～ (2)'!G37+'８ページ～ (3)'!G37</f>
        <v>0</v>
      </c>
      <c r="L32" s="1154">
        <f>'８ページ～'!D173+'８ページ～ (2)'!D173+'８ページ～ (3)'!D173</f>
        <v>0</v>
      </c>
      <c r="M32" s="1154">
        <f>'８ページ～'!E173+'８ページ～ (2)'!E173+'８ページ～ (3)'!E173</f>
        <v>0</v>
      </c>
      <c r="N32" s="1154">
        <f>'８ページ～'!D82+'８ページ～ (2)'!D82+'８ページ～ (3)'!D82</f>
        <v>0</v>
      </c>
      <c r="O32" s="1154">
        <f>'８ページ～'!E82+'８ページ～ (2)'!E82+'８ページ～ (3)'!E82</f>
        <v>0</v>
      </c>
      <c r="P32" s="1154">
        <f>'８ページ～'!F82+'８ページ～ (2)'!F82+'８ページ～ (3)'!F82</f>
        <v>0</v>
      </c>
      <c r="Q32" s="1154">
        <f>'８ページ～'!F173+'８ページ～ (2)'!F173+'８ページ～ (3)'!F173</f>
        <v>0</v>
      </c>
      <c r="R32" s="1154">
        <f>'８ページ～'!G173+'８ページ～ (2)'!G173+'８ページ～ (3)'!G173</f>
        <v>0</v>
      </c>
      <c r="S32" s="1154">
        <f>'８ページ～'!D127+'８ページ～ (2)'!D127+'８ページ～ (3)'!D127</f>
        <v>0</v>
      </c>
      <c r="T32" s="1154">
        <f>'８ページ～'!E127+'８ページ～ (2)'!E127+'８ページ～ (3)'!E127</f>
        <v>0</v>
      </c>
      <c r="U32" s="1154">
        <f>'８ページ～'!F127+'８ページ～ (2)'!F127+'８ページ～ (3)'!F127</f>
        <v>0</v>
      </c>
      <c r="V32" s="1154">
        <f>'８ページ～'!H173+'８ページ～ (2)'!H173+'８ページ～ (3)'!H173</f>
        <v>0</v>
      </c>
      <c r="W32" s="1154">
        <f>'８ページ～'!I173+'８ページ～ (2)'!I173+'８ページ～ (3)'!I173</f>
        <v>0</v>
      </c>
      <c r="X32" s="1154">
        <f>'２ページ～'!D35+'２ページ～ (2)'!D35+'２ページ～ (3)'!D35</f>
        <v>0</v>
      </c>
      <c r="Y32" s="1154">
        <f>'２ページ～'!E35+'２ページ～ (2)'!E35+'２ページ～ (3)'!E35</f>
        <v>0</v>
      </c>
      <c r="Z32" s="1154">
        <f>'２ページ～'!F35+'２ページ～ (2)'!F35+'２ページ～ (3)'!F35</f>
        <v>0</v>
      </c>
      <c r="AA32" s="1154">
        <f>'２ページ～'!D81+'２ページ～ (2)'!D81+'２ページ～ (3)'!D81</f>
        <v>0</v>
      </c>
      <c r="AB32" s="1154">
        <f>'２ページ～'!E81+'２ページ～ (2)'!E81+'２ページ～ (3)'!E81</f>
        <v>0</v>
      </c>
    </row>
    <row r="33" spans="1:28">
      <c r="A33" s="1146"/>
      <c r="B33" s="1147" t="s">
        <v>1221</v>
      </c>
      <c r="C33" s="1146"/>
      <c r="D33" s="1146"/>
      <c r="E33" s="1146"/>
      <c r="F33" s="1146"/>
      <c r="G33" s="1146"/>
      <c r="H33" s="1153" t="s">
        <v>153</v>
      </c>
      <c r="I33" s="1153" t="s">
        <v>22</v>
      </c>
      <c r="J33" s="1154">
        <f>'８ページ～'!F38+'８ページ～ (2)'!F38+'８ページ～ (3)'!F38</f>
        <v>0</v>
      </c>
      <c r="K33" s="1154">
        <f>'８ページ～'!G38+'８ページ～ (2)'!G38+'８ページ～ (3)'!G38</f>
        <v>0</v>
      </c>
      <c r="L33" s="1154">
        <f>'８ページ～'!D174+'８ページ～ (2)'!D174+'８ページ～ (3)'!D174</f>
        <v>0</v>
      </c>
      <c r="M33" s="1154">
        <f>'８ページ～'!E174+'８ページ～ (2)'!E174+'８ページ～ (3)'!E174</f>
        <v>0</v>
      </c>
      <c r="N33" s="1154">
        <f>'８ページ～'!D83+'８ページ～ (2)'!D83+'８ページ～ (3)'!D83</f>
        <v>0</v>
      </c>
      <c r="O33" s="1154">
        <f>'８ページ～'!E83+'８ページ～ (2)'!E83+'８ページ～ (3)'!E83</f>
        <v>0</v>
      </c>
      <c r="P33" s="1154">
        <f>'８ページ～'!F83+'８ページ～ (2)'!F83+'８ページ～ (3)'!F83</f>
        <v>0</v>
      </c>
      <c r="Q33" s="1154">
        <f>'８ページ～'!F174+'８ページ～ (2)'!F174+'８ページ～ (3)'!F174</f>
        <v>0</v>
      </c>
      <c r="R33" s="1154">
        <f>'８ページ～'!G174+'８ページ～ (2)'!G174+'８ページ～ (3)'!G174</f>
        <v>0</v>
      </c>
      <c r="S33" s="1154">
        <f>'８ページ～'!D128+'８ページ～ (2)'!D128+'８ページ～ (3)'!D128</f>
        <v>0</v>
      </c>
      <c r="T33" s="1154">
        <f>'８ページ～'!E128+'８ページ～ (2)'!E128+'８ページ～ (3)'!E128</f>
        <v>0</v>
      </c>
      <c r="U33" s="1154">
        <f>'８ページ～'!F128+'８ページ～ (2)'!F128+'８ページ～ (3)'!F128</f>
        <v>0</v>
      </c>
      <c r="V33" s="1154">
        <f>'８ページ～'!H174+'８ページ～ (2)'!H174+'８ページ～ (3)'!H174</f>
        <v>0</v>
      </c>
      <c r="W33" s="1154">
        <f>'８ページ～'!I174+'８ページ～ (2)'!I174+'８ページ～ (3)'!I174</f>
        <v>0</v>
      </c>
      <c r="X33" s="1154">
        <f>'２ページ～'!D36+'２ページ～ (2)'!D36+'２ページ～ (3)'!D36</f>
        <v>0</v>
      </c>
      <c r="Y33" s="1154">
        <f>'２ページ～'!E36+'２ページ～ (2)'!E36+'２ページ～ (3)'!E36</f>
        <v>0</v>
      </c>
      <c r="Z33" s="1154">
        <f>'２ページ～'!F36+'２ページ～ (2)'!F36+'２ページ～ (3)'!F36</f>
        <v>0</v>
      </c>
      <c r="AA33" s="1154">
        <f>'２ページ～'!D82+'２ページ～ (2)'!D82+'２ページ～ (3)'!D82</f>
        <v>0</v>
      </c>
      <c r="AB33" s="1154">
        <f>'２ページ～'!E82+'２ページ～ (2)'!E82+'２ページ～ (3)'!E82</f>
        <v>0</v>
      </c>
    </row>
    <row r="34" spans="1:28" ht="14.25" customHeight="1">
      <c r="A34" s="1146"/>
      <c r="B34" s="1372" t="s">
        <v>1222</v>
      </c>
      <c r="C34" s="1372"/>
      <c r="D34" s="1372"/>
      <c r="E34" s="1372"/>
      <c r="F34" s="1146"/>
      <c r="G34" s="1146"/>
      <c r="H34" s="1153" t="s">
        <v>155</v>
      </c>
      <c r="I34" s="1153" t="s">
        <v>23</v>
      </c>
      <c r="J34" s="1154">
        <f>'８ページ～'!F39+'８ページ～ (2)'!F39+'８ページ～ (3)'!F39</f>
        <v>0</v>
      </c>
      <c r="K34" s="1154">
        <f>'８ページ～'!G39+'８ページ～ (2)'!G39+'８ページ～ (3)'!G39</f>
        <v>0</v>
      </c>
      <c r="L34" s="1154">
        <f>'８ページ～'!D175+'８ページ～ (2)'!D175+'８ページ～ (3)'!D175</f>
        <v>0</v>
      </c>
      <c r="M34" s="1154">
        <f>'８ページ～'!E175+'８ページ～ (2)'!E175+'８ページ～ (3)'!E175</f>
        <v>0</v>
      </c>
      <c r="N34" s="1154">
        <f>'８ページ～'!D84+'８ページ～ (2)'!D84+'８ページ～ (3)'!D84</f>
        <v>0</v>
      </c>
      <c r="O34" s="1154">
        <f>'８ページ～'!E84+'８ページ～ (2)'!E84+'８ページ～ (3)'!E84</f>
        <v>0</v>
      </c>
      <c r="P34" s="1154">
        <f>'８ページ～'!F84+'８ページ～ (2)'!F84+'８ページ～ (3)'!F84</f>
        <v>0</v>
      </c>
      <c r="Q34" s="1154">
        <f>'８ページ～'!F175+'８ページ～ (2)'!F175+'８ページ～ (3)'!F175</f>
        <v>0</v>
      </c>
      <c r="R34" s="1154">
        <f>'８ページ～'!G175+'８ページ～ (2)'!G175+'８ページ～ (3)'!G175</f>
        <v>0</v>
      </c>
      <c r="S34" s="1154">
        <f>'８ページ～'!D129+'８ページ～ (2)'!D129+'８ページ～ (3)'!D129</f>
        <v>0</v>
      </c>
      <c r="T34" s="1154">
        <f>'８ページ～'!E129+'８ページ～ (2)'!E129+'８ページ～ (3)'!E129</f>
        <v>0</v>
      </c>
      <c r="U34" s="1154">
        <f>'８ページ～'!F129+'８ページ～ (2)'!F129+'８ページ～ (3)'!F129</f>
        <v>0</v>
      </c>
      <c r="V34" s="1154">
        <f>'８ページ～'!H175+'８ページ～ (2)'!H175+'８ページ～ (3)'!H175</f>
        <v>0</v>
      </c>
      <c r="W34" s="1154">
        <f>'８ページ～'!I175+'８ページ～ (2)'!I175+'８ページ～ (3)'!I175</f>
        <v>0</v>
      </c>
      <c r="X34" s="1154">
        <f>'２ページ～'!D37+'２ページ～ (2)'!D37+'２ページ～ (3)'!D37</f>
        <v>0</v>
      </c>
      <c r="Y34" s="1154">
        <f>'２ページ～'!E37+'２ページ～ (2)'!E37+'２ページ～ (3)'!E37</f>
        <v>0</v>
      </c>
      <c r="Z34" s="1154">
        <f>'２ページ～'!F37+'２ページ～ (2)'!F37+'２ページ～ (3)'!F37</f>
        <v>0</v>
      </c>
      <c r="AA34" s="1154">
        <f>'２ページ～'!D83+'２ページ～ (2)'!D83+'２ページ～ (3)'!D83</f>
        <v>0</v>
      </c>
      <c r="AB34" s="1154">
        <f>'２ページ～'!E83+'２ページ～ (2)'!E83+'２ページ～ (3)'!E83</f>
        <v>0</v>
      </c>
    </row>
    <row r="35" spans="1:28">
      <c r="A35" s="1146"/>
      <c r="B35" s="1372"/>
      <c r="C35" s="1372"/>
      <c r="D35" s="1372"/>
      <c r="E35" s="1372"/>
      <c r="F35" s="1146"/>
      <c r="G35" s="1146"/>
      <c r="H35" s="1153" t="s">
        <v>156</v>
      </c>
      <c r="I35" s="1153" t="s">
        <v>24</v>
      </c>
      <c r="J35" s="1154">
        <f>'８ページ～'!F40+'８ページ～ (2)'!F40+'８ページ～ (3)'!F40</f>
        <v>0</v>
      </c>
      <c r="K35" s="1154">
        <f>'８ページ～'!G40+'８ページ～ (2)'!G40+'８ページ～ (3)'!G40</f>
        <v>0</v>
      </c>
      <c r="L35" s="1154">
        <f>'８ページ～'!D176+'８ページ～ (2)'!D176+'８ページ～ (3)'!D176</f>
        <v>0</v>
      </c>
      <c r="M35" s="1154">
        <f>'８ページ～'!E176+'８ページ～ (2)'!E176+'８ページ～ (3)'!E176</f>
        <v>0</v>
      </c>
      <c r="N35" s="1154">
        <f>'８ページ～'!D85+'８ページ～ (2)'!D85+'８ページ～ (3)'!D85</f>
        <v>0</v>
      </c>
      <c r="O35" s="1154">
        <f>'８ページ～'!E85+'８ページ～ (2)'!E85+'８ページ～ (3)'!E85</f>
        <v>0</v>
      </c>
      <c r="P35" s="1154">
        <f>'８ページ～'!F85+'８ページ～ (2)'!F85+'８ページ～ (3)'!F85</f>
        <v>0</v>
      </c>
      <c r="Q35" s="1154">
        <f>'８ページ～'!F176+'８ページ～ (2)'!F176+'８ページ～ (3)'!F176</f>
        <v>0</v>
      </c>
      <c r="R35" s="1154">
        <f>'８ページ～'!G176+'８ページ～ (2)'!G176+'８ページ～ (3)'!G176</f>
        <v>0</v>
      </c>
      <c r="S35" s="1154">
        <f>'８ページ～'!D130+'８ページ～ (2)'!D130+'８ページ～ (3)'!D130</f>
        <v>0</v>
      </c>
      <c r="T35" s="1154">
        <f>'８ページ～'!E130+'８ページ～ (2)'!E130+'８ページ～ (3)'!E130</f>
        <v>0</v>
      </c>
      <c r="U35" s="1154">
        <f>'８ページ～'!F130+'８ページ～ (2)'!F130+'８ページ～ (3)'!F130</f>
        <v>0</v>
      </c>
      <c r="V35" s="1154">
        <f>'８ページ～'!H176+'８ページ～ (2)'!H176+'８ページ～ (3)'!H176</f>
        <v>0</v>
      </c>
      <c r="W35" s="1154">
        <f>'８ページ～'!I176+'８ページ～ (2)'!I176+'８ページ～ (3)'!I176</f>
        <v>0</v>
      </c>
      <c r="X35" s="1154">
        <f>'２ページ～'!D38+'２ページ～ (2)'!D38+'２ページ～ (3)'!D38</f>
        <v>0</v>
      </c>
      <c r="Y35" s="1154">
        <f>'２ページ～'!E38+'２ページ～ (2)'!E38+'２ページ～ (3)'!E38</f>
        <v>0</v>
      </c>
      <c r="Z35" s="1154">
        <f>'２ページ～'!F38+'２ページ～ (2)'!F38+'２ページ～ (3)'!F38</f>
        <v>0</v>
      </c>
      <c r="AA35" s="1154">
        <f>'２ページ～'!D84+'２ページ～ (2)'!D84+'２ページ～ (3)'!D84</f>
        <v>0</v>
      </c>
      <c r="AB35" s="1154">
        <f>'２ページ～'!E84+'２ページ～ (2)'!E84+'２ページ～ (3)'!E84</f>
        <v>0</v>
      </c>
    </row>
    <row r="36" spans="1:28">
      <c r="A36" s="1146"/>
      <c r="B36" s="1146"/>
      <c r="C36" s="1146"/>
      <c r="D36" s="1146"/>
      <c r="E36" s="1146"/>
      <c r="F36" s="1146"/>
      <c r="G36" s="1146"/>
      <c r="H36" s="1153" t="s">
        <v>158</v>
      </c>
      <c r="I36" s="1153" t="s">
        <v>31</v>
      </c>
      <c r="J36" s="1154">
        <f>'８ページ～'!F41+'８ページ～ (2)'!F41+'８ページ～ (3)'!F41</f>
        <v>0</v>
      </c>
      <c r="K36" s="1154">
        <f>'８ページ～'!G41+'８ページ～ (2)'!G41+'８ページ～ (3)'!G41</f>
        <v>0</v>
      </c>
      <c r="L36" s="1154">
        <f>'８ページ～'!D177+'８ページ～ (2)'!D177+'８ページ～ (3)'!D177</f>
        <v>0</v>
      </c>
      <c r="M36" s="1154">
        <f>'８ページ～'!E177+'８ページ～ (2)'!E177+'８ページ～ (3)'!E177</f>
        <v>0</v>
      </c>
      <c r="N36" s="1154">
        <f>'８ページ～'!D86+'８ページ～ (2)'!D86+'８ページ～ (3)'!D86</f>
        <v>0</v>
      </c>
      <c r="O36" s="1154">
        <f>'８ページ～'!E86+'８ページ～ (2)'!E86+'８ページ～ (3)'!E86</f>
        <v>0</v>
      </c>
      <c r="P36" s="1154">
        <f>'８ページ～'!F86+'８ページ～ (2)'!F86+'８ページ～ (3)'!F86</f>
        <v>0</v>
      </c>
      <c r="Q36" s="1154">
        <f>'８ページ～'!F177+'８ページ～ (2)'!F177+'８ページ～ (3)'!F177</f>
        <v>0</v>
      </c>
      <c r="R36" s="1154">
        <f>'８ページ～'!G177+'８ページ～ (2)'!G177+'８ページ～ (3)'!G177</f>
        <v>0</v>
      </c>
      <c r="S36" s="1154">
        <f>'８ページ～'!D131+'８ページ～ (2)'!D131+'８ページ～ (3)'!D131</f>
        <v>0</v>
      </c>
      <c r="T36" s="1154">
        <f>'８ページ～'!E131+'８ページ～ (2)'!E131+'８ページ～ (3)'!E131</f>
        <v>0</v>
      </c>
      <c r="U36" s="1154">
        <f>'８ページ～'!F131+'８ページ～ (2)'!F131+'８ページ～ (3)'!F131</f>
        <v>0</v>
      </c>
      <c r="V36" s="1154">
        <f>'８ページ～'!H177+'８ページ～ (2)'!H177+'８ページ～ (3)'!H177</f>
        <v>0</v>
      </c>
      <c r="W36" s="1154">
        <f>'８ページ～'!I177+'８ページ～ (2)'!I177+'８ページ～ (3)'!I177</f>
        <v>0</v>
      </c>
      <c r="X36" s="1154">
        <f>'２ページ～'!D39+'２ページ～ (2)'!D39+'２ページ～ (3)'!D39</f>
        <v>0</v>
      </c>
      <c r="Y36" s="1154">
        <f>'２ページ～'!E39+'２ページ～ (2)'!E39+'２ページ～ (3)'!E39</f>
        <v>0</v>
      </c>
      <c r="Z36" s="1154">
        <f>'２ページ～'!F39+'２ページ～ (2)'!F39+'２ページ～ (3)'!F39</f>
        <v>0</v>
      </c>
      <c r="AA36" s="1154">
        <f>'２ページ～'!D85+'２ページ～ (2)'!D85+'２ページ～ (3)'!D85</f>
        <v>0</v>
      </c>
      <c r="AB36" s="1154">
        <f>'２ページ～'!E85+'２ページ～ (2)'!E85+'２ページ～ (3)'!E85</f>
        <v>0</v>
      </c>
    </row>
    <row r="37" spans="1:28">
      <c r="A37" s="1146"/>
      <c r="B37" s="1146"/>
      <c r="C37" s="1146"/>
      <c r="D37" s="1146"/>
      <c r="E37" s="1146"/>
      <c r="F37" s="1146"/>
      <c r="G37" s="1146"/>
      <c r="H37" s="1153" t="s">
        <v>160</v>
      </c>
      <c r="I37" s="1153" t="s">
        <v>447</v>
      </c>
      <c r="J37" s="1154">
        <f>'８ページ～'!F42+'８ページ～ (2)'!F42+'８ページ～ (3)'!F42</f>
        <v>0</v>
      </c>
      <c r="K37" s="1154">
        <f>'８ページ～'!G42+'８ページ～ (2)'!G42+'８ページ～ (3)'!G42</f>
        <v>0</v>
      </c>
      <c r="L37" s="1154">
        <f>'８ページ～'!D178+'８ページ～ (2)'!D178+'８ページ～ (3)'!D178</f>
        <v>0</v>
      </c>
      <c r="M37" s="1154">
        <f>'８ページ～'!E178+'８ページ～ (2)'!E178+'８ページ～ (3)'!E178</f>
        <v>0</v>
      </c>
      <c r="N37" s="1154">
        <f>'８ページ～'!D87+'８ページ～ (2)'!D87+'８ページ～ (3)'!D87</f>
        <v>0</v>
      </c>
      <c r="O37" s="1154">
        <f>'８ページ～'!E87+'８ページ～ (2)'!E87+'８ページ～ (3)'!E87</f>
        <v>0</v>
      </c>
      <c r="P37" s="1154">
        <f>'８ページ～'!F87+'８ページ～ (2)'!F87+'８ページ～ (3)'!F87</f>
        <v>0</v>
      </c>
      <c r="Q37" s="1154">
        <f>'８ページ～'!F178+'８ページ～ (2)'!F178+'８ページ～ (3)'!F178</f>
        <v>0</v>
      </c>
      <c r="R37" s="1154">
        <f>'８ページ～'!G178+'８ページ～ (2)'!G178+'８ページ～ (3)'!G178</f>
        <v>0</v>
      </c>
      <c r="S37" s="1154">
        <f>'８ページ～'!D132+'８ページ～ (2)'!D132+'８ページ～ (3)'!D132</f>
        <v>0</v>
      </c>
      <c r="T37" s="1154">
        <f>'８ページ～'!E132+'８ページ～ (2)'!E132+'８ページ～ (3)'!E132</f>
        <v>0</v>
      </c>
      <c r="U37" s="1154">
        <f>'８ページ～'!F132+'８ページ～ (2)'!F132+'８ページ～ (3)'!F132</f>
        <v>0</v>
      </c>
      <c r="V37" s="1154">
        <f>'８ページ～'!H178+'８ページ～ (2)'!H178+'８ページ～ (3)'!H178</f>
        <v>0</v>
      </c>
      <c r="W37" s="1154">
        <f>'８ページ～'!I178+'８ページ～ (2)'!I178+'８ページ～ (3)'!I178</f>
        <v>0</v>
      </c>
      <c r="X37" s="1154">
        <f>'２ページ～'!D40+'２ページ～ (2)'!D40+'２ページ～ (3)'!D40</f>
        <v>0</v>
      </c>
      <c r="Y37" s="1154">
        <f>'２ページ～'!E40+'２ページ～ (2)'!E40+'２ページ～ (3)'!E40</f>
        <v>0</v>
      </c>
      <c r="Z37" s="1154">
        <f>'２ページ～'!F40+'２ページ～ (2)'!F40+'２ページ～ (3)'!F40</f>
        <v>0</v>
      </c>
      <c r="AA37" s="1154">
        <f>'２ページ～'!D86+'２ページ～ (2)'!D86+'２ページ～ (3)'!D86</f>
        <v>0</v>
      </c>
      <c r="AB37" s="1154">
        <f>'２ページ～'!E86+'２ページ～ (2)'!E86+'２ページ～ (3)'!E86</f>
        <v>0</v>
      </c>
    </row>
    <row r="38" spans="1:28">
      <c r="A38" s="1146"/>
      <c r="B38" s="1146"/>
      <c r="C38" s="1146"/>
      <c r="D38" s="1146"/>
      <c r="E38" s="1146"/>
      <c r="F38" s="1146"/>
      <c r="G38" s="1146"/>
      <c r="H38" s="1153" t="s">
        <v>162</v>
      </c>
      <c r="I38" s="1153" t="s">
        <v>25</v>
      </c>
      <c r="J38" s="1154">
        <f>'８ページ～'!F43+'８ページ～ (2)'!F43+'８ページ～ (3)'!F43</f>
        <v>0</v>
      </c>
      <c r="K38" s="1154">
        <f>'８ページ～'!G43+'８ページ～ (2)'!G43+'８ページ～ (3)'!G43</f>
        <v>0</v>
      </c>
      <c r="L38" s="1154">
        <f>'８ページ～'!D179+'８ページ～ (2)'!D179+'８ページ～ (3)'!D179</f>
        <v>0</v>
      </c>
      <c r="M38" s="1154">
        <f>'８ページ～'!E179+'８ページ～ (2)'!E179+'８ページ～ (3)'!E179</f>
        <v>0</v>
      </c>
      <c r="N38" s="1154">
        <f>'８ページ～'!D88+'８ページ～ (2)'!D88+'８ページ～ (3)'!D88</f>
        <v>0</v>
      </c>
      <c r="O38" s="1154">
        <f>'８ページ～'!E88+'８ページ～ (2)'!E88+'８ページ～ (3)'!E88</f>
        <v>0</v>
      </c>
      <c r="P38" s="1154">
        <f>'８ページ～'!F88+'８ページ～ (2)'!F88+'８ページ～ (3)'!F88</f>
        <v>0</v>
      </c>
      <c r="Q38" s="1154">
        <f>'８ページ～'!F179+'８ページ～ (2)'!F179+'８ページ～ (3)'!F179</f>
        <v>0</v>
      </c>
      <c r="R38" s="1154">
        <f>'８ページ～'!G179+'８ページ～ (2)'!G179+'８ページ～ (3)'!G179</f>
        <v>0</v>
      </c>
      <c r="S38" s="1154">
        <f>'８ページ～'!D133+'８ページ～ (2)'!D133+'８ページ～ (3)'!D133</f>
        <v>0</v>
      </c>
      <c r="T38" s="1154">
        <f>'８ページ～'!E133+'８ページ～ (2)'!E133+'８ページ～ (3)'!E133</f>
        <v>0</v>
      </c>
      <c r="U38" s="1154">
        <f>'８ページ～'!F133+'８ページ～ (2)'!F133+'８ページ～ (3)'!F133</f>
        <v>0</v>
      </c>
      <c r="V38" s="1154">
        <f>'８ページ～'!H179+'８ページ～ (2)'!H179+'８ページ～ (3)'!H179</f>
        <v>0</v>
      </c>
      <c r="W38" s="1154">
        <f>'８ページ～'!I179+'８ページ～ (2)'!I179+'８ページ～ (3)'!I179</f>
        <v>0</v>
      </c>
      <c r="X38" s="1154">
        <f>'２ページ～'!D41+'２ページ～ (2)'!D41+'２ページ～ (3)'!D41</f>
        <v>0</v>
      </c>
      <c r="Y38" s="1154">
        <f>'２ページ～'!E41+'２ページ～ (2)'!E41+'２ページ～ (3)'!E41</f>
        <v>0</v>
      </c>
      <c r="Z38" s="1154">
        <f>'２ページ～'!F41+'２ページ～ (2)'!F41+'２ページ～ (3)'!F41</f>
        <v>0</v>
      </c>
      <c r="AA38" s="1154">
        <f>'２ページ～'!D87+'２ページ～ (2)'!D87+'２ページ～ (3)'!D87</f>
        <v>0</v>
      </c>
      <c r="AB38" s="1154">
        <f>'２ページ～'!E87+'２ページ～ (2)'!E87+'２ページ～ (3)'!E87</f>
        <v>0</v>
      </c>
    </row>
    <row r="39" spans="1:28">
      <c r="A39" s="1146"/>
      <c r="B39" s="1146"/>
      <c r="C39" s="1146"/>
      <c r="D39" s="1146"/>
      <c r="E39" s="1146"/>
      <c r="F39" s="1146"/>
      <c r="G39" s="1146"/>
      <c r="H39" s="1153" t="s">
        <v>164</v>
      </c>
      <c r="I39" s="1153" t="s">
        <v>26</v>
      </c>
      <c r="J39" s="1154">
        <f>'８ページ～'!F44+'８ページ～ (2)'!F44+'８ページ～ (3)'!F44</f>
        <v>0</v>
      </c>
      <c r="K39" s="1154">
        <f>'８ページ～'!G44+'８ページ～ (2)'!G44+'８ページ～ (3)'!G44</f>
        <v>0</v>
      </c>
      <c r="L39" s="1154">
        <f>'８ページ～'!D180+'８ページ～ (2)'!D180+'８ページ～ (3)'!D180</f>
        <v>0</v>
      </c>
      <c r="M39" s="1154">
        <f>'８ページ～'!E180+'８ページ～ (2)'!E180+'８ページ～ (3)'!E180</f>
        <v>0</v>
      </c>
      <c r="N39" s="1154">
        <f>'８ページ～'!D89+'８ページ～ (2)'!D89+'８ページ～ (3)'!D89</f>
        <v>0</v>
      </c>
      <c r="O39" s="1154">
        <f>'８ページ～'!E89+'８ページ～ (2)'!E89+'８ページ～ (3)'!E89</f>
        <v>0</v>
      </c>
      <c r="P39" s="1154">
        <f>'８ページ～'!F89+'８ページ～ (2)'!F89+'８ページ～ (3)'!F89</f>
        <v>0</v>
      </c>
      <c r="Q39" s="1154">
        <f>'８ページ～'!F180+'８ページ～ (2)'!F180+'８ページ～ (3)'!F180</f>
        <v>0</v>
      </c>
      <c r="R39" s="1154">
        <f>'８ページ～'!G180+'８ページ～ (2)'!G180+'８ページ～ (3)'!G180</f>
        <v>0</v>
      </c>
      <c r="S39" s="1154">
        <f>'８ページ～'!D134+'８ページ～ (2)'!D134+'８ページ～ (3)'!D134</f>
        <v>0</v>
      </c>
      <c r="T39" s="1154">
        <f>'８ページ～'!E134+'８ページ～ (2)'!E134+'８ページ～ (3)'!E134</f>
        <v>0</v>
      </c>
      <c r="U39" s="1154">
        <f>'８ページ～'!F134+'８ページ～ (2)'!F134+'８ページ～ (3)'!F134</f>
        <v>0</v>
      </c>
      <c r="V39" s="1154">
        <f>'８ページ～'!H180+'８ページ～ (2)'!H180+'８ページ～ (3)'!H180</f>
        <v>0</v>
      </c>
      <c r="W39" s="1154">
        <f>'８ページ～'!I180+'８ページ～ (2)'!I180+'８ページ～ (3)'!I180</f>
        <v>0</v>
      </c>
      <c r="X39" s="1154">
        <f>'２ページ～'!D42+'２ページ～ (2)'!D42+'２ページ～ (3)'!D42</f>
        <v>0</v>
      </c>
      <c r="Y39" s="1154">
        <f>'２ページ～'!E42+'２ページ～ (2)'!E42+'２ページ～ (3)'!E42</f>
        <v>0</v>
      </c>
      <c r="Z39" s="1154">
        <f>'２ページ～'!F42+'２ページ～ (2)'!F42+'２ページ～ (3)'!F42</f>
        <v>0</v>
      </c>
      <c r="AA39" s="1154">
        <f>'２ページ～'!D88+'２ページ～ (2)'!D88+'２ページ～ (3)'!D88</f>
        <v>0</v>
      </c>
      <c r="AB39" s="1154">
        <f>'２ページ～'!E88+'２ページ～ (2)'!E88+'２ページ～ (3)'!E88</f>
        <v>0</v>
      </c>
    </row>
    <row r="40" spans="1:28">
      <c r="A40" s="1146"/>
      <c r="B40" s="1146"/>
      <c r="C40" s="1146"/>
      <c r="D40" s="1146"/>
      <c r="E40" s="1146"/>
      <c r="F40" s="1146"/>
      <c r="G40" s="1146"/>
      <c r="H40" s="1153" t="s">
        <v>166</v>
      </c>
      <c r="I40" s="1153" t="s">
        <v>27</v>
      </c>
      <c r="J40" s="1154">
        <f>'８ページ～'!F45+'８ページ～ (2)'!F45+'８ページ～ (3)'!F45</f>
        <v>0</v>
      </c>
      <c r="K40" s="1154">
        <f>'８ページ～'!G45+'８ページ～ (2)'!G45+'８ページ～ (3)'!G45</f>
        <v>0</v>
      </c>
      <c r="L40" s="1154">
        <f>'８ページ～'!D181+'８ページ～ (2)'!D181+'８ページ～ (3)'!D181</f>
        <v>0</v>
      </c>
      <c r="M40" s="1154">
        <f>'８ページ～'!E181+'８ページ～ (2)'!E181+'８ページ～ (3)'!E181</f>
        <v>0</v>
      </c>
      <c r="N40" s="1154">
        <f>'８ページ～'!D90+'８ページ～ (2)'!D90+'８ページ～ (3)'!D90</f>
        <v>0</v>
      </c>
      <c r="O40" s="1154">
        <f>'８ページ～'!E90+'８ページ～ (2)'!E90+'８ページ～ (3)'!E90</f>
        <v>0</v>
      </c>
      <c r="P40" s="1154">
        <f>'８ページ～'!F90+'８ページ～ (2)'!F90+'８ページ～ (3)'!F90</f>
        <v>0</v>
      </c>
      <c r="Q40" s="1154">
        <f>'８ページ～'!F181+'８ページ～ (2)'!F181+'８ページ～ (3)'!F181</f>
        <v>0</v>
      </c>
      <c r="R40" s="1154">
        <f>'８ページ～'!G181+'８ページ～ (2)'!G181+'８ページ～ (3)'!G181</f>
        <v>0</v>
      </c>
      <c r="S40" s="1154">
        <f>'８ページ～'!D135+'８ページ～ (2)'!D135+'８ページ～ (3)'!D135</f>
        <v>0</v>
      </c>
      <c r="T40" s="1154">
        <f>'８ページ～'!E135+'８ページ～ (2)'!E135+'８ページ～ (3)'!E135</f>
        <v>0</v>
      </c>
      <c r="U40" s="1154">
        <f>'８ページ～'!F135+'８ページ～ (2)'!F135+'８ページ～ (3)'!F135</f>
        <v>0</v>
      </c>
      <c r="V40" s="1154">
        <f>'８ページ～'!H181+'８ページ～ (2)'!H181+'８ページ～ (3)'!H181</f>
        <v>0</v>
      </c>
      <c r="W40" s="1154">
        <f>'８ページ～'!I181+'８ページ～ (2)'!I181+'８ページ～ (3)'!I181</f>
        <v>0</v>
      </c>
      <c r="X40" s="1154">
        <f>'２ページ～'!D43+'２ページ～ (2)'!D43+'２ページ～ (3)'!D43</f>
        <v>0</v>
      </c>
      <c r="Y40" s="1154">
        <f>'２ページ～'!E43+'２ページ～ (2)'!E43+'２ページ～ (3)'!E43</f>
        <v>0</v>
      </c>
      <c r="Z40" s="1154">
        <f>'２ページ～'!F43+'２ページ～ (2)'!F43+'２ページ～ (3)'!F43</f>
        <v>0</v>
      </c>
      <c r="AA40" s="1154">
        <f>'２ページ～'!D89+'２ページ～ (2)'!D89+'２ページ～ (3)'!D89</f>
        <v>0</v>
      </c>
      <c r="AB40" s="1154">
        <f>'２ページ～'!E89+'２ページ～ (2)'!E89+'２ページ～ (3)'!E89</f>
        <v>0</v>
      </c>
    </row>
    <row r="41" spans="1:28">
      <c r="A41" s="1146"/>
      <c r="B41" s="1146"/>
      <c r="C41" s="1146"/>
      <c r="D41" s="1146"/>
      <c r="E41" s="1146"/>
      <c r="F41" s="1146"/>
      <c r="G41" s="1146"/>
      <c r="H41" s="1153" t="s">
        <v>168</v>
      </c>
      <c r="I41" s="1153" t="s">
        <v>28</v>
      </c>
      <c r="J41" s="1154">
        <f>'８ページ～'!F46+'８ページ～ (2)'!F46+'８ページ～ (3)'!F46</f>
        <v>0</v>
      </c>
      <c r="K41" s="1154">
        <f>'８ページ～'!G46+'８ページ～ (2)'!G46+'８ページ～ (3)'!G46</f>
        <v>0</v>
      </c>
      <c r="L41" s="1154">
        <f>'８ページ～'!D182+'８ページ～ (2)'!D182+'８ページ～ (3)'!D182</f>
        <v>0</v>
      </c>
      <c r="M41" s="1154">
        <f>'８ページ～'!E182+'８ページ～ (2)'!E182+'８ページ～ (3)'!E182</f>
        <v>0</v>
      </c>
      <c r="N41" s="1154">
        <f>'８ページ～'!D91+'８ページ～ (2)'!D91+'８ページ～ (3)'!D91</f>
        <v>0</v>
      </c>
      <c r="O41" s="1154">
        <f>'８ページ～'!E91+'８ページ～ (2)'!E91+'８ページ～ (3)'!E91</f>
        <v>0</v>
      </c>
      <c r="P41" s="1154">
        <f>'８ページ～'!F91+'８ページ～ (2)'!F91+'８ページ～ (3)'!F91</f>
        <v>0</v>
      </c>
      <c r="Q41" s="1154">
        <f>'８ページ～'!F182+'８ページ～ (2)'!F182+'８ページ～ (3)'!F182</f>
        <v>0</v>
      </c>
      <c r="R41" s="1154">
        <f>'８ページ～'!G182+'８ページ～ (2)'!G182+'８ページ～ (3)'!G182</f>
        <v>0</v>
      </c>
      <c r="S41" s="1154">
        <f>'８ページ～'!D136+'８ページ～ (2)'!D136+'８ページ～ (3)'!D136</f>
        <v>0</v>
      </c>
      <c r="T41" s="1154">
        <f>'８ページ～'!E136+'８ページ～ (2)'!E136+'８ページ～ (3)'!E136</f>
        <v>0</v>
      </c>
      <c r="U41" s="1154">
        <f>'８ページ～'!F136+'８ページ～ (2)'!F136+'８ページ～ (3)'!F136</f>
        <v>0</v>
      </c>
      <c r="V41" s="1154">
        <f>'８ページ～'!H182+'８ページ～ (2)'!H182+'８ページ～ (3)'!H182</f>
        <v>0</v>
      </c>
      <c r="W41" s="1154">
        <f>'８ページ～'!I182+'８ページ～ (2)'!I182+'８ページ～ (3)'!I182</f>
        <v>0</v>
      </c>
      <c r="X41" s="1154">
        <f>'２ページ～'!D44+'２ページ～ (2)'!D44+'２ページ～ (3)'!D44</f>
        <v>0</v>
      </c>
      <c r="Y41" s="1154">
        <f>'２ページ～'!E44+'２ページ～ (2)'!E44+'２ページ～ (3)'!E44</f>
        <v>0</v>
      </c>
      <c r="Z41" s="1154">
        <f>'２ページ～'!F44+'２ページ～ (2)'!F44+'２ページ～ (3)'!F44</f>
        <v>0</v>
      </c>
      <c r="AA41" s="1154">
        <f>'２ページ～'!D90+'２ページ～ (2)'!D90+'２ページ～ (3)'!D90</f>
        <v>0</v>
      </c>
      <c r="AB41" s="1154">
        <f>'２ページ～'!E90+'２ページ～ (2)'!E90+'２ページ～ (3)'!E90</f>
        <v>0</v>
      </c>
    </row>
    <row r="42" spans="1:28">
      <c r="A42" s="1146"/>
      <c r="B42" s="1146"/>
      <c r="C42" s="1146"/>
      <c r="D42" s="1146"/>
      <c r="E42" s="1146"/>
      <c r="F42" s="1146"/>
      <c r="G42" s="1146"/>
      <c r="H42" s="1181" t="s">
        <v>578</v>
      </c>
      <c r="I42" s="1181"/>
      <c r="J42" s="1181">
        <f>SUM(J3:J41)</f>
        <v>0</v>
      </c>
      <c r="K42" s="1181">
        <f>SUM(K3:K41)</f>
        <v>0</v>
      </c>
      <c r="L42" s="1181">
        <f t="shared" ref="L42:AA42" si="0">SUM(L3:L41)</f>
        <v>0</v>
      </c>
      <c r="M42" s="1181">
        <f t="shared" si="0"/>
        <v>0</v>
      </c>
      <c r="N42" s="1181">
        <f t="shared" si="0"/>
        <v>0</v>
      </c>
      <c r="O42" s="1181">
        <f t="shared" si="0"/>
        <v>0</v>
      </c>
      <c r="P42" s="1181">
        <f t="shared" si="0"/>
        <v>0</v>
      </c>
      <c r="Q42" s="1181">
        <f t="shared" si="0"/>
        <v>0</v>
      </c>
      <c r="R42" s="1181">
        <f t="shared" si="0"/>
        <v>0</v>
      </c>
      <c r="S42" s="1181">
        <f t="shared" si="0"/>
        <v>0</v>
      </c>
      <c r="T42" s="1181">
        <f t="shared" si="0"/>
        <v>0</v>
      </c>
      <c r="U42" s="1181">
        <f t="shared" si="0"/>
        <v>0</v>
      </c>
      <c r="V42" s="1181">
        <f t="shared" si="0"/>
        <v>0</v>
      </c>
      <c r="W42" s="1181">
        <f t="shared" si="0"/>
        <v>0</v>
      </c>
      <c r="X42" s="1181">
        <f t="shared" si="0"/>
        <v>0</v>
      </c>
      <c r="Y42" s="1181">
        <f t="shared" si="0"/>
        <v>0</v>
      </c>
      <c r="Z42" s="1181">
        <f t="shared" si="0"/>
        <v>0</v>
      </c>
      <c r="AA42" s="1181">
        <f t="shared" si="0"/>
        <v>0</v>
      </c>
      <c r="AB42" s="1181">
        <f>SUM(AB3:AB41)</f>
        <v>0</v>
      </c>
    </row>
  </sheetData>
  <sheetProtection algorithmName="SHA-512" hashValue="V1KKIxlkQ1bKYseyseIq0P5D/ceXxPR0UTCjl5rvHu9RQ0NeSBdbcRblxKy6u84P0J1IjwFW5xgsYhy2NGAnCg==" saltValue="yJxnmwtk7VumCK8j50ADfw==" spinCount="100000" sheet="1" objects="1" scenarios="1"/>
  <mergeCells count="1">
    <mergeCell ref="B34:E35"/>
  </mergeCells>
  <phoneticPr fontId="28"/>
  <pageMargins left="0.7" right="0.7" top="0.75" bottom="0.75" header="0.3" footer="0.3"/>
  <pageSetup paperSize="9" scale="34"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249977111117893"/>
  </sheetPr>
  <dimension ref="B2:AQ45"/>
  <sheetViews>
    <sheetView showGridLines="0" view="pageBreakPreview" zoomScaleNormal="100" workbookViewId="0">
      <pane xSplit="3" ySplit="5" topLeftCell="D18" activePane="bottomRight" state="frozen"/>
      <selection activeCell="Q29" sqref="Q29"/>
      <selection pane="topRight" activeCell="Q29" sqref="Q29"/>
      <selection pane="bottomLeft" activeCell="Q29" sqref="Q29"/>
      <selection pane="bottomRight" activeCell="K21" sqref="K21"/>
    </sheetView>
  </sheetViews>
  <sheetFormatPr defaultColWidth="13.5" defaultRowHeight="16.5" customHeight="1"/>
  <cols>
    <col min="1" max="1" width="2.1640625" style="326" customWidth="1"/>
    <col min="2" max="2" width="3.5" style="326" bestFit="1" customWidth="1"/>
    <col min="3" max="3" width="33" style="326" bestFit="1" customWidth="1"/>
    <col min="4" max="43" width="12.1640625" style="326" customWidth="1"/>
    <col min="44" max="16384" width="13.5" style="326"/>
  </cols>
  <sheetData>
    <row r="2" spans="2:43" ht="20.25" customHeight="1">
      <c r="B2" s="1502" t="s">
        <v>922</v>
      </c>
      <c r="C2" s="1558"/>
      <c r="D2" s="1503"/>
      <c r="E2" s="262"/>
      <c r="F2" s="262"/>
      <c r="G2" s="262"/>
      <c r="H2" s="262"/>
      <c r="I2" s="262"/>
    </row>
    <row r="3" spans="2:43" ht="16.5" customHeight="1">
      <c r="B3" s="392"/>
      <c r="U3" s="393"/>
    </row>
    <row r="4" spans="2:43" ht="16.5" customHeight="1">
      <c r="B4" s="1559"/>
      <c r="C4" s="1559"/>
      <c r="D4" s="396" t="s">
        <v>263</v>
      </c>
      <c r="E4" s="397" t="s">
        <v>265</v>
      </c>
      <c r="F4" s="397" t="s">
        <v>267</v>
      </c>
      <c r="G4" s="397" t="s">
        <v>268</v>
      </c>
      <c r="H4" s="397" t="s">
        <v>269</v>
      </c>
      <c r="I4" s="397" t="s">
        <v>271</v>
      </c>
      <c r="J4" s="397" t="s">
        <v>273</v>
      </c>
      <c r="K4" s="397" t="s">
        <v>274</v>
      </c>
      <c r="L4" s="397" t="s">
        <v>277</v>
      </c>
      <c r="M4" s="397" t="s">
        <v>120</v>
      </c>
      <c r="N4" s="397" t="s">
        <v>121</v>
      </c>
      <c r="O4" s="397" t="s">
        <v>123</v>
      </c>
      <c r="P4" s="397" t="s">
        <v>125</v>
      </c>
      <c r="Q4" s="397" t="s">
        <v>127</v>
      </c>
      <c r="R4" s="397" t="s">
        <v>128</v>
      </c>
      <c r="S4" s="397" t="s">
        <v>129</v>
      </c>
      <c r="T4" s="397" t="s">
        <v>131</v>
      </c>
      <c r="U4" s="397" t="s">
        <v>133</v>
      </c>
      <c r="V4" s="397" t="s">
        <v>135</v>
      </c>
      <c r="W4" s="397" t="s">
        <v>136</v>
      </c>
      <c r="X4" s="397" t="s">
        <v>138</v>
      </c>
      <c r="Y4" s="397" t="s">
        <v>139</v>
      </c>
      <c r="Z4" s="397" t="s">
        <v>140</v>
      </c>
      <c r="AA4" s="397" t="s">
        <v>141</v>
      </c>
      <c r="AB4" s="397" t="s">
        <v>143</v>
      </c>
      <c r="AC4" s="397" t="s">
        <v>145</v>
      </c>
      <c r="AD4" s="397" t="s">
        <v>146</v>
      </c>
      <c r="AE4" s="397" t="s">
        <v>147</v>
      </c>
      <c r="AF4" s="397" t="s">
        <v>149</v>
      </c>
      <c r="AG4" s="397" t="s">
        <v>151</v>
      </c>
      <c r="AH4" s="397" t="s">
        <v>153</v>
      </c>
      <c r="AI4" s="397" t="s">
        <v>155</v>
      </c>
      <c r="AJ4" s="397" t="s">
        <v>156</v>
      </c>
      <c r="AK4" s="397" t="s">
        <v>158</v>
      </c>
      <c r="AL4" s="397" t="s">
        <v>160</v>
      </c>
      <c r="AM4" s="397" t="s">
        <v>162</v>
      </c>
      <c r="AN4" s="397">
        <v>37</v>
      </c>
      <c r="AO4" s="397">
        <v>38</v>
      </c>
      <c r="AP4" s="397">
        <v>39</v>
      </c>
      <c r="AQ4" s="400"/>
    </row>
    <row r="5" spans="2:43" ht="36" customHeight="1">
      <c r="B5" s="1560"/>
      <c r="C5" s="1560"/>
      <c r="D5" s="403" t="s">
        <v>0</v>
      </c>
      <c r="E5" s="404" t="s">
        <v>1</v>
      </c>
      <c r="F5" s="404" t="s">
        <v>2</v>
      </c>
      <c r="G5" s="404" t="s">
        <v>3</v>
      </c>
      <c r="H5" s="404" t="s">
        <v>4</v>
      </c>
      <c r="I5" s="404" t="s">
        <v>5</v>
      </c>
      <c r="J5" s="404" t="s">
        <v>6</v>
      </c>
      <c r="K5" s="404" t="s">
        <v>7</v>
      </c>
      <c r="L5" s="404" t="s">
        <v>8</v>
      </c>
      <c r="M5" s="404" t="s">
        <v>576</v>
      </c>
      <c r="N5" s="404" t="s">
        <v>9</v>
      </c>
      <c r="O5" s="404" t="s">
        <v>10</v>
      </c>
      <c r="P5" s="404" t="s">
        <v>11</v>
      </c>
      <c r="Q5" s="404" t="s">
        <v>12</v>
      </c>
      <c r="R5" s="404" t="s">
        <v>418</v>
      </c>
      <c r="S5" s="404" t="s">
        <v>419</v>
      </c>
      <c r="T5" s="404" t="s">
        <v>420</v>
      </c>
      <c r="U5" s="404" t="s">
        <v>14</v>
      </c>
      <c r="V5" s="404" t="s">
        <v>13</v>
      </c>
      <c r="W5" s="404" t="s">
        <v>577</v>
      </c>
      <c r="X5" s="404" t="s">
        <v>15</v>
      </c>
      <c r="Y5" s="404" t="s">
        <v>16</v>
      </c>
      <c r="Z5" s="404" t="s">
        <v>17</v>
      </c>
      <c r="AA5" s="404" t="s">
        <v>18</v>
      </c>
      <c r="AB5" s="404" t="s">
        <v>29</v>
      </c>
      <c r="AC5" s="404" t="s">
        <v>30</v>
      </c>
      <c r="AD5" s="404" t="s">
        <v>19</v>
      </c>
      <c r="AE5" s="404" t="s">
        <v>20</v>
      </c>
      <c r="AF5" s="404" t="s">
        <v>21</v>
      </c>
      <c r="AG5" s="404" t="s">
        <v>32</v>
      </c>
      <c r="AH5" s="404" t="s">
        <v>22</v>
      </c>
      <c r="AI5" s="404" t="s">
        <v>23</v>
      </c>
      <c r="AJ5" s="404" t="s">
        <v>24</v>
      </c>
      <c r="AK5" s="404" t="s">
        <v>31</v>
      </c>
      <c r="AL5" s="404" t="s">
        <v>447</v>
      </c>
      <c r="AM5" s="404" t="s">
        <v>25</v>
      </c>
      <c r="AN5" s="404" t="s">
        <v>26</v>
      </c>
      <c r="AO5" s="404" t="s">
        <v>27</v>
      </c>
      <c r="AP5" s="404" t="s">
        <v>28</v>
      </c>
      <c r="AQ5" s="406" t="s">
        <v>923</v>
      </c>
    </row>
    <row r="6" spans="2:43" ht="16.5" customHeight="1">
      <c r="B6" s="294" t="s">
        <v>263</v>
      </c>
      <c r="C6" s="358" t="s">
        <v>0</v>
      </c>
      <c r="D6" s="626">
        <v>1.0597140789406647</v>
      </c>
      <c r="E6" s="630">
        <v>1.5432966456309885E-3</v>
      </c>
      <c r="F6" s="630">
        <v>1.4926376160267932E-3</v>
      </c>
      <c r="G6" s="630">
        <v>2.1641342140101933E-5</v>
      </c>
      <c r="H6" s="630">
        <v>0.1178345998143869</v>
      </c>
      <c r="I6" s="630">
        <v>1.9272005352762259E-4</v>
      </c>
      <c r="J6" s="630">
        <v>6.3457973759540893E-4</v>
      </c>
      <c r="K6" s="630">
        <v>2.1186692105589302E-3</v>
      </c>
      <c r="L6" s="630">
        <v>1.6012015063205347E-5</v>
      </c>
      <c r="M6" s="630">
        <v>1.0498240635005737E-3</v>
      </c>
      <c r="N6" s="630">
        <v>4.1172110555799959E-5</v>
      </c>
      <c r="O6" s="630">
        <v>1.7528644063421172E-5</v>
      </c>
      <c r="P6" s="630">
        <v>3.2599342265861843E-5</v>
      </c>
      <c r="Q6" s="630">
        <v>1.465034950034896E-5</v>
      </c>
      <c r="R6" s="630">
        <v>1.585567464712523E-5</v>
      </c>
      <c r="S6" s="630">
        <v>1.744522963491299E-5</v>
      </c>
      <c r="T6" s="630">
        <v>2.6368900751532402E-5</v>
      </c>
      <c r="U6" s="630">
        <v>2.0192758874663266E-5</v>
      </c>
      <c r="V6" s="630">
        <v>2.0419716042155685E-5</v>
      </c>
      <c r="W6" s="630">
        <v>2.3904642490307098E-5</v>
      </c>
      <c r="X6" s="630">
        <v>1.6183101491000612E-5</v>
      </c>
      <c r="Y6" s="630">
        <v>2.4201976037761691E-3</v>
      </c>
      <c r="Z6" s="630">
        <v>6.2661604060546613E-4</v>
      </c>
      <c r="AA6" s="630">
        <v>2.3623651545713639E-5</v>
      </c>
      <c r="AB6" s="630">
        <v>5.6007983197955018E-5</v>
      </c>
      <c r="AC6" s="630">
        <v>2.1290547590931564E-5</v>
      </c>
      <c r="AD6" s="630">
        <v>1.1545698622397175E-4</v>
      </c>
      <c r="AE6" s="630">
        <v>2.7746546863115852E-5</v>
      </c>
      <c r="AF6" s="630">
        <v>1.3701496724486253E-5</v>
      </c>
      <c r="AG6" s="630">
        <v>4.8174506539231726E-5</v>
      </c>
      <c r="AH6" s="630">
        <v>1.3978077314680913E-4</v>
      </c>
      <c r="AI6" s="630">
        <v>4.2720766186461835E-5</v>
      </c>
      <c r="AJ6" s="630">
        <v>1.3096243639816344E-3</v>
      </c>
      <c r="AK6" s="630">
        <v>1.7937030103527621E-3</v>
      </c>
      <c r="AL6" s="630">
        <v>1.1015976710407771E-3</v>
      </c>
      <c r="AM6" s="630">
        <v>3.524940556672456E-5</v>
      </c>
      <c r="AN6" s="630">
        <v>1.3079390403958091E-2</v>
      </c>
      <c r="AO6" s="630">
        <v>1.5716158998484433E-4</v>
      </c>
      <c r="AP6" s="630">
        <v>1.4820152506598945E-4</v>
      </c>
      <c r="AQ6" s="631">
        <v>1.2060246247817639</v>
      </c>
    </row>
    <row r="7" spans="2:43" ht="16.5" customHeight="1">
      <c r="B7" s="294" t="s">
        <v>265</v>
      </c>
      <c r="C7" s="359" t="s">
        <v>1</v>
      </c>
      <c r="D7" s="629">
        <v>4.9630028252548085E-4</v>
      </c>
      <c r="E7" s="630">
        <v>1.1261101097967634</v>
      </c>
      <c r="F7" s="630">
        <v>6.7534811159127424E-5</v>
      </c>
      <c r="G7" s="630">
        <v>2.0896240380399971E-4</v>
      </c>
      <c r="H7" s="630">
        <v>8.8167757493487801E-4</v>
      </c>
      <c r="I7" s="630">
        <v>1.2960280498629337E-4</v>
      </c>
      <c r="J7" s="630">
        <v>7.9153120377465316E-2</v>
      </c>
      <c r="K7" s="630">
        <v>5.7067696259060694E-4</v>
      </c>
      <c r="L7" s="630">
        <v>2.553915630199096E-5</v>
      </c>
      <c r="M7" s="630">
        <v>1.4939568772266815E-4</v>
      </c>
      <c r="N7" s="630">
        <v>6.2119903068862472E-4</v>
      </c>
      <c r="O7" s="630">
        <v>4.8557148825589984E-5</v>
      </c>
      <c r="P7" s="630">
        <v>4.5925851424182248E-5</v>
      </c>
      <c r="Q7" s="630">
        <v>6.1553753750896441E-5</v>
      </c>
      <c r="R7" s="630">
        <v>5.7874316292630374E-5</v>
      </c>
      <c r="S7" s="630">
        <v>4.1992589211786675E-5</v>
      </c>
      <c r="T7" s="630">
        <v>2.058543003782607E-4</v>
      </c>
      <c r="U7" s="630">
        <v>1.4732361259822859E-4</v>
      </c>
      <c r="V7" s="630">
        <v>1.4337071952889445E-4</v>
      </c>
      <c r="W7" s="630">
        <v>1.1316189991447097E-4</v>
      </c>
      <c r="X7" s="630">
        <v>4.0018008818379961E-5</v>
      </c>
      <c r="Y7" s="630">
        <v>1.2357159686085058E-3</v>
      </c>
      <c r="Z7" s="630">
        <v>7.8119260047047315E-4</v>
      </c>
      <c r="AA7" s="630">
        <v>9.7746932663059111E-5</v>
      </c>
      <c r="AB7" s="630">
        <v>1.2482352706467498E-4</v>
      </c>
      <c r="AC7" s="630">
        <v>1.1015078795914104E-4</v>
      </c>
      <c r="AD7" s="630">
        <v>1.8399539135015817E-4</v>
      </c>
      <c r="AE7" s="630">
        <v>1.4072281036984761E-4</v>
      </c>
      <c r="AF7" s="630">
        <v>2.4990214173907701E-5</v>
      </c>
      <c r="AG7" s="630">
        <v>8.9684379282866823E-5</v>
      </c>
      <c r="AH7" s="630">
        <v>3.8647515031346328E-4</v>
      </c>
      <c r="AI7" s="630">
        <v>8.079587627009029E-5</v>
      </c>
      <c r="AJ7" s="630">
        <v>1.8894722780891449E-4</v>
      </c>
      <c r="AK7" s="630">
        <v>2.1939159537554559E-4</v>
      </c>
      <c r="AL7" s="630">
        <v>4.0857958127231577E-4</v>
      </c>
      <c r="AM7" s="630">
        <v>1.1651361087505472E-4</v>
      </c>
      <c r="AN7" s="630">
        <v>1.1476554312091145E-3</v>
      </c>
      <c r="AO7" s="630">
        <v>7.4831377917291449E-3</v>
      </c>
      <c r="AP7" s="630">
        <v>7.6861516866897381E-5</v>
      </c>
      <c r="AQ7" s="631">
        <v>1.222217131483349</v>
      </c>
    </row>
    <row r="8" spans="2:43" ht="16.5" customHeight="1">
      <c r="B8" s="294" t="s">
        <v>267</v>
      </c>
      <c r="C8" s="359" t="s">
        <v>2</v>
      </c>
      <c r="D8" s="629">
        <v>9.6976295604830207E-5</v>
      </c>
      <c r="E8" s="630">
        <v>2.383022373888518E-5</v>
      </c>
      <c r="F8" s="630">
        <v>1.0043582715291728</v>
      </c>
      <c r="G8" s="630">
        <v>2.8554630121947694E-6</v>
      </c>
      <c r="H8" s="630">
        <v>3.7650664222217594E-3</v>
      </c>
      <c r="I8" s="630">
        <v>1.492088527729784E-5</v>
      </c>
      <c r="J8" s="630">
        <v>1.241162513326493E-5</v>
      </c>
      <c r="K8" s="630">
        <v>4.3155514632422522E-5</v>
      </c>
      <c r="L8" s="630">
        <v>1.2486539517422265E-6</v>
      </c>
      <c r="M8" s="630">
        <v>2.0942206904182624E-6</v>
      </c>
      <c r="N8" s="630">
        <v>7.1903854701839254E-6</v>
      </c>
      <c r="O8" s="630">
        <v>4.2414281763114272E-6</v>
      </c>
      <c r="P8" s="630">
        <v>1.8055387496860912E-5</v>
      </c>
      <c r="Q8" s="630">
        <v>1.4448745742381169E-6</v>
      </c>
      <c r="R8" s="630">
        <v>1.3529815624207939E-6</v>
      </c>
      <c r="S8" s="630">
        <v>2.0289620202770165E-6</v>
      </c>
      <c r="T8" s="630">
        <v>3.7153728087364643E-6</v>
      </c>
      <c r="U8" s="630">
        <v>2.8983034495666286E-6</v>
      </c>
      <c r="V8" s="630">
        <v>1.9500345993688039E-6</v>
      </c>
      <c r="W8" s="630">
        <v>3.7812920942436486E-6</v>
      </c>
      <c r="X8" s="630">
        <v>1.2380551338529741E-6</v>
      </c>
      <c r="Y8" s="630">
        <v>1.9413605469564164E-3</v>
      </c>
      <c r="Z8" s="630">
        <v>3.0521292917698263E-6</v>
      </c>
      <c r="AA8" s="630">
        <v>4.8156241260913624E-6</v>
      </c>
      <c r="AB8" s="630">
        <v>3.8322312617584233E-6</v>
      </c>
      <c r="AC8" s="630">
        <v>3.0097998216574378E-6</v>
      </c>
      <c r="AD8" s="630">
        <v>5.0190820478931307E-6</v>
      </c>
      <c r="AE8" s="630">
        <v>8.3196750944037372E-6</v>
      </c>
      <c r="AF8" s="630">
        <v>9.5378468875694445E-7</v>
      </c>
      <c r="AG8" s="630">
        <v>3.9123302627720499E-6</v>
      </c>
      <c r="AH8" s="630">
        <v>1.9119803218682407E-5</v>
      </c>
      <c r="AI8" s="630">
        <v>5.9362082435103716E-6</v>
      </c>
      <c r="AJ8" s="630">
        <v>2.7829556609878476E-5</v>
      </c>
      <c r="AK8" s="630">
        <v>1.9230204275565312E-4</v>
      </c>
      <c r="AL8" s="630">
        <v>2.3085862024906839E-5</v>
      </c>
      <c r="AM8" s="630">
        <v>6.1757677902739521E-6</v>
      </c>
      <c r="AN8" s="630">
        <v>1.192593205746186E-3</v>
      </c>
      <c r="AO8" s="630">
        <v>5.8950206203330882E-5</v>
      </c>
      <c r="AP8" s="630">
        <v>8.7036504057318913E-6</v>
      </c>
      <c r="AQ8" s="631">
        <v>1.011877699417371</v>
      </c>
    </row>
    <row r="9" spans="2:43" ht="16.5" customHeight="1">
      <c r="B9" s="294" t="s">
        <v>268</v>
      </c>
      <c r="C9" s="359" t="s">
        <v>3</v>
      </c>
      <c r="D9" s="629">
        <v>2.1321299499690245E-4</v>
      </c>
      <c r="E9" s="630">
        <v>1.2865209519533755E-4</v>
      </c>
      <c r="F9" s="630">
        <v>8.4392762981940189E-5</v>
      </c>
      <c r="G9" s="630">
        <v>1.0007144096927441</v>
      </c>
      <c r="H9" s="630">
        <v>3.1493245071141868E-4</v>
      </c>
      <c r="I9" s="630">
        <v>3.9820741322669925E-4</v>
      </c>
      <c r="J9" s="630">
        <v>1.2898632571353692E-3</v>
      </c>
      <c r="K9" s="630">
        <v>6.295964010009402E-4</v>
      </c>
      <c r="L9" s="630">
        <v>4.2246579963708709E-3</v>
      </c>
      <c r="M9" s="630">
        <v>5.0321018370300976E-4</v>
      </c>
      <c r="N9" s="630">
        <v>4.1708629662226696E-3</v>
      </c>
      <c r="O9" s="630">
        <v>1.5992446497496643E-3</v>
      </c>
      <c r="P9" s="630">
        <v>1.9390775759162406E-2</v>
      </c>
      <c r="Q9" s="630">
        <v>5.0725993479486286E-4</v>
      </c>
      <c r="R9" s="630">
        <v>4.0355220139340228E-4</v>
      </c>
      <c r="S9" s="630">
        <v>2.6819119440827917E-4</v>
      </c>
      <c r="T9" s="630">
        <v>4.5834996650907507E-4</v>
      </c>
      <c r="U9" s="630">
        <v>6.0069635561813244E-4</v>
      </c>
      <c r="V9" s="630">
        <v>4.1112097133530039E-4</v>
      </c>
      <c r="W9" s="630">
        <v>2.457259828871197E-4</v>
      </c>
      <c r="X9" s="630">
        <v>3.1212373888554566E-4</v>
      </c>
      <c r="Y9" s="630">
        <v>3.8036420961721433E-4</v>
      </c>
      <c r="Z9" s="630">
        <v>7.0104922847399138E-4</v>
      </c>
      <c r="AA9" s="630">
        <v>1.7843343405233636E-2</v>
      </c>
      <c r="AB9" s="630">
        <v>7.1413825837426189E-4</v>
      </c>
      <c r="AC9" s="630">
        <v>1.0575068257601492E-3</v>
      </c>
      <c r="AD9" s="630">
        <v>4.3178558947918125E-4</v>
      </c>
      <c r="AE9" s="630">
        <v>1.0534127082897965E-4</v>
      </c>
      <c r="AF9" s="630">
        <v>3.6404537941409468E-5</v>
      </c>
      <c r="AG9" s="630">
        <v>1.6898684048481438E-4</v>
      </c>
      <c r="AH9" s="630">
        <v>1.6897563695304703E-4</v>
      </c>
      <c r="AI9" s="630">
        <v>2.293444984808062E-4</v>
      </c>
      <c r="AJ9" s="630">
        <v>3.5806041014621901E-4</v>
      </c>
      <c r="AK9" s="630">
        <v>2.2891149357809096E-4</v>
      </c>
      <c r="AL9" s="630">
        <v>1.1614396385212394E-4</v>
      </c>
      <c r="AM9" s="630">
        <v>1.1534590434435288E-4</v>
      </c>
      <c r="AN9" s="630">
        <v>6.4950252130865482E-4</v>
      </c>
      <c r="AO9" s="630">
        <v>2.151953338269172E-4</v>
      </c>
      <c r="AP9" s="630">
        <v>1.9437055363417653E-4</v>
      </c>
      <c r="AQ9" s="631">
        <v>1.0605838094513518</v>
      </c>
    </row>
    <row r="10" spans="2:43" ht="16.5" customHeight="1">
      <c r="B10" s="294" t="s">
        <v>269</v>
      </c>
      <c r="C10" s="359" t="s">
        <v>4</v>
      </c>
      <c r="D10" s="629">
        <v>2.6812684127302245E-2</v>
      </c>
      <c r="E10" s="630">
        <v>5.9766308098390432E-3</v>
      </c>
      <c r="F10" s="630">
        <v>1.3165001072214298E-2</v>
      </c>
      <c r="G10" s="630">
        <v>3.0158731722496171E-5</v>
      </c>
      <c r="H10" s="630">
        <v>1.055706273949875</v>
      </c>
      <c r="I10" s="630">
        <v>4.1544807201320312E-5</v>
      </c>
      <c r="J10" s="630">
        <v>1.2637627293095748E-3</v>
      </c>
      <c r="K10" s="630">
        <v>2.8416158707699471E-3</v>
      </c>
      <c r="L10" s="630">
        <v>1.9326335366039617E-5</v>
      </c>
      <c r="M10" s="630">
        <v>7.5831345724639969E-5</v>
      </c>
      <c r="N10" s="630">
        <v>1.3024790452103072E-4</v>
      </c>
      <c r="O10" s="630">
        <v>1.9712192436604483E-5</v>
      </c>
      <c r="P10" s="630">
        <v>1.8555476339799172E-5</v>
      </c>
      <c r="Q10" s="630">
        <v>1.6637417268480416E-5</v>
      </c>
      <c r="R10" s="630">
        <v>2.0691697211809769E-5</v>
      </c>
      <c r="S10" s="630">
        <v>1.9191775981918797E-5</v>
      </c>
      <c r="T10" s="630">
        <v>2.1251551916349808E-5</v>
      </c>
      <c r="U10" s="630">
        <v>2.1182946879593967E-5</v>
      </c>
      <c r="V10" s="630">
        <v>1.7677739206112378E-5</v>
      </c>
      <c r="W10" s="630">
        <v>1.8099485843219619E-5</v>
      </c>
      <c r="X10" s="630">
        <v>1.1590493283062901E-5</v>
      </c>
      <c r="Y10" s="630">
        <v>6.1610491383891407E-4</v>
      </c>
      <c r="Z10" s="630">
        <v>8.0600619934929123E-5</v>
      </c>
      <c r="AA10" s="630">
        <v>2.0197638563926047E-5</v>
      </c>
      <c r="AB10" s="630">
        <v>4.5771082534571909E-5</v>
      </c>
      <c r="AC10" s="630">
        <v>3.6173952216008863E-5</v>
      </c>
      <c r="AD10" s="630">
        <v>9.368619119794628E-5</v>
      </c>
      <c r="AE10" s="630">
        <v>3.6140516675777842E-5</v>
      </c>
      <c r="AF10" s="630">
        <v>1.4706392711971465E-5</v>
      </c>
      <c r="AG10" s="630">
        <v>7.9529737776819526E-5</v>
      </c>
      <c r="AH10" s="630">
        <v>3.3544762561429393E-4</v>
      </c>
      <c r="AI10" s="630">
        <v>1.0235515074732577E-4</v>
      </c>
      <c r="AJ10" s="630">
        <v>1.628569840045371E-3</v>
      </c>
      <c r="AK10" s="630">
        <v>3.1880810596525925E-3</v>
      </c>
      <c r="AL10" s="630">
        <v>5.0208496040908849E-4</v>
      </c>
      <c r="AM10" s="630">
        <v>5.962836921389327E-5</v>
      </c>
      <c r="AN10" s="630">
        <v>3.6819651924699617E-2</v>
      </c>
      <c r="AO10" s="630">
        <v>1.5470223893628547E-4</v>
      </c>
      <c r="AP10" s="630">
        <v>9.8321186331452371E-4</v>
      </c>
      <c r="AQ10" s="631">
        <v>1.1510443125382972</v>
      </c>
    </row>
    <row r="11" spans="2:43" ht="16.5" customHeight="1">
      <c r="B11" s="294" t="s">
        <v>271</v>
      </c>
      <c r="C11" s="359" t="s">
        <v>5</v>
      </c>
      <c r="D11" s="629">
        <v>2.4995855641649751E-4</v>
      </c>
      <c r="E11" s="630">
        <v>7.8663668137174129E-5</v>
      </c>
      <c r="F11" s="630">
        <v>1.0717624925122287E-3</v>
      </c>
      <c r="G11" s="630">
        <v>1.927252170959632E-4</v>
      </c>
      <c r="H11" s="630">
        <v>1.0355262419518793E-4</v>
      </c>
      <c r="I11" s="630">
        <v>1.0115421392426864</v>
      </c>
      <c r="J11" s="630">
        <v>1.6877411103886276E-4</v>
      </c>
      <c r="K11" s="630">
        <v>7.0514262803987417E-5</v>
      </c>
      <c r="L11" s="630">
        <v>2.3926423639671013E-5</v>
      </c>
      <c r="M11" s="630">
        <v>2.2584350744873682E-4</v>
      </c>
      <c r="N11" s="630">
        <v>1.0881220637892215E-4</v>
      </c>
      <c r="O11" s="630">
        <v>4.6700825850666143E-5</v>
      </c>
      <c r="P11" s="630">
        <v>2.4614051583821563E-5</v>
      </c>
      <c r="Q11" s="630">
        <v>6.3859132034492673E-5</v>
      </c>
      <c r="R11" s="630">
        <v>7.1934084180871603E-5</v>
      </c>
      <c r="S11" s="630">
        <v>9.1660755337210896E-5</v>
      </c>
      <c r="T11" s="630">
        <v>7.4370267412186911E-5</v>
      </c>
      <c r="U11" s="630">
        <v>1.5072766136135527E-4</v>
      </c>
      <c r="V11" s="630">
        <v>5.9764502586633653E-5</v>
      </c>
      <c r="W11" s="630">
        <v>7.7507889645013733E-5</v>
      </c>
      <c r="X11" s="630">
        <v>6.5512014633311062E-5</v>
      </c>
      <c r="Y11" s="630">
        <v>1.8102385721675392E-4</v>
      </c>
      <c r="Z11" s="630">
        <v>1.4345910360321875E-4</v>
      </c>
      <c r="AA11" s="630">
        <v>2.5762057222617447E-5</v>
      </c>
      <c r="AB11" s="630">
        <v>7.7842088527292475E-5</v>
      </c>
      <c r="AC11" s="630">
        <v>1.0109587630969455E-4</v>
      </c>
      <c r="AD11" s="630">
        <v>2.0555558680556468E-4</v>
      </c>
      <c r="AE11" s="630">
        <v>8.2484577899855972E-5</v>
      </c>
      <c r="AF11" s="630">
        <v>8.1535136591225196E-6</v>
      </c>
      <c r="AG11" s="630">
        <v>8.5450519734935228E-5</v>
      </c>
      <c r="AH11" s="630">
        <v>5.9554451439679929E-5</v>
      </c>
      <c r="AI11" s="630">
        <v>1.7708694765845417E-4</v>
      </c>
      <c r="AJ11" s="630">
        <v>3.9759485666522227E-5</v>
      </c>
      <c r="AK11" s="630">
        <v>1.4604098937220363E-4</v>
      </c>
      <c r="AL11" s="630">
        <v>1.2785905729702305E-3</v>
      </c>
      <c r="AM11" s="630">
        <v>1.0807222290560469E-4</v>
      </c>
      <c r="AN11" s="630">
        <v>2.3739773130098651E-4</v>
      </c>
      <c r="AO11" s="630">
        <v>8.8114145532418059E-4</v>
      </c>
      <c r="AP11" s="630">
        <v>8.249611373074004E-5</v>
      </c>
      <c r="AQ11" s="631">
        <v>1.0184842906483265</v>
      </c>
    </row>
    <row r="12" spans="2:43" ht="16.5" customHeight="1">
      <c r="B12" s="294" t="s">
        <v>273</v>
      </c>
      <c r="C12" s="361" t="s">
        <v>6</v>
      </c>
      <c r="D12" s="629">
        <v>5.189368302256755E-3</v>
      </c>
      <c r="E12" s="630">
        <v>2.2249861002829117E-3</v>
      </c>
      <c r="F12" s="630">
        <v>8.1795766264383088E-4</v>
      </c>
      <c r="G12" s="630">
        <v>1.167385501927532E-3</v>
      </c>
      <c r="H12" s="630">
        <v>5.4410469054311742E-3</v>
      </c>
      <c r="I12" s="630">
        <v>1.7266539166324083E-3</v>
      </c>
      <c r="J12" s="630">
        <v>1.0687402740710543</v>
      </c>
      <c r="K12" s="630">
        <v>5.2376084943366735E-3</v>
      </c>
      <c r="L12" s="630">
        <v>3.2718405689685886E-4</v>
      </c>
      <c r="M12" s="630">
        <v>1.985600999868603E-3</v>
      </c>
      <c r="N12" s="630">
        <v>8.3620578220076937E-3</v>
      </c>
      <c r="O12" s="630">
        <v>6.4131826466000115E-4</v>
      </c>
      <c r="P12" s="630">
        <v>5.6589520473668959E-4</v>
      </c>
      <c r="Q12" s="630">
        <v>8.217680753097444E-4</v>
      </c>
      <c r="R12" s="630">
        <v>7.7380151374144561E-4</v>
      </c>
      <c r="S12" s="630">
        <v>5.5902053010214797E-4</v>
      </c>
      <c r="T12" s="630">
        <v>2.7691703287283623E-3</v>
      </c>
      <c r="U12" s="630">
        <v>1.9764193211801078E-3</v>
      </c>
      <c r="V12" s="630">
        <v>1.9278253184837842E-3</v>
      </c>
      <c r="W12" s="630">
        <v>1.5183907747289122E-3</v>
      </c>
      <c r="X12" s="630">
        <v>5.3428303619455395E-4</v>
      </c>
      <c r="Y12" s="630">
        <v>1.5119911692261316E-2</v>
      </c>
      <c r="Z12" s="630">
        <v>9.737731549628972E-3</v>
      </c>
      <c r="AA12" s="630">
        <v>1.2714112431870782E-3</v>
      </c>
      <c r="AB12" s="630">
        <v>1.6447511560942663E-3</v>
      </c>
      <c r="AC12" s="630">
        <v>1.4742128502177425E-3</v>
      </c>
      <c r="AD12" s="630">
        <v>2.4638474667999085E-3</v>
      </c>
      <c r="AE12" s="630">
        <v>1.8824660605759899E-3</v>
      </c>
      <c r="AF12" s="630">
        <v>3.2430071332363093E-4</v>
      </c>
      <c r="AG12" s="630">
        <v>1.1940527645304866E-3</v>
      </c>
      <c r="AH12" s="630">
        <v>5.0909787863993965E-3</v>
      </c>
      <c r="AI12" s="630">
        <v>1.0401790443377039E-3</v>
      </c>
      <c r="AJ12" s="630">
        <v>1.947933711409393E-3</v>
      </c>
      <c r="AK12" s="630">
        <v>1.9207297272525201E-3</v>
      </c>
      <c r="AL12" s="630">
        <v>5.4632774484250496E-3</v>
      </c>
      <c r="AM12" s="630">
        <v>1.549067003622171E-3</v>
      </c>
      <c r="AN12" s="630">
        <v>2.209794390493998E-3</v>
      </c>
      <c r="AO12" s="630">
        <v>0.10098799419672794</v>
      </c>
      <c r="AP12" s="630">
        <v>9.9112836937011693E-4</v>
      </c>
      <c r="AQ12" s="631">
        <v>1.2696217843758622</v>
      </c>
    </row>
    <row r="13" spans="2:43" ht="16.5" customHeight="1">
      <c r="B13" s="294" t="s">
        <v>274</v>
      </c>
      <c r="C13" s="359" t="s">
        <v>7</v>
      </c>
      <c r="D13" s="629">
        <v>4.2227019958623081E-3</v>
      </c>
      <c r="E13" s="630">
        <v>8.321710047545364E-5</v>
      </c>
      <c r="F13" s="630">
        <v>2.2586964678686806E-4</v>
      </c>
      <c r="G13" s="630">
        <v>4.8194985707223075E-4</v>
      </c>
      <c r="H13" s="630">
        <v>8.922587405882145E-4</v>
      </c>
      <c r="I13" s="630">
        <v>1.5215359074325851E-3</v>
      </c>
      <c r="J13" s="630">
        <v>2.578401103808141E-3</v>
      </c>
      <c r="K13" s="630">
        <v>1.0095721138124019</v>
      </c>
      <c r="L13" s="630">
        <v>1.8436798424298843E-3</v>
      </c>
      <c r="M13" s="630">
        <v>9.2495321830973962E-3</v>
      </c>
      <c r="N13" s="630">
        <v>2.1439640163812643E-3</v>
      </c>
      <c r="O13" s="630">
        <v>2.7215064234220658E-4</v>
      </c>
      <c r="P13" s="630">
        <v>2.1383281274006024E-4</v>
      </c>
      <c r="Q13" s="630">
        <v>5.9680138653210005E-4</v>
      </c>
      <c r="R13" s="630">
        <v>2.9967291577349291E-4</v>
      </c>
      <c r="S13" s="630">
        <v>2.5040328612255908E-4</v>
      </c>
      <c r="T13" s="630">
        <v>8.8421362192704547E-4</v>
      </c>
      <c r="U13" s="630">
        <v>7.9283204399889626E-4</v>
      </c>
      <c r="V13" s="630">
        <v>5.328487606211618E-4</v>
      </c>
      <c r="W13" s="630">
        <v>4.7518937618875381E-4</v>
      </c>
      <c r="X13" s="630">
        <v>7.5592929704568104E-4</v>
      </c>
      <c r="Y13" s="630">
        <v>1.4027767738228887E-3</v>
      </c>
      <c r="Z13" s="630">
        <v>3.6328361417436962E-4</v>
      </c>
      <c r="AA13" s="630">
        <v>7.1058565134314423E-5</v>
      </c>
      <c r="AB13" s="630">
        <v>5.8921090000199486E-4</v>
      </c>
      <c r="AC13" s="630">
        <v>7.4371835270626912E-4</v>
      </c>
      <c r="AD13" s="630">
        <v>5.400446653252906E-5</v>
      </c>
      <c r="AE13" s="630">
        <v>5.2701849911818674E-5</v>
      </c>
      <c r="AF13" s="630">
        <v>1.2643397251907902E-5</v>
      </c>
      <c r="AG13" s="630">
        <v>8.9256764127183892E-5</v>
      </c>
      <c r="AH13" s="630">
        <v>1.667017972933955E-4</v>
      </c>
      <c r="AI13" s="630">
        <v>1.0261724107369234E-4</v>
      </c>
      <c r="AJ13" s="630">
        <v>2.9305571352804526E-4</v>
      </c>
      <c r="AK13" s="630">
        <v>6.7409524284040229E-3</v>
      </c>
      <c r="AL13" s="630">
        <v>2.0190070808176702E-4</v>
      </c>
      <c r="AM13" s="630">
        <v>3.1391978739289569E-4</v>
      </c>
      <c r="AN13" s="630">
        <v>4.0256542259454992E-4</v>
      </c>
      <c r="AO13" s="630">
        <v>8.2140194370158468E-4</v>
      </c>
      <c r="AP13" s="630">
        <v>4.4206130171244224E-4</v>
      </c>
      <c r="AQ13" s="631">
        <v>1.0507529293770741</v>
      </c>
    </row>
    <row r="14" spans="2:43" ht="16.5" customHeight="1">
      <c r="B14" s="294" t="s">
        <v>277</v>
      </c>
      <c r="C14" s="361" t="s">
        <v>8</v>
      </c>
      <c r="D14" s="629">
        <v>4.8154492141496883E-4</v>
      </c>
      <c r="E14" s="630">
        <v>5.7262811476527979E-4</v>
      </c>
      <c r="F14" s="630">
        <v>2.243281050802402E-3</v>
      </c>
      <c r="G14" s="630">
        <v>1.1662917399570235E-3</v>
      </c>
      <c r="H14" s="630">
        <v>3.7323055429722347E-4</v>
      </c>
      <c r="I14" s="630">
        <v>2.3238208587140704E-4</v>
      </c>
      <c r="J14" s="630">
        <v>4.864922562791124E-4</v>
      </c>
      <c r="K14" s="630">
        <v>3.3382759001436031E-4</v>
      </c>
      <c r="L14" s="630">
        <v>1.0106211987255471</v>
      </c>
      <c r="M14" s="630">
        <v>2.1154234903640975E-4</v>
      </c>
      <c r="N14" s="630">
        <v>9.2412132705013315E-4</v>
      </c>
      <c r="O14" s="630">
        <v>5.8079631519881135E-4</v>
      </c>
      <c r="P14" s="630">
        <v>6.7782599654494862E-4</v>
      </c>
      <c r="Q14" s="630">
        <v>2.684945251008791E-4</v>
      </c>
      <c r="R14" s="630">
        <v>1.860970783295942E-4</v>
      </c>
      <c r="S14" s="630">
        <v>1.4546495354038287E-4</v>
      </c>
      <c r="T14" s="630">
        <v>2.0441622944435939E-4</v>
      </c>
      <c r="U14" s="630">
        <v>1.9002151989430441E-4</v>
      </c>
      <c r="V14" s="630">
        <v>1.52396515040075E-4</v>
      </c>
      <c r="W14" s="630">
        <v>1.1977646962737403E-4</v>
      </c>
      <c r="X14" s="630">
        <v>1.653158985424813E-4</v>
      </c>
      <c r="Y14" s="630">
        <v>5.9217764920121605E-4</v>
      </c>
      <c r="Z14" s="630">
        <v>7.3943324671606431E-4</v>
      </c>
      <c r="AA14" s="630">
        <v>2.2212027679205087E-3</v>
      </c>
      <c r="AB14" s="630">
        <v>6.2871608939266555E-4</v>
      </c>
      <c r="AC14" s="630">
        <v>7.4094483926890351E-4</v>
      </c>
      <c r="AD14" s="630">
        <v>5.2740598225731563E-4</v>
      </c>
      <c r="AE14" s="630">
        <v>1.8178643111122053E-4</v>
      </c>
      <c r="AF14" s="630">
        <v>3.3776104677462001E-5</v>
      </c>
      <c r="AG14" s="630">
        <v>5.7278156499131015E-3</v>
      </c>
      <c r="AH14" s="630">
        <v>1.926905003160563E-4</v>
      </c>
      <c r="AI14" s="630">
        <v>4.5294916793376462E-4</v>
      </c>
      <c r="AJ14" s="630">
        <v>2.7097410247218487E-4</v>
      </c>
      <c r="AK14" s="630">
        <v>1.9261873923747912E-4</v>
      </c>
      <c r="AL14" s="630">
        <v>3.0334922391787574E-4</v>
      </c>
      <c r="AM14" s="630">
        <v>1.8100572495543976E-4</v>
      </c>
      <c r="AN14" s="630">
        <v>4.6763941134883591E-4</v>
      </c>
      <c r="AO14" s="630">
        <v>3.073517366755523E-4</v>
      </c>
      <c r="AP14" s="630">
        <v>1.0752988029132098E-3</v>
      </c>
      <c r="AQ14" s="631">
        <v>1.0351742823865275</v>
      </c>
    </row>
    <row r="15" spans="2:43" ht="16.5" customHeight="1">
      <c r="B15" s="294" t="s">
        <v>120</v>
      </c>
      <c r="C15" s="361" t="s">
        <v>576</v>
      </c>
      <c r="D15" s="629">
        <v>1.090883383956145E-3</v>
      </c>
      <c r="E15" s="630">
        <v>1.8854995435185987E-3</v>
      </c>
      <c r="F15" s="630">
        <v>3.1176572332452883E-3</v>
      </c>
      <c r="G15" s="630">
        <v>1.16242958435916E-3</v>
      </c>
      <c r="H15" s="630">
        <v>2.883059082904405E-3</v>
      </c>
      <c r="I15" s="630">
        <v>1.4287429210979199E-3</v>
      </c>
      <c r="J15" s="630">
        <v>1.1561187941507122E-3</v>
      </c>
      <c r="K15" s="630">
        <v>5.3389337827241161E-3</v>
      </c>
      <c r="L15" s="630">
        <v>2.9008316952288131E-4</v>
      </c>
      <c r="M15" s="630">
        <v>1.0355360614250364</v>
      </c>
      <c r="N15" s="630">
        <v>1.5713822286363909E-3</v>
      </c>
      <c r="O15" s="630">
        <v>4.9256177073118078E-4</v>
      </c>
      <c r="P15" s="630">
        <v>5.0050237341882852E-4</v>
      </c>
      <c r="Q15" s="630">
        <v>7.3067337070435506E-4</v>
      </c>
      <c r="R15" s="630">
        <v>1.7195537521071127E-3</v>
      </c>
      <c r="S15" s="630">
        <v>2.5699553253706047E-3</v>
      </c>
      <c r="T15" s="630">
        <v>9.8739167499762494E-3</v>
      </c>
      <c r="U15" s="630">
        <v>2.5341665294608649E-3</v>
      </c>
      <c r="V15" s="630">
        <v>6.7256337650356424E-3</v>
      </c>
      <c r="W15" s="630">
        <v>6.6895277275684445E-3</v>
      </c>
      <c r="X15" s="630">
        <v>6.915275533107574E-3</v>
      </c>
      <c r="Y15" s="630">
        <v>8.9346239163750653E-3</v>
      </c>
      <c r="Z15" s="630">
        <v>2.4287745035062517E-3</v>
      </c>
      <c r="AA15" s="630">
        <v>2.7039394799898656E-4</v>
      </c>
      <c r="AB15" s="630">
        <v>7.0209317264118502E-3</v>
      </c>
      <c r="AC15" s="630">
        <v>2.4474287209538849E-3</v>
      </c>
      <c r="AD15" s="630">
        <v>1.3175613510688245E-3</v>
      </c>
      <c r="AE15" s="630">
        <v>8.1287681764931157E-4</v>
      </c>
      <c r="AF15" s="630">
        <v>1.7524561908986578E-4</v>
      </c>
      <c r="AG15" s="630">
        <v>1.0849252476104051E-3</v>
      </c>
      <c r="AH15" s="630">
        <v>7.2274528334139094E-4</v>
      </c>
      <c r="AI15" s="630">
        <v>6.1911139616705878E-4</v>
      </c>
      <c r="AJ15" s="630">
        <v>6.790685721620325E-4</v>
      </c>
      <c r="AK15" s="630">
        <v>5.9631978529878248E-4</v>
      </c>
      <c r="AL15" s="630">
        <v>1.7769614292035729E-3</v>
      </c>
      <c r="AM15" s="630">
        <v>2.438513983260753E-3</v>
      </c>
      <c r="AN15" s="630">
        <v>8.9963211131124509E-4</v>
      </c>
      <c r="AO15" s="630">
        <v>8.1234012762670983E-3</v>
      </c>
      <c r="AP15" s="630">
        <v>9.9572288278951043E-4</v>
      </c>
      <c r="AQ15" s="631">
        <v>1.1355568566170988</v>
      </c>
    </row>
    <row r="16" spans="2:43" ht="16.5" customHeight="1">
      <c r="B16" s="294" t="s">
        <v>121</v>
      </c>
      <c r="C16" s="359" t="s">
        <v>9</v>
      </c>
      <c r="D16" s="629">
        <v>1.2867230123832611E-3</v>
      </c>
      <c r="E16" s="630">
        <v>3.2013910179677158E-4</v>
      </c>
      <c r="F16" s="630">
        <v>8.8190688931856734E-5</v>
      </c>
      <c r="G16" s="630">
        <v>5.8555529284361153E-4</v>
      </c>
      <c r="H16" s="630">
        <v>2.1511984776016115E-3</v>
      </c>
      <c r="I16" s="630">
        <v>2.9165400251156504E-4</v>
      </c>
      <c r="J16" s="630">
        <v>9.8433795659611076E-4</v>
      </c>
      <c r="K16" s="630">
        <v>4.4986098804312832E-3</v>
      </c>
      <c r="L16" s="630">
        <v>4.2683852759294472E-3</v>
      </c>
      <c r="M16" s="630">
        <v>1.4363764005927019E-3</v>
      </c>
      <c r="N16" s="630">
        <v>1.0350726641696792</v>
      </c>
      <c r="O16" s="630">
        <v>5.8278465326810185E-3</v>
      </c>
      <c r="P16" s="630">
        <v>1.6390450542338498E-3</v>
      </c>
      <c r="Q16" s="630">
        <v>1.7350596228988995E-3</v>
      </c>
      <c r="R16" s="630">
        <v>5.8158068652418996E-3</v>
      </c>
      <c r="S16" s="630">
        <v>1.9988379722404221E-3</v>
      </c>
      <c r="T16" s="630">
        <v>1.3376042465191609E-2</v>
      </c>
      <c r="U16" s="630">
        <v>1.5325136838677778E-2</v>
      </c>
      <c r="V16" s="630">
        <v>3.3927873802861537E-3</v>
      </c>
      <c r="W16" s="630">
        <v>1.2390838859525231E-3</v>
      </c>
      <c r="X16" s="630">
        <v>9.6761857373590086E-4</v>
      </c>
      <c r="Y16" s="630">
        <v>2.0803516769460459E-3</v>
      </c>
      <c r="Z16" s="630">
        <v>2.179087459990104E-2</v>
      </c>
      <c r="AA16" s="630">
        <v>3.8947049664530468E-4</v>
      </c>
      <c r="AB16" s="630">
        <v>2.7377819557188781E-3</v>
      </c>
      <c r="AC16" s="630">
        <v>3.9506353139827328E-4</v>
      </c>
      <c r="AD16" s="630">
        <v>2.6041805467699421E-4</v>
      </c>
      <c r="AE16" s="630">
        <v>1.4612513759535681E-4</v>
      </c>
      <c r="AF16" s="630">
        <v>2.660133668201391E-4</v>
      </c>
      <c r="AG16" s="630">
        <v>3.1173049628850159E-4</v>
      </c>
      <c r="AH16" s="630">
        <v>2.1831108017788739E-4</v>
      </c>
      <c r="AI16" s="630">
        <v>3.7066770462780986E-4</v>
      </c>
      <c r="AJ16" s="630">
        <v>1.0607244647372826E-3</v>
      </c>
      <c r="AK16" s="630">
        <v>4.8627888191668446E-4</v>
      </c>
      <c r="AL16" s="630">
        <v>3.7380731284675532E-4</v>
      </c>
      <c r="AM16" s="630">
        <v>5.5062476832573972E-4</v>
      </c>
      <c r="AN16" s="630">
        <v>7.8322115977488794E-4</v>
      </c>
      <c r="AO16" s="630">
        <v>2.2013011534533383E-3</v>
      </c>
      <c r="AP16" s="630">
        <v>1.9898943009082947E-3</v>
      </c>
      <c r="AQ16" s="631">
        <v>1.1387137595931973</v>
      </c>
    </row>
    <row r="17" spans="2:43" ht="16.5" customHeight="1">
      <c r="B17" s="294" t="s">
        <v>123</v>
      </c>
      <c r="C17" s="359" t="s">
        <v>10</v>
      </c>
      <c r="D17" s="629">
        <v>2.3763451324627193E-5</v>
      </c>
      <c r="E17" s="630">
        <v>1.2147425731192908E-5</v>
      </c>
      <c r="F17" s="630">
        <v>1.5485171306227194E-5</v>
      </c>
      <c r="G17" s="630">
        <v>4.7129925992697968E-4</v>
      </c>
      <c r="H17" s="630">
        <v>3.6471834163408883E-5</v>
      </c>
      <c r="I17" s="630">
        <v>4.0678761451004591E-5</v>
      </c>
      <c r="J17" s="630">
        <v>1.5567474355516258E-4</v>
      </c>
      <c r="K17" s="630">
        <v>6.1923657968841693E-5</v>
      </c>
      <c r="L17" s="630">
        <v>1.8990763320417829E-5</v>
      </c>
      <c r="M17" s="630">
        <v>2.467619573570604E-4</v>
      </c>
      <c r="N17" s="630">
        <v>6.3111714796235932E-4</v>
      </c>
      <c r="O17" s="630">
        <v>1.0273872637334494</v>
      </c>
      <c r="P17" s="630">
        <v>4.8783444255923644E-5</v>
      </c>
      <c r="Q17" s="630">
        <v>2.0683829476815182E-2</v>
      </c>
      <c r="R17" s="630">
        <v>9.6199756345044206E-3</v>
      </c>
      <c r="S17" s="630">
        <v>7.4341388724843216E-3</v>
      </c>
      <c r="T17" s="630">
        <v>1.180839205565388E-3</v>
      </c>
      <c r="U17" s="630">
        <v>8.0419183712488276E-4</v>
      </c>
      <c r="V17" s="630">
        <v>4.036398494685599E-3</v>
      </c>
      <c r="W17" s="630">
        <v>7.5420722702748905E-4</v>
      </c>
      <c r="X17" s="630">
        <v>3.8599876191997011E-3</v>
      </c>
      <c r="Y17" s="630">
        <v>3.5104183678569685E-4</v>
      </c>
      <c r="Z17" s="630">
        <v>2.0383752752386412E-3</v>
      </c>
      <c r="AA17" s="630">
        <v>4.4609518174272946E-5</v>
      </c>
      <c r="AB17" s="630">
        <v>9.8577238791575423E-5</v>
      </c>
      <c r="AC17" s="630">
        <v>2.3529370776026663E-5</v>
      </c>
      <c r="AD17" s="630">
        <v>2.8587915334783869E-5</v>
      </c>
      <c r="AE17" s="630">
        <v>1.5634058451283716E-5</v>
      </c>
      <c r="AF17" s="630">
        <v>2.3306831589100085E-5</v>
      </c>
      <c r="AG17" s="630">
        <v>4.0451021366016103E-5</v>
      </c>
      <c r="AH17" s="630">
        <v>2.3099251220351681E-5</v>
      </c>
      <c r="AI17" s="630">
        <v>4.1834040174662553E-5</v>
      </c>
      <c r="AJ17" s="630">
        <v>1.958524083672624E-5</v>
      </c>
      <c r="AK17" s="630">
        <v>1.3951818806812049E-5</v>
      </c>
      <c r="AL17" s="630">
        <v>2.7495442575175438E-5</v>
      </c>
      <c r="AM17" s="630">
        <v>5.9195660945413192E-5</v>
      </c>
      <c r="AN17" s="630">
        <v>2.5930256240289719E-5</v>
      </c>
      <c r="AO17" s="630">
        <v>3.8006309178125323E-5</v>
      </c>
      <c r="AP17" s="630">
        <v>4.3184396956788681E-4</v>
      </c>
      <c r="AQ17" s="631">
        <v>1.0808689847752324</v>
      </c>
    </row>
    <row r="18" spans="2:43" ht="16.5" customHeight="1">
      <c r="B18" s="294" t="s">
        <v>125</v>
      </c>
      <c r="C18" s="359" t="s">
        <v>11</v>
      </c>
      <c r="D18" s="629">
        <v>3.1132178375458785E-5</v>
      </c>
      <c r="E18" s="630">
        <v>1.5246058572260583E-5</v>
      </c>
      <c r="F18" s="630">
        <v>2.4313325648534752E-5</v>
      </c>
      <c r="G18" s="630">
        <v>2.2420214117443041E-4</v>
      </c>
      <c r="H18" s="630">
        <v>4.2576957837459631E-4</v>
      </c>
      <c r="I18" s="630">
        <v>3.9223188094805235E-5</v>
      </c>
      <c r="J18" s="630">
        <v>1.1628285987352027E-4</v>
      </c>
      <c r="K18" s="630">
        <v>6.6714365048981179E-4</v>
      </c>
      <c r="L18" s="630">
        <v>2.0920793238259467E-5</v>
      </c>
      <c r="M18" s="630">
        <v>3.5259149562080056E-4</v>
      </c>
      <c r="N18" s="630">
        <v>1.1002851886172719E-3</v>
      </c>
      <c r="O18" s="630">
        <v>7.1860149485176137E-4</v>
      </c>
      <c r="P18" s="630">
        <v>1.0239597029308301</v>
      </c>
      <c r="Q18" s="630">
        <v>8.0162835258174667E-3</v>
      </c>
      <c r="R18" s="630">
        <v>6.2583425282438576E-3</v>
      </c>
      <c r="S18" s="630">
        <v>3.2603256150000818E-3</v>
      </c>
      <c r="T18" s="630">
        <v>9.4714117688026091E-3</v>
      </c>
      <c r="U18" s="630">
        <v>7.9248429511025974E-3</v>
      </c>
      <c r="V18" s="630">
        <v>1.0380316178497087E-2</v>
      </c>
      <c r="W18" s="630">
        <v>6.8922856636881389E-3</v>
      </c>
      <c r="X18" s="630">
        <v>4.4027846720753232E-3</v>
      </c>
      <c r="Y18" s="630">
        <v>2.1500013112386801E-3</v>
      </c>
      <c r="Z18" s="630">
        <v>1.377911983049353E-3</v>
      </c>
      <c r="AA18" s="630">
        <v>9.0139843754093922E-5</v>
      </c>
      <c r="AB18" s="630">
        <v>1.2191228798747442E-4</v>
      </c>
      <c r="AC18" s="630">
        <v>3.1340781526400773E-5</v>
      </c>
      <c r="AD18" s="630">
        <v>3.0102999483166452E-5</v>
      </c>
      <c r="AE18" s="630">
        <v>2.5522584237176752E-5</v>
      </c>
      <c r="AF18" s="630">
        <v>1.7080704639865312E-5</v>
      </c>
      <c r="AG18" s="630">
        <v>3.2762746932900604E-5</v>
      </c>
      <c r="AH18" s="630">
        <v>5.3964497266322771E-5</v>
      </c>
      <c r="AI18" s="630">
        <v>5.410882790711956E-5</v>
      </c>
      <c r="AJ18" s="630">
        <v>3.6440908775778625E-5</v>
      </c>
      <c r="AK18" s="630">
        <v>1.8593642105706846E-4</v>
      </c>
      <c r="AL18" s="630">
        <v>7.5976522887343239E-5</v>
      </c>
      <c r="AM18" s="630">
        <v>1.0684716789057589E-4</v>
      </c>
      <c r="AN18" s="630">
        <v>8.9953477174765505E-5</v>
      </c>
      <c r="AO18" s="630">
        <v>2.5170779517902576E-4</v>
      </c>
      <c r="AP18" s="630">
        <v>5.7325283488675956E-4</v>
      </c>
      <c r="AQ18" s="631">
        <v>1.0896069714828627</v>
      </c>
    </row>
    <row r="19" spans="2:43" ht="16.5" customHeight="1">
      <c r="B19" s="294" t="s">
        <v>127</v>
      </c>
      <c r="C19" s="359" t="s">
        <v>12</v>
      </c>
      <c r="D19" s="629">
        <v>5.1104998095759225E-4</v>
      </c>
      <c r="E19" s="630">
        <v>2.1619978420440035E-4</v>
      </c>
      <c r="F19" s="630">
        <v>2.7571171045719713E-4</v>
      </c>
      <c r="G19" s="630">
        <v>4.5458542852698453E-3</v>
      </c>
      <c r="H19" s="630">
        <v>1.238548188630613E-3</v>
      </c>
      <c r="I19" s="630">
        <v>1.2333531867903245E-3</v>
      </c>
      <c r="J19" s="630">
        <v>1.1291766428394583E-3</v>
      </c>
      <c r="K19" s="630">
        <v>2.4188388937125033E-3</v>
      </c>
      <c r="L19" s="630">
        <v>1.4806866190027708E-4</v>
      </c>
      <c r="M19" s="630">
        <v>1.6958004504714756E-3</v>
      </c>
      <c r="N19" s="630">
        <v>1.7352379134594534E-3</v>
      </c>
      <c r="O19" s="630">
        <v>8.247895070459363E-4</v>
      </c>
      <c r="P19" s="630">
        <v>3.2808288844149138E-4</v>
      </c>
      <c r="Q19" s="630">
        <v>1.0116532413205011</v>
      </c>
      <c r="R19" s="630">
        <v>6.6967976088465045E-3</v>
      </c>
      <c r="S19" s="630">
        <v>6.0106673059320825E-3</v>
      </c>
      <c r="T19" s="630">
        <v>4.1161681457670303E-3</v>
      </c>
      <c r="U19" s="630">
        <v>4.479621663557129E-3</v>
      </c>
      <c r="V19" s="630">
        <v>5.1622511000968445E-3</v>
      </c>
      <c r="W19" s="630">
        <v>4.4583649996938835E-3</v>
      </c>
      <c r="X19" s="630">
        <v>1.9997805989974628E-3</v>
      </c>
      <c r="Y19" s="630">
        <v>2.6575828049493198E-3</v>
      </c>
      <c r="Z19" s="630">
        <v>1.6130968077773918E-2</v>
      </c>
      <c r="AA19" s="630">
        <v>4.236589070140184E-4</v>
      </c>
      <c r="AB19" s="630">
        <v>7.8409882477341525E-4</v>
      </c>
      <c r="AC19" s="630">
        <v>1.8064424471208988E-4</v>
      </c>
      <c r="AD19" s="630">
        <v>6.2614842550058256E-4</v>
      </c>
      <c r="AE19" s="630">
        <v>1.3292023619844884E-4</v>
      </c>
      <c r="AF19" s="630">
        <v>2.4024977143821981E-4</v>
      </c>
      <c r="AG19" s="630">
        <v>3.6967261748384827E-4</v>
      </c>
      <c r="AH19" s="630">
        <v>2.4999720580330822E-4</v>
      </c>
      <c r="AI19" s="630">
        <v>8.4361786877202726E-4</v>
      </c>
      <c r="AJ19" s="630">
        <v>1.6651766194000238E-4</v>
      </c>
      <c r="AK19" s="630">
        <v>1.8472316974063352E-4</v>
      </c>
      <c r="AL19" s="630">
        <v>6.4268749961389384E-4</v>
      </c>
      <c r="AM19" s="630">
        <v>3.4057235617105151E-4</v>
      </c>
      <c r="AN19" s="630">
        <v>6.1255145230354848E-4</v>
      </c>
      <c r="AO19" s="630">
        <v>3.9101054124223008E-4</v>
      </c>
      <c r="AP19" s="630">
        <v>1.376037186796394E-3</v>
      </c>
      <c r="AQ19" s="631">
        <v>1.0872312636897998</v>
      </c>
    </row>
    <row r="20" spans="2:43" ht="16.5" customHeight="1">
      <c r="B20" s="294" t="s">
        <v>128</v>
      </c>
      <c r="C20" s="359" t="s">
        <v>418</v>
      </c>
      <c r="D20" s="629">
        <v>2.4198516569388415E-5</v>
      </c>
      <c r="E20" s="630">
        <v>2.2448788077249423E-5</v>
      </c>
      <c r="F20" s="630">
        <v>1.2291957525848697E-5</v>
      </c>
      <c r="G20" s="630">
        <v>2.753143060432002E-4</v>
      </c>
      <c r="H20" s="630">
        <v>3.1311926078077991E-5</v>
      </c>
      <c r="I20" s="630">
        <v>3.3650526886597352E-5</v>
      </c>
      <c r="J20" s="630">
        <v>7.5145408475459023E-5</v>
      </c>
      <c r="K20" s="630">
        <v>4.1813134631662163E-5</v>
      </c>
      <c r="L20" s="630">
        <v>2.6557506994302826E-5</v>
      </c>
      <c r="M20" s="630">
        <v>7.15870025736943E-5</v>
      </c>
      <c r="N20" s="630">
        <v>5.4815339898787064E-5</v>
      </c>
      <c r="O20" s="630">
        <v>8.2680036947343854E-5</v>
      </c>
      <c r="P20" s="630">
        <v>2.6059268083968902E-5</v>
      </c>
      <c r="Q20" s="630">
        <v>1.5967146616350413E-4</v>
      </c>
      <c r="R20" s="630">
        <v>1.0142391367861221</v>
      </c>
      <c r="S20" s="630">
        <v>5.4044799255731262E-3</v>
      </c>
      <c r="T20" s="630">
        <v>5.8461948144877449E-4</v>
      </c>
      <c r="U20" s="630">
        <v>2.956540877672735E-4</v>
      </c>
      <c r="V20" s="630">
        <v>1.3633672391280742E-3</v>
      </c>
      <c r="W20" s="630">
        <v>2.4429761608837257E-4</v>
      </c>
      <c r="X20" s="630">
        <v>1.1592354755175446E-3</v>
      </c>
      <c r="Y20" s="630">
        <v>1.9359533408149632E-4</v>
      </c>
      <c r="Z20" s="630">
        <v>7.0630209454137507E-4</v>
      </c>
      <c r="AA20" s="630">
        <v>5.4129051895069591E-5</v>
      </c>
      <c r="AB20" s="630">
        <v>1.2779863332482014E-3</v>
      </c>
      <c r="AC20" s="630">
        <v>5.0534332227001932E-5</v>
      </c>
      <c r="AD20" s="630">
        <v>5.7942015756385056E-5</v>
      </c>
      <c r="AE20" s="630">
        <v>6.1713345042983968E-5</v>
      </c>
      <c r="AF20" s="630">
        <v>1.6451163717792618E-5</v>
      </c>
      <c r="AG20" s="630">
        <v>1.0455963639451669E-4</v>
      </c>
      <c r="AH20" s="630">
        <v>8.0795289797403713E-5</v>
      </c>
      <c r="AI20" s="630">
        <v>8.1070973283038698E-5</v>
      </c>
      <c r="AJ20" s="630">
        <v>5.2128423499759193E-5</v>
      </c>
      <c r="AK20" s="630">
        <v>3.390790301616318E-5</v>
      </c>
      <c r="AL20" s="630">
        <v>5.146925737959968E-5</v>
      </c>
      <c r="AM20" s="630">
        <v>8.1248678658566895E-4</v>
      </c>
      <c r="AN20" s="630">
        <v>4.1159733304495289E-5</v>
      </c>
      <c r="AO20" s="630">
        <v>2.5985625183687073E-5</v>
      </c>
      <c r="AP20" s="630">
        <v>5.0998684272995127E-5</v>
      </c>
      <c r="AQ20" s="631">
        <v>1.0279815517798219</v>
      </c>
    </row>
    <row r="21" spans="2:43" ht="16.5" customHeight="1">
      <c r="B21" s="294" t="s">
        <v>129</v>
      </c>
      <c r="C21" s="359" t="s">
        <v>419</v>
      </c>
      <c r="D21" s="629">
        <v>7.9231286023663685E-5</v>
      </c>
      <c r="E21" s="630">
        <v>1.21904540388235E-4</v>
      </c>
      <c r="F21" s="630">
        <v>4.1445727998981472E-5</v>
      </c>
      <c r="G21" s="630">
        <v>7.5243049614774724E-4</v>
      </c>
      <c r="H21" s="630">
        <v>1.0270928444328462E-4</v>
      </c>
      <c r="I21" s="630">
        <v>1.1153689364550118E-4</v>
      </c>
      <c r="J21" s="630">
        <v>8.2230040723062459E-5</v>
      </c>
      <c r="K21" s="630">
        <v>1.4093544871348371E-4</v>
      </c>
      <c r="L21" s="630">
        <v>1.3373446445111151E-4</v>
      </c>
      <c r="M21" s="630">
        <v>8.4291633890866272E-4</v>
      </c>
      <c r="N21" s="630">
        <v>1.995572138823428E-4</v>
      </c>
      <c r="O21" s="630">
        <v>2.2768456885136106E-4</v>
      </c>
      <c r="P21" s="630">
        <v>6.7769767988786316E-5</v>
      </c>
      <c r="Q21" s="630">
        <v>1.9122613141142524E-4</v>
      </c>
      <c r="R21" s="630">
        <v>2.1608620571818516E-3</v>
      </c>
      <c r="S21" s="630">
        <v>1.0371335848006134</v>
      </c>
      <c r="T21" s="630">
        <v>2.1411368174563433E-4</v>
      </c>
      <c r="U21" s="630">
        <v>8.6818917312941825E-4</v>
      </c>
      <c r="V21" s="630">
        <v>7.3954642660817619E-4</v>
      </c>
      <c r="W21" s="630">
        <v>2.4896888115602355E-4</v>
      </c>
      <c r="X21" s="630">
        <v>3.5430544534651039E-4</v>
      </c>
      <c r="Y21" s="630">
        <v>1.954988810874591E-4</v>
      </c>
      <c r="Z21" s="630">
        <v>2.2763260835467072E-4</v>
      </c>
      <c r="AA21" s="630">
        <v>1.6390634487245664E-4</v>
      </c>
      <c r="AB21" s="630">
        <v>3.6487572790121805E-4</v>
      </c>
      <c r="AC21" s="630">
        <v>1.4184805779083966E-4</v>
      </c>
      <c r="AD21" s="630">
        <v>1.9553268803983937E-4</v>
      </c>
      <c r="AE21" s="630">
        <v>2.2241559504599027E-4</v>
      </c>
      <c r="AF21" s="630">
        <v>3.7234506710725357E-5</v>
      </c>
      <c r="AG21" s="630">
        <v>3.4542623250944266E-4</v>
      </c>
      <c r="AH21" s="630">
        <v>2.8274183809282575E-4</v>
      </c>
      <c r="AI21" s="630">
        <v>1.7809108015388484E-4</v>
      </c>
      <c r="AJ21" s="630">
        <v>1.4277108617516559E-4</v>
      </c>
      <c r="AK21" s="630">
        <v>9.8545775743774948E-5</v>
      </c>
      <c r="AL21" s="630">
        <v>1.7480073181434075E-4</v>
      </c>
      <c r="AM21" s="630">
        <v>3.1686277428019652E-3</v>
      </c>
      <c r="AN21" s="630">
        <v>1.0122804447326567E-4</v>
      </c>
      <c r="AO21" s="630">
        <v>6.0404930852423503E-5</v>
      </c>
      <c r="AP21" s="630">
        <v>1.5075150774342705E-4</v>
      </c>
      <c r="AQ21" s="631">
        <v>1.0510672160495227</v>
      </c>
    </row>
    <row r="22" spans="2:43" ht="16.5" customHeight="1">
      <c r="B22" s="294" t="s">
        <v>131</v>
      </c>
      <c r="C22" s="359" t="s">
        <v>420</v>
      </c>
      <c r="D22" s="629">
        <v>1.2455443474948269E-5</v>
      </c>
      <c r="E22" s="630">
        <v>7.2578459660171468E-6</v>
      </c>
      <c r="F22" s="630">
        <v>4.2622077912774978E-6</v>
      </c>
      <c r="G22" s="630">
        <v>9.5452866556908336E-6</v>
      </c>
      <c r="H22" s="630">
        <v>8.6660903621879417E-6</v>
      </c>
      <c r="I22" s="630">
        <v>8.7222311973100984E-6</v>
      </c>
      <c r="J22" s="630">
        <v>6.0100130807089844E-6</v>
      </c>
      <c r="K22" s="630">
        <v>8.3627870275452354E-6</v>
      </c>
      <c r="L22" s="630">
        <v>5.7409356417528238E-6</v>
      </c>
      <c r="M22" s="630">
        <v>5.8940098111585992E-6</v>
      </c>
      <c r="N22" s="630">
        <v>7.8654609948457345E-6</v>
      </c>
      <c r="O22" s="630">
        <v>4.8985697804788591E-6</v>
      </c>
      <c r="P22" s="630">
        <v>3.5557442645166433E-6</v>
      </c>
      <c r="Q22" s="630">
        <v>6.3219965360248078E-6</v>
      </c>
      <c r="R22" s="630">
        <v>7.0294858332399434E-5</v>
      </c>
      <c r="S22" s="630">
        <v>2.3178845699131482E-4</v>
      </c>
      <c r="T22" s="630">
        <v>1.0025496437892558</v>
      </c>
      <c r="U22" s="630">
        <v>1.0494875546116078E-5</v>
      </c>
      <c r="V22" s="630">
        <v>2.2007125550292047E-5</v>
      </c>
      <c r="W22" s="630">
        <v>1.9373983638475903E-5</v>
      </c>
      <c r="X22" s="630">
        <v>2.1215526649982172E-5</v>
      </c>
      <c r="Y22" s="630">
        <v>1.5440831621207991E-5</v>
      </c>
      <c r="Z22" s="630">
        <v>1.8722606340231592E-5</v>
      </c>
      <c r="AA22" s="630">
        <v>8.2288632718073304E-6</v>
      </c>
      <c r="AB22" s="630">
        <v>2.087871342389986E-5</v>
      </c>
      <c r="AC22" s="630">
        <v>1.1691913178667693E-5</v>
      </c>
      <c r="AD22" s="630">
        <v>4.40154063267202E-5</v>
      </c>
      <c r="AE22" s="630">
        <v>1.5189330423820359E-5</v>
      </c>
      <c r="AF22" s="630">
        <v>2.297376274519481E-6</v>
      </c>
      <c r="AG22" s="630">
        <v>1.9806285173171501E-5</v>
      </c>
      <c r="AH22" s="630">
        <v>2.1971091353697651E-5</v>
      </c>
      <c r="AI22" s="630">
        <v>9.2510057389692005E-5</v>
      </c>
      <c r="AJ22" s="630">
        <v>1.1076143818799152E-5</v>
      </c>
      <c r="AK22" s="630">
        <v>3.6970841510954147E-4</v>
      </c>
      <c r="AL22" s="630">
        <v>1.4933911240992818E-5</v>
      </c>
      <c r="AM22" s="630">
        <v>1.4989058085005701E-4</v>
      </c>
      <c r="AN22" s="630">
        <v>4.4928131933315544E-5</v>
      </c>
      <c r="AO22" s="630">
        <v>9.338183881607853E-4</v>
      </c>
      <c r="AP22" s="630">
        <v>2.9735679434931289E-5</v>
      </c>
      <c r="AQ22" s="631">
        <v>1.0048492209638751</v>
      </c>
    </row>
    <row r="23" spans="2:43" ht="16.5" customHeight="1">
      <c r="B23" s="294" t="s">
        <v>133</v>
      </c>
      <c r="C23" s="359" t="s">
        <v>14</v>
      </c>
      <c r="D23" s="629">
        <v>2.3847932019293679E-5</v>
      </c>
      <c r="E23" s="630">
        <v>2.5056580910352772E-5</v>
      </c>
      <c r="F23" s="630">
        <v>1.7808819681111919E-5</v>
      </c>
      <c r="G23" s="630">
        <v>4.7975535308913442E-5</v>
      </c>
      <c r="H23" s="630">
        <v>3.2653863007114062E-5</v>
      </c>
      <c r="I23" s="630">
        <v>4.1038164750953008E-5</v>
      </c>
      <c r="J23" s="630">
        <v>2.4772479099274589E-5</v>
      </c>
      <c r="K23" s="630">
        <v>4.1874771932866341E-5</v>
      </c>
      <c r="L23" s="630">
        <v>2.4106937533981712E-5</v>
      </c>
      <c r="M23" s="630">
        <v>2.5503172538110186E-5</v>
      </c>
      <c r="N23" s="630">
        <v>3.6760710749469594E-5</v>
      </c>
      <c r="O23" s="630">
        <v>2.3449374999290889E-5</v>
      </c>
      <c r="P23" s="630">
        <v>2.5683661801188945E-5</v>
      </c>
      <c r="Q23" s="630">
        <v>2.3976811836863247E-5</v>
      </c>
      <c r="R23" s="630">
        <v>2.2596840173194082E-4</v>
      </c>
      <c r="S23" s="630">
        <v>6.875815639399421E-4</v>
      </c>
      <c r="T23" s="630">
        <v>7.3522275312201879E-3</v>
      </c>
      <c r="U23" s="630">
        <v>1.0213520167599004</v>
      </c>
      <c r="V23" s="630">
        <v>1.0723463007537924E-2</v>
      </c>
      <c r="W23" s="630">
        <v>2.1468755842830756E-2</v>
      </c>
      <c r="X23" s="630">
        <v>1.6578526172186766E-3</v>
      </c>
      <c r="Y23" s="630">
        <v>9.3969375945266006E-4</v>
      </c>
      <c r="Z23" s="630">
        <v>7.4515605050988736E-5</v>
      </c>
      <c r="AA23" s="630">
        <v>4.5040421091703616E-5</v>
      </c>
      <c r="AB23" s="630">
        <v>8.5993698517998043E-5</v>
      </c>
      <c r="AC23" s="630">
        <v>4.8709655080160714E-5</v>
      </c>
      <c r="AD23" s="630">
        <v>6.4287781137309719E-5</v>
      </c>
      <c r="AE23" s="630">
        <v>7.9037764766539331E-5</v>
      </c>
      <c r="AF23" s="630">
        <v>1.1699470204416386E-5</v>
      </c>
      <c r="AG23" s="630">
        <v>9.5952876411860624E-5</v>
      </c>
      <c r="AH23" s="630">
        <v>1.7501852569571464E-4</v>
      </c>
      <c r="AI23" s="630">
        <v>1.6730914178623055E-4</v>
      </c>
      <c r="AJ23" s="630">
        <v>1.1766813884263369E-4</v>
      </c>
      <c r="AK23" s="630">
        <v>3.8029343566132708E-5</v>
      </c>
      <c r="AL23" s="630">
        <v>7.4140544934728206E-5</v>
      </c>
      <c r="AM23" s="630">
        <v>8.4203793103407407E-4</v>
      </c>
      <c r="AN23" s="630">
        <v>3.5867484569998548E-5</v>
      </c>
      <c r="AO23" s="630">
        <v>2.6779729150174271E-3</v>
      </c>
      <c r="AP23" s="630">
        <v>7.5426558844668721E-5</v>
      </c>
      <c r="AQ23" s="631">
        <v>1.0695307761565538</v>
      </c>
    </row>
    <row r="24" spans="2:43" ht="16.5" customHeight="1">
      <c r="B24" s="294" t="s">
        <v>135</v>
      </c>
      <c r="C24" s="359" t="s">
        <v>13</v>
      </c>
      <c r="D24" s="629">
        <v>1.6667907060164886E-6</v>
      </c>
      <c r="E24" s="630">
        <v>1.2345487162878554E-6</v>
      </c>
      <c r="F24" s="630">
        <v>1.650885122369577E-5</v>
      </c>
      <c r="G24" s="630">
        <v>3.1903395790746959E-6</v>
      </c>
      <c r="H24" s="630">
        <v>1.9626014957850192E-6</v>
      </c>
      <c r="I24" s="630">
        <v>2.169410017980686E-6</v>
      </c>
      <c r="J24" s="630">
        <v>1.8617701112362932E-6</v>
      </c>
      <c r="K24" s="630">
        <v>2.406222963272963E-6</v>
      </c>
      <c r="L24" s="630">
        <v>1.6696580358355836E-6</v>
      </c>
      <c r="M24" s="630">
        <v>2.0088155968487575E-6</v>
      </c>
      <c r="N24" s="630">
        <v>2.3421040598451445E-6</v>
      </c>
      <c r="O24" s="630">
        <v>1.7218199257576728E-6</v>
      </c>
      <c r="P24" s="630">
        <v>1.3858853316656891E-6</v>
      </c>
      <c r="Q24" s="630">
        <v>5.4060345656580009E-6</v>
      </c>
      <c r="R24" s="630">
        <v>4.5934361328896495E-5</v>
      </c>
      <c r="S24" s="630">
        <v>1.8193310047673659E-4</v>
      </c>
      <c r="T24" s="630">
        <v>7.1442876456669378E-5</v>
      </c>
      <c r="U24" s="630">
        <v>1.4220735292538248E-4</v>
      </c>
      <c r="V24" s="630">
        <v>1.0005654710835816</v>
      </c>
      <c r="W24" s="630">
        <v>1.2276464080287187E-4</v>
      </c>
      <c r="X24" s="630">
        <v>1.7267622044666049E-4</v>
      </c>
      <c r="Y24" s="630">
        <v>1.9328516163574392E-5</v>
      </c>
      <c r="Z24" s="630">
        <v>5.1000784584341573E-5</v>
      </c>
      <c r="AA24" s="630">
        <v>3.2467382152537164E-6</v>
      </c>
      <c r="AB24" s="630">
        <v>7.5680338902006275E-6</v>
      </c>
      <c r="AC24" s="630">
        <v>2.7017594663773018E-6</v>
      </c>
      <c r="AD24" s="630">
        <v>4.8322161787983016E-6</v>
      </c>
      <c r="AE24" s="630">
        <v>3.8459230208656016E-6</v>
      </c>
      <c r="AF24" s="630">
        <v>1.1192895232798612E-6</v>
      </c>
      <c r="AG24" s="630">
        <v>7.1290149221384988E-6</v>
      </c>
      <c r="AH24" s="630">
        <v>6.259163271992225E-6</v>
      </c>
      <c r="AI24" s="630">
        <v>1.2491719723500288E-5</v>
      </c>
      <c r="AJ24" s="630">
        <v>6.954374841697986E-6</v>
      </c>
      <c r="AK24" s="630">
        <v>2.2772847783958082E-6</v>
      </c>
      <c r="AL24" s="630">
        <v>3.2247811091914633E-6</v>
      </c>
      <c r="AM24" s="630">
        <v>4.9788085458868984E-5</v>
      </c>
      <c r="AN24" s="630">
        <v>2.8140180006363815E-6</v>
      </c>
      <c r="AO24" s="630">
        <v>2.0946382702668441E-6</v>
      </c>
      <c r="AP24" s="630">
        <v>1.2404672793584758E-5</v>
      </c>
      <c r="AQ24" s="631">
        <v>1.0015470455025606</v>
      </c>
    </row>
    <row r="25" spans="2:43" ht="16.5" customHeight="1">
      <c r="B25" s="294" t="s">
        <v>136</v>
      </c>
      <c r="C25" s="359" t="s">
        <v>577</v>
      </c>
      <c r="D25" s="629">
        <v>4.2089047072173948E-7</v>
      </c>
      <c r="E25" s="630">
        <v>9.8800705929371438E-7</v>
      </c>
      <c r="F25" s="630">
        <v>2.2897605306331863E-7</v>
      </c>
      <c r="G25" s="630">
        <v>6.744845131139019E-7</v>
      </c>
      <c r="H25" s="630">
        <v>5.7536246551875382E-7</v>
      </c>
      <c r="I25" s="630">
        <v>5.1245608498261741E-7</v>
      </c>
      <c r="J25" s="630">
        <v>4.5541540715076498E-7</v>
      </c>
      <c r="K25" s="630">
        <v>1.2375560659008932E-6</v>
      </c>
      <c r="L25" s="630">
        <v>4.0789784834560296E-7</v>
      </c>
      <c r="M25" s="630">
        <v>4.0882779586233188E-7</v>
      </c>
      <c r="N25" s="630">
        <v>4.9611214830265781E-7</v>
      </c>
      <c r="O25" s="630">
        <v>3.9722984568081288E-7</v>
      </c>
      <c r="P25" s="630">
        <v>3.1426687914452243E-7</v>
      </c>
      <c r="Q25" s="630">
        <v>9.8008503562093547E-7</v>
      </c>
      <c r="R25" s="630">
        <v>1.0933987011199249E-6</v>
      </c>
      <c r="S25" s="630">
        <v>3.1354436121331691E-6</v>
      </c>
      <c r="T25" s="630">
        <v>6.4853330435220754E-7</v>
      </c>
      <c r="U25" s="630">
        <v>7.4379391703401604E-7</v>
      </c>
      <c r="V25" s="630">
        <v>3.8972994145259187E-7</v>
      </c>
      <c r="W25" s="630">
        <v>1.0002243953324734</v>
      </c>
      <c r="X25" s="630">
        <v>3.848144027874365E-7</v>
      </c>
      <c r="Y25" s="630">
        <v>5.0829767909258665E-7</v>
      </c>
      <c r="Z25" s="630">
        <v>1.4242614396341308E-5</v>
      </c>
      <c r="AA25" s="630">
        <v>8.2984609809222613E-7</v>
      </c>
      <c r="AB25" s="630">
        <v>1.3602830544895574E-6</v>
      </c>
      <c r="AC25" s="630">
        <v>7.4197465508743743E-7</v>
      </c>
      <c r="AD25" s="630">
        <v>2.8283903945850749E-6</v>
      </c>
      <c r="AE25" s="630">
        <v>1.7370053636528819E-6</v>
      </c>
      <c r="AF25" s="630">
        <v>4.7483644601872341E-7</v>
      </c>
      <c r="AG25" s="630">
        <v>1.680928917457398E-6</v>
      </c>
      <c r="AH25" s="630">
        <v>2.3290010253532893E-6</v>
      </c>
      <c r="AI25" s="630">
        <v>8.3779302326497525E-6</v>
      </c>
      <c r="AJ25" s="630">
        <v>1.0605746687127044E-6</v>
      </c>
      <c r="AK25" s="630">
        <v>6.0154045221641096E-7</v>
      </c>
      <c r="AL25" s="630">
        <v>1.2141102056252867E-6</v>
      </c>
      <c r="AM25" s="630">
        <v>8.6414812851439193E-6</v>
      </c>
      <c r="AN25" s="630">
        <v>1.5415385848532088E-6</v>
      </c>
      <c r="AO25" s="630">
        <v>5.179662502380058E-7</v>
      </c>
      <c r="AP25" s="630">
        <v>2.5128501688545747E-6</v>
      </c>
      <c r="AQ25" s="631">
        <v>1.0002900897839031</v>
      </c>
    </row>
    <row r="26" spans="2:43" ht="16.5" customHeight="1">
      <c r="B26" s="294" t="s">
        <v>138</v>
      </c>
      <c r="C26" s="359" t="s">
        <v>15</v>
      </c>
      <c r="D26" s="629">
        <v>2.0917356110924294E-5</v>
      </c>
      <c r="E26" s="630">
        <v>1.8327388057014449E-5</v>
      </c>
      <c r="F26" s="630">
        <v>8.1462169699043593E-4</v>
      </c>
      <c r="G26" s="630">
        <v>4.5369759621332902E-5</v>
      </c>
      <c r="H26" s="630">
        <v>2.6788792151074003E-5</v>
      </c>
      <c r="I26" s="630">
        <v>2.4339860443250608E-5</v>
      </c>
      <c r="J26" s="630">
        <v>1.7837251922458469E-5</v>
      </c>
      <c r="K26" s="630">
        <v>2.9386671142341845E-5</v>
      </c>
      <c r="L26" s="630">
        <v>2.1724499994993231E-5</v>
      </c>
      <c r="M26" s="630">
        <v>1.9056089377190712E-5</v>
      </c>
      <c r="N26" s="630">
        <v>2.6376169886316542E-5</v>
      </c>
      <c r="O26" s="630">
        <v>1.7136189028903787E-5</v>
      </c>
      <c r="P26" s="630">
        <v>1.3499127659629022E-5</v>
      </c>
      <c r="Q26" s="630">
        <v>1.6861936890574998E-5</v>
      </c>
      <c r="R26" s="630">
        <v>1.8287931568831481E-5</v>
      </c>
      <c r="S26" s="630">
        <v>1.6502338511331307E-5</v>
      </c>
      <c r="T26" s="630">
        <v>1.6157274749235086E-5</v>
      </c>
      <c r="U26" s="630">
        <v>1.9778610834109577E-5</v>
      </c>
      <c r="V26" s="630">
        <v>1.9478555969128017E-5</v>
      </c>
      <c r="W26" s="630">
        <v>1.7990439232162779E-5</v>
      </c>
      <c r="X26" s="630">
        <v>1.0058450098305243</v>
      </c>
      <c r="Y26" s="630">
        <v>3.4317614403319457E-5</v>
      </c>
      <c r="Z26" s="630">
        <v>4.2915489162455277E-5</v>
      </c>
      <c r="AA26" s="630">
        <v>3.3637256151043617E-5</v>
      </c>
      <c r="AB26" s="630">
        <v>5.7787700114676371E-5</v>
      </c>
      <c r="AC26" s="630">
        <v>3.3118839103984454E-5</v>
      </c>
      <c r="AD26" s="630">
        <v>4.8085285470826209E-5</v>
      </c>
      <c r="AE26" s="630">
        <v>4.6825959275970676E-5</v>
      </c>
      <c r="AF26" s="630">
        <v>7.6100446967539384E-6</v>
      </c>
      <c r="AG26" s="630">
        <v>2.1283281426447736E-4</v>
      </c>
      <c r="AH26" s="630">
        <v>5.8165036405719588E-5</v>
      </c>
      <c r="AI26" s="630">
        <v>8.9467125368271526E-5</v>
      </c>
      <c r="AJ26" s="630">
        <v>3.1817820216614087E-5</v>
      </c>
      <c r="AK26" s="630">
        <v>2.1181901920579921E-5</v>
      </c>
      <c r="AL26" s="630">
        <v>3.7753579705718198E-5</v>
      </c>
      <c r="AM26" s="630">
        <v>6.2064519882781529E-4</v>
      </c>
      <c r="AN26" s="630">
        <v>2.5286402085675205E-5</v>
      </c>
      <c r="AO26" s="630">
        <v>1.5955022027625016E-5</v>
      </c>
      <c r="AP26" s="630">
        <v>5.0899593882175372E-5</v>
      </c>
      <c r="AQ26" s="631">
        <v>1.0085337504537495</v>
      </c>
    </row>
    <row r="27" spans="2:43" ht="16.5" customHeight="1">
      <c r="B27" s="294" t="s">
        <v>139</v>
      </c>
      <c r="C27" s="359" t="s">
        <v>16</v>
      </c>
      <c r="D27" s="629">
        <v>5.5971296825975392E-4</v>
      </c>
      <c r="E27" s="630">
        <v>1.2052887624374278E-3</v>
      </c>
      <c r="F27" s="630">
        <v>2.2029299138083651E-3</v>
      </c>
      <c r="G27" s="630">
        <v>1.2407097671987156E-3</v>
      </c>
      <c r="H27" s="630">
        <v>2.3101354762768114E-3</v>
      </c>
      <c r="I27" s="630">
        <v>7.5203517069161018E-3</v>
      </c>
      <c r="J27" s="630">
        <v>3.9731919479345824E-3</v>
      </c>
      <c r="K27" s="630">
        <v>1.0125997098657479E-3</v>
      </c>
      <c r="L27" s="630">
        <v>4.9628831755336522E-4</v>
      </c>
      <c r="M27" s="630">
        <v>6.9992274460098857E-4</v>
      </c>
      <c r="N27" s="630">
        <v>3.3677684465256261E-3</v>
      </c>
      <c r="O27" s="630">
        <v>2.0984499344665034E-3</v>
      </c>
      <c r="P27" s="630">
        <v>9.3104138408496816E-3</v>
      </c>
      <c r="Q27" s="630">
        <v>6.0883618453126838E-4</v>
      </c>
      <c r="R27" s="630">
        <v>5.4099138018822996E-4</v>
      </c>
      <c r="S27" s="630">
        <v>8.804211514887953E-4</v>
      </c>
      <c r="T27" s="630">
        <v>1.7673400884228438E-3</v>
      </c>
      <c r="U27" s="630">
        <v>1.3149850042207633E-3</v>
      </c>
      <c r="V27" s="630">
        <v>8.7362790521143779E-4</v>
      </c>
      <c r="W27" s="630">
        <v>1.8227316506655665E-3</v>
      </c>
      <c r="X27" s="630">
        <v>5.3111999567732177E-4</v>
      </c>
      <c r="Y27" s="630">
        <v>1.014698997045155</v>
      </c>
      <c r="Z27" s="630">
        <v>1.194374000566552E-3</v>
      </c>
      <c r="AA27" s="630">
        <v>2.3178871842256033E-3</v>
      </c>
      <c r="AB27" s="630">
        <v>1.5172682892854714E-3</v>
      </c>
      <c r="AC27" s="630">
        <v>1.3233023614223458E-3</v>
      </c>
      <c r="AD27" s="630">
        <v>1.8853577952958574E-3</v>
      </c>
      <c r="AE27" s="630">
        <v>3.9118348133141724E-3</v>
      </c>
      <c r="AF27" s="630">
        <v>2.8336670278299788E-4</v>
      </c>
      <c r="AG27" s="630">
        <v>9.564743156185941E-4</v>
      </c>
      <c r="AH27" s="630">
        <v>4.5903783301275069E-3</v>
      </c>
      <c r="AI27" s="630">
        <v>2.2205269041560001E-3</v>
      </c>
      <c r="AJ27" s="630">
        <v>3.391352090957343E-3</v>
      </c>
      <c r="AK27" s="630">
        <v>1.2066040768598438E-3</v>
      </c>
      <c r="AL27" s="630">
        <v>9.8110416436646194E-3</v>
      </c>
      <c r="AM27" s="630">
        <v>2.3849367247969671E-3</v>
      </c>
      <c r="AN27" s="630">
        <v>1.8763814313601168E-3</v>
      </c>
      <c r="AO27" s="630">
        <v>3.0424105197385868E-2</v>
      </c>
      <c r="AP27" s="630">
        <v>1.3373934290477208E-3</v>
      </c>
      <c r="AQ27" s="631">
        <v>1.1296693992331224</v>
      </c>
    </row>
    <row r="28" spans="2:43" ht="16.5" customHeight="1">
      <c r="B28" s="294" t="s">
        <v>140</v>
      </c>
      <c r="C28" s="359" t="s">
        <v>17</v>
      </c>
      <c r="D28" s="629">
        <v>3.8450459452548571E-3</v>
      </c>
      <c r="E28" s="630">
        <v>1.7969685720566498E-3</v>
      </c>
      <c r="F28" s="630">
        <v>5.461586537497911E-4</v>
      </c>
      <c r="G28" s="630">
        <v>5.1225148541231211E-3</v>
      </c>
      <c r="H28" s="630">
        <v>2.0073523575538529E-3</v>
      </c>
      <c r="I28" s="630">
        <v>3.5909324670782674E-3</v>
      </c>
      <c r="J28" s="630">
        <v>4.6084689049505348E-3</v>
      </c>
      <c r="K28" s="630">
        <v>2.7644238253766093E-3</v>
      </c>
      <c r="L28" s="630">
        <v>4.7318867160361325E-3</v>
      </c>
      <c r="M28" s="630">
        <v>4.0415258922395659E-3</v>
      </c>
      <c r="N28" s="630">
        <v>6.8271817074893318E-3</v>
      </c>
      <c r="O28" s="630">
        <v>7.5085557907299226E-3</v>
      </c>
      <c r="P28" s="630">
        <v>6.7918823465486803E-3</v>
      </c>
      <c r="Q28" s="630">
        <v>4.4999806578693144E-3</v>
      </c>
      <c r="R28" s="630">
        <v>2.918303049212805E-3</v>
      </c>
      <c r="S28" s="630">
        <v>2.7018029375805606E-3</v>
      </c>
      <c r="T28" s="630">
        <v>2.3294657227623844E-3</v>
      </c>
      <c r="U28" s="630">
        <v>4.9721502370037021E-3</v>
      </c>
      <c r="V28" s="630">
        <v>2.5332245185496188E-3</v>
      </c>
      <c r="W28" s="630">
        <v>2.4067906499225691E-3</v>
      </c>
      <c r="X28" s="630">
        <v>1.2081684175530734E-3</v>
      </c>
      <c r="Y28" s="630">
        <v>2.4734903813770073E-3</v>
      </c>
      <c r="Z28" s="630">
        <v>1.0016128226307102</v>
      </c>
      <c r="AA28" s="630">
        <v>1.4486608514468532E-2</v>
      </c>
      <c r="AB28" s="630">
        <v>3.3465544940800153E-2</v>
      </c>
      <c r="AC28" s="630">
        <v>4.652927980775364E-3</v>
      </c>
      <c r="AD28" s="630">
        <v>4.7209497627932638E-3</v>
      </c>
      <c r="AE28" s="630">
        <v>3.4475469023902208E-3</v>
      </c>
      <c r="AF28" s="630">
        <v>1.0163942131752524E-2</v>
      </c>
      <c r="AG28" s="630">
        <v>8.9215043517200578E-3</v>
      </c>
      <c r="AH28" s="630">
        <v>5.6385738209029325E-3</v>
      </c>
      <c r="AI28" s="630">
        <v>1.0486894871049094E-2</v>
      </c>
      <c r="AJ28" s="630">
        <v>4.9819852514301705E-3</v>
      </c>
      <c r="AK28" s="630">
        <v>3.1258111345602857E-3</v>
      </c>
      <c r="AL28" s="630">
        <v>3.1590400384924706E-3</v>
      </c>
      <c r="AM28" s="630">
        <v>2.4982450787490043E-3</v>
      </c>
      <c r="AN28" s="630">
        <v>3.8449598677535498E-3</v>
      </c>
      <c r="AO28" s="630">
        <v>1.497932231977694E-3</v>
      </c>
      <c r="AP28" s="630">
        <v>3.9360538252804309E-3</v>
      </c>
      <c r="AQ28" s="631">
        <v>1.2008676179406241</v>
      </c>
    </row>
    <row r="29" spans="2:43" ht="16.5" customHeight="1">
      <c r="B29" s="294" t="s">
        <v>141</v>
      </c>
      <c r="C29" s="359" t="s">
        <v>18</v>
      </c>
      <c r="D29" s="629">
        <v>1.2176041592889503E-2</v>
      </c>
      <c r="E29" s="630">
        <v>5.9290518346657552E-3</v>
      </c>
      <c r="F29" s="630">
        <v>4.4932576428339628E-3</v>
      </c>
      <c r="G29" s="630">
        <v>3.919428518901899E-2</v>
      </c>
      <c r="H29" s="630">
        <v>1.686347624996664E-2</v>
      </c>
      <c r="I29" s="630">
        <v>2.3749686599583552E-2</v>
      </c>
      <c r="J29" s="630">
        <v>5.2957137344551125E-2</v>
      </c>
      <c r="K29" s="630">
        <v>1.6879453769124066E-2</v>
      </c>
      <c r="L29" s="630">
        <v>2.0253303875965321E-2</v>
      </c>
      <c r="M29" s="630">
        <v>2.915335389464202E-2</v>
      </c>
      <c r="N29" s="630">
        <v>4.2784911077697774E-2</v>
      </c>
      <c r="O29" s="630">
        <v>8.8486141394779519E-2</v>
      </c>
      <c r="P29" s="630">
        <v>0.10567876199974632</v>
      </c>
      <c r="Q29" s="630">
        <v>2.0970472095692184E-2</v>
      </c>
      <c r="R29" s="630">
        <v>1.6565543165713587E-2</v>
      </c>
      <c r="S29" s="630">
        <v>1.2166023195779216E-2</v>
      </c>
      <c r="T29" s="630">
        <v>1.422392928198171E-2</v>
      </c>
      <c r="U29" s="630">
        <v>2.4145863696858162E-2</v>
      </c>
      <c r="V29" s="630">
        <v>1.3218166312325618E-2</v>
      </c>
      <c r="W29" s="630">
        <v>7.2894002925840938E-3</v>
      </c>
      <c r="X29" s="630">
        <v>1.3453929183018798E-2</v>
      </c>
      <c r="Y29" s="630">
        <v>1.7789589089377774E-2</v>
      </c>
      <c r="Z29" s="630">
        <v>6.2112588461698181E-3</v>
      </c>
      <c r="AA29" s="630">
        <v>1.0828197436543145</v>
      </c>
      <c r="AB29" s="630">
        <v>4.1484357361608569E-2</v>
      </c>
      <c r="AC29" s="630">
        <v>6.375048861946625E-2</v>
      </c>
      <c r="AD29" s="630">
        <v>2.580586883573123E-2</v>
      </c>
      <c r="AE29" s="630">
        <v>6.1383903688686679E-3</v>
      </c>
      <c r="AF29" s="630">
        <v>1.8169680898537132E-3</v>
      </c>
      <c r="AG29" s="630">
        <v>8.5275497275910331E-3</v>
      </c>
      <c r="AH29" s="630">
        <v>9.8125891729786332E-3</v>
      </c>
      <c r="AI29" s="630">
        <v>1.3319821616842415E-2</v>
      </c>
      <c r="AJ29" s="630">
        <v>2.114394379211653E-2</v>
      </c>
      <c r="AK29" s="630">
        <v>1.3254591592650685E-2</v>
      </c>
      <c r="AL29" s="630">
        <v>6.3178032307528321E-3</v>
      </c>
      <c r="AM29" s="630">
        <v>6.6020289996006586E-3</v>
      </c>
      <c r="AN29" s="630">
        <v>3.8806583829786856E-2</v>
      </c>
      <c r="AO29" s="630">
        <v>9.8228155565800203E-3</v>
      </c>
      <c r="AP29" s="630">
        <v>9.6679025468992767E-3</v>
      </c>
      <c r="AQ29" s="631">
        <v>1.9637244846206074</v>
      </c>
    </row>
    <row r="30" spans="2:43" ht="16.5" customHeight="1">
      <c r="B30" s="294" t="s">
        <v>143</v>
      </c>
      <c r="C30" s="359" t="s">
        <v>29</v>
      </c>
      <c r="D30" s="629">
        <v>1.0328194915126417E-3</v>
      </c>
      <c r="E30" s="630">
        <v>6.0869302981615681E-4</v>
      </c>
      <c r="F30" s="630">
        <v>3.9914854812432397E-4</v>
      </c>
      <c r="G30" s="630">
        <v>4.284616548298619E-3</v>
      </c>
      <c r="H30" s="630">
        <v>3.1595954477067231E-3</v>
      </c>
      <c r="I30" s="630">
        <v>1.5874819915749209E-3</v>
      </c>
      <c r="J30" s="630">
        <v>3.8385540730313103E-3</v>
      </c>
      <c r="K30" s="630">
        <v>3.8480092569641447E-3</v>
      </c>
      <c r="L30" s="630">
        <v>1.0518249343756264E-3</v>
      </c>
      <c r="M30" s="630">
        <v>1.4915071913697022E-3</v>
      </c>
      <c r="N30" s="630">
        <v>2.0813226885300264E-3</v>
      </c>
      <c r="O30" s="630">
        <v>1.548071189316008E-3</v>
      </c>
      <c r="P30" s="630">
        <v>2.3814386922241123E-3</v>
      </c>
      <c r="Q30" s="630">
        <v>1.13827164002825E-3</v>
      </c>
      <c r="R30" s="630">
        <v>1.4614551597802892E-3</v>
      </c>
      <c r="S30" s="630">
        <v>1.1197042281567992E-3</v>
      </c>
      <c r="T30" s="630">
        <v>1.115121679616585E-3</v>
      </c>
      <c r="U30" s="630">
        <v>2.2321797304470006E-3</v>
      </c>
      <c r="V30" s="630">
        <v>7.6672684335368595E-4</v>
      </c>
      <c r="W30" s="630">
        <v>5.7952686575380363E-4</v>
      </c>
      <c r="X30" s="630">
        <v>5.9634926916299965E-4</v>
      </c>
      <c r="Y30" s="630">
        <v>2.0013668216431351E-3</v>
      </c>
      <c r="Z30" s="630">
        <v>1.4031419414194846E-3</v>
      </c>
      <c r="AA30" s="630">
        <v>1.0923286791782005E-3</v>
      </c>
      <c r="AB30" s="630">
        <v>1.0983393378789044</v>
      </c>
      <c r="AC30" s="630">
        <v>1.044954952910801E-2</v>
      </c>
      <c r="AD30" s="630">
        <v>3.8461579221784593E-3</v>
      </c>
      <c r="AE30" s="630">
        <v>1.9504581103893545E-3</v>
      </c>
      <c r="AF30" s="630">
        <v>3.1402680899349759E-4</v>
      </c>
      <c r="AG30" s="630">
        <v>6.3157363869254255E-3</v>
      </c>
      <c r="AH30" s="630">
        <v>3.8492838866009205E-3</v>
      </c>
      <c r="AI30" s="630">
        <v>5.2752928139976861E-3</v>
      </c>
      <c r="AJ30" s="630">
        <v>1.1177592650812978E-2</v>
      </c>
      <c r="AK30" s="630">
        <v>5.9101232980550223E-3</v>
      </c>
      <c r="AL30" s="630">
        <v>3.0718808502651039E-3</v>
      </c>
      <c r="AM30" s="630">
        <v>1.7984486373233913E-3</v>
      </c>
      <c r="AN30" s="630">
        <v>1.1538061500030901E-2</v>
      </c>
      <c r="AO30" s="630">
        <v>1.17473749927662E-3</v>
      </c>
      <c r="AP30" s="630">
        <v>3.6487015096273914E-3</v>
      </c>
      <c r="AQ30" s="631">
        <v>1.2094786452238733</v>
      </c>
    </row>
    <row r="31" spans="2:43" ht="16.5" customHeight="1">
      <c r="B31" s="294" t="s">
        <v>145</v>
      </c>
      <c r="C31" s="359" t="s">
        <v>30</v>
      </c>
      <c r="D31" s="629">
        <v>8.7069427695382715E-4</v>
      </c>
      <c r="E31" s="630">
        <v>4.7972916478432727E-4</v>
      </c>
      <c r="F31" s="630">
        <v>4.4877512778336001E-4</v>
      </c>
      <c r="G31" s="630">
        <v>3.6190639671500905E-3</v>
      </c>
      <c r="H31" s="630">
        <v>1.5890586300826189E-3</v>
      </c>
      <c r="I31" s="630">
        <v>9.8658419574350928E-4</v>
      </c>
      <c r="J31" s="630">
        <v>2.3961188312007532E-3</v>
      </c>
      <c r="K31" s="630">
        <v>3.7501458714917168E-3</v>
      </c>
      <c r="L31" s="630">
        <v>5.8297109702765203E-4</v>
      </c>
      <c r="M31" s="630">
        <v>6.4492870794610779E-4</v>
      </c>
      <c r="N31" s="630">
        <v>2.6055913963345914E-3</v>
      </c>
      <c r="O31" s="630">
        <v>1.4435905549809464E-3</v>
      </c>
      <c r="P31" s="630">
        <v>1.6065547949321232E-3</v>
      </c>
      <c r="Q31" s="630">
        <v>6.0412099838806003E-4</v>
      </c>
      <c r="R31" s="630">
        <v>7.1571859274578611E-4</v>
      </c>
      <c r="S31" s="630">
        <v>4.5676338659766486E-4</v>
      </c>
      <c r="T31" s="630">
        <v>6.0678696846410915E-4</v>
      </c>
      <c r="U31" s="630">
        <v>1.1246341299946182E-3</v>
      </c>
      <c r="V31" s="630">
        <v>6.9362715285665229E-4</v>
      </c>
      <c r="W31" s="630">
        <v>5.0674936903962397E-4</v>
      </c>
      <c r="X31" s="630">
        <v>4.7080702159464248E-4</v>
      </c>
      <c r="Y31" s="630">
        <v>9.0040036200757592E-4</v>
      </c>
      <c r="Z31" s="630">
        <v>2.9980405413236552E-3</v>
      </c>
      <c r="AA31" s="630">
        <v>1.3285387428470965E-2</v>
      </c>
      <c r="AB31" s="630">
        <v>3.2175759584955319E-3</v>
      </c>
      <c r="AC31" s="630">
        <v>1.0014945737077101</v>
      </c>
      <c r="AD31" s="630">
        <v>2.2531721144281279E-3</v>
      </c>
      <c r="AE31" s="630">
        <v>3.7198453663711039E-3</v>
      </c>
      <c r="AF31" s="630">
        <v>3.0868282886913973E-4</v>
      </c>
      <c r="AG31" s="630">
        <v>2.8774562899460988E-3</v>
      </c>
      <c r="AH31" s="630">
        <v>6.5050973126181194E-3</v>
      </c>
      <c r="AI31" s="630">
        <v>3.0504406160805037E-2</v>
      </c>
      <c r="AJ31" s="630">
        <v>5.6891070924573869E-3</v>
      </c>
      <c r="AK31" s="630">
        <v>3.995272702697744E-3</v>
      </c>
      <c r="AL31" s="630">
        <v>8.1823442732266785E-4</v>
      </c>
      <c r="AM31" s="630">
        <v>9.2164605411803452E-4</v>
      </c>
      <c r="AN31" s="630">
        <v>2.0609692086026858E-2</v>
      </c>
      <c r="AO31" s="630">
        <v>6.8014528537145536E-4</v>
      </c>
      <c r="AP31" s="630">
        <v>2.1517176582074183E-2</v>
      </c>
      <c r="AQ31" s="631">
        <v>1.1484989265372065</v>
      </c>
    </row>
    <row r="32" spans="2:43" ht="16.5" customHeight="1">
      <c r="B32" s="294" t="s">
        <v>146</v>
      </c>
      <c r="C32" s="359" t="s">
        <v>19</v>
      </c>
      <c r="D32" s="629">
        <v>5.0185731884113537E-2</v>
      </c>
      <c r="E32" s="630">
        <v>1.544304968993864E-2</v>
      </c>
      <c r="F32" s="630">
        <v>3.0317955549878498E-2</v>
      </c>
      <c r="G32" s="630">
        <v>1.7396636826207904E-2</v>
      </c>
      <c r="H32" s="630">
        <v>5.8738384980657539E-2</v>
      </c>
      <c r="I32" s="630">
        <v>5.556958037180159E-2</v>
      </c>
      <c r="J32" s="630">
        <v>4.8140564501839143E-2</v>
      </c>
      <c r="K32" s="630">
        <v>2.9293296168411209E-2</v>
      </c>
      <c r="L32" s="630">
        <v>3.7797293244889049E-2</v>
      </c>
      <c r="M32" s="630">
        <v>3.8669186759399614E-2</v>
      </c>
      <c r="N32" s="630">
        <v>2.7678769722585407E-2</v>
      </c>
      <c r="O32" s="630">
        <v>2.042297165286287E-2</v>
      </c>
      <c r="P32" s="630">
        <v>1.6117218004621198E-2</v>
      </c>
      <c r="Q32" s="630">
        <v>3.1951190231939694E-2</v>
      </c>
      <c r="R32" s="630">
        <v>2.9681359564059567E-2</v>
      </c>
      <c r="S32" s="630">
        <v>2.8921037970877021E-2</v>
      </c>
      <c r="T32" s="630">
        <v>3.2126930230979574E-2</v>
      </c>
      <c r="U32" s="630">
        <v>2.787275141233278E-2</v>
      </c>
      <c r="V32" s="630">
        <v>3.2839304088352249E-2</v>
      </c>
      <c r="W32" s="630">
        <v>2.8856769905124511E-2</v>
      </c>
      <c r="X32" s="630">
        <v>3.2570672083631291E-2</v>
      </c>
      <c r="Y32" s="630">
        <v>5.1429137348937691E-2</v>
      </c>
      <c r="Z32" s="630">
        <v>3.7485959974567155E-2</v>
      </c>
      <c r="AA32" s="630">
        <v>1.4574277636686893E-2</v>
      </c>
      <c r="AB32" s="630">
        <v>1.7684133985380081E-2</v>
      </c>
      <c r="AC32" s="630">
        <v>1.3561858784316264E-2</v>
      </c>
      <c r="AD32" s="630">
        <v>1.0117242887096154</v>
      </c>
      <c r="AE32" s="630">
        <v>7.1605089312322574E-3</v>
      </c>
      <c r="AF32" s="630">
        <v>1.6812579662752781E-3</v>
      </c>
      <c r="AG32" s="630">
        <v>3.6690484834787922E-2</v>
      </c>
      <c r="AH32" s="630">
        <v>1.2567176636401119E-2</v>
      </c>
      <c r="AI32" s="630">
        <v>9.5575868039990061E-3</v>
      </c>
      <c r="AJ32" s="630">
        <v>1.2988909575959657E-2</v>
      </c>
      <c r="AK32" s="630">
        <v>3.6643147371509782E-2</v>
      </c>
      <c r="AL32" s="630">
        <v>2.9802493487035574E-2</v>
      </c>
      <c r="AM32" s="630">
        <v>1.773986113127771E-2</v>
      </c>
      <c r="AN32" s="630">
        <v>5.4631330357328665E-2</v>
      </c>
      <c r="AO32" s="630">
        <v>0.15193653923103248</v>
      </c>
      <c r="AP32" s="630">
        <v>1.2557127453388869E-2</v>
      </c>
      <c r="AQ32" s="631">
        <v>2.2210067350642344</v>
      </c>
    </row>
    <row r="33" spans="2:43" ht="16.5" customHeight="1">
      <c r="B33" s="294" t="s">
        <v>147</v>
      </c>
      <c r="C33" s="359" t="s">
        <v>20</v>
      </c>
      <c r="D33" s="629">
        <v>8.2285428441488222E-3</v>
      </c>
      <c r="E33" s="630">
        <v>9.3061053471387226E-3</v>
      </c>
      <c r="F33" s="630">
        <v>9.3748288079758268E-3</v>
      </c>
      <c r="G33" s="630">
        <v>3.5415023693772876E-2</v>
      </c>
      <c r="H33" s="630">
        <v>7.9164637947019868E-3</v>
      </c>
      <c r="I33" s="630">
        <v>1.7688088512583886E-2</v>
      </c>
      <c r="J33" s="630">
        <v>1.0715944925498684E-2</v>
      </c>
      <c r="K33" s="630">
        <v>7.3187902753308201E-3</v>
      </c>
      <c r="L33" s="630">
        <v>3.9752025512377999E-3</v>
      </c>
      <c r="M33" s="630">
        <v>5.2864300047196118E-3</v>
      </c>
      <c r="N33" s="630">
        <v>1.1801426416309187E-2</v>
      </c>
      <c r="O33" s="630">
        <v>7.3175549269308172E-3</v>
      </c>
      <c r="P33" s="630">
        <v>8.8977153043833801E-3</v>
      </c>
      <c r="Q33" s="630">
        <v>1.228458100243229E-2</v>
      </c>
      <c r="R33" s="630">
        <v>7.4800570094646088E-3</v>
      </c>
      <c r="S33" s="630">
        <v>7.3392963387071469E-3</v>
      </c>
      <c r="T33" s="630">
        <v>1.3939794047226405E-2</v>
      </c>
      <c r="U33" s="630">
        <v>7.2274087301833984E-3</v>
      </c>
      <c r="V33" s="630">
        <v>6.2261665566258556E-3</v>
      </c>
      <c r="W33" s="630">
        <v>6.1813579949693857E-3</v>
      </c>
      <c r="X33" s="630">
        <v>4.0241152429617982E-3</v>
      </c>
      <c r="Y33" s="630">
        <v>1.5362491822896458E-2</v>
      </c>
      <c r="Z33" s="630">
        <v>1.4007880375722507E-2</v>
      </c>
      <c r="AA33" s="630">
        <v>1.8856499641969161E-2</v>
      </c>
      <c r="AB33" s="630">
        <v>2.4449389585009734E-2</v>
      </c>
      <c r="AC33" s="630">
        <v>2.4870809393493492E-2</v>
      </c>
      <c r="AD33" s="630">
        <v>1.7849960204008593E-2</v>
      </c>
      <c r="AE33" s="630">
        <v>1.0352793889613956</v>
      </c>
      <c r="AF33" s="630">
        <v>6.2403826729555259E-2</v>
      </c>
      <c r="AG33" s="630">
        <v>2.4918826846461576E-2</v>
      </c>
      <c r="AH33" s="630">
        <v>8.9862078380642269E-3</v>
      </c>
      <c r="AI33" s="630">
        <v>1.8381463476578229E-2</v>
      </c>
      <c r="AJ33" s="630">
        <v>8.8546193579136703E-3</v>
      </c>
      <c r="AK33" s="630">
        <v>9.6939991090416264E-3</v>
      </c>
      <c r="AL33" s="630">
        <v>2.2822367060005604E-2</v>
      </c>
      <c r="AM33" s="630">
        <v>7.7657449600246811E-3</v>
      </c>
      <c r="AN33" s="630">
        <v>1.1413680077142382E-2</v>
      </c>
      <c r="AO33" s="630">
        <v>4.8325311578015749E-3</v>
      </c>
      <c r="AP33" s="630">
        <v>1.1307860119282316E-2</v>
      </c>
      <c r="AQ33" s="631">
        <v>1.5500024410436699</v>
      </c>
    </row>
    <row r="34" spans="2:43" ht="16.5" customHeight="1">
      <c r="B34" s="294" t="s">
        <v>149</v>
      </c>
      <c r="C34" s="359" t="s">
        <v>21</v>
      </c>
      <c r="D34" s="629">
        <v>3.4039038783161587E-3</v>
      </c>
      <c r="E34" s="630">
        <v>2.3521524873488424E-3</v>
      </c>
      <c r="F34" s="630">
        <v>2.2025746535337394E-3</v>
      </c>
      <c r="G34" s="630">
        <v>1.4986684691750855E-2</v>
      </c>
      <c r="H34" s="630">
        <v>5.8303470447916405E-3</v>
      </c>
      <c r="I34" s="630">
        <v>7.1400732037761178E-3</v>
      </c>
      <c r="J34" s="630">
        <v>4.6113253083038307E-3</v>
      </c>
      <c r="K34" s="630">
        <v>5.3643579741635963E-3</v>
      </c>
      <c r="L34" s="630">
        <v>3.710257508218896E-3</v>
      </c>
      <c r="M34" s="630">
        <v>4.9806390831779301E-3</v>
      </c>
      <c r="N34" s="630">
        <v>5.4835987875849566E-3</v>
      </c>
      <c r="O34" s="630">
        <v>4.2925683986003594E-3</v>
      </c>
      <c r="P34" s="630">
        <v>2.6393265810543188E-3</v>
      </c>
      <c r="Q34" s="630">
        <v>7.4297717141335838E-3</v>
      </c>
      <c r="R34" s="630">
        <v>4.9488790233595988E-3</v>
      </c>
      <c r="S34" s="630">
        <v>4.6403243978268968E-3</v>
      </c>
      <c r="T34" s="630">
        <v>3.3108832948902608E-3</v>
      </c>
      <c r="U34" s="630">
        <v>3.0861901247919515E-3</v>
      </c>
      <c r="V34" s="630">
        <v>3.7542214132416296E-3</v>
      </c>
      <c r="W34" s="630">
        <v>3.5615401640860956E-3</v>
      </c>
      <c r="X34" s="630">
        <v>1.7673006918009163E-3</v>
      </c>
      <c r="Y34" s="630">
        <v>5.6162669880881625E-3</v>
      </c>
      <c r="Z34" s="630">
        <v>5.9298540491380496E-3</v>
      </c>
      <c r="AA34" s="630">
        <v>7.1680885103885591E-3</v>
      </c>
      <c r="AB34" s="630">
        <v>4.4859984268616248E-3</v>
      </c>
      <c r="AC34" s="630">
        <v>4.516226398681455E-3</v>
      </c>
      <c r="AD34" s="630">
        <v>2.6425072906555064E-2</v>
      </c>
      <c r="AE34" s="630">
        <v>1.6101490873740108E-2</v>
      </c>
      <c r="AF34" s="630">
        <v>1.0190136108870109</v>
      </c>
      <c r="AG34" s="630">
        <v>2.0884519085476425E-2</v>
      </c>
      <c r="AH34" s="630">
        <v>1.7717404235000862E-2</v>
      </c>
      <c r="AI34" s="630">
        <v>2.979701140193346E-3</v>
      </c>
      <c r="AJ34" s="630">
        <v>6.1413318366693075E-3</v>
      </c>
      <c r="AK34" s="630">
        <v>1.5901486887241398E-2</v>
      </c>
      <c r="AL34" s="630">
        <v>2.0669226753801544E-2</v>
      </c>
      <c r="AM34" s="630">
        <v>8.5333584086956966E-3</v>
      </c>
      <c r="AN34" s="630">
        <v>1.6842044398506426E-2</v>
      </c>
      <c r="AO34" s="630">
        <v>5.046981138250182E-3</v>
      </c>
      <c r="AP34" s="630">
        <v>3.2161477376434669E-2</v>
      </c>
      <c r="AQ34" s="631">
        <v>1.3356310607254858</v>
      </c>
    </row>
    <row r="35" spans="2:43" ht="16.5" customHeight="1">
      <c r="B35" s="294" t="s">
        <v>151</v>
      </c>
      <c r="C35" s="359" t="s">
        <v>32</v>
      </c>
      <c r="D35" s="629">
        <v>4.1025816858533057E-2</v>
      </c>
      <c r="E35" s="630">
        <v>4.2701835203038531E-2</v>
      </c>
      <c r="F35" s="630">
        <v>2.859732360668844E-2</v>
      </c>
      <c r="G35" s="630">
        <v>0.10051292024568223</v>
      </c>
      <c r="H35" s="630">
        <v>3.1349166925092403E-2</v>
      </c>
      <c r="I35" s="630">
        <v>2.161924783397472E-2</v>
      </c>
      <c r="J35" s="630">
        <v>3.5470184403968701E-2</v>
      </c>
      <c r="K35" s="630">
        <v>2.1026986262460582E-2</v>
      </c>
      <c r="L35" s="630">
        <v>4.2624529892290763E-2</v>
      </c>
      <c r="M35" s="630">
        <v>1.6932928630680359E-2</v>
      </c>
      <c r="N35" s="630">
        <v>4.2051547933699703E-2</v>
      </c>
      <c r="O35" s="630">
        <v>2.0927789487321095E-2</v>
      </c>
      <c r="P35" s="630">
        <v>2.5761883934272537E-2</v>
      </c>
      <c r="Q35" s="630">
        <v>2.4213476196591709E-2</v>
      </c>
      <c r="R35" s="630">
        <v>1.7413877524849717E-2</v>
      </c>
      <c r="S35" s="630">
        <v>1.5750987076251305E-2</v>
      </c>
      <c r="T35" s="630">
        <v>1.8538391201948355E-2</v>
      </c>
      <c r="U35" s="630">
        <v>1.5610147742988901E-2</v>
      </c>
      <c r="V35" s="630">
        <v>1.6037079697885925E-2</v>
      </c>
      <c r="W35" s="630">
        <v>1.7572977006678401E-2</v>
      </c>
      <c r="X35" s="630">
        <v>1.1619117619964722E-2</v>
      </c>
      <c r="Y35" s="630">
        <v>8.8247042302486034E-2</v>
      </c>
      <c r="Z35" s="630">
        <v>3.2934907846458569E-2</v>
      </c>
      <c r="AA35" s="630">
        <v>2.8065128756350609E-2</v>
      </c>
      <c r="AB35" s="630">
        <v>1.9887981110907751E-2</v>
      </c>
      <c r="AC35" s="630">
        <v>4.2912266853471388E-2</v>
      </c>
      <c r="AD35" s="630">
        <v>7.6280485158977909E-2</v>
      </c>
      <c r="AE35" s="630">
        <v>2.6086228500496109E-2</v>
      </c>
      <c r="AF35" s="630">
        <v>3.0966091167477965E-3</v>
      </c>
      <c r="AG35" s="630">
        <v>1.0725399782329719</v>
      </c>
      <c r="AH35" s="630">
        <v>2.3212390273572112E-2</v>
      </c>
      <c r="AI35" s="630">
        <v>2.4001268137955289E-2</v>
      </c>
      <c r="AJ35" s="630">
        <v>2.1384831384437083E-2</v>
      </c>
      <c r="AK35" s="630">
        <v>1.4587736377406901E-2</v>
      </c>
      <c r="AL35" s="630">
        <v>2.9686615242629784E-2</v>
      </c>
      <c r="AM35" s="630">
        <v>1.4427872750211807E-2</v>
      </c>
      <c r="AN35" s="630">
        <v>3.6488162230034316E-2</v>
      </c>
      <c r="AO35" s="630">
        <v>4.7879733608100106E-2</v>
      </c>
      <c r="AP35" s="630">
        <v>6.6416280270896966E-2</v>
      </c>
      <c r="AQ35" s="631">
        <v>2.2754937334389735</v>
      </c>
    </row>
    <row r="36" spans="2:43" ht="16.5" customHeight="1">
      <c r="B36" s="294" t="s">
        <v>153</v>
      </c>
      <c r="C36" s="359" t="s">
        <v>22</v>
      </c>
      <c r="D36" s="629">
        <v>6.3280989919545852E-3</v>
      </c>
      <c r="E36" s="630">
        <v>3.7027167681430028E-3</v>
      </c>
      <c r="F36" s="630">
        <v>7.0761573777557742E-3</v>
      </c>
      <c r="G36" s="630">
        <v>1.392124118676419E-2</v>
      </c>
      <c r="H36" s="630">
        <v>8.4061561756168298E-3</v>
      </c>
      <c r="I36" s="630">
        <v>8.7905974818183394E-3</v>
      </c>
      <c r="J36" s="630">
        <v>7.9656129834071478E-3</v>
      </c>
      <c r="K36" s="630">
        <v>2.5049310557354074E-2</v>
      </c>
      <c r="L36" s="630">
        <v>6.2214924744125486E-3</v>
      </c>
      <c r="M36" s="630">
        <v>8.2358966616730717E-3</v>
      </c>
      <c r="N36" s="630">
        <v>7.766818881331153E-3</v>
      </c>
      <c r="O36" s="630">
        <v>6.519428262144026E-3</v>
      </c>
      <c r="P36" s="630">
        <v>7.2447081946201541E-3</v>
      </c>
      <c r="Q36" s="630">
        <v>7.8295996129974753E-3</v>
      </c>
      <c r="R36" s="630">
        <v>7.1635244415890875E-3</v>
      </c>
      <c r="S36" s="630">
        <v>1.3431441236632506E-2</v>
      </c>
      <c r="T36" s="630">
        <v>9.07657288312636E-3</v>
      </c>
      <c r="U36" s="630">
        <v>9.9629216569448731E-3</v>
      </c>
      <c r="V36" s="630">
        <v>1.3198289198958685E-2</v>
      </c>
      <c r="W36" s="630">
        <v>1.4007442502514398E-2</v>
      </c>
      <c r="X36" s="630">
        <v>4.4675467769666318E-3</v>
      </c>
      <c r="Y36" s="630">
        <v>9.1375180579292108E-3</v>
      </c>
      <c r="Z36" s="630">
        <v>1.2300128006205306E-2</v>
      </c>
      <c r="AA36" s="630">
        <v>1.3605260641504992E-2</v>
      </c>
      <c r="AB36" s="630">
        <v>3.9388829748749743E-2</v>
      </c>
      <c r="AC36" s="630">
        <v>1.2966869168723557E-2</v>
      </c>
      <c r="AD36" s="630">
        <v>3.4006838108444237E-2</v>
      </c>
      <c r="AE36" s="630">
        <v>4.8501317332939921E-2</v>
      </c>
      <c r="AF36" s="630">
        <v>4.5606858327647453E-3</v>
      </c>
      <c r="AG36" s="630">
        <v>1.3791270726194035E-2</v>
      </c>
      <c r="AH36" s="630">
        <v>1.1563419203238454</v>
      </c>
      <c r="AI36" s="630">
        <v>2.583447327641402E-2</v>
      </c>
      <c r="AJ36" s="630">
        <v>2.0320155065512206E-2</v>
      </c>
      <c r="AK36" s="630">
        <v>1.2849367736132536E-2</v>
      </c>
      <c r="AL36" s="630">
        <v>5.9402085172785508E-2</v>
      </c>
      <c r="AM36" s="630">
        <v>4.0395780453281467E-2</v>
      </c>
      <c r="AN36" s="630">
        <v>2.0082807309500225E-2</v>
      </c>
      <c r="AO36" s="630">
        <v>6.4192121369073141E-3</v>
      </c>
      <c r="AP36" s="630">
        <v>6.5505940652680117E-2</v>
      </c>
      <c r="AQ36" s="631">
        <v>1.7917760340572393</v>
      </c>
    </row>
    <row r="37" spans="2:43" ht="16.5" customHeight="1">
      <c r="B37" s="294" t="s">
        <v>155</v>
      </c>
      <c r="C37" s="359" t="s">
        <v>23</v>
      </c>
      <c r="D37" s="629">
        <v>1.4160283330428868E-3</v>
      </c>
      <c r="E37" s="630">
        <v>1.1372264149149061E-3</v>
      </c>
      <c r="F37" s="630">
        <v>2.2793827455535797E-3</v>
      </c>
      <c r="G37" s="630">
        <v>2.8290153615750072E-3</v>
      </c>
      <c r="H37" s="630">
        <v>1.7410755657954781E-3</v>
      </c>
      <c r="I37" s="630">
        <v>1.1470279046951976E-3</v>
      </c>
      <c r="J37" s="630">
        <v>2.1237221824603031E-3</v>
      </c>
      <c r="K37" s="630">
        <v>6.595831880928444E-4</v>
      </c>
      <c r="L37" s="630">
        <v>1.2480541425849961E-3</v>
      </c>
      <c r="M37" s="630">
        <v>6.7692551755463239E-4</v>
      </c>
      <c r="N37" s="630">
        <v>1.5301433562567594E-3</v>
      </c>
      <c r="O37" s="630">
        <v>2.5370463548675202E-3</v>
      </c>
      <c r="P37" s="630">
        <v>1.0224154553531027E-3</v>
      </c>
      <c r="Q37" s="630">
        <v>9.7076104549142161E-4</v>
      </c>
      <c r="R37" s="630">
        <v>1.8212417537023303E-3</v>
      </c>
      <c r="S37" s="630">
        <v>1.2524517909530705E-3</v>
      </c>
      <c r="T37" s="630">
        <v>6.9526406141231568E-4</v>
      </c>
      <c r="U37" s="630">
        <v>3.5700526736800797E-4</v>
      </c>
      <c r="V37" s="630">
        <v>8.2567956561454354E-4</v>
      </c>
      <c r="W37" s="630">
        <v>5.031698316501083E-4</v>
      </c>
      <c r="X37" s="630">
        <v>2.5368626640149921E-4</v>
      </c>
      <c r="Y37" s="630">
        <v>8.3364280615736178E-4</v>
      </c>
      <c r="Z37" s="630">
        <v>3.0406758568463773E-3</v>
      </c>
      <c r="AA37" s="630">
        <v>1.038678595538629E-3</v>
      </c>
      <c r="AB37" s="630">
        <v>2.5751570030545365E-3</v>
      </c>
      <c r="AC37" s="630">
        <v>4.9830733846067312E-3</v>
      </c>
      <c r="AD37" s="630">
        <v>1.8803358879749066E-3</v>
      </c>
      <c r="AE37" s="630">
        <v>1.3490423401564574E-3</v>
      </c>
      <c r="AF37" s="630">
        <v>2.6518837938659443E-4</v>
      </c>
      <c r="AG37" s="630">
        <v>1.6881412935671751E-3</v>
      </c>
      <c r="AH37" s="630">
        <v>1.2697037269644009E-3</v>
      </c>
      <c r="AI37" s="630">
        <v>1.00053229046581</v>
      </c>
      <c r="AJ37" s="630">
        <v>2.1265430451897797E-3</v>
      </c>
      <c r="AK37" s="630">
        <v>1.1150593133004876E-3</v>
      </c>
      <c r="AL37" s="630">
        <v>1.4733520069598566E-3</v>
      </c>
      <c r="AM37" s="630">
        <v>1.0112476544040989E-3</v>
      </c>
      <c r="AN37" s="630">
        <v>1.2067089735282675E-3</v>
      </c>
      <c r="AO37" s="630">
        <v>6.5986402253465299E-4</v>
      </c>
      <c r="AP37" s="630">
        <v>0.24701996160634013</v>
      </c>
      <c r="AQ37" s="631">
        <v>1.3010955724676612</v>
      </c>
    </row>
    <row r="38" spans="2:43" ht="16.5" customHeight="1">
      <c r="B38" s="294" t="s">
        <v>156</v>
      </c>
      <c r="C38" s="359" t="s">
        <v>24</v>
      </c>
      <c r="D38" s="629">
        <v>9.7256891999645119E-5</v>
      </c>
      <c r="E38" s="630">
        <v>2.4335790123701479E-4</v>
      </c>
      <c r="F38" s="630">
        <v>6.4273663300397246E-5</v>
      </c>
      <c r="G38" s="630">
        <v>2.281197217768136E-4</v>
      </c>
      <c r="H38" s="630">
        <v>4.2229194273493654E-4</v>
      </c>
      <c r="I38" s="630">
        <v>1.1577193716006612E-4</v>
      </c>
      <c r="J38" s="630">
        <v>2.6070493685605389E-4</v>
      </c>
      <c r="K38" s="630">
        <v>3.9791647123234341E-4</v>
      </c>
      <c r="L38" s="630">
        <v>7.878371556889344E-5</v>
      </c>
      <c r="M38" s="630">
        <v>2.3843135190699028E-4</v>
      </c>
      <c r="N38" s="630">
        <v>1.5990332837875702E-4</v>
      </c>
      <c r="O38" s="630">
        <v>2.4584247532476834E-4</v>
      </c>
      <c r="P38" s="630">
        <v>1.191200857193348E-4</v>
      </c>
      <c r="Q38" s="630">
        <v>7.1141900080464978E-4</v>
      </c>
      <c r="R38" s="630">
        <v>7.3512616713501363E-4</v>
      </c>
      <c r="S38" s="630">
        <v>4.9251837523177399E-4</v>
      </c>
      <c r="T38" s="630">
        <v>3.6170375361560113E-4</v>
      </c>
      <c r="U38" s="630">
        <v>1.2739018974487317E-3</v>
      </c>
      <c r="V38" s="630">
        <v>8.8377534853064928E-4</v>
      </c>
      <c r="W38" s="630">
        <v>1.8992045682167452E-3</v>
      </c>
      <c r="X38" s="630">
        <v>1.729267077269746E-4</v>
      </c>
      <c r="Y38" s="630">
        <v>2.1347189330293671E-4</v>
      </c>
      <c r="Z38" s="630">
        <v>2.5946573343757793E-4</v>
      </c>
      <c r="AA38" s="630">
        <v>7.3727372146242906E-4</v>
      </c>
      <c r="AB38" s="630">
        <v>3.3551181932835422E-4</v>
      </c>
      <c r="AC38" s="630">
        <v>2.7500951375942118E-4</v>
      </c>
      <c r="AD38" s="630">
        <v>4.277418822044199E-4</v>
      </c>
      <c r="AE38" s="630">
        <v>4.6697356142566635E-4</v>
      </c>
      <c r="AF38" s="630">
        <v>4.1370877891567559E-5</v>
      </c>
      <c r="AG38" s="630">
        <v>6.2623161662059799E-4</v>
      </c>
      <c r="AH38" s="630">
        <v>4.4899451817457742E-3</v>
      </c>
      <c r="AI38" s="630">
        <v>2.3204605493982021E-4</v>
      </c>
      <c r="AJ38" s="630">
        <v>1.0001307014718688</v>
      </c>
      <c r="AK38" s="630">
        <v>1.743817790741196E-4</v>
      </c>
      <c r="AL38" s="630">
        <v>2.8547874655052559E-4</v>
      </c>
      <c r="AM38" s="630">
        <v>6.1486292149306055E-4</v>
      </c>
      <c r="AN38" s="630">
        <v>5.3927846896554166E-4</v>
      </c>
      <c r="AO38" s="630">
        <v>1.1587774027963218E-4</v>
      </c>
      <c r="AP38" s="630">
        <v>4.9590078353860397E-4</v>
      </c>
      <c r="AQ38" s="631">
        <v>1.0196638740097947</v>
      </c>
    </row>
    <row r="39" spans="2:43" ht="16.5" customHeight="1">
      <c r="B39" s="294" t="s">
        <v>158</v>
      </c>
      <c r="C39" s="359" t="s">
        <v>31</v>
      </c>
      <c r="D39" s="629">
        <v>2.1074454935835713E-4</v>
      </c>
      <c r="E39" s="630">
        <v>5.5189383808173756E-5</v>
      </c>
      <c r="F39" s="630">
        <v>5.7317938491836612E-5</v>
      </c>
      <c r="G39" s="630">
        <v>1.3931904432961013E-4</v>
      </c>
      <c r="H39" s="630">
        <v>7.4634669655386811E-5</v>
      </c>
      <c r="I39" s="630">
        <v>4.5437795360364448E-5</v>
      </c>
      <c r="J39" s="630">
        <v>6.6539693439759398E-5</v>
      </c>
      <c r="K39" s="630">
        <v>1.0828603154329536E-4</v>
      </c>
      <c r="L39" s="630">
        <v>5.888371763201879E-5</v>
      </c>
      <c r="M39" s="630">
        <v>3.39588071404715E-5</v>
      </c>
      <c r="N39" s="630">
        <v>6.5199878535358269E-5</v>
      </c>
      <c r="O39" s="630">
        <v>5.6053582963941457E-5</v>
      </c>
      <c r="P39" s="630">
        <v>4.6528818940529918E-5</v>
      </c>
      <c r="Q39" s="630">
        <v>4.2671979233495613E-5</v>
      </c>
      <c r="R39" s="630">
        <v>4.3854451491370492E-5</v>
      </c>
      <c r="S39" s="630">
        <v>4.165460213610359E-5</v>
      </c>
      <c r="T39" s="630">
        <v>3.6085601921938803E-5</v>
      </c>
      <c r="U39" s="630">
        <v>3.0619788690076009E-5</v>
      </c>
      <c r="V39" s="630">
        <v>3.750448276139111E-5</v>
      </c>
      <c r="W39" s="630">
        <v>3.5795333547356739E-5</v>
      </c>
      <c r="X39" s="630">
        <v>1.9621878241963851E-5</v>
      </c>
      <c r="Y39" s="630">
        <v>1.0006074994021755E-4</v>
      </c>
      <c r="Z39" s="630">
        <v>7.6436065219771828E-5</v>
      </c>
      <c r="AA39" s="630">
        <v>9.6275879759844221E-5</v>
      </c>
      <c r="AB39" s="630">
        <v>4.1872138519130929E-4</v>
      </c>
      <c r="AC39" s="630">
        <v>1.1066815587941095E-4</v>
      </c>
      <c r="AD39" s="630">
        <v>1.5004020895178661E-4</v>
      </c>
      <c r="AE39" s="630">
        <v>2.6465276336582957E-4</v>
      </c>
      <c r="AF39" s="630">
        <v>2.3577736462645399E-5</v>
      </c>
      <c r="AG39" s="630">
        <v>9.7199440967848212E-4</v>
      </c>
      <c r="AH39" s="630">
        <v>1.037444296773494E-3</v>
      </c>
      <c r="AI39" s="630">
        <v>7.8604986058093286E-5</v>
      </c>
      <c r="AJ39" s="630">
        <v>8.0918617669805223E-5</v>
      </c>
      <c r="AK39" s="630">
        <v>1.0143248203747455</v>
      </c>
      <c r="AL39" s="630">
        <v>1.0030053417108438E-4</v>
      </c>
      <c r="AM39" s="630">
        <v>9.9563668686615501E-5</v>
      </c>
      <c r="AN39" s="630">
        <v>1.4079388586310315E-4</v>
      </c>
      <c r="AO39" s="630">
        <v>6.0177567406080105E-5</v>
      </c>
      <c r="AP39" s="630">
        <v>2.5959957733596903E-3</v>
      </c>
      <c r="AQ39" s="631">
        <v>1.0220369490884056</v>
      </c>
    </row>
    <row r="40" spans="2:43" ht="16.5" customHeight="1">
      <c r="B40" s="294" t="s">
        <v>160</v>
      </c>
      <c r="C40" s="359" t="s">
        <v>447</v>
      </c>
      <c r="D40" s="629">
        <v>2.9957541437820406E-4</v>
      </c>
      <c r="E40" s="630">
        <v>2.7403094851524825E-4</v>
      </c>
      <c r="F40" s="630">
        <v>4.9210938255244939E-3</v>
      </c>
      <c r="G40" s="630">
        <v>4.0452161402695311E-3</v>
      </c>
      <c r="H40" s="630">
        <v>1.137573863825937E-3</v>
      </c>
      <c r="I40" s="630">
        <v>1.562626355406843E-3</v>
      </c>
      <c r="J40" s="630">
        <v>1.3054839165654785E-3</v>
      </c>
      <c r="K40" s="630">
        <v>3.8072840617411128E-3</v>
      </c>
      <c r="L40" s="630">
        <v>1.0927529824332261E-3</v>
      </c>
      <c r="M40" s="630">
        <v>6.6208200177914609E-4</v>
      </c>
      <c r="N40" s="630">
        <v>1.0510469832816301E-3</v>
      </c>
      <c r="O40" s="630">
        <v>1.3280725228072511E-3</v>
      </c>
      <c r="P40" s="630">
        <v>6.9306497181809135E-4</v>
      </c>
      <c r="Q40" s="630">
        <v>1.2456219584366373E-3</v>
      </c>
      <c r="R40" s="630">
        <v>2.6297732647892987E-3</v>
      </c>
      <c r="S40" s="630">
        <v>3.1231205072518686E-3</v>
      </c>
      <c r="T40" s="630">
        <v>8.918699873955335E-4</v>
      </c>
      <c r="U40" s="630">
        <v>9.1490275620901066E-4</v>
      </c>
      <c r="V40" s="630">
        <v>1.0707992204627961E-3</v>
      </c>
      <c r="W40" s="630">
        <v>1.9068535453040879E-3</v>
      </c>
      <c r="X40" s="630">
        <v>2.511124356784259E-4</v>
      </c>
      <c r="Y40" s="630">
        <v>1.1960593932932866E-3</v>
      </c>
      <c r="Z40" s="630">
        <v>1.6419841604843437E-3</v>
      </c>
      <c r="AA40" s="630">
        <v>1.5562006879283161E-3</v>
      </c>
      <c r="AB40" s="630">
        <v>1.0412169657227728E-2</v>
      </c>
      <c r="AC40" s="630">
        <v>2.4296612754083602E-3</v>
      </c>
      <c r="AD40" s="630">
        <v>1.0757299959712691E-3</v>
      </c>
      <c r="AE40" s="630">
        <v>3.5464264809437194E-3</v>
      </c>
      <c r="AF40" s="630">
        <v>4.0555828051202738E-4</v>
      </c>
      <c r="AG40" s="630">
        <v>1.4470433794816684E-3</v>
      </c>
      <c r="AH40" s="630">
        <v>2.082924132927749E-3</v>
      </c>
      <c r="AI40" s="630">
        <v>3.9486288030354057E-4</v>
      </c>
      <c r="AJ40" s="630">
        <v>1.3897197770881607E-3</v>
      </c>
      <c r="AK40" s="630">
        <v>1.2055818663634461E-3</v>
      </c>
      <c r="AL40" s="630">
        <v>1.0004178383145981</v>
      </c>
      <c r="AM40" s="630">
        <v>2.3071426667321047E-3</v>
      </c>
      <c r="AN40" s="630">
        <v>3.2282995275737959E-3</v>
      </c>
      <c r="AO40" s="630">
        <v>3.6776144219689849E-4</v>
      </c>
      <c r="AP40" s="630">
        <v>5.2111228695811444E-3</v>
      </c>
      <c r="AQ40" s="631">
        <v>1.0745300444524897</v>
      </c>
    </row>
    <row r="41" spans="2:43" ht="16.5" customHeight="1">
      <c r="B41" s="294" t="s">
        <v>162</v>
      </c>
      <c r="C41" s="359" t="s">
        <v>25</v>
      </c>
      <c r="D41" s="629">
        <v>2.6557305489250678E-2</v>
      </c>
      <c r="E41" s="630">
        <v>2.1729462515561945E-2</v>
      </c>
      <c r="F41" s="630">
        <v>1.310474089411438E-2</v>
      </c>
      <c r="G41" s="630">
        <v>5.5127010726172342E-2</v>
      </c>
      <c r="H41" s="630">
        <v>3.4030318519588106E-2</v>
      </c>
      <c r="I41" s="630">
        <v>3.7405737508130914E-2</v>
      </c>
      <c r="J41" s="630">
        <v>2.2543225085867803E-2</v>
      </c>
      <c r="K41" s="630">
        <v>4.6420460645694057E-2</v>
      </c>
      <c r="L41" s="630">
        <v>2.7738567108329844E-2</v>
      </c>
      <c r="M41" s="630">
        <v>2.9316824570986964E-2</v>
      </c>
      <c r="N41" s="630">
        <v>3.6015298201445542E-2</v>
      </c>
      <c r="O41" s="630">
        <v>2.4803375895832057E-2</v>
      </c>
      <c r="P41" s="630">
        <v>1.7364145436002312E-2</v>
      </c>
      <c r="Q41" s="630">
        <v>2.3673645307191838E-2</v>
      </c>
      <c r="R41" s="630">
        <v>2.7744342900090906E-2</v>
      </c>
      <c r="S41" s="630">
        <v>2.422255344524181E-2</v>
      </c>
      <c r="T41" s="630">
        <v>2.3831619239405938E-2</v>
      </c>
      <c r="U41" s="630">
        <v>3.0932208591342575E-2</v>
      </c>
      <c r="V41" s="630">
        <v>3.026094073580152E-2</v>
      </c>
      <c r="W41" s="630">
        <v>2.730000897146441E-2</v>
      </c>
      <c r="X41" s="630">
        <v>2.077608613726354E-2</v>
      </c>
      <c r="Y41" s="630">
        <v>3.613768500399564E-2</v>
      </c>
      <c r="Z41" s="630">
        <v>6.714594587335955E-2</v>
      </c>
      <c r="AA41" s="630">
        <v>5.2203792266490467E-2</v>
      </c>
      <c r="AB41" s="630">
        <v>9.6473502882762921E-2</v>
      </c>
      <c r="AC41" s="630">
        <v>4.7341208020078407E-2</v>
      </c>
      <c r="AD41" s="630">
        <v>6.5845080636428813E-2</v>
      </c>
      <c r="AE41" s="630">
        <v>7.5821206205666875E-2</v>
      </c>
      <c r="AF41" s="630">
        <v>1.259513323627417E-2</v>
      </c>
      <c r="AG41" s="630">
        <v>0.11427084595801082</v>
      </c>
      <c r="AH41" s="630">
        <v>9.6419009956015697E-2</v>
      </c>
      <c r="AI41" s="630">
        <v>5.9260101050898524E-2</v>
      </c>
      <c r="AJ41" s="630">
        <v>4.8208457857208856E-2</v>
      </c>
      <c r="AK41" s="630">
        <v>3.3309603231445023E-2</v>
      </c>
      <c r="AL41" s="630">
        <v>5.8978265414485004E-2</v>
      </c>
      <c r="AM41" s="630">
        <v>1.0868346658682297</v>
      </c>
      <c r="AN41" s="630">
        <v>3.3502337848055806E-2</v>
      </c>
      <c r="AO41" s="630">
        <v>1.6303540944482282E-2</v>
      </c>
      <c r="AP41" s="630">
        <v>5.0602551210007937E-2</v>
      </c>
      <c r="AQ41" s="631">
        <v>2.652150811388676</v>
      </c>
    </row>
    <row r="42" spans="2:43" ht="16.5" customHeight="1">
      <c r="B42" s="294">
        <v>37</v>
      </c>
      <c r="C42" s="359" t="s">
        <v>26</v>
      </c>
      <c r="D42" s="629">
        <v>1.877028639733885E-4</v>
      </c>
      <c r="E42" s="630">
        <v>1.7087408895111614E-4</v>
      </c>
      <c r="F42" s="630">
        <v>6.8387832728243408E-4</v>
      </c>
      <c r="G42" s="630">
        <v>2.181600433583981E-4</v>
      </c>
      <c r="H42" s="630">
        <v>3.3817839246968128E-4</v>
      </c>
      <c r="I42" s="630">
        <v>3.1025383569658515E-4</v>
      </c>
      <c r="J42" s="630">
        <v>1.785411198794544E-4</v>
      </c>
      <c r="K42" s="630">
        <v>3.7385195000205984E-4</v>
      </c>
      <c r="L42" s="630">
        <v>1.1352111833374916E-4</v>
      </c>
      <c r="M42" s="630">
        <v>1.7080760120832971E-4</v>
      </c>
      <c r="N42" s="630">
        <v>1.6049815592466727E-4</v>
      </c>
      <c r="O42" s="630">
        <v>1.1172915982383044E-4</v>
      </c>
      <c r="P42" s="630">
        <v>1.4879852836840559E-4</v>
      </c>
      <c r="Q42" s="630">
        <v>1.5419075383717583E-4</v>
      </c>
      <c r="R42" s="630">
        <v>1.909533481214282E-4</v>
      </c>
      <c r="S42" s="630">
        <v>2.2923407996402171E-4</v>
      </c>
      <c r="T42" s="630">
        <v>1.9599380377199283E-4</v>
      </c>
      <c r="U42" s="630">
        <v>2.3645026105059184E-4</v>
      </c>
      <c r="V42" s="630">
        <v>1.5873639533614994E-4</v>
      </c>
      <c r="W42" s="630">
        <v>1.6185391490970312E-4</v>
      </c>
      <c r="X42" s="630">
        <v>1.3478078746494913E-4</v>
      </c>
      <c r="Y42" s="630">
        <v>1.6203236330580276E-4</v>
      </c>
      <c r="Z42" s="630">
        <v>4.0049280711570187E-4</v>
      </c>
      <c r="AA42" s="630">
        <v>2.4512180565246163E-4</v>
      </c>
      <c r="AB42" s="630">
        <v>6.2667844811474559E-4</v>
      </c>
      <c r="AC42" s="630">
        <v>2.476502681799421E-4</v>
      </c>
      <c r="AD42" s="630">
        <v>9.2639168920219232E-4</v>
      </c>
      <c r="AE42" s="630">
        <v>6.0827721430251535E-4</v>
      </c>
      <c r="AF42" s="630">
        <v>3.3634421136147051E-4</v>
      </c>
      <c r="AG42" s="630">
        <v>4.7004161180092197E-4</v>
      </c>
      <c r="AH42" s="630">
        <v>8.5038877271418241E-3</v>
      </c>
      <c r="AI42" s="630">
        <v>5.7689024595765912E-4</v>
      </c>
      <c r="AJ42" s="630">
        <v>1.9965267101907155E-3</v>
      </c>
      <c r="AK42" s="630">
        <v>9.1719489491492185E-3</v>
      </c>
      <c r="AL42" s="630">
        <v>2.383575398530925E-3</v>
      </c>
      <c r="AM42" s="630">
        <v>1.297062566465157E-3</v>
      </c>
      <c r="AN42" s="630">
        <v>1.0117820978506029</v>
      </c>
      <c r="AO42" s="630">
        <v>1.7075162360556095E-4</v>
      </c>
      <c r="AP42" s="630">
        <v>1.8705477520995894E-3</v>
      </c>
      <c r="AQ42" s="642">
        <v>1.0464053077725073</v>
      </c>
    </row>
    <row r="43" spans="2:43" ht="16.5" customHeight="1">
      <c r="B43" s="294">
        <v>38</v>
      </c>
      <c r="C43" s="359" t="s">
        <v>27</v>
      </c>
      <c r="D43" s="629">
        <v>8.1043202260393807E-4</v>
      </c>
      <c r="E43" s="630">
        <v>2.5745662694072443E-3</v>
      </c>
      <c r="F43" s="630">
        <v>1.3043008315824288E-3</v>
      </c>
      <c r="G43" s="630">
        <v>1.007094445941534E-3</v>
      </c>
      <c r="H43" s="630">
        <v>1.3246047256477349E-3</v>
      </c>
      <c r="I43" s="630">
        <v>1.7718315546632044E-3</v>
      </c>
      <c r="J43" s="630">
        <v>1.0810035953733056E-3</v>
      </c>
      <c r="K43" s="630">
        <v>9.4559215460640448E-4</v>
      </c>
      <c r="L43" s="630">
        <v>6.1353866228810322E-4</v>
      </c>
      <c r="M43" s="630">
        <v>4.017646187189336E-4</v>
      </c>
      <c r="N43" s="630">
        <v>1.9527382238321653E-3</v>
      </c>
      <c r="O43" s="630">
        <v>5.6201183660204248E-4</v>
      </c>
      <c r="P43" s="630">
        <v>4.5518204118284174E-4</v>
      </c>
      <c r="Q43" s="630">
        <v>6.3516139319346159E-4</v>
      </c>
      <c r="R43" s="630">
        <v>8.4728761931480968E-4</v>
      </c>
      <c r="S43" s="630">
        <v>1.5759775073083528E-3</v>
      </c>
      <c r="T43" s="630">
        <v>1.7490619675315823E-3</v>
      </c>
      <c r="U43" s="630">
        <v>9.8597977070206933E-4</v>
      </c>
      <c r="V43" s="630">
        <v>9.7749166761855401E-4</v>
      </c>
      <c r="W43" s="630">
        <v>1.6331139975580581E-3</v>
      </c>
      <c r="X43" s="630">
        <v>4.5887903726181812E-4</v>
      </c>
      <c r="Y43" s="630">
        <v>1.650891108649505E-3</v>
      </c>
      <c r="Z43" s="630">
        <v>1.6246231966014553E-3</v>
      </c>
      <c r="AA43" s="630">
        <v>4.1150823630975626E-4</v>
      </c>
      <c r="AB43" s="630">
        <v>1.5895639730498952E-3</v>
      </c>
      <c r="AC43" s="630">
        <v>3.6245457783470603E-3</v>
      </c>
      <c r="AD43" s="630">
        <v>2.5977370706737049E-3</v>
      </c>
      <c r="AE43" s="630">
        <v>4.1264056065118517E-3</v>
      </c>
      <c r="AF43" s="630">
        <v>4.1697505681606334E-4</v>
      </c>
      <c r="AG43" s="630">
        <v>2.2445032134567875E-3</v>
      </c>
      <c r="AH43" s="630">
        <v>3.0002710194720682E-3</v>
      </c>
      <c r="AI43" s="630">
        <v>3.5106000326249262E-3</v>
      </c>
      <c r="AJ43" s="630">
        <v>3.9550519405124555E-3</v>
      </c>
      <c r="AK43" s="630">
        <v>2.7705062685122309E-3</v>
      </c>
      <c r="AL43" s="630">
        <v>5.828145106797967E-3</v>
      </c>
      <c r="AM43" s="630">
        <v>2.3737734618966707E-3</v>
      </c>
      <c r="AN43" s="630">
        <v>2.222823848745632E-3</v>
      </c>
      <c r="AO43" s="630">
        <v>1.0005979783043277</v>
      </c>
      <c r="AP43" s="630">
        <v>1.3164792987208844E-3</v>
      </c>
      <c r="AQ43" s="642">
        <v>1.0675299964649652</v>
      </c>
    </row>
    <row r="44" spans="2:43" ht="16.5" customHeight="1">
      <c r="B44" s="294">
        <v>39</v>
      </c>
      <c r="C44" s="359" t="s">
        <v>28</v>
      </c>
      <c r="D44" s="629">
        <v>5.7422363792180775E-3</v>
      </c>
      <c r="E44" s="630">
        <v>4.6116470544762369E-3</v>
      </c>
      <c r="F44" s="630">
        <v>9.2432857579575929E-3</v>
      </c>
      <c r="G44" s="630">
        <v>1.147213974998252E-2</v>
      </c>
      <c r="H44" s="630">
        <v>7.0603583414144125E-3</v>
      </c>
      <c r="I44" s="630">
        <v>4.6513937670762447E-3</v>
      </c>
      <c r="J44" s="630">
        <v>8.6120556283435755E-3</v>
      </c>
      <c r="K44" s="630">
        <v>2.674722312687412E-3</v>
      </c>
      <c r="L44" s="630">
        <v>5.0610723906809969E-3</v>
      </c>
      <c r="M44" s="630">
        <v>2.7450484162067318E-3</v>
      </c>
      <c r="N44" s="630">
        <v>6.2049922594665328E-3</v>
      </c>
      <c r="O44" s="630">
        <v>1.0288155635542402E-2</v>
      </c>
      <c r="P44" s="630">
        <v>4.1460690336523019E-3</v>
      </c>
      <c r="Q44" s="630">
        <v>3.9366015925472219E-3</v>
      </c>
      <c r="R44" s="630">
        <v>7.3854459048763345E-3</v>
      </c>
      <c r="S44" s="630">
        <v>5.0789056047861846E-3</v>
      </c>
      <c r="T44" s="630">
        <v>2.8194143389952881E-3</v>
      </c>
      <c r="U44" s="630">
        <v>1.4477172426683102E-3</v>
      </c>
      <c r="V44" s="630">
        <v>3.3482714495270023E-3</v>
      </c>
      <c r="W44" s="630">
        <v>2.0404394776603525E-3</v>
      </c>
      <c r="X44" s="630">
        <v>1.028741073780886E-3</v>
      </c>
      <c r="Y44" s="630">
        <v>3.3805637479749954E-3</v>
      </c>
      <c r="Z44" s="630">
        <v>1.2330459154777769E-2</v>
      </c>
      <c r="AA44" s="630">
        <v>4.2120188406120076E-3</v>
      </c>
      <c r="AB44" s="630">
        <v>1.0442700813310704E-2</v>
      </c>
      <c r="AC44" s="630">
        <v>2.0207212385301546E-2</v>
      </c>
      <c r="AD44" s="630">
        <v>7.6250826972342938E-3</v>
      </c>
      <c r="AE44" s="630">
        <v>5.4705967543075152E-3</v>
      </c>
      <c r="AF44" s="630">
        <v>1.0753841034997623E-3</v>
      </c>
      <c r="AG44" s="630">
        <v>6.8457008401456229E-3</v>
      </c>
      <c r="AH44" s="630">
        <v>5.1488651474482471E-3</v>
      </c>
      <c r="AI44" s="630">
        <v>2.1585286153967946E-3</v>
      </c>
      <c r="AJ44" s="630">
        <v>8.6234947077800522E-3</v>
      </c>
      <c r="AK44" s="630">
        <v>4.5217556770638882E-3</v>
      </c>
      <c r="AL44" s="630">
        <v>5.9746936529006716E-3</v>
      </c>
      <c r="AM44" s="630">
        <v>4.1007816962531762E-3</v>
      </c>
      <c r="AN44" s="630">
        <v>4.8934106791725177E-3</v>
      </c>
      <c r="AO44" s="630">
        <v>2.6758611442423042E-3</v>
      </c>
      <c r="AP44" s="630">
        <v>1.0017080709683928</v>
      </c>
      <c r="AQ44" s="643">
        <v>1.2209938950373611</v>
      </c>
    </row>
    <row r="45" spans="2:43" ht="16.5" customHeight="1">
      <c r="B45" s="437"/>
      <c r="C45" s="438" t="s">
        <v>1022</v>
      </c>
      <c r="D45" s="638">
        <v>1.2635608073151794</v>
      </c>
      <c r="E45" s="639">
        <v>1.2537104096040668</v>
      </c>
      <c r="F45" s="639">
        <v>1.1452726188770928</v>
      </c>
      <c r="G45" s="639">
        <v>1.3228699929242924</v>
      </c>
      <c r="H45" s="639">
        <v>1.376551527221898</v>
      </c>
      <c r="I45" s="639">
        <v>1.214308033742854</v>
      </c>
      <c r="J45" s="639">
        <v>1.3689259620281251</v>
      </c>
      <c r="K45" s="639">
        <v>1.2063643150630561</v>
      </c>
      <c r="L45" s="639">
        <v>1.1795133882198383</v>
      </c>
      <c r="M45" s="639">
        <v>1.1980700029824232</v>
      </c>
      <c r="N45" s="639">
        <v>1.2565372849744596</v>
      </c>
      <c r="O45" s="639">
        <v>1.2393366899953373</v>
      </c>
      <c r="P45" s="639">
        <v>1.2580276923597733</v>
      </c>
      <c r="Q45" s="639">
        <v>1.1884763745933826</v>
      </c>
      <c r="R45" s="639">
        <v>1.1789906209675285</v>
      </c>
      <c r="S45" s="639">
        <v>1.1897525478298758</v>
      </c>
      <c r="T45" s="639">
        <v>1.1810711701968279</v>
      </c>
      <c r="U45" s="639">
        <v>1.1913873570390432</v>
      </c>
      <c r="V45" s="639">
        <v>1.1741021169173755</v>
      </c>
      <c r="W45" s="639">
        <v>1.163241280095221</v>
      </c>
      <c r="X45" s="639">
        <v>1.1230632811974022</v>
      </c>
      <c r="Y45" s="639">
        <v>1.2927923252826008</v>
      </c>
      <c r="Z45" s="639">
        <v>1.2606771054349231</v>
      </c>
      <c r="AA45" s="639">
        <v>1.279878533802091</v>
      </c>
      <c r="AB45" s="639">
        <v>1.4232592691083272</v>
      </c>
      <c r="AC45" s="639">
        <v>1.2673733585914484</v>
      </c>
      <c r="AD45" s="639">
        <v>1.2920873908587329</v>
      </c>
      <c r="AE45" s="639">
        <v>1.2480321445842204</v>
      </c>
      <c r="AF45" s="639">
        <v>1.1200709221131133</v>
      </c>
      <c r="AG45" s="639">
        <v>1.3351020965313822</v>
      </c>
      <c r="AH45" s="639">
        <v>1.3796281948067477</v>
      </c>
      <c r="AI45" s="639">
        <v>1.2140980023004975</v>
      </c>
      <c r="AJ45" s="639">
        <v>1.1909758100479584</v>
      </c>
      <c r="AK45" s="639">
        <v>1.2004159910731973</v>
      </c>
      <c r="AL45" s="639">
        <v>1.2736555121972608</v>
      </c>
      <c r="AM45" s="639">
        <v>1.2133398732423437</v>
      </c>
      <c r="AN45" s="627">
        <v>1.3325197584223949</v>
      </c>
      <c r="AO45" s="627">
        <v>1.4064557588859505</v>
      </c>
      <c r="AP45" s="644">
        <v>1.5486183584467561</v>
      </c>
      <c r="AQ45" s="370"/>
    </row>
  </sheetData>
  <sheetProtection algorithmName="SHA-512" hashValue="mdLHZ9XWgXuVTC9prq7w3A7jBYxhT4Vu2u7HPTeADVFgKz0Mu74zl05igGY0GWKEpHqXiQ8Co23L3vHy+4PpiQ==" saltValue="kg7HAvAyFUITx0TWlRiwNg==" spinCount="100000" sheet="1"/>
  <mergeCells count="2">
    <mergeCell ref="B2:D2"/>
    <mergeCell ref="B4:C5"/>
  </mergeCells>
  <phoneticPr fontId="28"/>
  <pageMargins left="0.78740157480314965" right="0.78740157480314965" top="0.78740157480314965" bottom="0.78740157480314965" header="0" footer="0.19685039370078741"/>
  <pageSetup paperSize="8" scale="74" orientation="landscape" useFirstPageNumber="1" r:id="rId1"/>
  <headerFooter alignWithMargins="0">
    <oddFooter>&amp;C&amp;P / 2 ﾍﾟｰｼﾞ</oddFooter>
  </headerFooter>
  <colBreaks count="1" manualBreakCount="1">
    <brk id="23" min="1" max="44"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249977111117893"/>
    <pageSetUpPr autoPageBreaks="0"/>
  </sheetPr>
  <dimension ref="B2:Y46"/>
  <sheetViews>
    <sheetView showGridLines="0" view="pageBreakPreview" zoomScaleNormal="100" zoomScaleSheetLayoutView="100" workbookViewId="0">
      <selection activeCell="D31" sqref="D31"/>
    </sheetView>
  </sheetViews>
  <sheetFormatPr defaultColWidth="13.5" defaultRowHeight="15" customHeight="1"/>
  <cols>
    <col min="1" max="1" width="2.1640625" style="326" customWidth="1"/>
    <col min="2" max="2" width="6.1640625" style="326" customWidth="1"/>
    <col min="3" max="3" width="30.1640625" style="326" customWidth="1"/>
    <col min="4" max="4" width="12.1640625" style="326" customWidth="1"/>
    <col min="5" max="5" width="14.1640625" style="326" customWidth="1"/>
    <col min="6" max="19" width="13.5" style="326" customWidth="1"/>
    <col min="20" max="25" width="13.5" style="326" hidden="1" customWidth="1"/>
    <col min="26" max="16384" width="13.5" style="326"/>
  </cols>
  <sheetData>
    <row r="2" spans="2:25" ht="20.25" customHeight="1">
      <c r="B2" s="1502" t="s">
        <v>924</v>
      </c>
      <c r="C2" s="1503"/>
      <c r="D2" s="441"/>
    </row>
    <row r="3" spans="2:25" ht="18.75" customHeight="1">
      <c r="E3" s="393"/>
    </row>
    <row r="4" spans="2:25" ht="18.75" customHeight="1">
      <c r="B4" s="1561"/>
      <c r="C4" s="1562"/>
      <c r="D4" s="442"/>
      <c r="E4" s="400"/>
    </row>
    <row r="5" spans="2:25" s="353" customFormat="1" ht="36" customHeight="1">
      <c r="B5" s="1563"/>
      <c r="C5" s="1564"/>
      <c r="D5" s="443" t="s">
        <v>925</v>
      </c>
      <c r="E5" s="444" t="s">
        <v>868</v>
      </c>
      <c r="T5" s="429" t="s">
        <v>33</v>
      </c>
      <c r="U5" s="429"/>
      <c r="V5" s="429" t="s">
        <v>916</v>
      </c>
      <c r="W5" s="429"/>
      <c r="X5" s="429" t="s">
        <v>41</v>
      </c>
      <c r="Y5" s="430"/>
    </row>
    <row r="6" spans="2:25" ht="18.75" customHeight="1">
      <c r="B6" s="289" t="s">
        <v>263</v>
      </c>
      <c r="C6" s="290" t="s">
        <v>0</v>
      </c>
      <c r="D6" s="445">
        <f>取引基本表!AS6</f>
        <v>25305</v>
      </c>
      <c r="E6" s="446">
        <f>ROUND(D6/$D$45,6)</f>
        <v>1.1789000000000001E-2</v>
      </c>
      <c r="T6" s="434">
        <v>113706</v>
      </c>
      <c r="U6" s="435" t="s">
        <v>921</v>
      </c>
      <c r="V6" s="434">
        <v>124135</v>
      </c>
      <c r="W6" s="435" t="s">
        <v>921</v>
      </c>
      <c r="X6" s="434">
        <v>237841</v>
      </c>
      <c r="Y6" s="435" t="s">
        <v>921</v>
      </c>
    </row>
    <row r="7" spans="2:25" ht="18.75" customHeight="1">
      <c r="B7" s="294" t="s">
        <v>265</v>
      </c>
      <c r="C7" s="295" t="s">
        <v>1</v>
      </c>
      <c r="D7" s="447">
        <f>取引基本表!AS7</f>
        <v>1243</v>
      </c>
      <c r="E7" s="432">
        <f t="shared" ref="E7:E44" si="0">ROUND(D7/$D$45,6)</f>
        <v>5.7899999999999998E-4</v>
      </c>
      <c r="T7" s="434"/>
      <c r="U7" s="435"/>
      <c r="V7" s="434"/>
      <c r="W7" s="435"/>
      <c r="X7" s="434"/>
      <c r="Y7" s="435"/>
    </row>
    <row r="8" spans="2:25" ht="18.75" customHeight="1">
      <c r="B8" s="294" t="s">
        <v>267</v>
      </c>
      <c r="C8" s="295" t="s">
        <v>2</v>
      </c>
      <c r="D8" s="447">
        <f>取引基本表!AS8</f>
        <v>2353</v>
      </c>
      <c r="E8" s="432">
        <f t="shared" si="0"/>
        <v>1.096E-3</v>
      </c>
      <c r="T8" s="434"/>
      <c r="U8" s="435"/>
      <c r="V8" s="434"/>
      <c r="W8" s="435"/>
      <c r="X8" s="434"/>
      <c r="Y8" s="435"/>
    </row>
    <row r="9" spans="2:25" ht="18.75" customHeight="1">
      <c r="B9" s="294" t="s">
        <v>268</v>
      </c>
      <c r="C9" s="295" t="s">
        <v>3</v>
      </c>
      <c r="D9" s="447">
        <f>取引基本表!AS9</f>
        <v>0</v>
      </c>
      <c r="E9" s="432">
        <f t="shared" si="0"/>
        <v>0</v>
      </c>
      <c r="T9" s="434"/>
      <c r="U9" s="435"/>
      <c r="V9" s="434"/>
      <c r="W9" s="435"/>
      <c r="X9" s="434"/>
      <c r="Y9" s="435"/>
    </row>
    <row r="10" spans="2:25" ht="18.75" customHeight="1">
      <c r="B10" s="294" t="s">
        <v>269</v>
      </c>
      <c r="C10" s="295" t="s">
        <v>4</v>
      </c>
      <c r="D10" s="447">
        <f>取引基本表!AS10</f>
        <v>213956</v>
      </c>
      <c r="E10" s="432">
        <f t="shared" si="0"/>
        <v>9.9676000000000001E-2</v>
      </c>
      <c r="T10" s="434"/>
      <c r="U10" s="435"/>
      <c r="V10" s="434"/>
      <c r="W10" s="435"/>
      <c r="X10" s="434"/>
      <c r="Y10" s="435"/>
    </row>
    <row r="11" spans="2:25" ht="18.75" customHeight="1">
      <c r="B11" s="294" t="s">
        <v>271</v>
      </c>
      <c r="C11" s="295" t="s">
        <v>5</v>
      </c>
      <c r="D11" s="447">
        <f>取引基本表!AS11</f>
        <v>68464</v>
      </c>
      <c r="E11" s="432">
        <f t="shared" si="0"/>
        <v>3.1896000000000001E-2</v>
      </c>
      <c r="T11" s="434"/>
      <c r="U11" s="435"/>
      <c r="V11" s="434"/>
      <c r="W11" s="435"/>
      <c r="X11" s="434"/>
      <c r="Y11" s="435"/>
    </row>
    <row r="12" spans="2:25" ht="18.75" customHeight="1">
      <c r="B12" s="294" t="s">
        <v>273</v>
      </c>
      <c r="C12" s="299" t="s">
        <v>6</v>
      </c>
      <c r="D12" s="447">
        <f>取引基本表!AS12</f>
        <v>3432</v>
      </c>
      <c r="E12" s="432">
        <f t="shared" si="0"/>
        <v>1.5989999999999999E-3</v>
      </c>
      <c r="T12" s="434"/>
      <c r="U12" s="435"/>
      <c r="V12" s="434"/>
      <c r="W12" s="435"/>
      <c r="X12" s="434"/>
      <c r="Y12" s="435"/>
    </row>
    <row r="13" spans="2:25" ht="18.75" customHeight="1">
      <c r="B13" s="294" t="s">
        <v>274</v>
      </c>
      <c r="C13" s="295" t="s">
        <v>7</v>
      </c>
      <c r="D13" s="447">
        <f>取引基本表!AS13</f>
        <v>17987</v>
      </c>
      <c r="E13" s="432">
        <f t="shared" si="0"/>
        <v>8.3800000000000003E-3</v>
      </c>
      <c r="T13" s="434"/>
      <c r="U13" s="435"/>
      <c r="V13" s="434"/>
      <c r="W13" s="435"/>
      <c r="X13" s="434"/>
      <c r="Y13" s="435"/>
    </row>
    <row r="14" spans="2:25" ht="18.75" customHeight="1">
      <c r="B14" s="294" t="s">
        <v>277</v>
      </c>
      <c r="C14" s="299" t="s">
        <v>8</v>
      </c>
      <c r="D14" s="447">
        <f>取引基本表!AS14</f>
        <v>35892</v>
      </c>
      <c r="E14" s="432">
        <f t="shared" si="0"/>
        <v>1.6721E-2</v>
      </c>
      <c r="T14" s="434"/>
      <c r="U14" s="435"/>
      <c r="V14" s="434"/>
      <c r="W14" s="435"/>
      <c r="X14" s="434"/>
      <c r="Y14" s="435"/>
    </row>
    <row r="15" spans="2:25" ht="18.75" customHeight="1">
      <c r="B15" s="294" t="s">
        <v>120</v>
      </c>
      <c r="C15" s="299" t="s">
        <v>576</v>
      </c>
      <c r="D15" s="447">
        <f>取引基本表!AS15</f>
        <v>6444</v>
      </c>
      <c r="E15" s="432">
        <f t="shared" si="0"/>
        <v>3.0019999999999999E-3</v>
      </c>
      <c r="T15" s="434"/>
      <c r="U15" s="435"/>
      <c r="V15" s="434"/>
      <c r="W15" s="435"/>
      <c r="X15" s="434"/>
      <c r="Y15" s="435"/>
    </row>
    <row r="16" spans="2:25" ht="18.75" customHeight="1">
      <c r="B16" s="294" t="s">
        <v>121</v>
      </c>
      <c r="C16" s="295" t="s">
        <v>9</v>
      </c>
      <c r="D16" s="447">
        <f>取引基本表!AS16</f>
        <v>992</v>
      </c>
      <c r="E16" s="432">
        <f t="shared" si="0"/>
        <v>4.6200000000000001E-4</v>
      </c>
      <c r="T16" s="434"/>
      <c r="U16" s="435"/>
      <c r="V16" s="434"/>
      <c r="W16" s="435"/>
      <c r="X16" s="434"/>
      <c r="Y16" s="435"/>
    </row>
    <row r="17" spans="2:25" ht="18.75" customHeight="1">
      <c r="B17" s="294" t="s">
        <v>123</v>
      </c>
      <c r="C17" s="295" t="s">
        <v>10</v>
      </c>
      <c r="D17" s="447">
        <f>取引基本表!AS17</f>
        <v>-147</v>
      </c>
      <c r="E17" s="432">
        <f t="shared" si="0"/>
        <v>-6.7999999999999999E-5</v>
      </c>
      <c r="T17" s="434"/>
      <c r="U17" s="435"/>
      <c r="V17" s="434"/>
      <c r="W17" s="435"/>
      <c r="X17" s="434"/>
      <c r="Y17" s="435"/>
    </row>
    <row r="18" spans="2:25" ht="18.75" customHeight="1">
      <c r="B18" s="294" t="s">
        <v>125</v>
      </c>
      <c r="C18" s="295" t="s">
        <v>11</v>
      </c>
      <c r="D18" s="447">
        <f>取引基本表!AS18</f>
        <v>1206</v>
      </c>
      <c r="E18" s="432">
        <f t="shared" si="0"/>
        <v>5.62E-4</v>
      </c>
      <c r="T18" s="434"/>
      <c r="U18" s="435"/>
      <c r="V18" s="434"/>
      <c r="W18" s="435"/>
      <c r="X18" s="434"/>
      <c r="Y18" s="435"/>
    </row>
    <row r="19" spans="2:25" ht="18.75" customHeight="1">
      <c r="B19" s="294" t="s">
        <v>127</v>
      </c>
      <c r="C19" s="295" t="s">
        <v>12</v>
      </c>
      <c r="D19" s="447">
        <f>取引基本表!AS19</f>
        <v>1984</v>
      </c>
      <c r="E19" s="432">
        <f t="shared" si="0"/>
        <v>9.2400000000000002E-4</v>
      </c>
      <c r="T19" s="434"/>
      <c r="U19" s="435"/>
      <c r="V19" s="434"/>
      <c r="W19" s="435"/>
      <c r="X19" s="434"/>
      <c r="Y19" s="435"/>
    </row>
    <row r="20" spans="2:25" ht="18.75" customHeight="1">
      <c r="B20" s="294" t="s">
        <v>128</v>
      </c>
      <c r="C20" s="295" t="s">
        <v>418</v>
      </c>
      <c r="D20" s="447">
        <f>取引基本表!AS20</f>
        <v>95</v>
      </c>
      <c r="E20" s="432">
        <f t="shared" si="0"/>
        <v>4.3999999999999999E-5</v>
      </c>
      <c r="T20" s="434"/>
      <c r="U20" s="435"/>
      <c r="V20" s="434"/>
      <c r="W20" s="435"/>
      <c r="X20" s="434"/>
      <c r="Y20" s="435"/>
    </row>
    <row r="21" spans="2:25" ht="18.75" customHeight="1">
      <c r="B21" s="294" t="s">
        <v>129</v>
      </c>
      <c r="C21" s="295" t="s">
        <v>419</v>
      </c>
      <c r="D21" s="447">
        <f>取引基本表!AS21</f>
        <v>55</v>
      </c>
      <c r="E21" s="432">
        <f t="shared" si="0"/>
        <v>2.5999999999999998E-5</v>
      </c>
      <c r="T21" s="434"/>
      <c r="U21" s="435"/>
      <c r="V21" s="434"/>
      <c r="W21" s="435"/>
      <c r="X21" s="434"/>
      <c r="Y21" s="435"/>
    </row>
    <row r="22" spans="2:25" ht="18.75" customHeight="1">
      <c r="B22" s="294" t="s">
        <v>131</v>
      </c>
      <c r="C22" s="295" t="s">
        <v>420</v>
      </c>
      <c r="D22" s="447">
        <f>取引基本表!AS22</f>
        <v>722</v>
      </c>
      <c r="E22" s="432">
        <f t="shared" si="0"/>
        <v>3.3599999999999998E-4</v>
      </c>
      <c r="T22" s="434"/>
      <c r="U22" s="435"/>
      <c r="V22" s="434"/>
      <c r="W22" s="435"/>
      <c r="X22" s="434"/>
      <c r="Y22" s="435"/>
    </row>
    <row r="23" spans="2:25" ht="18.75" customHeight="1">
      <c r="B23" s="294" t="s">
        <v>133</v>
      </c>
      <c r="C23" s="295" t="s">
        <v>14</v>
      </c>
      <c r="D23" s="447">
        <f>取引基本表!AS23</f>
        <v>1119</v>
      </c>
      <c r="E23" s="432">
        <f t="shared" si="0"/>
        <v>5.2099999999999998E-4</v>
      </c>
      <c r="T23" s="434"/>
      <c r="U23" s="435"/>
      <c r="V23" s="434"/>
      <c r="W23" s="435"/>
      <c r="X23" s="434"/>
      <c r="Y23" s="435"/>
    </row>
    <row r="24" spans="2:25" ht="18.75" customHeight="1">
      <c r="B24" s="294" t="s">
        <v>135</v>
      </c>
      <c r="C24" s="295" t="s">
        <v>13</v>
      </c>
      <c r="D24" s="447">
        <f>取引基本表!AS24</f>
        <v>22302</v>
      </c>
      <c r="E24" s="432">
        <f t="shared" si="0"/>
        <v>1.039E-2</v>
      </c>
      <c r="T24" s="434"/>
      <c r="U24" s="435"/>
      <c r="V24" s="434"/>
      <c r="W24" s="435"/>
      <c r="X24" s="434"/>
      <c r="Y24" s="435"/>
    </row>
    <row r="25" spans="2:25" ht="18.75" customHeight="1">
      <c r="B25" s="294" t="s">
        <v>136</v>
      </c>
      <c r="C25" s="295" t="s">
        <v>577</v>
      </c>
      <c r="D25" s="447">
        <f>取引基本表!AS25</f>
        <v>24690</v>
      </c>
      <c r="E25" s="432">
        <f t="shared" si="0"/>
        <v>1.1502E-2</v>
      </c>
      <c r="T25" s="434"/>
      <c r="U25" s="435"/>
      <c r="V25" s="434"/>
      <c r="W25" s="435"/>
      <c r="X25" s="434"/>
      <c r="Y25" s="435"/>
    </row>
    <row r="26" spans="2:25" ht="18.75" customHeight="1">
      <c r="B26" s="294" t="s">
        <v>138</v>
      </c>
      <c r="C26" s="295" t="s">
        <v>15</v>
      </c>
      <c r="D26" s="447">
        <f>取引基本表!AS26</f>
        <v>42301</v>
      </c>
      <c r="E26" s="432">
        <f t="shared" si="0"/>
        <v>1.9706999999999999E-2</v>
      </c>
      <c r="T26" s="434">
        <v>23686</v>
      </c>
      <c r="U26" s="435" t="s">
        <v>921</v>
      </c>
      <c r="V26" s="434">
        <v>19464</v>
      </c>
      <c r="W26" s="435" t="s">
        <v>921</v>
      </c>
      <c r="X26" s="434">
        <v>43150</v>
      </c>
      <c r="Y26" s="435" t="s">
        <v>921</v>
      </c>
    </row>
    <row r="27" spans="2:25" ht="18.75" customHeight="1">
      <c r="B27" s="294" t="s">
        <v>139</v>
      </c>
      <c r="C27" s="295" t="s">
        <v>16</v>
      </c>
      <c r="D27" s="447">
        <f>取引基本表!AS27</f>
        <v>21945</v>
      </c>
      <c r="E27" s="432">
        <f t="shared" si="0"/>
        <v>1.0224E-2</v>
      </c>
      <c r="T27" s="434">
        <v>5652</v>
      </c>
      <c r="U27" s="435" t="s">
        <v>921</v>
      </c>
      <c r="V27" s="434">
        <v>63</v>
      </c>
      <c r="W27" s="435" t="s">
        <v>921</v>
      </c>
      <c r="X27" s="434">
        <v>5715</v>
      </c>
      <c r="Y27" s="435" t="s">
        <v>921</v>
      </c>
    </row>
    <row r="28" spans="2:25" ht="18.75" customHeight="1">
      <c r="B28" s="294" t="s">
        <v>140</v>
      </c>
      <c r="C28" s="295" t="s">
        <v>17</v>
      </c>
      <c r="D28" s="447">
        <f>取引基本表!AS28</f>
        <v>0</v>
      </c>
      <c r="E28" s="432">
        <f t="shared" si="0"/>
        <v>0</v>
      </c>
      <c r="T28" s="434">
        <v>58066</v>
      </c>
      <c r="U28" s="435" t="s">
        <v>921</v>
      </c>
      <c r="V28" s="434">
        <v>-31758</v>
      </c>
      <c r="W28" s="435" t="s">
        <v>921</v>
      </c>
      <c r="X28" s="434">
        <v>26308</v>
      </c>
      <c r="Y28" s="435" t="s">
        <v>921</v>
      </c>
    </row>
    <row r="29" spans="2:25" ht="18.75" customHeight="1">
      <c r="B29" s="294" t="s">
        <v>141</v>
      </c>
      <c r="C29" s="295" t="s">
        <v>18</v>
      </c>
      <c r="D29" s="447">
        <f>取引基本表!AS29</f>
        <v>48966</v>
      </c>
      <c r="E29" s="432">
        <f t="shared" si="0"/>
        <v>2.2811999999999999E-2</v>
      </c>
      <c r="T29" s="434">
        <v>1243603</v>
      </c>
      <c r="U29" s="435" t="s">
        <v>921</v>
      </c>
      <c r="V29" s="434">
        <v>592005</v>
      </c>
      <c r="W29" s="435" t="s">
        <v>921</v>
      </c>
      <c r="X29" s="434">
        <v>1835608</v>
      </c>
      <c r="Y29" s="435" t="s">
        <v>921</v>
      </c>
    </row>
    <row r="30" spans="2:25" ht="18.75" customHeight="1">
      <c r="B30" s="294" t="s">
        <v>143</v>
      </c>
      <c r="C30" s="295" t="s">
        <v>29</v>
      </c>
      <c r="D30" s="447">
        <f>取引基本表!AS30</f>
        <v>14113</v>
      </c>
      <c r="E30" s="432">
        <f t="shared" si="0"/>
        <v>6.5750000000000001E-3</v>
      </c>
      <c r="T30" s="434">
        <v>72778</v>
      </c>
      <c r="U30" s="435" t="s">
        <v>921</v>
      </c>
      <c r="V30" s="434">
        <v>743586</v>
      </c>
      <c r="W30" s="435" t="s">
        <v>921</v>
      </c>
      <c r="X30" s="434">
        <v>816364</v>
      </c>
      <c r="Y30" s="435" t="s">
        <v>921</v>
      </c>
    </row>
    <row r="31" spans="2:25" ht="18.75" customHeight="1">
      <c r="B31" s="294" t="s">
        <v>145</v>
      </c>
      <c r="C31" s="295" t="s">
        <v>30</v>
      </c>
      <c r="D31" s="447">
        <f>取引基本表!AS31</f>
        <v>2240</v>
      </c>
      <c r="E31" s="432">
        <f t="shared" si="0"/>
        <v>1.044E-3</v>
      </c>
      <c r="T31" s="434">
        <v>135809</v>
      </c>
      <c r="U31" s="435" t="s">
        <v>921</v>
      </c>
      <c r="V31" s="434">
        <v>135205</v>
      </c>
      <c r="W31" s="435" t="s">
        <v>921</v>
      </c>
      <c r="X31" s="434">
        <v>271014</v>
      </c>
      <c r="Y31" s="435" t="s">
        <v>921</v>
      </c>
    </row>
    <row r="32" spans="2:25" ht="18.75" customHeight="1">
      <c r="B32" s="294" t="s">
        <v>146</v>
      </c>
      <c r="C32" s="295" t="s">
        <v>19</v>
      </c>
      <c r="D32" s="447">
        <f>取引基本表!AS32</f>
        <v>343776</v>
      </c>
      <c r="E32" s="432">
        <f t="shared" si="0"/>
        <v>0.16015599999999999</v>
      </c>
      <c r="T32" s="434">
        <v>256366</v>
      </c>
      <c r="U32" s="435" t="s">
        <v>921</v>
      </c>
      <c r="V32" s="434">
        <v>477880</v>
      </c>
      <c r="W32" s="435" t="s">
        <v>921</v>
      </c>
      <c r="X32" s="434">
        <v>734246</v>
      </c>
      <c r="Y32" s="435" t="s">
        <v>921</v>
      </c>
    </row>
    <row r="33" spans="2:25" ht="18.75" customHeight="1">
      <c r="B33" s="294" t="s">
        <v>147</v>
      </c>
      <c r="C33" s="295" t="s">
        <v>20</v>
      </c>
      <c r="D33" s="447">
        <f>取引基本表!AS33</f>
        <v>138525</v>
      </c>
      <c r="E33" s="432">
        <f t="shared" si="0"/>
        <v>6.4534999999999995E-2</v>
      </c>
      <c r="T33" s="434">
        <v>196941</v>
      </c>
      <c r="U33" s="435" t="s">
        <v>921</v>
      </c>
      <c r="V33" s="434">
        <v>65423</v>
      </c>
      <c r="W33" s="435" t="s">
        <v>921</v>
      </c>
      <c r="X33" s="434">
        <v>262364</v>
      </c>
      <c r="Y33" s="435" t="s">
        <v>921</v>
      </c>
    </row>
    <row r="34" spans="2:25" ht="18.75" customHeight="1">
      <c r="B34" s="294" t="s">
        <v>149</v>
      </c>
      <c r="C34" s="295" t="s">
        <v>21</v>
      </c>
      <c r="D34" s="447">
        <f>取引基本表!AS34</f>
        <v>378781</v>
      </c>
      <c r="E34" s="432">
        <f t="shared" si="0"/>
        <v>0.17646400000000001</v>
      </c>
      <c r="T34" s="434">
        <v>60876</v>
      </c>
      <c r="U34" s="435" t="s">
        <v>921</v>
      </c>
      <c r="V34" s="434">
        <v>441564</v>
      </c>
      <c r="W34" s="435" t="s">
        <v>921</v>
      </c>
      <c r="X34" s="434">
        <v>502440</v>
      </c>
      <c r="Y34" s="435" t="s">
        <v>921</v>
      </c>
    </row>
    <row r="35" spans="2:25" ht="18.75" customHeight="1">
      <c r="B35" s="294" t="s">
        <v>151</v>
      </c>
      <c r="C35" s="295" t="s">
        <v>32</v>
      </c>
      <c r="D35" s="447">
        <f>取引基本表!AS35</f>
        <v>77460</v>
      </c>
      <c r="E35" s="432">
        <f t="shared" si="0"/>
        <v>3.6087000000000001E-2</v>
      </c>
      <c r="T35" s="434">
        <v>226431</v>
      </c>
      <c r="U35" s="435" t="s">
        <v>921</v>
      </c>
      <c r="V35" s="434">
        <v>77818</v>
      </c>
      <c r="W35" s="435" t="s">
        <v>921</v>
      </c>
      <c r="X35" s="434">
        <v>304249</v>
      </c>
      <c r="Y35" s="435" t="s">
        <v>921</v>
      </c>
    </row>
    <row r="36" spans="2:25" ht="18.75" customHeight="1">
      <c r="B36" s="294" t="s">
        <v>153</v>
      </c>
      <c r="C36" s="295" t="s">
        <v>22</v>
      </c>
      <c r="D36" s="447">
        <f>取引基本表!AS36</f>
        <v>97816</v>
      </c>
      <c r="E36" s="432">
        <f t="shared" si="0"/>
        <v>4.5569999999999999E-2</v>
      </c>
      <c r="T36" s="434">
        <v>97660</v>
      </c>
      <c r="U36" s="435" t="s">
        <v>921</v>
      </c>
      <c r="V36" s="434">
        <v>47107</v>
      </c>
      <c r="W36" s="435" t="s">
        <v>921</v>
      </c>
      <c r="X36" s="434">
        <v>144767</v>
      </c>
      <c r="Y36" s="435" t="s">
        <v>921</v>
      </c>
    </row>
    <row r="37" spans="2:25" ht="18.75" customHeight="1">
      <c r="B37" s="294" t="s">
        <v>155</v>
      </c>
      <c r="C37" s="295" t="s">
        <v>23</v>
      </c>
      <c r="D37" s="447">
        <f>取引基本表!AS37</f>
        <v>8337</v>
      </c>
      <c r="E37" s="432">
        <f t="shared" si="0"/>
        <v>3.8839999999999999E-3</v>
      </c>
      <c r="T37" s="434">
        <v>4654</v>
      </c>
      <c r="U37" s="435" t="s">
        <v>921</v>
      </c>
      <c r="V37" s="434">
        <v>348871</v>
      </c>
      <c r="W37" s="435" t="s">
        <v>921</v>
      </c>
      <c r="X37" s="434">
        <v>353525</v>
      </c>
      <c r="Y37" s="435" t="s">
        <v>921</v>
      </c>
    </row>
    <row r="38" spans="2:25" ht="18.75" customHeight="1">
      <c r="B38" s="294" t="s">
        <v>156</v>
      </c>
      <c r="C38" s="295" t="s">
        <v>24</v>
      </c>
      <c r="D38" s="447">
        <f>取引基本表!AS38</f>
        <v>29660</v>
      </c>
      <c r="E38" s="432">
        <f t="shared" si="0"/>
        <v>1.3818E-2</v>
      </c>
      <c r="T38" s="434">
        <v>560973</v>
      </c>
      <c r="U38" s="435" t="s">
        <v>921</v>
      </c>
      <c r="V38" s="434">
        <v>902791</v>
      </c>
      <c r="W38" s="435" t="s">
        <v>921</v>
      </c>
      <c r="X38" s="434">
        <v>1463764</v>
      </c>
      <c r="Y38" s="435" t="s">
        <v>921</v>
      </c>
    </row>
    <row r="39" spans="2:25" ht="18.75" customHeight="1">
      <c r="B39" s="294" t="s">
        <v>158</v>
      </c>
      <c r="C39" s="295" t="s">
        <v>31</v>
      </c>
      <c r="D39" s="447">
        <f>取引基本表!AS39</f>
        <v>144008</v>
      </c>
      <c r="E39" s="432">
        <f t="shared" si="0"/>
        <v>6.7088999999999996E-2</v>
      </c>
      <c r="T39" s="434">
        <v>38423</v>
      </c>
      <c r="U39" s="435" t="s">
        <v>921</v>
      </c>
      <c r="V39" s="434">
        <v>-10674</v>
      </c>
      <c r="W39" s="435" t="s">
        <v>921</v>
      </c>
      <c r="X39" s="434">
        <v>27749</v>
      </c>
      <c r="Y39" s="435" t="s">
        <v>921</v>
      </c>
    </row>
    <row r="40" spans="2:25" ht="18.75" customHeight="1">
      <c r="B40" s="294" t="s">
        <v>160</v>
      </c>
      <c r="C40" s="645" t="s">
        <v>447</v>
      </c>
      <c r="D40" s="447">
        <f>取引基本表!AS40</f>
        <v>34484</v>
      </c>
      <c r="E40" s="432">
        <f t="shared" si="0"/>
        <v>1.6064999999999999E-2</v>
      </c>
      <c r="T40" s="434"/>
      <c r="U40" s="435"/>
      <c r="V40" s="434"/>
      <c r="W40" s="435"/>
      <c r="X40" s="434"/>
      <c r="Y40" s="435"/>
    </row>
    <row r="41" spans="2:25" ht="18.75" customHeight="1">
      <c r="B41" s="294" t="s">
        <v>162</v>
      </c>
      <c r="C41" s="295" t="s">
        <v>25</v>
      </c>
      <c r="D41" s="447">
        <f>取引基本表!AS41</f>
        <v>27237</v>
      </c>
      <c r="E41" s="432">
        <f t="shared" si="0"/>
        <v>1.2689000000000001E-2</v>
      </c>
      <c r="T41" s="434"/>
      <c r="U41" s="435"/>
      <c r="V41" s="434"/>
      <c r="W41" s="435"/>
      <c r="X41" s="434"/>
      <c r="Y41" s="435"/>
    </row>
    <row r="42" spans="2:25" ht="18.75" customHeight="1">
      <c r="B42" s="294">
        <v>37</v>
      </c>
      <c r="C42" s="295" t="s">
        <v>26</v>
      </c>
      <c r="D42" s="447">
        <f>取引基本表!AS42</f>
        <v>308694</v>
      </c>
      <c r="E42" s="432">
        <f t="shared" si="0"/>
        <v>0.143812</v>
      </c>
      <c r="T42" s="434"/>
      <c r="U42" s="435"/>
      <c r="V42" s="434"/>
      <c r="W42" s="435"/>
      <c r="X42" s="434"/>
      <c r="Y42" s="435"/>
    </row>
    <row r="43" spans="2:25" ht="18.75" customHeight="1">
      <c r="B43" s="294">
        <v>38</v>
      </c>
      <c r="C43" s="295" t="s">
        <v>27</v>
      </c>
      <c r="D43" s="447">
        <f>取引基本表!AS43</f>
        <v>0</v>
      </c>
      <c r="E43" s="432">
        <f t="shared" si="0"/>
        <v>0</v>
      </c>
      <c r="T43" s="434"/>
      <c r="U43" s="435"/>
      <c r="V43" s="434"/>
      <c r="W43" s="435"/>
      <c r="X43" s="434"/>
      <c r="Y43" s="435"/>
    </row>
    <row r="44" spans="2:25" ht="18.75" customHeight="1">
      <c r="B44" s="294">
        <v>39</v>
      </c>
      <c r="C44" s="295" t="s">
        <v>28</v>
      </c>
      <c r="D44" s="447">
        <f>取引基本表!AS44</f>
        <v>72</v>
      </c>
      <c r="E44" s="432">
        <f t="shared" si="0"/>
        <v>3.4E-5</v>
      </c>
      <c r="T44" s="434"/>
      <c r="U44" s="435"/>
      <c r="V44" s="434"/>
      <c r="W44" s="435"/>
      <c r="X44" s="434"/>
      <c r="Y44" s="435"/>
    </row>
    <row r="45" spans="2:25" ht="18.75" customHeight="1">
      <c r="B45" s="437" t="s">
        <v>926</v>
      </c>
      <c r="C45" s="448" t="s">
        <v>33</v>
      </c>
      <c r="D45" s="449">
        <f>SUM(D6:D44)</f>
        <v>2146509</v>
      </c>
      <c r="E45" s="646">
        <f>SUM(E6:E44)</f>
        <v>1.0000020000000001</v>
      </c>
      <c r="F45" s="433"/>
      <c r="T45" s="434">
        <v>3095624</v>
      </c>
      <c r="U45" s="435" t="s">
        <v>921</v>
      </c>
      <c r="V45" s="434">
        <v>3933480</v>
      </c>
      <c r="W45" s="435" t="s">
        <v>921</v>
      </c>
      <c r="X45" s="434">
        <v>7029104</v>
      </c>
      <c r="Y45" s="435" t="s">
        <v>921</v>
      </c>
    </row>
    <row r="46" spans="2:25" ht="18.75" customHeight="1"/>
  </sheetData>
  <sheetProtection algorithmName="SHA-512" hashValue="ukCWrIMlDDLwnCyK3ttDeWGAwSQcV580hrLMJgFvUQfFD+eL9SBOzYdPX69GLdjzULMhhGmJaMB0B+dswghH2A==" saltValue="7A9w3NJvNakzElCuvLOdyA==" spinCount="100000" sheet="1"/>
  <mergeCells count="2">
    <mergeCell ref="B2:C2"/>
    <mergeCell ref="B4:C5"/>
  </mergeCells>
  <phoneticPr fontId="28"/>
  <pageMargins left="0.78740157480314965" right="0.78740157480314965" top="0.78740157480314965" bottom="0.78740157480314965" header="0" footer="0.19685039370078741"/>
  <pageSetup paperSize="9" scale="92" orientation="portrait" useFirstPageNumber="1" r:id="rId1"/>
  <headerFooter alignWithMargins="0">
    <oddFooter>&amp;C&amp;P / 1 ページ</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249977111117893"/>
  </sheetPr>
  <dimension ref="B2:AQ53"/>
  <sheetViews>
    <sheetView showGridLines="0" view="pageBreakPreview" zoomScaleNormal="100" workbookViewId="0"/>
  </sheetViews>
  <sheetFormatPr defaultColWidth="13.5" defaultRowHeight="16.5" customHeight="1"/>
  <cols>
    <col min="1" max="1" width="2.1640625" style="326" customWidth="1"/>
    <col min="2" max="2" width="3.5" style="326" bestFit="1" customWidth="1"/>
    <col min="3" max="3" width="38.5" style="326" bestFit="1" customWidth="1"/>
    <col min="4" max="43" width="12.1640625" style="326" customWidth="1"/>
    <col min="44" max="16384" width="13.5" style="326"/>
  </cols>
  <sheetData>
    <row r="2" spans="2:43" ht="20.25" customHeight="1">
      <c r="B2" s="1502" t="s">
        <v>927</v>
      </c>
      <c r="C2" s="1503"/>
    </row>
    <row r="3" spans="2:43" ht="16.5" customHeight="1">
      <c r="B3" s="392"/>
      <c r="U3" s="393" t="s">
        <v>568</v>
      </c>
    </row>
    <row r="4" spans="2:43" ht="16.5" customHeight="1">
      <c r="B4" s="1559"/>
      <c r="C4" s="1559"/>
      <c r="D4" s="396" t="s">
        <v>263</v>
      </c>
      <c r="E4" s="397" t="s">
        <v>265</v>
      </c>
      <c r="F4" s="397" t="s">
        <v>267</v>
      </c>
      <c r="G4" s="397" t="s">
        <v>268</v>
      </c>
      <c r="H4" s="397" t="s">
        <v>269</v>
      </c>
      <c r="I4" s="397" t="s">
        <v>271</v>
      </c>
      <c r="J4" s="397" t="s">
        <v>273</v>
      </c>
      <c r="K4" s="397" t="s">
        <v>274</v>
      </c>
      <c r="L4" s="397" t="s">
        <v>277</v>
      </c>
      <c r="M4" s="397" t="s">
        <v>120</v>
      </c>
      <c r="N4" s="397" t="s">
        <v>121</v>
      </c>
      <c r="O4" s="397" t="s">
        <v>123</v>
      </c>
      <c r="P4" s="397" t="s">
        <v>125</v>
      </c>
      <c r="Q4" s="397" t="s">
        <v>127</v>
      </c>
      <c r="R4" s="397" t="s">
        <v>128</v>
      </c>
      <c r="S4" s="397" t="s">
        <v>129</v>
      </c>
      <c r="T4" s="397" t="s">
        <v>131</v>
      </c>
      <c r="U4" s="397" t="s">
        <v>133</v>
      </c>
      <c r="V4" s="397" t="s">
        <v>135</v>
      </c>
      <c r="W4" s="397" t="s">
        <v>136</v>
      </c>
      <c r="X4" s="397" t="s">
        <v>138</v>
      </c>
      <c r="Y4" s="397" t="s">
        <v>139</v>
      </c>
      <c r="Z4" s="397" t="s">
        <v>140</v>
      </c>
      <c r="AA4" s="397" t="s">
        <v>141</v>
      </c>
      <c r="AB4" s="397" t="s">
        <v>143</v>
      </c>
      <c r="AC4" s="397" t="s">
        <v>145</v>
      </c>
      <c r="AD4" s="397" t="s">
        <v>146</v>
      </c>
      <c r="AE4" s="397" t="s">
        <v>147</v>
      </c>
      <c r="AF4" s="397" t="s">
        <v>149</v>
      </c>
      <c r="AG4" s="397" t="s">
        <v>151</v>
      </c>
      <c r="AH4" s="397" t="s">
        <v>153</v>
      </c>
      <c r="AI4" s="397" t="s">
        <v>155</v>
      </c>
      <c r="AJ4" s="397" t="s">
        <v>156</v>
      </c>
      <c r="AK4" s="397" t="s">
        <v>158</v>
      </c>
      <c r="AL4" s="397" t="s">
        <v>160</v>
      </c>
      <c r="AM4" s="397" t="s">
        <v>162</v>
      </c>
      <c r="AN4" s="397">
        <v>37</v>
      </c>
      <c r="AO4" s="397">
        <v>38</v>
      </c>
      <c r="AP4" s="397">
        <v>39</v>
      </c>
      <c r="AQ4" s="400"/>
    </row>
    <row r="5" spans="2:43" ht="36" customHeight="1">
      <c r="B5" s="1560"/>
      <c r="C5" s="1560"/>
      <c r="D5" s="403" t="s">
        <v>0</v>
      </c>
      <c r="E5" s="421" t="s">
        <v>1</v>
      </c>
      <c r="F5" s="421" t="s">
        <v>2</v>
      </c>
      <c r="G5" s="421" t="s">
        <v>3</v>
      </c>
      <c r="H5" s="421" t="s">
        <v>4</v>
      </c>
      <c r="I5" s="421" t="s">
        <v>5</v>
      </c>
      <c r="J5" s="421" t="s">
        <v>6</v>
      </c>
      <c r="K5" s="421" t="s">
        <v>7</v>
      </c>
      <c r="L5" s="421" t="s">
        <v>8</v>
      </c>
      <c r="M5" s="421" t="s">
        <v>576</v>
      </c>
      <c r="N5" s="421" t="s">
        <v>9</v>
      </c>
      <c r="O5" s="421" t="s">
        <v>10</v>
      </c>
      <c r="P5" s="421" t="s">
        <v>11</v>
      </c>
      <c r="Q5" s="421" t="s">
        <v>12</v>
      </c>
      <c r="R5" s="421" t="s">
        <v>418</v>
      </c>
      <c r="S5" s="421" t="s">
        <v>419</v>
      </c>
      <c r="T5" s="421" t="s">
        <v>420</v>
      </c>
      <c r="U5" s="421" t="s">
        <v>14</v>
      </c>
      <c r="V5" s="421" t="s">
        <v>13</v>
      </c>
      <c r="W5" s="421" t="s">
        <v>577</v>
      </c>
      <c r="X5" s="421" t="s">
        <v>15</v>
      </c>
      <c r="Y5" s="421" t="s">
        <v>16</v>
      </c>
      <c r="Z5" s="421" t="s">
        <v>17</v>
      </c>
      <c r="AA5" s="421" t="s">
        <v>18</v>
      </c>
      <c r="AB5" s="421" t="s">
        <v>29</v>
      </c>
      <c r="AC5" s="421" t="s">
        <v>30</v>
      </c>
      <c r="AD5" s="421" t="s">
        <v>19</v>
      </c>
      <c r="AE5" s="421" t="s">
        <v>20</v>
      </c>
      <c r="AF5" s="421" t="s">
        <v>21</v>
      </c>
      <c r="AG5" s="421" t="s">
        <v>32</v>
      </c>
      <c r="AH5" s="421" t="s">
        <v>22</v>
      </c>
      <c r="AI5" s="421" t="s">
        <v>23</v>
      </c>
      <c r="AJ5" s="421" t="s">
        <v>24</v>
      </c>
      <c r="AK5" s="421" t="s">
        <v>31</v>
      </c>
      <c r="AL5" s="421" t="s">
        <v>447</v>
      </c>
      <c r="AM5" s="421" t="s">
        <v>25</v>
      </c>
      <c r="AN5" s="421" t="s">
        <v>26</v>
      </c>
      <c r="AO5" s="421" t="s">
        <v>27</v>
      </c>
      <c r="AP5" s="421" t="s">
        <v>28</v>
      </c>
      <c r="AQ5" s="422" t="s">
        <v>928</v>
      </c>
    </row>
    <row r="6" spans="2:43" ht="16.5" customHeight="1">
      <c r="B6" s="289" t="s">
        <v>263</v>
      </c>
      <c r="C6" s="358" t="s">
        <v>0</v>
      </c>
      <c r="D6" s="407">
        <f>投入係数!D6*手順⑤!D$53</f>
        <v>0</v>
      </c>
      <c r="E6" s="450">
        <f>投入係数!E6*手順⑤!E$53</f>
        <v>0</v>
      </c>
      <c r="F6" s="450">
        <f>投入係数!F6*手順⑤!F$53</f>
        <v>0</v>
      </c>
      <c r="G6" s="450">
        <f>投入係数!G6*手順⑤!G$53</f>
        <v>0</v>
      </c>
      <c r="H6" s="450">
        <f>投入係数!H6*手順⑤!H$53</f>
        <v>0</v>
      </c>
      <c r="I6" s="450">
        <f>投入係数!I6*手順⑤!I$53</f>
        <v>0</v>
      </c>
      <c r="J6" s="450">
        <f>投入係数!J6*手順⑤!J$53</f>
        <v>0</v>
      </c>
      <c r="K6" s="450">
        <f>投入係数!K6*手順⑤!K$53</f>
        <v>0</v>
      </c>
      <c r="L6" s="450">
        <f>投入係数!L6*手順⑤!L$53</f>
        <v>0</v>
      </c>
      <c r="M6" s="450">
        <f>投入係数!M6*手順⑤!M$53</f>
        <v>0</v>
      </c>
      <c r="N6" s="450">
        <f>投入係数!N6*手順⑤!N$53</f>
        <v>0</v>
      </c>
      <c r="O6" s="450">
        <f>投入係数!O6*手順⑤!O$53</f>
        <v>0</v>
      </c>
      <c r="P6" s="450">
        <f>投入係数!P6*手順⑤!P$53</f>
        <v>0</v>
      </c>
      <c r="Q6" s="450">
        <f>投入係数!Q6*手順⑤!Q$53</f>
        <v>0</v>
      </c>
      <c r="R6" s="450">
        <f>投入係数!R6*手順⑤!R$53</f>
        <v>0</v>
      </c>
      <c r="S6" s="450">
        <f>投入係数!S6*手順⑤!S$53</f>
        <v>0</v>
      </c>
      <c r="T6" s="450">
        <f>投入係数!T6*手順⑤!T$53</f>
        <v>0</v>
      </c>
      <c r="U6" s="450">
        <f>投入係数!U6*手順⑤!U$53</f>
        <v>0</v>
      </c>
      <c r="V6" s="450">
        <f>投入係数!V6*手順⑤!V$53</f>
        <v>0</v>
      </c>
      <c r="W6" s="450">
        <f>投入係数!W6*手順⑤!W$53</f>
        <v>0</v>
      </c>
      <c r="X6" s="450">
        <f>投入係数!X6*手順⑤!X$53</f>
        <v>0</v>
      </c>
      <c r="Y6" s="450">
        <f>投入係数!Y6*手順⑤!Y$53</f>
        <v>0</v>
      </c>
      <c r="Z6" s="450">
        <f>投入係数!Z6*手順⑤!Z$53</f>
        <v>0</v>
      </c>
      <c r="AA6" s="450">
        <f>投入係数!AA6*手順⑤!AA$53</f>
        <v>0</v>
      </c>
      <c r="AB6" s="450">
        <f>投入係数!AB6*手順⑤!AB$53</f>
        <v>0</v>
      </c>
      <c r="AC6" s="450">
        <f>投入係数!AC6*手順⑤!AC$53</f>
        <v>0</v>
      </c>
      <c r="AD6" s="450">
        <f>投入係数!AD6*手順⑤!AD$53</f>
        <v>0</v>
      </c>
      <c r="AE6" s="450">
        <f>投入係数!AE6*手順⑤!AE$53</f>
        <v>0</v>
      </c>
      <c r="AF6" s="450">
        <f>投入係数!AF6*手順⑤!AF$53</f>
        <v>0</v>
      </c>
      <c r="AG6" s="450">
        <f>投入係数!AG6*手順⑤!AG$53</f>
        <v>0</v>
      </c>
      <c r="AH6" s="450">
        <f>投入係数!AH6*手順⑤!AH$53</f>
        <v>0</v>
      </c>
      <c r="AI6" s="450">
        <f>投入係数!AI6*手順⑤!AI$53</f>
        <v>0</v>
      </c>
      <c r="AJ6" s="450">
        <f>投入係数!AJ6*手順⑤!AJ$53</f>
        <v>0</v>
      </c>
      <c r="AK6" s="450">
        <f>投入係数!AK6*手順⑤!AK$53</f>
        <v>0</v>
      </c>
      <c r="AL6" s="450">
        <f>投入係数!AL6*手順⑤!AL$53</f>
        <v>0</v>
      </c>
      <c r="AM6" s="450">
        <f>投入係数!AM6*手順⑤!AM$53</f>
        <v>0</v>
      </c>
      <c r="AN6" s="450">
        <f>投入係数!AN6*手順⑤!AN$53</f>
        <v>0</v>
      </c>
      <c r="AO6" s="450">
        <f>投入係数!AO6*手順⑤!AO$53</f>
        <v>0</v>
      </c>
      <c r="AP6" s="450">
        <f>投入係数!AP6*手順⑤!AP$53</f>
        <v>0</v>
      </c>
      <c r="AQ6" s="293">
        <f>SUM(D6:AP6)</f>
        <v>0</v>
      </c>
    </row>
    <row r="7" spans="2:43" ht="16.5" customHeight="1">
      <c r="B7" s="294" t="s">
        <v>265</v>
      </c>
      <c r="C7" s="359" t="s">
        <v>1</v>
      </c>
      <c r="D7" s="408">
        <f>投入係数!D7*手順⑤!D$53</f>
        <v>0</v>
      </c>
      <c r="E7" s="314">
        <f>投入係数!E7*手順⑤!E$53</f>
        <v>0</v>
      </c>
      <c r="F7" s="314">
        <f>投入係数!F7*手順⑤!F$53</f>
        <v>0</v>
      </c>
      <c r="G7" s="314">
        <f>投入係数!G7*手順⑤!G$53</f>
        <v>0</v>
      </c>
      <c r="H7" s="314">
        <f>投入係数!H7*手順⑤!H$53</f>
        <v>0</v>
      </c>
      <c r="I7" s="314">
        <f>投入係数!I7*手順⑤!I$53</f>
        <v>0</v>
      </c>
      <c r="J7" s="314">
        <f>投入係数!J7*手順⑤!J$53</f>
        <v>0</v>
      </c>
      <c r="K7" s="314">
        <f>投入係数!K7*手順⑤!K$53</f>
        <v>0</v>
      </c>
      <c r="L7" s="314">
        <f>投入係数!L7*手順⑤!L$53</f>
        <v>0</v>
      </c>
      <c r="M7" s="314">
        <f>投入係数!M7*手順⑤!M$53</f>
        <v>0</v>
      </c>
      <c r="N7" s="314">
        <f>投入係数!N7*手順⑤!N$53</f>
        <v>0</v>
      </c>
      <c r="O7" s="314">
        <f>投入係数!O7*手順⑤!O$53</f>
        <v>0</v>
      </c>
      <c r="P7" s="314">
        <f>投入係数!P7*手順⑤!P$53</f>
        <v>0</v>
      </c>
      <c r="Q7" s="314">
        <f>投入係数!Q7*手順⑤!Q$53</f>
        <v>0</v>
      </c>
      <c r="R7" s="314">
        <f>投入係数!R7*手順⑤!R$53</f>
        <v>0</v>
      </c>
      <c r="S7" s="314">
        <f>投入係数!S7*手順⑤!S$53</f>
        <v>0</v>
      </c>
      <c r="T7" s="314">
        <f>投入係数!T7*手順⑤!T$53</f>
        <v>0</v>
      </c>
      <c r="U7" s="314">
        <f>投入係数!U7*手順⑤!U$53</f>
        <v>0</v>
      </c>
      <c r="V7" s="314">
        <f>投入係数!V7*手順⑤!V$53</f>
        <v>0</v>
      </c>
      <c r="W7" s="314">
        <f>投入係数!W7*手順⑤!W$53</f>
        <v>0</v>
      </c>
      <c r="X7" s="314">
        <f>投入係数!X7*手順⑤!X$53</f>
        <v>0</v>
      </c>
      <c r="Y7" s="314">
        <f>投入係数!Y7*手順⑤!Y$53</f>
        <v>0</v>
      </c>
      <c r="Z7" s="314">
        <f>投入係数!Z7*手順⑤!Z$53</f>
        <v>0</v>
      </c>
      <c r="AA7" s="314">
        <f>投入係数!AA7*手順⑤!AA$53</f>
        <v>0</v>
      </c>
      <c r="AB7" s="314">
        <f>投入係数!AB7*手順⑤!AB$53</f>
        <v>0</v>
      </c>
      <c r="AC7" s="314">
        <f>投入係数!AC7*手順⑤!AC$53</f>
        <v>0</v>
      </c>
      <c r="AD7" s="314">
        <f>投入係数!AD7*手順⑤!AD$53</f>
        <v>0</v>
      </c>
      <c r="AE7" s="314">
        <f>投入係数!AE7*手順⑤!AE$53</f>
        <v>0</v>
      </c>
      <c r="AF7" s="314">
        <f>投入係数!AF7*手順⑤!AF$53</f>
        <v>0</v>
      </c>
      <c r="AG7" s="314">
        <f>投入係数!AG7*手順⑤!AG$53</f>
        <v>0</v>
      </c>
      <c r="AH7" s="314">
        <f>投入係数!AH7*手順⑤!AH$53</f>
        <v>0</v>
      </c>
      <c r="AI7" s="314">
        <f>投入係数!AI7*手順⑤!AI$53</f>
        <v>0</v>
      </c>
      <c r="AJ7" s="314">
        <f>投入係数!AJ7*手順⑤!AJ$53</f>
        <v>0</v>
      </c>
      <c r="AK7" s="314">
        <f>投入係数!AK7*手順⑤!AK$53</f>
        <v>0</v>
      </c>
      <c r="AL7" s="314">
        <f>投入係数!AL7*手順⑤!AL$53</f>
        <v>0</v>
      </c>
      <c r="AM7" s="314">
        <f>投入係数!AM7*手順⑤!AM$53</f>
        <v>0</v>
      </c>
      <c r="AN7" s="314">
        <f>投入係数!AN7*手順⑤!AN$53</f>
        <v>0</v>
      </c>
      <c r="AO7" s="314">
        <f>投入係数!AO7*手順⑤!AO$53</f>
        <v>0</v>
      </c>
      <c r="AP7" s="314">
        <f>投入係数!AP7*手順⑤!AP$53</f>
        <v>0</v>
      </c>
      <c r="AQ7" s="298">
        <f t="shared" ref="AQ7:AQ53" si="0">SUM(D7:AP7)</f>
        <v>0</v>
      </c>
    </row>
    <row r="8" spans="2:43" ht="16.5" customHeight="1">
      <c r="B8" s="294" t="s">
        <v>267</v>
      </c>
      <c r="C8" s="359" t="s">
        <v>2</v>
      </c>
      <c r="D8" s="408">
        <f>投入係数!D8*手順⑤!D$53</f>
        <v>0</v>
      </c>
      <c r="E8" s="314">
        <f>投入係数!E8*手順⑤!E$53</f>
        <v>0</v>
      </c>
      <c r="F8" s="314">
        <f>投入係数!F8*手順⑤!F$53</f>
        <v>0</v>
      </c>
      <c r="G8" s="314">
        <f>投入係数!G8*手順⑤!G$53</f>
        <v>0</v>
      </c>
      <c r="H8" s="314">
        <f>投入係数!H8*手順⑤!H$53</f>
        <v>0</v>
      </c>
      <c r="I8" s="314">
        <f>投入係数!I8*手順⑤!I$53</f>
        <v>0</v>
      </c>
      <c r="J8" s="314">
        <f>投入係数!J8*手順⑤!J$53</f>
        <v>0</v>
      </c>
      <c r="K8" s="314">
        <f>投入係数!K8*手順⑤!K$53</f>
        <v>0</v>
      </c>
      <c r="L8" s="314">
        <f>投入係数!L8*手順⑤!L$53</f>
        <v>0</v>
      </c>
      <c r="M8" s="314">
        <f>投入係数!M8*手順⑤!M$53</f>
        <v>0</v>
      </c>
      <c r="N8" s="314">
        <f>投入係数!N8*手順⑤!N$53</f>
        <v>0</v>
      </c>
      <c r="O8" s="314">
        <f>投入係数!O8*手順⑤!O$53</f>
        <v>0</v>
      </c>
      <c r="P8" s="314">
        <f>投入係数!P8*手順⑤!P$53</f>
        <v>0</v>
      </c>
      <c r="Q8" s="314">
        <f>投入係数!Q8*手順⑤!Q$53</f>
        <v>0</v>
      </c>
      <c r="R8" s="314">
        <f>投入係数!R8*手順⑤!R$53</f>
        <v>0</v>
      </c>
      <c r="S8" s="314">
        <f>投入係数!S8*手順⑤!S$53</f>
        <v>0</v>
      </c>
      <c r="T8" s="314">
        <f>投入係数!T8*手順⑤!T$53</f>
        <v>0</v>
      </c>
      <c r="U8" s="314">
        <f>投入係数!U8*手順⑤!U$53</f>
        <v>0</v>
      </c>
      <c r="V8" s="314">
        <f>投入係数!V8*手順⑤!V$53</f>
        <v>0</v>
      </c>
      <c r="W8" s="314">
        <f>投入係数!W8*手順⑤!W$53</f>
        <v>0</v>
      </c>
      <c r="X8" s="314">
        <f>投入係数!X8*手順⑤!X$53</f>
        <v>0</v>
      </c>
      <c r="Y8" s="314">
        <f>投入係数!Y8*手順⑤!Y$53</f>
        <v>0</v>
      </c>
      <c r="Z8" s="314">
        <f>投入係数!Z8*手順⑤!Z$53</f>
        <v>0</v>
      </c>
      <c r="AA8" s="314">
        <f>投入係数!AA8*手順⑤!AA$53</f>
        <v>0</v>
      </c>
      <c r="AB8" s="314">
        <f>投入係数!AB8*手順⑤!AB$53</f>
        <v>0</v>
      </c>
      <c r="AC8" s="314">
        <f>投入係数!AC8*手順⑤!AC$53</f>
        <v>0</v>
      </c>
      <c r="AD8" s="314">
        <f>投入係数!AD8*手順⑤!AD$53</f>
        <v>0</v>
      </c>
      <c r="AE8" s="314">
        <f>投入係数!AE8*手順⑤!AE$53</f>
        <v>0</v>
      </c>
      <c r="AF8" s="314">
        <f>投入係数!AF8*手順⑤!AF$53</f>
        <v>0</v>
      </c>
      <c r="AG8" s="314">
        <f>投入係数!AG8*手順⑤!AG$53</f>
        <v>0</v>
      </c>
      <c r="AH8" s="314">
        <f>投入係数!AH8*手順⑤!AH$53</f>
        <v>0</v>
      </c>
      <c r="AI8" s="314">
        <f>投入係数!AI8*手順⑤!AI$53</f>
        <v>0</v>
      </c>
      <c r="AJ8" s="314">
        <f>投入係数!AJ8*手順⑤!AJ$53</f>
        <v>0</v>
      </c>
      <c r="AK8" s="314">
        <f>投入係数!AK8*手順⑤!AK$53</f>
        <v>0</v>
      </c>
      <c r="AL8" s="314">
        <f>投入係数!AL8*手順⑤!AL$53</f>
        <v>0</v>
      </c>
      <c r="AM8" s="314">
        <f>投入係数!AM8*手順⑤!AM$53</f>
        <v>0</v>
      </c>
      <c r="AN8" s="314">
        <f>投入係数!AN8*手順⑤!AN$53</f>
        <v>0</v>
      </c>
      <c r="AO8" s="314">
        <f>投入係数!AO8*手順⑤!AO$53</f>
        <v>0</v>
      </c>
      <c r="AP8" s="314">
        <f>投入係数!AP8*手順⑤!AP$53</f>
        <v>0</v>
      </c>
      <c r="AQ8" s="298">
        <f t="shared" si="0"/>
        <v>0</v>
      </c>
    </row>
    <row r="9" spans="2:43" ht="16.5" customHeight="1">
      <c r="B9" s="294" t="s">
        <v>268</v>
      </c>
      <c r="C9" s="359" t="s">
        <v>3</v>
      </c>
      <c r="D9" s="408">
        <f>投入係数!D9*手順⑤!D$53</f>
        <v>0</v>
      </c>
      <c r="E9" s="314">
        <f>投入係数!E9*手順⑤!E$53</f>
        <v>0</v>
      </c>
      <c r="F9" s="314">
        <f>投入係数!F9*手順⑤!F$53</f>
        <v>0</v>
      </c>
      <c r="G9" s="314">
        <f>投入係数!G9*手順⑤!G$53</f>
        <v>0</v>
      </c>
      <c r="H9" s="314">
        <f>投入係数!H9*手順⑤!H$53</f>
        <v>0</v>
      </c>
      <c r="I9" s="314">
        <f>投入係数!I9*手順⑤!I$53</f>
        <v>0</v>
      </c>
      <c r="J9" s="314">
        <f>投入係数!J9*手順⑤!J$53</f>
        <v>0</v>
      </c>
      <c r="K9" s="314">
        <f>投入係数!K9*手順⑤!K$53</f>
        <v>0</v>
      </c>
      <c r="L9" s="314">
        <f>投入係数!L9*手順⑤!L$53</f>
        <v>0</v>
      </c>
      <c r="M9" s="314">
        <f>投入係数!M9*手順⑤!M$53</f>
        <v>0</v>
      </c>
      <c r="N9" s="314">
        <f>投入係数!N9*手順⑤!N$53</f>
        <v>0</v>
      </c>
      <c r="O9" s="314">
        <f>投入係数!O9*手順⑤!O$53</f>
        <v>0</v>
      </c>
      <c r="P9" s="314">
        <f>投入係数!P9*手順⑤!P$53</f>
        <v>0</v>
      </c>
      <c r="Q9" s="314">
        <f>投入係数!Q9*手順⑤!Q$53</f>
        <v>0</v>
      </c>
      <c r="R9" s="314">
        <f>投入係数!R9*手順⑤!R$53</f>
        <v>0</v>
      </c>
      <c r="S9" s="314">
        <f>投入係数!S9*手順⑤!S$53</f>
        <v>0</v>
      </c>
      <c r="T9" s="314">
        <f>投入係数!T9*手順⑤!T$53</f>
        <v>0</v>
      </c>
      <c r="U9" s="314">
        <f>投入係数!U9*手順⑤!U$53</f>
        <v>0</v>
      </c>
      <c r="V9" s="314">
        <f>投入係数!V9*手順⑤!V$53</f>
        <v>0</v>
      </c>
      <c r="W9" s="314">
        <f>投入係数!W9*手順⑤!W$53</f>
        <v>0</v>
      </c>
      <c r="X9" s="314">
        <f>投入係数!X9*手順⑤!X$53</f>
        <v>0</v>
      </c>
      <c r="Y9" s="314">
        <f>投入係数!Y9*手順⑤!Y$53</f>
        <v>0</v>
      </c>
      <c r="Z9" s="314">
        <f>投入係数!Z9*手順⑤!Z$53</f>
        <v>0</v>
      </c>
      <c r="AA9" s="314">
        <f>投入係数!AA9*手順⑤!AA$53</f>
        <v>0</v>
      </c>
      <c r="AB9" s="314">
        <f>投入係数!AB9*手順⑤!AB$53</f>
        <v>0</v>
      </c>
      <c r="AC9" s="314">
        <f>投入係数!AC9*手順⑤!AC$53</f>
        <v>0</v>
      </c>
      <c r="AD9" s="314">
        <f>投入係数!AD9*手順⑤!AD$53</f>
        <v>0</v>
      </c>
      <c r="AE9" s="314">
        <f>投入係数!AE9*手順⑤!AE$53</f>
        <v>0</v>
      </c>
      <c r="AF9" s="314">
        <f>投入係数!AF9*手順⑤!AF$53</f>
        <v>0</v>
      </c>
      <c r="AG9" s="314">
        <f>投入係数!AG9*手順⑤!AG$53</f>
        <v>0</v>
      </c>
      <c r="AH9" s="314">
        <f>投入係数!AH9*手順⑤!AH$53</f>
        <v>0</v>
      </c>
      <c r="AI9" s="314">
        <f>投入係数!AI9*手順⑤!AI$53</f>
        <v>0</v>
      </c>
      <c r="AJ9" s="314">
        <f>投入係数!AJ9*手順⑤!AJ$53</f>
        <v>0</v>
      </c>
      <c r="AK9" s="314">
        <f>投入係数!AK9*手順⑤!AK$53</f>
        <v>0</v>
      </c>
      <c r="AL9" s="314">
        <f>投入係数!AL9*手順⑤!AL$53</f>
        <v>0</v>
      </c>
      <c r="AM9" s="314">
        <f>投入係数!AM9*手順⑤!AM$53</f>
        <v>0</v>
      </c>
      <c r="AN9" s="314">
        <f>投入係数!AN9*手順⑤!AN$53</f>
        <v>0</v>
      </c>
      <c r="AO9" s="314">
        <f>投入係数!AO9*手順⑤!AO$53</f>
        <v>0</v>
      </c>
      <c r="AP9" s="314">
        <f>投入係数!AP9*手順⑤!AP$53</f>
        <v>0</v>
      </c>
      <c r="AQ9" s="298">
        <f t="shared" si="0"/>
        <v>0</v>
      </c>
    </row>
    <row r="10" spans="2:43" ht="16.5" customHeight="1">
      <c r="B10" s="294" t="s">
        <v>269</v>
      </c>
      <c r="C10" s="359" t="s">
        <v>4</v>
      </c>
      <c r="D10" s="408">
        <f>投入係数!D10*手順⑤!D$53</f>
        <v>0</v>
      </c>
      <c r="E10" s="314">
        <f>投入係数!E10*手順⑤!E$53</f>
        <v>0</v>
      </c>
      <c r="F10" s="314">
        <f>投入係数!F10*手順⑤!F$53</f>
        <v>0</v>
      </c>
      <c r="G10" s="314">
        <f>投入係数!G10*手順⑤!G$53</f>
        <v>0</v>
      </c>
      <c r="H10" s="314">
        <f>投入係数!H10*手順⑤!H$53</f>
        <v>0</v>
      </c>
      <c r="I10" s="314">
        <f>投入係数!I10*手順⑤!I$53</f>
        <v>0</v>
      </c>
      <c r="J10" s="314">
        <f>投入係数!J10*手順⑤!J$53</f>
        <v>0</v>
      </c>
      <c r="K10" s="314">
        <f>投入係数!K10*手順⑤!K$53</f>
        <v>0</v>
      </c>
      <c r="L10" s="314">
        <f>投入係数!L10*手順⑤!L$53</f>
        <v>0</v>
      </c>
      <c r="M10" s="314">
        <f>投入係数!M10*手順⑤!M$53</f>
        <v>0</v>
      </c>
      <c r="N10" s="314">
        <f>投入係数!N10*手順⑤!N$53</f>
        <v>0</v>
      </c>
      <c r="O10" s="314">
        <f>投入係数!O10*手順⑤!O$53</f>
        <v>0</v>
      </c>
      <c r="P10" s="314">
        <f>投入係数!P10*手順⑤!P$53</f>
        <v>0</v>
      </c>
      <c r="Q10" s="314">
        <f>投入係数!Q10*手順⑤!Q$53</f>
        <v>0</v>
      </c>
      <c r="R10" s="314">
        <f>投入係数!R10*手順⑤!R$53</f>
        <v>0</v>
      </c>
      <c r="S10" s="314">
        <f>投入係数!S10*手順⑤!S$53</f>
        <v>0</v>
      </c>
      <c r="T10" s="314">
        <f>投入係数!T10*手順⑤!T$53</f>
        <v>0</v>
      </c>
      <c r="U10" s="314">
        <f>投入係数!U10*手順⑤!U$53</f>
        <v>0</v>
      </c>
      <c r="V10" s="314">
        <f>投入係数!V10*手順⑤!V$53</f>
        <v>0</v>
      </c>
      <c r="W10" s="314">
        <f>投入係数!W10*手順⑤!W$53</f>
        <v>0</v>
      </c>
      <c r="X10" s="314">
        <f>投入係数!X10*手順⑤!X$53</f>
        <v>0</v>
      </c>
      <c r="Y10" s="314">
        <f>投入係数!Y10*手順⑤!Y$53</f>
        <v>0</v>
      </c>
      <c r="Z10" s="314">
        <f>投入係数!Z10*手順⑤!Z$53</f>
        <v>0</v>
      </c>
      <c r="AA10" s="314">
        <f>投入係数!AA10*手順⑤!AA$53</f>
        <v>0</v>
      </c>
      <c r="AB10" s="314">
        <f>投入係数!AB10*手順⑤!AB$53</f>
        <v>0</v>
      </c>
      <c r="AC10" s="314">
        <f>投入係数!AC10*手順⑤!AC$53</f>
        <v>0</v>
      </c>
      <c r="AD10" s="314">
        <f>投入係数!AD10*手順⑤!AD$53</f>
        <v>0</v>
      </c>
      <c r="AE10" s="314">
        <f>投入係数!AE10*手順⑤!AE$53</f>
        <v>0</v>
      </c>
      <c r="AF10" s="314">
        <f>投入係数!AF10*手順⑤!AF$53</f>
        <v>0</v>
      </c>
      <c r="AG10" s="314">
        <f>投入係数!AG10*手順⑤!AG$53</f>
        <v>0</v>
      </c>
      <c r="AH10" s="314">
        <f>投入係数!AH10*手順⑤!AH$53</f>
        <v>0</v>
      </c>
      <c r="AI10" s="314">
        <f>投入係数!AI10*手順⑤!AI$53</f>
        <v>0</v>
      </c>
      <c r="AJ10" s="314">
        <f>投入係数!AJ10*手順⑤!AJ$53</f>
        <v>0</v>
      </c>
      <c r="AK10" s="314">
        <f>投入係数!AK10*手順⑤!AK$53</f>
        <v>0</v>
      </c>
      <c r="AL10" s="314">
        <f>投入係数!AL10*手順⑤!AL$53</f>
        <v>0</v>
      </c>
      <c r="AM10" s="314">
        <f>投入係数!AM10*手順⑤!AM$53</f>
        <v>0</v>
      </c>
      <c r="AN10" s="314">
        <f>投入係数!AN10*手順⑤!AN$53</f>
        <v>0</v>
      </c>
      <c r="AO10" s="314">
        <f>投入係数!AO10*手順⑤!AO$53</f>
        <v>0</v>
      </c>
      <c r="AP10" s="314">
        <f>投入係数!AP10*手順⑤!AP$53</f>
        <v>0</v>
      </c>
      <c r="AQ10" s="298">
        <f t="shared" si="0"/>
        <v>0</v>
      </c>
    </row>
    <row r="11" spans="2:43" ht="16.5" customHeight="1">
      <c r="B11" s="294" t="s">
        <v>271</v>
      </c>
      <c r="C11" s="359" t="s">
        <v>5</v>
      </c>
      <c r="D11" s="408">
        <f>投入係数!D11*手順⑤!D$53</f>
        <v>0</v>
      </c>
      <c r="E11" s="314">
        <f>投入係数!E11*手順⑤!E$53</f>
        <v>0</v>
      </c>
      <c r="F11" s="314">
        <f>投入係数!F11*手順⑤!F$53</f>
        <v>0</v>
      </c>
      <c r="G11" s="314">
        <f>投入係数!G11*手順⑤!G$53</f>
        <v>0</v>
      </c>
      <c r="H11" s="314">
        <f>投入係数!H11*手順⑤!H$53</f>
        <v>0</v>
      </c>
      <c r="I11" s="314">
        <f>投入係数!I11*手順⑤!I$53</f>
        <v>0</v>
      </c>
      <c r="J11" s="314">
        <f>投入係数!J11*手順⑤!J$53</f>
        <v>0</v>
      </c>
      <c r="K11" s="314">
        <f>投入係数!K11*手順⑤!K$53</f>
        <v>0</v>
      </c>
      <c r="L11" s="314">
        <f>投入係数!L11*手順⑤!L$53</f>
        <v>0</v>
      </c>
      <c r="M11" s="314">
        <f>投入係数!M11*手順⑤!M$53</f>
        <v>0</v>
      </c>
      <c r="N11" s="314">
        <f>投入係数!N11*手順⑤!N$53</f>
        <v>0</v>
      </c>
      <c r="O11" s="314">
        <f>投入係数!O11*手順⑤!O$53</f>
        <v>0</v>
      </c>
      <c r="P11" s="314">
        <f>投入係数!P11*手順⑤!P$53</f>
        <v>0</v>
      </c>
      <c r="Q11" s="314">
        <f>投入係数!Q11*手順⑤!Q$53</f>
        <v>0</v>
      </c>
      <c r="R11" s="314">
        <f>投入係数!R11*手順⑤!R$53</f>
        <v>0</v>
      </c>
      <c r="S11" s="314">
        <f>投入係数!S11*手順⑤!S$53</f>
        <v>0</v>
      </c>
      <c r="T11" s="314">
        <f>投入係数!T11*手順⑤!T$53</f>
        <v>0</v>
      </c>
      <c r="U11" s="314">
        <f>投入係数!U11*手順⑤!U$53</f>
        <v>0</v>
      </c>
      <c r="V11" s="314">
        <f>投入係数!V11*手順⑤!V$53</f>
        <v>0</v>
      </c>
      <c r="W11" s="314">
        <f>投入係数!W11*手順⑤!W$53</f>
        <v>0</v>
      </c>
      <c r="X11" s="314">
        <f>投入係数!X11*手順⑤!X$53</f>
        <v>0</v>
      </c>
      <c r="Y11" s="314">
        <f>投入係数!Y11*手順⑤!Y$53</f>
        <v>0</v>
      </c>
      <c r="Z11" s="314">
        <f>投入係数!Z11*手順⑤!Z$53</f>
        <v>0</v>
      </c>
      <c r="AA11" s="314">
        <f>投入係数!AA11*手順⑤!AA$53</f>
        <v>0</v>
      </c>
      <c r="AB11" s="314">
        <f>投入係数!AB11*手順⑤!AB$53</f>
        <v>0</v>
      </c>
      <c r="AC11" s="314">
        <f>投入係数!AC11*手順⑤!AC$53</f>
        <v>0</v>
      </c>
      <c r="AD11" s="314">
        <f>投入係数!AD11*手順⑤!AD$53</f>
        <v>0</v>
      </c>
      <c r="AE11" s="314">
        <f>投入係数!AE11*手順⑤!AE$53</f>
        <v>0</v>
      </c>
      <c r="AF11" s="314">
        <f>投入係数!AF11*手順⑤!AF$53</f>
        <v>0</v>
      </c>
      <c r="AG11" s="314">
        <f>投入係数!AG11*手順⑤!AG$53</f>
        <v>0</v>
      </c>
      <c r="AH11" s="314">
        <f>投入係数!AH11*手順⑤!AH$53</f>
        <v>0</v>
      </c>
      <c r="AI11" s="314">
        <f>投入係数!AI11*手順⑤!AI$53</f>
        <v>0</v>
      </c>
      <c r="AJ11" s="314">
        <f>投入係数!AJ11*手順⑤!AJ$53</f>
        <v>0</v>
      </c>
      <c r="AK11" s="314">
        <f>投入係数!AK11*手順⑤!AK$53</f>
        <v>0</v>
      </c>
      <c r="AL11" s="314">
        <f>投入係数!AL11*手順⑤!AL$53</f>
        <v>0</v>
      </c>
      <c r="AM11" s="314">
        <f>投入係数!AM11*手順⑤!AM$53</f>
        <v>0</v>
      </c>
      <c r="AN11" s="314">
        <f>投入係数!AN11*手順⑤!AN$53</f>
        <v>0</v>
      </c>
      <c r="AO11" s="314">
        <f>投入係数!AO11*手順⑤!AO$53</f>
        <v>0</v>
      </c>
      <c r="AP11" s="314">
        <f>投入係数!AP11*手順⑤!AP$53</f>
        <v>0</v>
      </c>
      <c r="AQ11" s="298">
        <f t="shared" si="0"/>
        <v>0</v>
      </c>
    </row>
    <row r="12" spans="2:43" ht="16.5" customHeight="1">
      <c r="B12" s="294" t="s">
        <v>273</v>
      </c>
      <c r="C12" s="361" t="s">
        <v>6</v>
      </c>
      <c r="D12" s="408">
        <f>投入係数!D12*手順⑤!D$53</f>
        <v>0</v>
      </c>
      <c r="E12" s="314">
        <f>投入係数!E12*手順⑤!E$53</f>
        <v>0</v>
      </c>
      <c r="F12" s="314">
        <f>投入係数!F12*手順⑤!F$53</f>
        <v>0</v>
      </c>
      <c r="G12" s="314">
        <f>投入係数!G12*手順⑤!G$53</f>
        <v>0</v>
      </c>
      <c r="H12" s="314">
        <f>投入係数!H12*手順⑤!H$53</f>
        <v>0</v>
      </c>
      <c r="I12" s="314">
        <f>投入係数!I12*手順⑤!I$53</f>
        <v>0</v>
      </c>
      <c r="J12" s="314">
        <f>投入係数!J12*手順⑤!J$53</f>
        <v>0</v>
      </c>
      <c r="K12" s="314">
        <f>投入係数!K12*手順⑤!K$53</f>
        <v>0</v>
      </c>
      <c r="L12" s="314">
        <f>投入係数!L12*手順⑤!L$53</f>
        <v>0</v>
      </c>
      <c r="M12" s="314">
        <f>投入係数!M12*手順⑤!M$53</f>
        <v>0</v>
      </c>
      <c r="N12" s="314">
        <f>投入係数!N12*手順⑤!N$53</f>
        <v>0</v>
      </c>
      <c r="O12" s="314">
        <f>投入係数!O12*手順⑤!O$53</f>
        <v>0</v>
      </c>
      <c r="P12" s="314">
        <f>投入係数!P12*手順⑤!P$53</f>
        <v>0</v>
      </c>
      <c r="Q12" s="314">
        <f>投入係数!Q12*手順⑤!Q$53</f>
        <v>0</v>
      </c>
      <c r="R12" s="314">
        <f>投入係数!R12*手順⑤!R$53</f>
        <v>0</v>
      </c>
      <c r="S12" s="314">
        <f>投入係数!S12*手順⑤!S$53</f>
        <v>0</v>
      </c>
      <c r="T12" s="314">
        <f>投入係数!T12*手順⑤!T$53</f>
        <v>0</v>
      </c>
      <c r="U12" s="314">
        <f>投入係数!U12*手順⑤!U$53</f>
        <v>0</v>
      </c>
      <c r="V12" s="314">
        <f>投入係数!V12*手順⑤!V$53</f>
        <v>0</v>
      </c>
      <c r="W12" s="314">
        <f>投入係数!W12*手順⑤!W$53</f>
        <v>0</v>
      </c>
      <c r="X12" s="314">
        <f>投入係数!X12*手順⑤!X$53</f>
        <v>0</v>
      </c>
      <c r="Y12" s="314">
        <f>投入係数!Y12*手順⑤!Y$53</f>
        <v>0</v>
      </c>
      <c r="Z12" s="314">
        <f>投入係数!Z12*手順⑤!Z$53</f>
        <v>0</v>
      </c>
      <c r="AA12" s="314">
        <f>投入係数!AA12*手順⑤!AA$53</f>
        <v>0</v>
      </c>
      <c r="AB12" s="314">
        <f>投入係数!AB12*手順⑤!AB$53</f>
        <v>0</v>
      </c>
      <c r="AC12" s="314">
        <f>投入係数!AC12*手順⑤!AC$53</f>
        <v>0</v>
      </c>
      <c r="AD12" s="314">
        <f>投入係数!AD12*手順⑤!AD$53</f>
        <v>0</v>
      </c>
      <c r="AE12" s="314">
        <f>投入係数!AE12*手順⑤!AE$53</f>
        <v>0</v>
      </c>
      <c r="AF12" s="314">
        <f>投入係数!AF12*手順⑤!AF$53</f>
        <v>0</v>
      </c>
      <c r="AG12" s="314">
        <f>投入係数!AG12*手順⑤!AG$53</f>
        <v>0</v>
      </c>
      <c r="AH12" s="314">
        <f>投入係数!AH12*手順⑤!AH$53</f>
        <v>0</v>
      </c>
      <c r="AI12" s="314">
        <f>投入係数!AI12*手順⑤!AI$53</f>
        <v>0</v>
      </c>
      <c r="AJ12" s="314">
        <f>投入係数!AJ12*手順⑤!AJ$53</f>
        <v>0</v>
      </c>
      <c r="AK12" s="314">
        <f>投入係数!AK12*手順⑤!AK$53</f>
        <v>0</v>
      </c>
      <c r="AL12" s="314">
        <f>投入係数!AL12*手順⑤!AL$53</f>
        <v>0</v>
      </c>
      <c r="AM12" s="314">
        <f>投入係数!AM12*手順⑤!AM$53</f>
        <v>0</v>
      </c>
      <c r="AN12" s="314">
        <f>投入係数!AN12*手順⑤!AN$53</f>
        <v>0</v>
      </c>
      <c r="AO12" s="314">
        <f>投入係数!AO12*手順⑤!AO$53</f>
        <v>0</v>
      </c>
      <c r="AP12" s="314">
        <f>投入係数!AP12*手順⑤!AP$53</f>
        <v>0</v>
      </c>
      <c r="AQ12" s="298">
        <f t="shared" si="0"/>
        <v>0</v>
      </c>
    </row>
    <row r="13" spans="2:43" ht="16.5" customHeight="1">
      <c r="B13" s="294" t="s">
        <v>274</v>
      </c>
      <c r="C13" s="359" t="s">
        <v>7</v>
      </c>
      <c r="D13" s="408">
        <f>投入係数!D13*手順⑤!D$53</f>
        <v>0</v>
      </c>
      <c r="E13" s="314">
        <f>投入係数!E13*手順⑤!E$53</f>
        <v>0</v>
      </c>
      <c r="F13" s="314">
        <f>投入係数!F13*手順⑤!F$53</f>
        <v>0</v>
      </c>
      <c r="G13" s="314">
        <f>投入係数!G13*手順⑤!G$53</f>
        <v>0</v>
      </c>
      <c r="H13" s="314">
        <f>投入係数!H13*手順⑤!H$53</f>
        <v>0</v>
      </c>
      <c r="I13" s="314">
        <f>投入係数!I13*手順⑤!I$53</f>
        <v>0</v>
      </c>
      <c r="J13" s="314">
        <f>投入係数!J13*手順⑤!J$53</f>
        <v>0</v>
      </c>
      <c r="K13" s="314">
        <f>投入係数!K13*手順⑤!K$53</f>
        <v>0</v>
      </c>
      <c r="L13" s="314">
        <f>投入係数!L13*手順⑤!L$53</f>
        <v>0</v>
      </c>
      <c r="M13" s="314">
        <f>投入係数!M13*手順⑤!M$53</f>
        <v>0</v>
      </c>
      <c r="N13" s="314">
        <f>投入係数!N13*手順⑤!N$53</f>
        <v>0</v>
      </c>
      <c r="O13" s="314">
        <f>投入係数!O13*手順⑤!O$53</f>
        <v>0</v>
      </c>
      <c r="P13" s="314">
        <f>投入係数!P13*手順⑤!P$53</f>
        <v>0</v>
      </c>
      <c r="Q13" s="314">
        <f>投入係数!Q13*手順⑤!Q$53</f>
        <v>0</v>
      </c>
      <c r="R13" s="314">
        <f>投入係数!R13*手順⑤!R$53</f>
        <v>0</v>
      </c>
      <c r="S13" s="314">
        <f>投入係数!S13*手順⑤!S$53</f>
        <v>0</v>
      </c>
      <c r="T13" s="314">
        <f>投入係数!T13*手順⑤!T$53</f>
        <v>0</v>
      </c>
      <c r="U13" s="314">
        <f>投入係数!U13*手順⑤!U$53</f>
        <v>0</v>
      </c>
      <c r="V13" s="314">
        <f>投入係数!V13*手順⑤!V$53</f>
        <v>0</v>
      </c>
      <c r="W13" s="314">
        <f>投入係数!W13*手順⑤!W$53</f>
        <v>0</v>
      </c>
      <c r="X13" s="314">
        <f>投入係数!X13*手順⑤!X$53</f>
        <v>0</v>
      </c>
      <c r="Y13" s="314">
        <f>投入係数!Y13*手順⑤!Y$53</f>
        <v>0</v>
      </c>
      <c r="Z13" s="314">
        <f>投入係数!Z13*手順⑤!Z$53</f>
        <v>0</v>
      </c>
      <c r="AA13" s="314">
        <f>投入係数!AA13*手順⑤!AA$53</f>
        <v>0</v>
      </c>
      <c r="AB13" s="314">
        <f>投入係数!AB13*手順⑤!AB$53</f>
        <v>0</v>
      </c>
      <c r="AC13" s="314">
        <f>投入係数!AC13*手順⑤!AC$53</f>
        <v>0</v>
      </c>
      <c r="AD13" s="314">
        <f>投入係数!AD13*手順⑤!AD$53</f>
        <v>0</v>
      </c>
      <c r="AE13" s="314">
        <f>投入係数!AE13*手順⑤!AE$53</f>
        <v>0</v>
      </c>
      <c r="AF13" s="314">
        <f>投入係数!AF13*手順⑤!AF$53</f>
        <v>0</v>
      </c>
      <c r="AG13" s="314">
        <f>投入係数!AG13*手順⑤!AG$53</f>
        <v>0</v>
      </c>
      <c r="AH13" s="314">
        <f>投入係数!AH13*手順⑤!AH$53</f>
        <v>0</v>
      </c>
      <c r="AI13" s="314">
        <f>投入係数!AI13*手順⑤!AI$53</f>
        <v>0</v>
      </c>
      <c r="AJ13" s="314">
        <f>投入係数!AJ13*手順⑤!AJ$53</f>
        <v>0</v>
      </c>
      <c r="AK13" s="314">
        <f>投入係数!AK13*手順⑤!AK$53</f>
        <v>0</v>
      </c>
      <c r="AL13" s="314">
        <f>投入係数!AL13*手順⑤!AL$53</f>
        <v>0</v>
      </c>
      <c r="AM13" s="314">
        <f>投入係数!AM13*手順⑤!AM$53</f>
        <v>0</v>
      </c>
      <c r="AN13" s="314">
        <f>投入係数!AN13*手順⑤!AN$53</f>
        <v>0</v>
      </c>
      <c r="AO13" s="314">
        <f>投入係数!AO13*手順⑤!AO$53</f>
        <v>0</v>
      </c>
      <c r="AP13" s="314">
        <f>投入係数!AP13*手順⑤!AP$53</f>
        <v>0</v>
      </c>
      <c r="AQ13" s="298">
        <f t="shared" si="0"/>
        <v>0</v>
      </c>
    </row>
    <row r="14" spans="2:43" ht="16.5" customHeight="1">
      <c r="B14" s="294" t="s">
        <v>277</v>
      </c>
      <c r="C14" s="361" t="s">
        <v>8</v>
      </c>
      <c r="D14" s="408">
        <f>投入係数!D14*手順⑤!D$53</f>
        <v>0</v>
      </c>
      <c r="E14" s="314">
        <f>投入係数!E14*手順⑤!E$53</f>
        <v>0</v>
      </c>
      <c r="F14" s="314">
        <f>投入係数!F14*手順⑤!F$53</f>
        <v>0</v>
      </c>
      <c r="G14" s="314">
        <f>投入係数!G14*手順⑤!G$53</f>
        <v>0</v>
      </c>
      <c r="H14" s="314">
        <f>投入係数!H14*手順⑤!H$53</f>
        <v>0</v>
      </c>
      <c r="I14" s="314">
        <f>投入係数!I14*手順⑤!I$53</f>
        <v>0</v>
      </c>
      <c r="J14" s="314">
        <f>投入係数!J14*手順⑤!J$53</f>
        <v>0</v>
      </c>
      <c r="K14" s="314">
        <f>投入係数!K14*手順⑤!K$53</f>
        <v>0</v>
      </c>
      <c r="L14" s="314">
        <f>投入係数!L14*手順⑤!L$53</f>
        <v>0</v>
      </c>
      <c r="M14" s="314">
        <f>投入係数!M14*手順⑤!M$53</f>
        <v>0</v>
      </c>
      <c r="N14" s="314">
        <f>投入係数!N14*手順⑤!N$53</f>
        <v>0</v>
      </c>
      <c r="O14" s="314">
        <f>投入係数!O14*手順⑤!O$53</f>
        <v>0</v>
      </c>
      <c r="P14" s="314">
        <f>投入係数!P14*手順⑤!P$53</f>
        <v>0</v>
      </c>
      <c r="Q14" s="314">
        <f>投入係数!Q14*手順⑤!Q$53</f>
        <v>0</v>
      </c>
      <c r="R14" s="314">
        <f>投入係数!R14*手順⑤!R$53</f>
        <v>0</v>
      </c>
      <c r="S14" s="314">
        <f>投入係数!S14*手順⑤!S$53</f>
        <v>0</v>
      </c>
      <c r="T14" s="314">
        <f>投入係数!T14*手順⑤!T$53</f>
        <v>0</v>
      </c>
      <c r="U14" s="314">
        <f>投入係数!U14*手順⑤!U$53</f>
        <v>0</v>
      </c>
      <c r="V14" s="314">
        <f>投入係数!V14*手順⑤!V$53</f>
        <v>0</v>
      </c>
      <c r="W14" s="314">
        <f>投入係数!W14*手順⑤!W$53</f>
        <v>0</v>
      </c>
      <c r="X14" s="314">
        <f>投入係数!X14*手順⑤!X$53</f>
        <v>0</v>
      </c>
      <c r="Y14" s="314">
        <f>投入係数!Y14*手順⑤!Y$53</f>
        <v>0</v>
      </c>
      <c r="Z14" s="314">
        <f>投入係数!Z14*手順⑤!Z$53</f>
        <v>0</v>
      </c>
      <c r="AA14" s="314">
        <f>投入係数!AA14*手順⑤!AA$53</f>
        <v>0</v>
      </c>
      <c r="AB14" s="314">
        <f>投入係数!AB14*手順⑤!AB$53</f>
        <v>0</v>
      </c>
      <c r="AC14" s="314">
        <f>投入係数!AC14*手順⑤!AC$53</f>
        <v>0</v>
      </c>
      <c r="AD14" s="314">
        <f>投入係数!AD14*手順⑤!AD$53</f>
        <v>0</v>
      </c>
      <c r="AE14" s="314">
        <f>投入係数!AE14*手順⑤!AE$53</f>
        <v>0</v>
      </c>
      <c r="AF14" s="314">
        <f>投入係数!AF14*手順⑤!AF$53</f>
        <v>0</v>
      </c>
      <c r="AG14" s="314">
        <f>投入係数!AG14*手順⑤!AG$53</f>
        <v>0</v>
      </c>
      <c r="AH14" s="314">
        <f>投入係数!AH14*手順⑤!AH$53</f>
        <v>0</v>
      </c>
      <c r="AI14" s="314">
        <f>投入係数!AI14*手順⑤!AI$53</f>
        <v>0</v>
      </c>
      <c r="AJ14" s="314">
        <f>投入係数!AJ14*手順⑤!AJ$53</f>
        <v>0</v>
      </c>
      <c r="AK14" s="314">
        <f>投入係数!AK14*手順⑤!AK$53</f>
        <v>0</v>
      </c>
      <c r="AL14" s="314">
        <f>投入係数!AL14*手順⑤!AL$53</f>
        <v>0</v>
      </c>
      <c r="AM14" s="314">
        <f>投入係数!AM14*手順⑤!AM$53</f>
        <v>0</v>
      </c>
      <c r="AN14" s="314">
        <f>投入係数!AN14*手順⑤!AN$53</f>
        <v>0</v>
      </c>
      <c r="AO14" s="314">
        <f>投入係数!AO14*手順⑤!AO$53</f>
        <v>0</v>
      </c>
      <c r="AP14" s="314">
        <f>投入係数!AP14*手順⑤!AP$53</f>
        <v>0</v>
      </c>
      <c r="AQ14" s="298">
        <f t="shared" si="0"/>
        <v>0</v>
      </c>
    </row>
    <row r="15" spans="2:43" ht="16.5" customHeight="1">
      <c r="B15" s="294" t="s">
        <v>120</v>
      </c>
      <c r="C15" s="361" t="s">
        <v>576</v>
      </c>
      <c r="D15" s="408">
        <f>投入係数!D15*手順⑤!D$53</f>
        <v>0</v>
      </c>
      <c r="E15" s="314">
        <f>投入係数!E15*手順⑤!E$53</f>
        <v>0</v>
      </c>
      <c r="F15" s="314">
        <f>投入係数!F15*手順⑤!F$53</f>
        <v>0</v>
      </c>
      <c r="G15" s="314">
        <f>投入係数!G15*手順⑤!G$53</f>
        <v>0</v>
      </c>
      <c r="H15" s="314">
        <f>投入係数!H15*手順⑤!H$53</f>
        <v>0</v>
      </c>
      <c r="I15" s="314">
        <f>投入係数!I15*手順⑤!I$53</f>
        <v>0</v>
      </c>
      <c r="J15" s="314">
        <f>投入係数!J15*手順⑤!J$53</f>
        <v>0</v>
      </c>
      <c r="K15" s="314">
        <f>投入係数!K15*手順⑤!K$53</f>
        <v>0</v>
      </c>
      <c r="L15" s="314">
        <f>投入係数!L15*手順⑤!L$53</f>
        <v>0</v>
      </c>
      <c r="M15" s="314">
        <f>投入係数!M15*手順⑤!M$53</f>
        <v>0</v>
      </c>
      <c r="N15" s="314">
        <f>投入係数!N15*手順⑤!N$53</f>
        <v>0</v>
      </c>
      <c r="O15" s="314">
        <f>投入係数!O15*手順⑤!O$53</f>
        <v>0</v>
      </c>
      <c r="P15" s="314">
        <f>投入係数!P15*手順⑤!P$53</f>
        <v>0</v>
      </c>
      <c r="Q15" s="314">
        <f>投入係数!Q15*手順⑤!Q$53</f>
        <v>0</v>
      </c>
      <c r="R15" s="314">
        <f>投入係数!R15*手順⑤!R$53</f>
        <v>0</v>
      </c>
      <c r="S15" s="314">
        <f>投入係数!S15*手順⑤!S$53</f>
        <v>0</v>
      </c>
      <c r="T15" s="314">
        <f>投入係数!T15*手順⑤!T$53</f>
        <v>0</v>
      </c>
      <c r="U15" s="314">
        <f>投入係数!U15*手順⑤!U$53</f>
        <v>0</v>
      </c>
      <c r="V15" s="314">
        <f>投入係数!V15*手順⑤!V$53</f>
        <v>0</v>
      </c>
      <c r="W15" s="314">
        <f>投入係数!W15*手順⑤!W$53</f>
        <v>0</v>
      </c>
      <c r="X15" s="314">
        <f>投入係数!X15*手順⑤!X$53</f>
        <v>0</v>
      </c>
      <c r="Y15" s="314">
        <f>投入係数!Y15*手順⑤!Y$53</f>
        <v>0</v>
      </c>
      <c r="Z15" s="314">
        <f>投入係数!Z15*手順⑤!Z$53</f>
        <v>0</v>
      </c>
      <c r="AA15" s="314">
        <f>投入係数!AA15*手順⑤!AA$53</f>
        <v>0</v>
      </c>
      <c r="AB15" s="314">
        <f>投入係数!AB15*手順⑤!AB$53</f>
        <v>0</v>
      </c>
      <c r="AC15" s="314">
        <f>投入係数!AC15*手順⑤!AC$53</f>
        <v>0</v>
      </c>
      <c r="AD15" s="314">
        <f>投入係数!AD15*手順⑤!AD$53</f>
        <v>0</v>
      </c>
      <c r="AE15" s="314">
        <f>投入係数!AE15*手順⑤!AE$53</f>
        <v>0</v>
      </c>
      <c r="AF15" s="314">
        <f>投入係数!AF15*手順⑤!AF$53</f>
        <v>0</v>
      </c>
      <c r="AG15" s="314">
        <f>投入係数!AG15*手順⑤!AG$53</f>
        <v>0</v>
      </c>
      <c r="AH15" s="314">
        <f>投入係数!AH15*手順⑤!AH$53</f>
        <v>0</v>
      </c>
      <c r="AI15" s="314">
        <f>投入係数!AI15*手順⑤!AI$53</f>
        <v>0</v>
      </c>
      <c r="AJ15" s="314">
        <f>投入係数!AJ15*手順⑤!AJ$53</f>
        <v>0</v>
      </c>
      <c r="AK15" s="314">
        <f>投入係数!AK15*手順⑤!AK$53</f>
        <v>0</v>
      </c>
      <c r="AL15" s="314">
        <f>投入係数!AL15*手順⑤!AL$53</f>
        <v>0</v>
      </c>
      <c r="AM15" s="314">
        <f>投入係数!AM15*手順⑤!AM$53</f>
        <v>0</v>
      </c>
      <c r="AN15" s="314">
        <f>投入係数!AN15*手順⑤!AN$53</f>
        <v>0</v>
      </c>
      <c r="AO15" s="314">
        <f>投入係数!AO15*手順⑤!AO$53</f>
        <v>0</v>
      </c>
      <c r="AP15" s="314">
        <f>投入係数!AP15*手順⑤!AP$53</f>
        <v>0</v>
      </c>
      <c r="AQ15" s="298">
        <f t="shared" si="0"/>
        <v>0</v>
      </c>
    </row>
    <row r="16" spans="2:43" ht="16.5" customHeight="1">
      <c r="B16" s="294" t="s">
        <v>121</v>
      </c>
      <c r="C16" s="359" t="s">
        <v>9</v>
      </c>
      <c r="D16" s="408">
        <f>投入係数!D16*手順⑤!D$53</f>
        <v>0</v>
      </c>
      <c r="E16" s="314">
        <f>投入係数!E16*手順⑤!E$53</f>
        <v>0</v>
      </c>
      <c r="F16" s="314">
        <f>投入係数!F16*手順⑤!F$53</f>
        <v>0</v>
      </c>
      <c r="G16" s="314">
        <f>投入係数!G16*手順⑤!G$53</f>
        <v>0</v>
      </c>
      <c r="H16" s="314">
        <f>投入係数!H16*手順⑤!H$53</f>
        <v>0</v>
      </c>
      <c r="I16" s="314">
        <f>投入係数!I16*手順⑤!I$53</f>
        <v>0</v>
      </c>
      <c r="J16" s="314">
        <f>投入係数!J16*手順⑤!J$53</f>
        <v>0</v>
      </c>
      <c r="K16" s="314">
        <f>投入係数!K16*手順⑤!K$53</f>
        <v>0</v>
      </c>
      <c r="L16" s="314">
        <f>投入係数!L16*手順⑤!L$53</f>
        <v>0</v>
      </c>
      <c r="M16" s="314">
        <f>投入係数!M16*手順⑤!M$53</f>
        <v>0</v>
      </c>
      <c r="N16" s="314">
        <f>投入係数!N16*手順⑤!N$53</f>
        <v>0</v>
      </c>
      <c r="O16" s="314">
        <f>投入係数!O16*手順⑤!O$53</f>
        <v>0</v>
      </c>
      <c r="P16" s="314">
        <f>投入係数!P16*手順⑤!P$53</f>
        <v>0</v>
      </c>
      <c r="Q16" s="314">
        <f>投入係数!Q16*手順⑤!Q$53</f>
        <v>0</v>
      </c>
      <c r="R16" s="314">
        <f>投入係数!R16*手順⑤!R$53</f>
        <v>0</v>
      </c>
      <c r="S16" s="314">
        <f>投入係数!S16*手順⑤!S$53</f>
        <v>0</v>
      </c>
      <c r="T16" s="314">
        <f>投入係数!T16*手順⑤!T$53</f>
        <v>0</v>
      </c>
      <c r="U16" s="314">
        <f>投入係数!U16*手順⑤!U$53</f>
        <v>0</v>
      </c>
      <c r="V16" s="314">
        <f>投入係数!V16*手順⑤!V$53</f>
        <v>0</v>
      </c>
      <c r="W16" s="314">
        <f>投入係数!W16*手順⑤!W$53</f>
        <v>0</v>
      </c>
      <c r="X16" s="314">
        <f>投入係数!X16*手順⑤!X$53</f>
        <v>0</v>
      </c>
      <c r="Y16" s="314">
        <f>投入係数!Y16*手順⑤!Y$53</f>
        <v>0</v>
      </c>
      <c r="Z16" s="314">
        <f>投入係数!Z16*手順⑤!Z$53</f>
        <v>0</v>
      </c>
      <c r="AA16" s="314">
        <f>投入係数!AA16*手順⑤!AA$53</f>
        <v>0</v>
      </c>
      <c r="AB16" s="314">
        <f>投入係数!AB16*手順⑤!AB$53</f>
        <v>0</v>
      </c>
      <c r="AC16" s="314">
        <f>投入係数!AC16*手順⑤!AC$53</f>
        <v>0</v>
      </c>
      <c r="AD16" s="314">
        <f>投入係数!AD16*手順⑤!AD$53</f>
        <v>0</v>
      </c>
      <c r="AE16" s="314">
        <f>投入係数!AE16*手順⑤!AE$53</f>
        <v>0</v>
      </c>
      <c r="AF16" s="314">
        <f>投入係数!AF16*手順⑤!AF$53</f>
        <v>0</v>
      </c>
      <c r="AG16" s="314">
        <f>投入係数!AG16*手順⑤!AG$53</f>
        <v>0</v>
      </c>
      <c r="AH16" s="314">
        <f>投入係数!AH16*手順⑤!AH$53</f>
        <v>0</v>
      </c>
      <c r="AI16" s="314">
        <f>投入係数!AI16*手順⑤!AI$53</f>
        <v>0</v>
      </c>
      <c r="AJ16" s="314">
        <f>投入係数!AJ16*手順⑤!AJ$53</f>
        <v>0</v>
      </c>
      <c r="AK16" s="314">
        <f>投入係数!AK16*手順⑤!AK$53</f>
        <v>0</v>
      </c>
      <c r="AL16" s="314">
        <f>投入係数!AL16*手順⑤!AL$53</f>
        <v>0</v>
      </c>
      <c r="AM16" s="314">
        <f>投入係数!AM16*手順⑤!AM$53</f>
        <v>0</v>
      </c>
      <c r="AN16" s="314">
        <f>投入係数!AN16*手順⑤!AN$53</f>
        <v>0</v>
      </c>
      <c r="AO16" s="314">
        <f>投入係数!AO16*手順⑤!AO$53</f>
        <v>0</v>
      </c>
      <c r="AP16" s="314">
        <f>投入係数!AP16*手順⑤!AP$53</f>
        <v>0</v>
      </c>
      <c r="AQ16" s="298">
        <f t="shared" si="0"/>
        <v>0</v>
      </c>
    </row>
    <row r="17" spans="2:43" ht="16.5" customHeight="1">
      <c r="B17" s="294" t="s">
        <v>123</v>
      </c>
      <c r="C17" s="359" t="s">
        <v>10</v>
      </c>
      <c r="D17" s="408">
        <f>投入係数!D17*手順⑤!D$53</f>
        <v>0</v>
      </c>
      <c r="E17" s="314">
        <f>投入係数!E17*手順⑤!E$53</f>
        <v>0</v>
      </c>
      <c r="F17" s="314">
        <f>投入係数!F17*手順⑤!F$53</f>
        <v>0</v>
      </c>
      <c r="G17" s="314">
        <f>投入係数!G17*手順⑤!G$53</f>
        <v>0</v>
      </c>
      <c r="H17" s="314">
        <f>投入係数!H17*手順⑤!H$53</f>
        <v>0</v>
      </c>
      <c r="I17" s="314">
        <f>投入係数!I17*手順⑤!I$53</f>
        <v>0</v>
      </c>
      <c r="J17" s="314">
        <f>投入係数!J17*手順⑤!J$53</f>
        <v>0</v>
      </c>
      <c r="K17" s="314">
        <f>投入係数!K17*手順⑤!K$53</f>
        <v>0</v>
      </c>
      <c r="L17" s="314">
        <f>投入係数!L17*手順⑤!L$53</f>
        <v>0</v>
      </c>
      <c r="M17" s="314">
        <f>投入係数!M17*手順⑤!M$53</f>
        <v>0</v>
      </c>
      <c r="N17" s="314">
        <f>投入係数!N17*手順⑤!N$53</f>
        <v>0</v>
      </c>
      <c r="O17" s="314">
        <f>投入係数!O17*手順⑤!O$53</f>
        <v>0</v>
      </c>
      <c r="P17" s="314">
        <f>投入係数!P17*手順⑤!P$53</f>
        <v>0</v>
      </c>
      <c r="Q17" s="314">
        <f>投入係数!Q17*手順⑤!Q$53</f>
        <v>0</v>
      </c>
      <c r="R17" s="314">
        <f>投入係数!R17*手順⑤!R$53</f>
        <v>0</v>
      </c>
      <c r="S17" s="314">
        <f>投入係数!S17*手順⑤!S$53</f>
        <v>0</v>
      </c>
      <c r="T17" s="314">
        <f>投入係数!T17*手順⑤!T$53</f>
        <v>0</v>
      </c>
      <c r="U17" s="314">
        <f>投入係数!U17*手順⑤!U$53</f>
        <v>0</v>
      </c>
      <c r="V17" s="314">
        <f>投入係数!V17*手順⑤!V$53</f>
        <v>0</v>
      </c>
      <c r="W17" s="314">
        <f>投入係数!W17*手順⑤!W$53</f>
        <v>0</v>
      </c>
      <c r="X17" s="314">
        <f>投入係数!X17*手順⑤!X$53</f>
        <v>0</v>
      </c>
      <c r="Y17" s="314">
        <f>投入係数!Y17*手順⑤!Y$53</f>
        <v>0</v>
      </c>
      <c r="Z17" s="314">
        <f>投入係数!Z17*手順⑤!Z$53</f>
        <v>0</v>
      </c>
      <c r="AA17" s="314">
        <f>投入係数!AA17*手順⑤!AA$53</f>
        <v>0</v>
      </c>
      <c r="AB17" s="314">
        <f>投入係数!AB17*手順⑤!AB$53</f>
        <v>0</v>
      </c>
      <c r="AC17" s="314">
        <f>投入係数!AC17*手順⑤!AC$53</f>
        <v>0</v>
      </c>
      <c r="AD17" s="314">
        <f>投入係数!AD17*手順⑤!AD$53</f>
        <v>0</v>
      </c>
      <c r="AE17" s="314">
        <f>投入係数!AE17*手順⑤!AE$53</f>
        <v>0</v>
      </c>
      <c r="AF17" s="314">
        <f>投入係数!AF17*手順⑤!AF$53</f>
        <v>0</v>
      </c>
      <c r="AG17" s="314">
        <f>投入係数!AG17*手順⑤!AG$53</f>
        <v>0</v>
      </c>
      <c r="AH17" s="314">
        <f>投入係数!AH17*手順⑤!AH$53</f>
        <v>0</v>
      </c>
      <c r="AI17" s="314">
        <f>投入係数!AI17*手順⑤!AI$53</f>
        <v>0</v>
      </c>
      <c r="AJ17" s="314">
        <f>投入係数!AJ17*手順⑤!AJ$53</f>
        <v>0</v>
      </c>
      <c r="AK17" s="314">
        <f>投入係数!AK17*手順⑤!AK$53</f>
        <v>0</v>
      </c>
      <c r="AL17" s="314">
        <f>投入係数!AL17*手順⑤!AL$53</f>
        <v>0</v>
      </c>
      <c r="AM17" s="314">
        <f>投入係数!AM17*手順⑤!AM$53</f>
        <v>0</v>
      </c>
      <c r="AN17" s="314">
        <f>投入係数!AN17*手順⑤!AN$53</f>
        <v>0</v>
      </c>
      <c r="AO17" s="314">
        <f>投入係数!AO17*手順⑤!AO$53</f>
        <v>0</v>
      </c>
      <c r="AP17" s="314">
        <f>投入係数!AP17*手順⑤!AP$53</f>
        <v>0</v>
      </c>
      <c r="AQ17" s="298">
        <f t="shared" si="0"/>
        <v>0</v>
      </c>
    </row>
    <row r="18" spans="2:43" ht="16.5" customHeight="1">
      <c r="B18" s="294" t="s">
        <v>125</v>
      </c>
      <c r="C18" s="359" t="s">
        <v>11</v>
      </c>
      <c r="D18" s="408">
        <f>投入係数!D18*手順⑤!D$53</f>
        <v>0</v>
      </c>
      <c r="E18" s="314">
        <f>投入係数!E18*手順⑤!E$53</f>
        <v>0</v>
      </c>
      <c r="F18" s="314">
        <f>投入係数!F18*手順⑤!F$53</f>
        <v>0</v>
      </c>
      <c r="G18" s="314">
        <f>投入係数!G18*手順⑤!G$53</f>
        <v>0</v>
      </c>
      <c r="H18" s="314">
        <f>投入係数!H18*手順⑤!H$53</f>
        <v>0</v>
      </c>
      <c r="I18" s="314">
        <f>投入係数!I18*手順⑤!I$53</f>
        <v>0</v>
      </c>
      <c r="J18" s="314">
        <f>投入係数!J18*手順⑤!J$53</f>
        <v>0</v>
      </c>
      <c r="K18" s="314">
        <f>投入係数!K18*手順⑤!K$53</f>
        <v>0</v>
      </c>
      <c r="L18" s="314">
        <f>投入係数!L18*手順⑤!L$53</f>
        <v>0</v>
      </c>
      <c r="M18" s="314">
        <f>投入係数!M18*手順⑤!M$53</f>
        <v>0</v>
      </c>
      <c r="N18" s="314">
        <f>投入係数!N18*手順⑤!N$53</f>
        <v>0</v>
      </c>
      <c r="O18" s="314">
        <f>投入係数!O18*手順⑤!O$53</f>
        <v>0</v>
      </c>
      <c r="P18" s="314">
        <f>投入係数!P18*手順⑤!P$53</f>
        <v>0</v>
      </c>
      <c r="Q18" s="314">
        <f>投入係数!Q18*手順⑤!Q$53</f>
        <v>0</v>
      </c>
      <c r="R18" s="314">
        <f>投入係数!R18*手順⑤!R$53</f>
        <v>0</v>
      </c>
      <c r="S18" s="314">
        <f>投入係数!S18*手順⑤!S$53</f>
        <v>0</v>
      </c>
      <c r="T18" s="314">
        <f>投入係数!T18*手順⑤!T$53</f>
        <v>0</v>
      </c>
      <c r="U18" s="314">
        <f>投入係数!U18*手順⑤!U$53</f>
        <v>0</v>
      </c>
      <c r="V18" s="314">
        <f>投入係数!V18*手順⑤!V$53</f>
        <v>0</v>
      </c>
      <c r="W18" s="314">
        <f>投入係数!W18*手順⑤!W$53</f>
        <v>0</v>
      </c>
      <c r="X18" s="314">
        <f>投入係数!X18*手順⑤!X$53</f>
        <v>0</v>
      </c>
      <c r="Y18" s="314">
        <f>投入係数!Y18*手順⑤!Y$53</f>
        <v>0</v>
      </c>
      <c r="Z18" s="314">
        <f>投入係数!Z18*手順⑤!Z$53</f>
        <v>0</v>
      </c>
      <c r="AA18" s="314">
        <f>投入係数!AA18*手順⑤!AA$53</f>
        <v>0</v>
      </c>
      <c r="AB18" s="314">
        <f>投入係数!AB18*手順⑤!AB$53</f>
        <v>0</v>
      </c>
      <c r="AC18" s="314">
        <f>投入係数!AC18*手順⑤!AC$53</f>
        <v>0</v>
      </c>
      <c r="AD18" s="314">
        <f>投入係数!AD18*手順⑤!AD$53</f>
        <v>0</v>
      </c>
      <c r="AE18" s="314">
        <f>投入係数!AE18*手順⑤!AE$53</f>
        <v>0</v>
      </c>
      <c r="AF18" s="314">
        <f>投入係数!AF18*手順⑤!AF$53</f>
        <v>0</v>
      </c>
      <c r="AG18" s="314">
        <f>投入係数!AG18*手順⑤!AG$53</f>
        <v>0</v>
      </c>
      <c r="AH18" s="314">
        <f>投入係数!AH18*手順⑤!AH$53</f>
        <v>0</v>
      </c>
      <c r="AI18" s="314">
        <f>投入係数!AI18*手順⑤!AI$53</f>
        <v>0</v>
      </c>
      <c r="AJ18" s="314">
        <f>投入係数!AJ18*手順⑤!AJ$53</f>
        <v>0</v>
      </c>
      <c r="AK18" s="314">
        <f>投入係数!AK18*手順⑤!AK$53</f>
        <v>0</v>
      </c>
      <c r="AL18" s="314">
        <f>投入係数!AL18*手順⑤!AL$53</f>
        <v>0</v>
      </c>
      <c r="AM18" s="314">
        <f>投入係数!AM18*手順⑤!AM$53</f>
        <v>0</v>
      </c>
      <c r="AN18" s="314">
        <f>投入係数!AN18*手順⑤!AN$53</f>
        <v>0</v>
      </c>
      <c r="AO18" s="314">
        <f>投入係数!AO18*手順⑤!AO$53</f>
        <v>0</v>
      </c>
      <c r="AP18" s="314">
        <f>投入係数!AP18*手順⑤!AP$53</f>
        <v>0</v>
      </c>
      <c r="AQ18" s="298">
        <f t="shared" si="0"/>
        <v>0</v>
      </c>
    </row>
    <row r="19" spans="2:43" ht="16.5" customHeight="1">
      <c r="B19" s="294" t="s">
        <v>127</v>
      </c>
      <c r="C19" s="359" t="s">
        <v>12</v>
      </c>
      <c r="D19" s="408">
        <f>投入係数!D19*手順⑤!D$53</f>
        <v>0</v>
      </c>
      <c r="E19" s="314">
        <f>投入係数!E19*手順⑤!E$53</f>
        <v>0</v>
      </c>
      <c r="F19" s="314">
        <f>投入係数!F19*手順⑤!F$53</f>
        <v>0</v>
      </c>
      <c r="G19" s="314">
        <f>投入係数!G19*手順⑤!G$53</f>
        <v>0</v>
      </c>
      <c r="H19" s="314">
        <f>投入係数!H19*手順⑤!H$53</f>
        <v>0</v>
      </c>
      <c r="I19" s="314">
        <f>投入係数!I19*手順⑤!I$53</f>
        <v>0</v>
      </c>
      <c r="J19" s="314">
        <f>投入係数!J19*手順⑤!J$53</f>
        <v>0</v>
      </c>
      <c r="K19" s="314">
        <f>投入係数!K19*手順⑤!K$53</f>
        <v>0</v>
      </c>
      <c r="L19" s="314">
        <f>投入係数!L19*手順⑤!L$53</f>
        <v>0</v>
      </c>
      <c r="M19" s="314">
        <f>投入係数!M19*手順⑤!M$53</f>
        <v>0</v>
      </c>
      <c r="N19" s="314">
        <f>投入係数!N19*手順⑤!N$53</f>
        <v>0</v>
      </c>
      <c r="O19" s="314">
        <f>投入係数!O19*手順⑤!O$53</f>
        <v>0</v>
      </c>
      <c r="P19" s="314">
        <f>投入係数!P19*手順⑤!P$53</f>
        <v>0</v>
      </c>
      <c r="Q19" s="314">
        <f>投入係数!Q19*手順⑤!Q$53</f>
        <v>0</v>
      </c>
      <c r="R19" s="314">
        <f>投入係数!R19*手順⑤!R$53</f>
        <v>0</v>
      </c>
      <c r="S19" s="314">
        <f>投入係数!S19*手順⑤!S$53</f>
        <v>0</v>
      </c>
      <c r="T19" s="314">
        <f>投入係数!T19*手順⑤!T$53</f>
        <v>0</v>
      </c>
      <c r="U19" s="314">
        <f>投入係数!U19*手順⑤!U$53</f>
        <v>0</v>
      </c>
      <c r="V19" s="314">
        <f>投入係数!V19*手順⑤!V$53</f>
        <v>0</v>
      </c>
      <c r="W19" s="314">
        <f>投入係数!W19*手順⑤!W$53</f>
        <v>0</v>
      </c>
      <c r="X19" s="314">
        <f>投入係数!X19*手順⑤!X$53</f>
        <v>0</v>
      </c>
      <c r="Y19" s="314">
        <f>投入係数!Y19*手順⑤!Y$53</f>
        <v>0</v>
      </c>
      <c r="Z19" s="314">
        <f>投入係数!Z19*手順⑤!Z$53</f>
        <v>0</v>
      </c>
      <c r="AA19" s="314">
        <f>投入係数!AA19*手順⑤!AA$53</f>
        <v>0</v>
      </c>
      <c r="AB19" s="314">
        <f>投入係数!AB19*手順⑤!AB$53</f>
        <v>0</v>
      </c>
      <c r="AC19" s="314">
        <f>投入係数!AC19*手順⑤!AC$53</f>
        <v>0</v>
      </c>
      <c r="AD19" s="314">
        <f>投入係数!AD19*手順⑤!AD$53</f>
        <v>0</v>
      </c>
      <c r="AE19" s="314">
        <f>投入係数!AE19*手順⑤!AE$53</f>
        <v>0</v>
      </c>
      <c r="AF19" s="314">
        <f>投入係数!AF19*手順⑤!AF$53</f>
        <v>0</v>
      </c>
      <c r="AG19" s="314">
        <f>投入係数!AG19*手順⑤!AG$53</f>
        <v>0</v>
      </c>
      <c r="AH19" s="314">
        <f>投入係数!AH19*手順⑤!AH$53</f>
        <v>0</v>
      </c>
      <c r="AI19" s="314">
        <f>投入係数!AI19*手順⑤!AI$53</f>
        <v>0</v>
      </c>
      <c r="AJ19" s="314">
        <f>投入係数!AJ19*手順⑤!AJ$53</f>
        <v>0</v>
      </c>
      <c r="AK19" s="314">
        <f>投入係数!AK19*手順⑤!AK$53</f>
        <v>0</v>
      </c>
      <c r="AL19" s="314">
        <f>投入係数!AL19*手順⑤!AL$53</f>
        <v>0</v>
      </c>
      <c r="AM19" s="314">
        <f>投入係数!AM19*手順⑤!AM$53</f>
        <v>0</v>
      </c>
      <c r="AN19" s="314">
        <f>投入係数!AN19*手順⑤!AN$53</f>
        <v>0</v>
      </c>
      <c r="AO19" s="314">
        <f>投入係数!AO19*手順⑤!AO$53</f>
        <v>0</v>
      </c>
      <c r="AP19" s="314">
        <f>投入係数!AP19*手順⑤!AP$53</f>
        <v>0</v>
      </c>
      <c r="AQ19" s="298">
        <f t="shared" si="0"/>
        <v>0</v>
      </c>
    </row>
    <row r="20" spans="2:43" ht="16.5" customHeight="1">
      <c r="B20" s="294" t="s">
        <v>128</v>
      </c>
      <c r="C20" s="359" t="s">
        <v>418</v>
      </c>
      <c r="D20" s="408">
        <f>投入係数!D20*手順⑤!D$53</f>
        <v>0</v>
      </c>
      <c r="E20" s="314">
        <f>投入係数!E20*手順⑤!E$53</f>
        <v>0</v>
      </c>
      <c r="F20" s="314">
        <f>投入係数!F20*手順⑤!F$53</f>
        <v>0</v>
      </c>
      <c r="G20" s="314">
        <f>投入係数!G20*手順⑤!G$53</f>
        <v>0</v>
      </c>
      <c r="H20" s="314">
        <f>投入係数!H20*手順⑤!H$53</f>
        <v>0</v>
      </c>
      <c r="I20" s="314">
        <f>投入係数!I20*手順⑤!I$53</f>
        <v>0</v>
      </c>
      <c r="J20" s="314">
        <f>投入係数!J20*手順⑤!J$53</f>
        <v>0</v>
      </c>
      <c r="K20" s="314">
        <f>投入係数!K20*手順⑤!K$53</f>
        <v>0</v>
      </c>
      <c r="L20" s="314">
        <f>投入係数!L20*手順⑤!L$53</f>
        <v>0</v>
      </c>
      <c r="M20" s="314">
        <f>投入係数!M20*手順⑤!M$53</f>
        <v>0</v>
      </c>
      <c r="N20" s="314">
        <f>投入係数!N20*手順⑤!N$53</f>
        <v>0</v>
      </c>
      <c r="O20" s="314">
        <f>投入係数!O20*手順⑤!O$53</f>
        <v>0</v>
      </c>
      <c r="P20" s="314">
        <f>投入係数!P20*手順⑤!P$53</f>
        <v>0</v>
      </c>
      <c r="Q20" s="314">
        <f>投入係数!Q20*手順⑤!Q$53</f>
        <v>0</v>
      </c>
      <c r="R20" s="314">
        <f>投入係数!R20*手順⑤!R$53</f>
        <v>0</v>
      </c>
      <c r="S20" s="314">
        <f>投入係数!S20*手順⑤!S$53</f>
        <v>0</v>
      </c>
      <c r="T20" s="314">
        <f>投入係数!T20*手順⑤!T$53</f>
        <v>0</v>
      </c>
      <c r="U20" s="314">
        <f>投入係数!U20*手順⑤!U$53</f>
        <v>0</v>
      </c>
      <c r="V20" s="314">
        <f>投入係数!V20*手順⑤!V$53</f>
        <v>0</v>
      </c>
      <c r="W20" s="314">
        <f>投入係数!W20*手順⑤!W$53</f>
        <v>0</v>
      </c>
      <c r="X20" s="314">
        <f>投入係数!X20*手順⑤!X$53</f>
        <v>0</v>
      </c>
      <c r="Y20" s="314">
        <f>投入係数!Y20*手順⑤!Y$53</f>
        <v>0</v>
      </c>
      <c r="Z20" s="314">
        <f>投入係数!Z20*手順⑤!Z$53</f>
        <v>0</v>
      </c>
      <c r="AA20" s="314">
        <f>投入係数!AA20*手順⑤!AA$53</f>
        <v>0</v>
      </c>
      <c r="AB20" s="314">
        <f>投入係数!AB20*手順⑤!AB$53</f>
        <v>0</v>
      </c>
      <c r="AC20" s="314">
        <f>投入係数!AC20*手順⑤!AC$53</f>
        <v>0</v>
      </c>
      <c r="AD20" s="314">
        <f>投入係数!AD20*手順⑤!AD$53</f>
        <v>0</v>
      </c>
      <c r="AE20" s="314">
        <f>投入係数!AE20*手順⑤!AE$53</f>
        <v>0</v>
      </c>
      <c r="AF20" s="314">
        <f>投入係数!AF20*手順⑤!AF$53</f>
        <v>0</v>
      </c>
      <c r="AG20" s="314">
        <f>投入係数!AG20*手順⑤!AG$53</f>
        <v>0</v>
      </c>
      <c r="AH20" s="314">
        <f>投入係数!AH20*手順⑤!AH$53</f>
        <v>0</v>
      </c>
      <c r="AI20" s="314">
        <f>投入係数!AI20*手順⑤!AI$53</f>
        <v>0</v>
      </c>
      <c r="AJ20" s="314">
        <f>投入係数!AJ20*手順⑤!AJ$53</f>
        <v>0</v>
      </c>
      <c r="AK20" s="314">
        <f>投入係数!AK20*手順⑤!AK$53</f>
        <v>0</v>
      </c>
      <c r="AL20" s="314">
        <f>投入係数!AL20*手順⑤!AL$53</f>
        <v>0</v>
      </c>
      <c r="AM20" s="314">
        <f>投入係数!AM20*手順⑤!AM$53</f>
        <v>0</v>
      </c>
      <c r="AN20" s="314">
        <f>投入係数!AN20*手順⑤!AN$53</f>
        <v>0</v>
      </c>
      <c r="AO20" s="314">
        <f>投入係数!AO20*手順⑤!AO$53</f>
        <v>0</v>
      </c>
      <c r="AP20" s="314">
        <f>投入係数!AP20*手順⑤!AP$53</f>
        <v>0</v>
      </c>
      <c r="AQ20" s="298">
        <f t="shared" si="0"/>
        <v>0</v>
      </c>
    </row>
    <row r="21" spans="2:43" ht="16.5" customHeight="1">
      <c r="B21" s="294" t="s">
        <v>129</v>
      </c>
      <c r="C21" s="359" t="s">
        <v>419</v>
      </c>
      <c r="D21" s="408">
        <f>投入係数!D21*手順⑤!D$53</f>
        <v>0</v>
      </c>
      <c r="E21" s="314">
        <f>投入係数!E21*手順⑤!E$53</f>
        <v>0</v>
      </c>
      <c r="F21" s="314">
        <f>投入係数!F21*手順⑤!F$53</f>
        <v>0</v>
      </c>
      <c r="G21" s="314">
        <f>投入係数!G21*手順⑤!G$53</f>
        <v>0</v>
      </c>
      <c r="H21" s="314">
        <f>投入係数!H21*手順⑤!H$53</f>
        <v>0</v>
      </c>
      <c r="I21" s="314">
        <f>投入係数!I21*手順⑤!I$53</f>
        <v>0</v>
      </c>
      <c r="J21" s="314">
        <f>投入係数!J21*手順⑤!J$53</f>
        <v>0</v>
      </c>
      <c r="K21" s="314">
        <f>投入係数!K21*手順⑤!K$53</f>
        <v>0</v>
      </c>
      <c r="L21" s="314">
        <f>投入係数!L21*手順⑤!L$53</f>
        <v>0</v>
      </c>
      <c r="M21" s="314">
        <f>投入係数!M21*手順⑤!M$53</f>
        <v>0</v>
      </c>
      <c r="N21" s="314">
        <f>投入係数!N21*手順⑤!N$53</f>
        <v>0</v>
      </c>
      <c r="O21" s="314">
        <f>投入係数!O21*手順⑤!O$53</f>
        <v>0</v>
      </c>
      <c r="P21" s="314">
        <f>投入係数!P21*手順⑤!P$53</f>
        <v>0</v>
      </c>
      <c r="Q21" s="314">
        <f>投入係数!Q21*手順⑤!Q$53</f>
        <v>0</v>
      </c>
      <c r="R21" s="314">
        <f>投入係数!R21*手順⑤!R$53</f>
        <v>0</v>
      </c>
      <c r="S21" s="314">
        <f>投入係数!S21*手順⑤!S$53</f>
        <v>0</v>
      </c>
      <c r="T21" s="314">
        <f>投入係数!T21*手順⑤!T$53</f>
        <v>0</v>
      </c>
      <c r="U21" s="314">
        <f>投入係数!U21*手順⑤!U$53</f>
        <v>0</v>
      </c>
      <c r="V21" s="314">
        <f>投入係数!V21*手順⑤!V$53</f>
        <v>0</v>
      </c>
      <c r="W21" s="314">
        <f>投入係数!W21*手順⑤!W$53</f>
        <v>0</v>
      </c>
      <c r="X21" s="314">
        <f>投入係数!X21*手順⑤!X$53</f>
        <v>0</v>
      </c>
      <c r="Y21" s="314">
        <f>投入係数!Y21*手順⑤!Y$53</f>
        <v>0</v>
      </c>
      <c r="Z21" s="314">
        <f>投入係数!Z21*手順⑤!Z$53</f>
        <v>0</v>
      </c>
      <c r="AA21" s="314">
        <f>投入係数!AA21*手順⑤!AA$53</f>
        <v>0</v>
      </c>
      <c r="AB21" s="314">
        <f>投入係数!AB21*手順⑤!AB$53</f>
        <v>0</v>
      </c>
      <c r="AC21" s="314">
        <f>投入係数!AC21*手順⑤!AC$53</f>
        <v>0</v>
      </c>
      <c r="AD21" s="314">
        <f>投入係数!AD21*手順⑤!AD$53</f>
        <v>0</v>
      </c>
      <c r="AE21" s="314">
        <f>投入係数!AE21*手順⑤!AE$53</f>
        <v>0</v>
      </c>
      <c r="AF21" s="314">
        <f>投入係数!AF21*手順⑤!AF$53</f>
        <v>0</v>
      </c>
      <c r="AG21" s="314">
        <f>投入係数!AG21*手順⑤!AG$53</f>
        <v>0</v>
      </c>
      <c r="AH21" s="314">
        <f>投入係数!AH21*手順⑤!AH$53</f>
        <v>0</v>
      </c>
      <c r="AI21" s="314">
        <f>投入係数!AI21*手順⑤!AI$53</f>
        <v>0</v>
      </c>
      <c r="AJ21" s="314">
        <f>投入係数!AJ21*手順⑤!AJ$53</f>
        <v>0</v>
      </c>
      <c r="AK21" s="314">
        <f>投入係数!AK21*手順⑤!AK$53</f>
        <v>0</v>
      </c>
      <c r="AL21" s="314">
        <f>投入係数!AL21*手順⑤!AL$53</f>
        <v>0</v>
      </c>
      <c r="AM21" s="314">
        <f>投入係数!AM21*手順⑤!AM$53</f>
        <v>0</v>
      </c>
      <c r="AN21" s="314">
        <f>投入係数!AN21*手順⑤!AN$53</f>
        <v>0</v>
      </c>
      <c r="AO21" s="314">
        <f>投入係数!AO21*手順⑤!AO$53</f>
        <v>0</v>
      </c>
      <c r="AP21" s="314">
        <f>投入係数!AP21*手順⑤!AP$53</f>
        <v>0</v>
      </c>
      <c r="AQ21" s="298">
        <f t="shared" si="0"/>
        <v>0</v>
      </c>
    </row>
    <row r="22" spans="2:43" ht="16.5" customHeight="1">
      <c r="B22" s="294" t="s">
        <v>131</v>
      </c>
      <c r="C22" s="359" t="s">
        <v>420</v>
      </c>
      <c r="D22" s="408">
        <f>投入係数!D22*手順⑤!D$53</f>
        <v>0</v>
      </c>
      <c r="E22" s="314">
        <f>投入係数!E22*手順⑤!E$53</f>
        <v>0</v>
      </c>
      <c r="F22" s="314">
        <f>投入係数!F22*手順⑤!F$53</f>
        <v>0</v>
      </c>
      <c r="G22" s="314">
        <f>投入係数!G22*手順⑤!G$53</f>
        <v>0</v>
      </c>
      <c r="H22" s="314">
        <f>投入係数!H22*手順⑤!H$53</f>
        <v>0</v>
      </c>
      <c r="I22" s="314">
        <f>投入係数!I22*手順⑤!I$53</f>
        <v>0</v>
      </c>
      <c r="J22" s="314">
        <f>投入係数!J22*手順⑤!J$53</f>
        <v>0</v>
      </c>
      <c r="K22" s="314">
        <f>投入係数!K22*手順⑤!K$53</f>
        <v>0</v>
      </c>
      <c r="L22" s="314">
        <f>投入係数!L22*手順⑤!L$53</f>
        <v>0</v>
      </c>
      <c r="M22" s="314">
        <f>投入係数!M22*手順⑤!M$53</f>
        <v>0</v>
      </c>
      <c r="N22" s="314">
        <f>投入係数!N22*手順⑤!N$53</f>
        <v>0</v>
      </c>
      <c r="O22" s="314">
        <f>投入係数!O22*手順⑤!O$53</f>
        <v>0</v>
      </c>
      <c r="P22" s="314">
        <f>投入係数!P22*手順⑤!P$53</f>
        <v>0</v>
      </c>
      <c r="Q22" s="314">
        <f>投入係数!Q22*手順⑤!Q$53</f>
        <v>0</v>
      </c>
      <c r="R22" s="314">
        <f>投入係数!R22*手順⑤!R$53</f>
        <v>0</v>
      </c>
      <c r="S22" s="314">
        <f>投入係数!S22*手順⑤!S$53</f>
        <v>0</v>
      </c>
      <c r="T22" s="314">
        <f>投入係数!T22*手順⑤!T$53</f>
        <v>0</v>
      </c>
      <c r="U22" s="314">
        <f>投入係数!U22*手順⑤!U$53</f>
        <v>0</v>
      </c>
      <c r="V22" s="314">
        <f>投入係数!V22*手順⑤!V$53</f>
        <v>0</v>
      </c>
      <c r="W22" s="314">
        <f>投入係数!W22*手順⑤!W$53</f>
        <v>0</v>
      </c>
      <c r="X22" s="314">
        <f>投入係数!X22*手順⑤!X$53</f>
        <v>0</v>
      </c>
      <c r="Y22" s="314">
        <f>投入係数!Y22*手順⑤!Y$53</f>
        <v>0</v>
      </c>
      <c r="Z22" s="314">
        <f>投入係数!Z22*手順⑤!Z$53</f>
        <v>0</v>
      </c>
      <c r="AA22" s="314">
        <f>投入係数!AA22*手順⑤!AA$53</f>
        <v>0</v>
      </c>
      <c r="AB22" s="314">
        <f>投入係数!AB22*手順⑤!AB$53</f>
        <v>0</v>
      </c>
      <c r="AC22" s="314">
        <f>投入係数!AC22*手順⑤!AC$53</f>
        <v>0</v>
      </c>
      <c r="AD22" s="314">
        <f>投入係数!AD22*手順⑤!AD$53</f>
        <v>0</v>
      </c>
      <c r="AE22" s="314">
        <f>投入係数!AE22*手順⑤!AE$53</f>
        <v>0</v>
      </c>
      <c r="AF22" s="314">
        <f>投入係数!AF22*手順⑤!AF$53</f>
        <v>0</v>
      </c>
      <c r="AG22" s="314">
        <f>投入係数!AG22*手順⑤!AG$53</f>
        <v>0</v>
      </c>
      <c r="AH22" s="314">
        <f>投入係数!AH22*手順⑤!AH$53</f>
        <v>0</v>
      </c>
      <c r="AI22" s="314">
        <f>投入係数!AI22*手順⑤!AI$53</f>
        <v>0</v>
      </c>
      <c r="AJ22" s="314">
        <f>投入係数!AJ22*手順⑤!AJ$53</f>
        <v>0</v>
      </c>
      <c r="AK22" s="314">
        <f>投入係数!AK22*手順⑤!AK$53</f>
        <v>0</v>
      </c>
      <c r="AL22" s="314">
        <f>投入係数!AL22*手順⑤!AL$53</f>
        <v>0</v>
      </c>
      <c r="AM22" s="314">
        <f>投入係数!AM22*手順⑤!AM$53</f>
        <v>0</v>
      </c>
      <c r="AN22" s="314">
        <f>投入係数!AN22*手順⑤!AN$53</f>
        <v>0</v>
      </c>
      <c r="AO22" s="314">
        <f>投入係数!AO22*手順⑤!AO$53</f>
        <v>0</v>
      </c>
      <c r="AP22" s="314">
        <f>投入係数!AP22*手順⑤!AP$53</f>
        <v>0</v>
      </c>
      <c r="AQ22" s="298">
        <f t="shared" si="0"/>
        <v>0</v>
      </c>
    </row>
    <row r="23" spans="2:43" ht="16.5" customHeight="1">
      <c r="B23" s="294" t="s">
        <v>133</v>
      </c>
      <c r="C23" s="359" t="s">
        <v>14</v>
      </c>
      <c r="D23" s="408">
        <f>投入係数!D23*手順⑤!D$53</f>
        <v>0</v>
      </c>
      <c r="E23" s="314">
        <f>投入係数!E23*手順⑤!E$53</f>
        <v>0</v>
      </c>
      <c r="F23" s="314">
        <f>投入係数!F23*手順⑤!F$53</f>
        <v>0</v>
      </c>
      <c r="G23" s="314">
        <f>投入係数!G23*手順⑤!G$53</f>
        <v>0</v>
      </c>
      <c r="H23" s="314">
        <f>投入係数!H23*手順⑤!H$53</f>
        <v>0</v>
      </c>
      <c r="I23" s="314">
        <f>投入係数!I23*手順⑤!I$53</f>
        <v>0</v>
      </c>
      <c r="J23" s="314">
        <f>投入係数!J23*手順⑤!J$53</f>
        <v>0</v>
      </c>
      <c r="K23" s="314">
        <f>投入係数!K23*手順⑤!K$53</f>
        <v>0</v>
      </c>
      <c r="L23" s="314">
        <f>投入係数!L23*手順⑤!L$53</f>
        <v>0</v>
      </c>
      <c r="M23" s="314">
        <f>投入係数!M23*手順⑤!M$53</f>
        <v>0</v>
      </c>
      <c r="N23" s="314">
        <f>投入係数!N23*手順⑤!N$53</f>
        <v>0</v>
      </c>
      <c r="O23" s="314">
        <f>投入係数!O23*手順⑤!O$53</f>
        <v>0</v>
      </c>
      <c r="P23" s="314">
        <f>投入係数!P23*手順⑤!P$53</f>
        <v>0</v>
      </c>
      <c r="Q23" s="314">
        <f>投入係数!Q23*手順⑤!Q$53</f>
        <v>0</v>
      </c>
      <c r="R23" s="314">
        <f>投入係数!R23*手順⑤!R$53</f>
        <v>0</v>
      </c>
      <c r="S23" s="314">
        <f>投入係数!S23*手順⑤!S$53</f>
        <v>0</v>
      </c>
      <c r="T23" s="314">
        <f>投入係数!T23*手順⑤!T$53</f>
        <v>0</v>
      </c>
      <c r="U23" s="314">
        <f>投入係数!U23*手順⑤!U$53</f>
        <v>0</v>
      </c>
      <c r="V23" s="314">
        <f>投入係数!V23*手順⑤!V$53</f>
        <v>0</v>
      </c>
      <c r="W23" s="314">
        <f>投入係数!W23*手順⑤!W$53</f>
        <v>0</v>
      </c>
      <c r="X23" s="314">
        <f>投入係数!X23*手順⑤!X$53</f>
        <v>0</v>
      </c>
      <c r="Y23" s="314">
        <f>投入係数!Y23*手順⑤!Y$53</f>
        <v>0</v>
      </c>
      <c r="Z23" s="314">
        <f>投入係数!Z23*手順⑤!Z$53</f>
        <v>0</v>
      </c>
      <c r="AA23" s="314">
        <f>投入係数!AA23*手順⑤!AA$53</f>
        <v>0</v>
      </c>
      <c r="AB23" s="314">
        <f>投入係数!AB23*手順⑤!AB$53</f>
        <v>0</v>
      </c>
      <c r="AC23" s="314">
        <f>投入係数!AC23*手順⑤!AC$53</f>
        <v>0</v>
      </c>
      <c r="AD23" s="314">
        <f>投入係数!AD23*手順⑤!AD$53</f>
        <v>0</v>
      </c>
      <c r="AE23" s="314">
        <f>投入係数!AE23*手順⑤!AE$53</f>
        <v>0</v>
      </c>
      <c r="AF23" s="314">
        <f>投入係数!AF23*手順⑤!AF$53</f>
        <v>0</v>
      </c>
      <c r="AG23" s="314">
        <f>投入係数!AG23*手順⑤!AG$53</f>
        <v>0</v>
      </c>
      <c r="AH23" s="314">
        <f>投入係数!AH23*手順⑤!AH$53</f>
        <v>0</v>
      </c>
      <c r="AI23" s="314">
        <f>投入係数!AI23*手順⑤!AI$53</f>
        <v>0</v>
      </c>
      <c r="AJ23" s="314">
        <f>投入係数!AJ23*手順⑤!AJ$53</f>
        <v>0</v>
      </c>
      <c r="AK23" s="314">
        <f>投入係数!AK23*手順⑤!AK$53</f>
        <v>0</v>
      </c>
      <c r="AL23" s="314">
        <f>投入係数!AL23*手順⑤!AL$53</f>
        <v>0</v>
      </c>
      <c r="AM23" s="314">
        <f>投入係数!AM23*手順⑤!AM$53</f>
        <v>0</v>
      </c>
      <c r="AN23" s="314">
        <f>投入係数!AN23*手順⑤!AN$53</f>
        <v>0</v>
      </c>
      <c r="AO23" s="314">
        <f>投入係数!AO23*手順⑤!AO$53</f>
        <v>0</v>
      </c>
      <c r="AP23" s="314">
        <f>投入係数!AP23*手順⑤!AP$53</f>
        <v>0</v>
      </c>
      <c r="AQ23" s="298">
        <f t="shared" si="0"/>
        <v>0</v>
      </c>
    </row>
    <row r="24" spans="2:43" ht="16.5" customHeight="1">
      <c r="B24" s="294" t="s">
        <v>135</v>
      </c>
      <c r="C24" s="359" t="s">
        <v>13</v>
      </c>
      <c r="D24" s="408">
        <f>投入係数!D24*手順⑤!D$53</f>
        <v>0</v>
      </c>
      <c r="E24" s="314">
        <f>投入係数!E24*手順⑤!E$53</f>
        <v>0</v>
      </c>
      <c r="F24" s="314">
        <f>投入係数!F24*手順⑤!F$53</f>
        <v>0</v>
      </c>
      <c r="G24" s="314">
        <f>投入係数!G24*手順⑤!G$53</f>
        <v>0</v>
      </c>
      <c r="H24" s="314">
        <f>投入係数!H24*手順⑤!H$53</f>
        <v>0</v>
      </c>
      <c r="I24" s="314">
        <f>投入係数!I24*手順⑤!I$53</f>
        <v>0</v>
      </c>
      <c r="J24" s="314">
        <f>投入係数!J24*手順⑤!J$53</f>
        <v>0</v>
      </c>
      <c r="K24" s="314">
        <f>投入係数!K24*手順⑤!K$53</f>
        <v>0</v>
      </c>
      <c r="L24" s="314">
        <f>投入係数!L24*手順⑤!L$53</f>
        <v>0</v>
      </c>
      <c r="M24" s="314">
        <f>投入係数!M24*手順⑤!M$53</f>
        <v>0</v>
      </c>
      <c r="N24" s="314">
        <f>投入係数!N24*手順⑤!N$53</f>
        <v>0</v>
      </c>
      <c r="O24" s="314">
        <f>投入係数!O24*手順⑤!O$53</f>
        <v>0</v>
      </c>
      <c r="P24" s="314">
        <f>投入係数!P24*手順⑤!P$53</f>
        <v>0</v>
      </c>
      <c r="Q24" s="314">
        <f>投入係数!Q24*手順⑤!Q$53</f>
        <v>0</v>
      </c>
      <c r="R24" s="314">
        <f>投入係数!R24*手順⑤!R$53</f>
        <v>0</v>
      </c>
      <c r="S24" s="314">
        <f>投入係数!S24*手順⑤!S$53</f>
        <v>0</v>
      </c>
      <c r="T24" s="314">
        <f>投入係数!T24*手順⑤!T$53</f>
        <v>0</v>
      </c>
      <c r="U24" s="314">
        <f>投入係数!U24*手順⑤!U$53</f>
        <v>0</v>
      </c>
      <c r="V24" s="314">
        <f>投入係数!V24*手順⑤!V$53</f>
        <v>0</v>
      </c>
      <c r="W24" s="314">
        <f>投入係数!W24*手順⑤!W$53</f>
        <v>0</v>
      </c>
      <c r="X24" s="314">
        <f>投入係数!X24*手順⑤!X$53</f>
        <v>0</v>
      </c>
      <c r="Y24" s="314">
        <f>投入係数!Y24*手順⑤!Y$53</f>
        <v>0</v>
      </c>
      <c r="Z24" s="314">
        <f>投入係数!Z24*手順⑤!Z$53</f>
        <v>0</v>
      </c>
      <c r="AA24" s="314">
        <f>投入係数!AA24*手順⑤!AA$53</f>
        <v>0</v>
      </c>
      <c r="AB24" s="314">
        <f>投入係数!AB24*手順⑤!AB$53</f>
        <v>0</v>
      </c>
      <c r="AC24" s="314">
        <f>投入係数!AC24*手順⑤!AC$53</f>
        <v>0</v>
      </c>
      <c r="AD24" s="314">
        <f>投入係数!AD24*手順⑤!AD$53</f>
        <v>0</v>
      </c>
      <c r="AE24" s="314">
        <f>投入係数!AE24*手順⑤!AE$53</f>
        <v>0</v>
      </c>
      <c r="AF24" s="314">
        <f>投入係数!AF24*手順⑤!AF$53</f>
        <v>0</v>
      </c>
      <c r="AG24" s="314">
        <f>投入係数!AG24*手順⑤!AG$53</f>
        <v>0</v>
      </c>
      <c r="AH24" s="314">
        <f>投入係数!AH24*手順⑤!AH$53</f>
        <v>0</v>
      </c>
      <c r="AI24" s="314">
        <f>投入係数!AI24*手順⑤!AI$53</f>
        <v>0</v>
      </c>
      <c r="AJ24" s="314">
        <f>投入係数!AJ24*手順⑤!AJ$53</f>
        <v>0</v>
      </c>
      <c r="AK24" s="314">
        <f>投入係数!AK24*手順⑤!AK$53</f>
        <v>0</v>
      </c>
      <c r="AL24" s="314">
        <f>投入係数!AL24*手順⑤!AL$53</f>
        <v>0</v>
      </c>
      <c r="AM24" s="314">
        <f>投入係数!AM24*手順⑤!AM$53</f>
        <v>0</v>
      </c>
      <c r="AN24" s="314">
        <f>投入係数!AN24*手順⑤!AN$53</f>
        <v>0</v>
      </c>
      <c r="AO24" s="314">
        <f>投入係数!AO24*手順⑤!AO$53</f>
        <v>0</v>
      </c>
      <c r="AP24" s="314">
        <f>投入係数!AP24*手順⑤!AP$53</f>
        <v>0</v>
      </c>
      <c r="AQ24" s="298">
        <f t="shared" si="0"/>
        <v>0</v>
      </c>
    </row>
    <row r="25" spans="2:43" ht="16.5" customHeight="1">
      <c r="B25" s="294" t="s">
        <v>136</v>
      </c>
      <c r="C25" s="359" t="s">
        <v>577</v>
      </c>
      <c r="D25" s="408">
        <f>投入係数!D25*手順⑤!D$53</f>
        <v>0</v>
      </c>
      <c r="E25" s="314">
        <f>投入係数!E25*手順⑤!E$53</f>
        <v>0</v>
      </c>
      <c r="F25" s="314">
        <f>投入係数!F25*手順⑤!F$53</f>
        <v>0</v>
      </c>
      <c r="G25" s="314">
        <f>投入係数!G25*手順⑤!G$53</f>
        <v>0</v>
      </c>
      <c r="H25" s="314">
        <f>投入係数!H25*手順⑤!H$53</f>
        <v>0</v>
      </c>
      <c r="I25" s="314">
        <f>投入係数!I25*手順⑤!I$53</f>
        <v>0</v>
      </c>
      <c r="J25" s="314">
        <f>投入係数!J25*手順⑤!J$53</f>
        <v>0</v>
      </c>
      <c r="K25" s="314">
        <f>投入係数!K25*手順⑤!K$53</f>
        <v>0</v>
      </c>
      <c r="L25" s="314">
        <f>投入係数!L25*手順⑤!L$53</f>
        <v>0</v>
      </c>
      <c r="M25" s="314">
        <f>投入係数!M25*手順⑤!M$53</f>
        <v>0</v>
      </c>
      <c r="N25" s="314">
        <f>投入係数!N25*手順⑤!N$53</f>
        <v>0</v>
      </c>
      <c r="O25" s="314">
        <f>投入係数!O25*手順⑤!O$53</f>
        <v>0</v>
      </c>
      <c r="P25" s="314">
        <f>投入係数!P25*手順⑤!P$53</f>
        <v>0</v>
      </c>
      <c r="Q25" s="314">
        <f>投入係数!Q25*手順⑤!Q$53</f>
        <v>0</v>
      </c>
      <c r="R25" s="314">
        <f>投入係数!R25*手順⑤!R$53</f>
        <v>0</v>
      </c>
      <c r="S25" s="314">
        <f>投入係数!S25*手順⑤!S$53</f>
        <v>0</v>
      </c>
      <c r="T25" s="314">
        <f>投入係数!T25*手順⑤!T$53</f>
        <v>0</v>
      </c>
      <c r="U25" s="314">
        <f>投入係数!U25*手順⑤!U$53</f>
        <v>0</v>
      </c>
      <c r="V25" s="314">
        <f>投入係数!V25*手順⑤!V$53</f>
        <v>0</v>
      </c>
      <c r="W25" s="314">
        <f>投入係数!W25*手順⑤!W$53</f>
        <v>0</v>
      </c>
      <c r="X25" s="314">
        <f>投入係数!X25*手順⑤!X$53</f>
        <v>0</v>
      </c>
      <c r="Y25" s="314">
        <f>投入係数!Y25*手順⑤!Y$53</f>
        <v>0</v>
      </c>
      <c r="Z25" s="314">
        <f>投入係数!Z25*手順⑤!Z$53</f>
        <v>0</v>
      </c>
      <c r="AA25" s="314">
        <f>投入係数!AA25*手順⑤!AA$53</f>
        <v>0</v>
      </c>
      <c r="AB25" s="314">
        <f>投入係数!AB25*手順⑤!AB$53</f>
        <v>0</v>
      </c>
      <c r="AC25" s="314">
        <f>投入係数!AC25*手順⑤!AC$53</f>
        <v>0</v>
      </c>
      <c r="AD25" s="314">
        <f>投入係数!AD25*手順⑤!AD$53</f>
        <v>0</v>
      </c>
      <c r="AE25" s="314">
        <f>投入係数!AE25*手順⑤!AE$53</f>
        <v>0</v>
      </c>
      <c r="AF25" s="314">
        <f>投入係数!AF25*手順⑤!AF$53</f>
        <v>0</v>
      </c>
      <c r="AG25" s="314">
        <f>投入係数!AG25*手順⑤!AG$53</f>
        <v>0</v>
      </c>
      <c r="AH25" s="314">
        <f>投入係数!AH25*手順⑤!AH$53</f>
        <v>0</v>
      </c>
      <c r="AI25" s="314">
        <f>投入係数!AI25*手順⑤!AI$53</f>
        <v>0</v>
      </c>
      <c r="AJ25" s="314">
        <f>投入係数!AJ25*手順⑤!AJ$53</f>
        <v>0</v>
      </c>
      <c r="AK25" s="314">
        <f>投入係数!AK25*手順⑤!AK$53</f>
        <v>0</v>
      </c>
      <c r="AL25" s="314">
        <f>投入係数!AL25*手順⑤!AL$53</f>
        <v>0</v>
      </c>
      <c r="AM25" s="314">
        <f>投入係数!AM25*手順⑤!AM$53</f>
        <v>0</v>
      </c>
      <c r="AN25" s="314">
        <f>投入係数!AN25*手順⑤!AN$53</f>
        <v>0</v>
      </c>
      <c r="AO25" s="314">
        <f>投入係数!AO25*手順⑤!AO$53</f>
        <v>0</v>
      </c>
      <c r="AP25" s="314">
        <f>投入係数!AP25*手順⑤!AP$53</f>
        <v>0</v>
      </c>
      <c r="AQ25" s="298">
        <f t="shared" si="0"/>
        <v>0</v>
      </c>
    </row>
    <row r="26" spans="2:43" ht="16.5" customHeight="1">
      <c r="B26" s="294" t="s">
        <v>138</v>
      </c>
      <c r="C26" s="359" t="s">
        <v>15</v>
      </c>
      <c r="D26" s="408">
        <f>投入係数!D26*手順⑤!D$53</f>
        <v>0</v>
      </c>
      <c r="E26" s="314">
        <f>投入係数!E26*手順⑤!E$53</f>
        <v>0</v>
      </c>
      <c r="F26" s="314">
        <f>投入係数!F26*手順⑤!F$53</f>
        <v>0</v>
      </c>
      <c r="G26" s="314">
        <f>投入係数!G26*手順⑤!G$53</f>
        <v>0</v>
      </c>
      <c r="H26" s="314">
        <f>投入係数!H26*手順⑤!H$53</f>
        <v>0</v>
      </c>
      <c r="I26" s="314">
        <f>投入係数!I26*手順⑤!I$53</f>
        <v>0</v>
      </c>
      <c r="J26" s="314">
        <f>投入係数!J26*手順⑤!J$53</f>
        <v>0</v>
      </c>
      <c r="K26" s="314">
        <f>投入係数!K26*手順⑤!K$53</f>
        <v>0</v>
      </c>
      <c r="L26" s="314">
        <f>投入係数!L26*手順⑤!L$53</f>
        <v>0</v>
      </c>
      <c r="M26" s="314">
        <f>投入係数!M26*手順⑤!M$53</f>
        <v>0</v>
      </c>
      <c r="N26" s="314">
        <f>投入係数!N26*手順⑤!N$53</f>
        <v>0</v>
      </c>
      <c r="O26" s="314">
        <f>投入係数!O26*手順⑤!O$53</f>
        <v>0</v>
      </c>
      <c r="P26" s="314">
        <f>投入係数!P26*手順⑤!P$53</f>
        <v>0</v>
      </c>
      <c r="Q26" s="314">
        <f>投入係数!Q26*手順⑤!Q$53</f>
        <v>0</v>
      </c>
      <c r="R26" s="314">
        <f>投入係数!R26*手順⑤!R$53</f>
        <v>0</v>
      </c>
      <c r="S26" s="314">
        <f>投入係数!S26*手順⑤!S$53</f>
        <v>0</v>
      </c>
      <c r="T26" s="314">
        <f>投入係数!T26*手順⑤!T$53</f>
        <v>0</v>
      </c>
      <c r="U26" s="314">
        <f>投入係数!U26*手順⑤!U$53</f>
        <v>0</v>
      </c>
      <c r="V26" s="314">
        <f>投入係数!V26*手順⑤!V$53</f>
        <v>0</v>
      </c>
      <c r="W26" s="314">
        <f>投入係数!W26*手順⑤!W$53</f>
        <v>0</v>
      </c>
      <c r="X26" s="314">
        <f>投入係数!X26*手順⑤!X$53</f>
        <v>0</v>
      </c>
      <c r="Y26" s="314">
        <f>投入係数!Y26*手順⑤!Y$53</f>
        <v>0</v>
      </c>
      <c r="Z26" s="314">
        <f>投入係数!Z26*手順⑤!Z$53</f>
        <v>0</v>
      </c>
      <c r="AA26" s="314">
        <f>投入係数!AA26*手順⑤!AA$53</f>
        <v>0</v>
      </c>
      <c r="AB26" s="314">
        <f>投入係数!AB26*手順⑤!AB$53</f>
        <v>0</v>
      </c>
      <c r="AC26" s="314">
        <f>投入係数!AC26*手順⑤!AC$53</f>
        <v>0</v>
      </c>
      <c r="AD26" s="314">
        <f>投入係数!AD26*手順⑤!AD$53</f>
        <v>0</v>
      </c>
      <c r="AE26" s="314">
        <f>投入係数!AE26*手順⑤!AE$53</f>
        <v>0</v>
      </c>
      <c r="AF26" s="314">
        <f>投入係数!AF26*手順⑤!AF$53</f>
        <v>0</v>
      </c>
      <c r="AG26" s="314">
        <f>投入係数!AG26*手順⑤!AG$53</f>
        <v>0</v>
      </c>
      <c r="AH26" s="314">
        <f>投入係数!AH26*手順⑤!AH$53</f>
        <v>0</v>
      </c>
      <c r="AI26" s="314">
        <f>投入係数!AI26*手順⑤!AI$53</f>
        <v>0</v>
      </c>
      <c r="AJ26" s="314">
        <f>投入係数!AJ26*手順⑤!AJ$53</f>
        <v>0</v>
      </c>
      <c r="AK26" s="314">
        <f>投入係数!AK26*手順⑤!AK$53</f>
        <v>0</v>
      </c>
      <c r="AL26" s="314">
        <f>投入係数!AL26*手順⑤!AL$53</f>
        <v>0</v>
      </c>
      <c r="AM26" s="314">
        <f>投入係数!AM26*手順⑤!AM$53</f>
        <v>0</v>
      </c>
      <c r="AN26" s="314">
        <f>投入係数!AN26*手順⑤!AN$53</f>
        <v>0</v>
      </c>
      <c r="AO26" s="314">
        <f>投入係数!AO26*手順⑤!AO$53</f>
        <v>0</v>
      </c>
      <c r="AP26" s="314">
        <f>投入係数!AP26*手順⑤!AP$53</f>
        <v>0</v>
      </c>
      <c r="AQ26" s="298">
        <f t="shared" si="0"/>
        <v>0</v>
      </c>
    </row>
    <row r="27" spans="2:43" ht="16.5" customHeight="1">
      <c r="B27" s="294" t="s">
        <v>139</v>
      </c>
      <c r="C27" s="359" t="s">
        <v>16</v>
      </c>
      <c r="D27" s="408">
        <f>投入係数!D27*手順⑤!D$53</f>
        <v>0</v>
      </c>
      <c r="E27" s="314">
        <f>投入係数!E27*手順⑤!E$53</f>
        <v>0</v>
      </c>
      <c r="F27" s="314">
        <f>投入係数!F27*手順⑤!F$53</f>
        <v>0</v>
      </c>
      <c r="G27" s="314">
        <f>投入係数!G27*手順⑤!G$53</f>
        <v>0</v>
      </c>
      <c r="H27" s="314">
        <f>投入係数!H27*手順⑤!H$53</f>
        <v>0</v>
      </c>
      <c r="I27" s="314">
        <f>投入係数!I27*手順⑤!I$53</f>
        <v>0</v>
      </c>
      <c r="J27" s="314">
        <f>投入係数!J27*手順⑤!J$53</f>
        <v>0</v>
      </c>
      <c r="K27" s="314">
        <f>投入係数!K27*手順⑤!K$53</f>
        <v>0</v>
      </c>
      <c r="L27" s="314">
        <f>投入係数!L27*手順⑤!L$53</f>
        <v>0</v>
      </c>
      <c r="M27" s="314">
        <f>投入係数!M27*手順⑤!M$53</f>
        <v>0</v>
      </c>
      <c r="N27" s="314">
        <f>投入係数!N27*手順⑤!N$53</f>
        <v>0</v>
      </c>
      <c r="O27" s="314">
        <f>投入係数!O27*手順⑤!O$53</f>
        <v>0</v>
      </c>
      <c r="P27" s="314">
        <f>投入係数!P27*手順⑤!P$53</f>
        <v>0</v>
      </c>
      <c r="Q27" s="314">
        <f>投入係数!Q27*手順⑤!Q$53</f>
        <v>0</v>
      </c>
      <c r="R27" s="314">
        <f>投入係数!R27*手順⑤!R$53</f>
        <v>0</v>
      </c>
      <c r="S27" s="314">
        <f>投入係数!S27*手順⑤!S$53</f>
        <v>0</v>
      </c>
      <c r="T27" s="314">
        <f>投入係数!T27*手順⑤!T$53</f>
        <v>0</v>
      </c>
      <c r="U27" s="314">
        <f>投入係数!U27*手順⑤!U$53</f>
        <v>0</v>
      </c>
      <c r="V27" s="314">
        <f>投入係数!V27*手順⑤!V$53</f>
        <v>0</v>
      </c>
      <c r="W27" s="314">
        <f>投入係数!W27*手順⑤!W$53</f>
        <v>0</v>
      </c>
      <c r="X27" s="314">
        <f>投入係数!X27*手順⑤!X$53</f>
        <v>0</v>
      </c>
      <c r="Y27" s="314">
        <f>投入係数!Y27*手順⑤!Y$53</f>
        <v>0</v>
      </c>
      <c r="Z27" s="314">
        <f>投入係数!Z27*手順⑤!Z$53</f>
        <v>0</v>
      </c>
      <c r="AA27" s="314">
        <f>投入係数!AA27*手順⑤!AA$53</f>
        <v>0</v>
      </c>
      <c r="AB27" s="314">
        <f>投入係数!AB27*手順⑤!AB$53</f>
        <v>0</v>
      </c>
      <c r="AC27" s="314">
        <f>投入係数!AC27*手順⑤!AC$53</f>
        <v>0</v>
      </c>
      <c r="AD27" s="314">
        <f>投入係数!AD27*手順⑤!AD$53</f>
        <v>0</v>
      </c>
      <c r="AE27" s="314">
        <f>投入係数!AE27*手順⑤!AE$53</f>
        <v>0</v>
      </c>
      <c r="AF27" s="314">
        <f>投入係数!AF27*手順⑤!AF$53</f>
        <v>0</v>
      </c>
      <c r="AG27" s="314">
        <f>投入係数!AG27*手順⑤!AG$53</f>
        <v>0</v>
      </c>
      <c r="AH27" s="314">
        <f>投入係数!AH27*手順⑤!AH$53</f>
        <v>0</v>
      </c>
      <c r="AI27" s="314">
        <f>投入係数!AI27*手順⑤!AI$53</f>
        <v>0</v>
      </c>
      <c r="AJ27" s="314">
        <f>投入係数!AJ27*手順⑤!AJ$53</f>
        <v>0</v>
      </c>
      <c r="AK27" s="314">
        <f>投入係数!AK27*手順⑤!AK$53</f>
        <v>0</v>
      </c>
      <c r="AL27" s="314">
        <f>投入係数!AL27*手順⑤!AL$53</f>
        <v>0</v>
      </c>
      <c r="AM27" s="314">
        <f>投入係数!AM27*手順⑤!AM$53</f>
        <v>0</v>
      </c>
      <c r="AN27" s="314">
        <f>投入係数!AN27*手順⑤!AN$53</f>
        <v>0</v>
      </c>
      <c r="AO27" s="314">
        <f>投入係数!AO27*手順⑤!AO$53</f>
        <v>0</v>
      </c>
      <c r="AP27" s="314">
        <f>投入係数!AP27*手順⑤!AP$53</f>
        <v>0</v>
      </c>
      <c r="AQ27" s="298">
        <f t="shared" si="0"/>
        <v>0</v>
      </c>
    </row>
    <row r="28" spans="2:43" ht="16.5" customHeight="1">
      <c r="B28" s="294" t="s">
        <v>140</v>
      </c>
      <c r="C28" s="359" t="s">
        <v>17</v>
      </c>
      <c r="D28" s="408">
        <f>投入係数!D28*手順⑤!D$53</f>
        <v>0</v>
      </c>
      <c r="E28" s="314">
        <f>投入係数!E28*手順⑤!E$53</f>
        <v>0</v>
      </c>
      <c r="F28" s="314">
        <f>投入係数!F28*手順⑤!F$53</f>
        <v>0</v>
      </c>
      <c r="G28" s="314">
        <f>投入係数!G28*手順⑤!G$53</f>
        <v>0</v>
      </c>
      <c r="H28" s="314">
        <f>投入係数!H28*手順⑤!H$53</f>
        <v>0</v>
      </c>
      <c r="I28" s="314">
        <f>投入係数!I28*手順⑤!I$53</f>
        <v>0</v>
      </c>
      <c r="J28" s="314">
        <f>投入係数!J28*手順⑤!J$53</f>
        <v>0</v>
      </c>
      <c r="K28" s="314">
        <f>投入係数!K28*手順⑤!K$53</f>
        <v>0</v>
      </c>
      <c r="L28" s="314">
        <f>投入係数!L28*手順⑤!L$53</f>
        <v>0</v>
      </c>
      <c r="M28" s="314">
        <f>投入係数!M28*手順⑤!M$53</f>
        <v>0</v>
      </c>
      <c r="N28" s="314">
        <f>投入係数!N28*手順⑤!N$53</f>
        <v>0</v>
      </c>
      <c r="O28" s="314">
        <f>投入係数!O28*手順⑤!O$53</f>
        <v>0</v>
      </c>
      <c r="P28" s="314">
        <f>投入係数!P28*手順⑤!P$53</f>
        <v>0</v>
      </c>
      <c r="Q28" s="314">
        <f>投入係数!Q28*手順⑤!Q$53</f>
        <v>0</v>
      </c>
      <c r="R28" s="314">
        <f>投入係数!R28*手順⑤!R$53</f>
        <v>0</v>
      </c>
      <c r="S28" s="314">
        <f>投入係数!S28*手順⑤!S$53</f>
        <v>0</v>
      </c>
      <c r="T28" s="314">
        <f>投入係数!T28*手順⑤!T$53</f>
        <v>0</v>
      </c>
      <c r="U28" s="314">
        <f>投入係数!U28*手順⑤!U$53</f>
        <v>0</v>
      </c>
      <c r="V28" s="314">
        <f>投入係数!V28*手順⑤!V$53</f>
        <v>0</v>
      </c>
      <c r="W28" s="314">
        <f>投入係数!W28*手順⑤!W$53</f>
        <v>0</v>
      </c>
      <c r="X28" s="314">
        <f>投入係数!X28*手順⑤!X$53</f>
        <v>0</v>
      </c>
      <c r="Y28" s="314">
        <f>投入係数!Y28*手順⑤!Y$53</f>
        <v>0</v>
      </c>
      <c r="Z28" s="314">
        <f>投入係数!Z28*手順⑤!Z$53</f>
        <v>0</v>
      </c>
      <c r="AA28" s="314">
        <f>投入係数!AA28*手順⑤!AA$53</f>
        <v>0</v>
      </c>
      <c r="AB28" s="314">
        <f>投入係数!AB28*手順⑤!AB$53</f>
        <v>0</v>
      </c>
      <c r="AC28" s="314">
        <f>投入係数!AC28*手順⑤!AC$53</f>
        <v>0</v>
      </c>
      <c r="AD28" s="314">
        <f>投入係数!AD28*手順⑤!AD$53</f>
        <v>0</v>
      </c>
      <c r="AE28" s="314">
        <f>投入係数!AE28*手順⑤!AE$53</f>
        <v>0</v>
      </c>
      <c r="AF28" s="314">
        <f>投入係数!AF28*手順⑤!AF$53</f>
        <v>0</v>
      </c>
      <c r="AG28" s="314">
        <f>投入係数!AG28*手順⑤!AG$53</f>
        <v>0</v>
      </c>
      <c r="AH28" s="314">
        <f>投入係数!AH28*手順⑤!AH$53</f>
        <v>0</v>
      </c>
      <c r="AI28" s="314">
        <f>投入係数!AI28*手順⑤!AI$53</f>
        <v>0</v>
      </c>
      <c r="AJ28" s="314">
        <f>投入係数!AJ28*手順⑤!AJ$53</f>
        <v>0</v>
      </c>
      <c r="AK28" s="314">
        <f>投入係数!AK28*手順⑤!AK$53</f>
        <v>0</v>
      </c>
      <c r="AL28" s="314">
        <f>投入係数!AL28*手順⑤!AL$53</f>
        <v>0</v>
      </c>
      <c r="AM28" s="314">
        <f>投入係数!AM28*手順⑤!AM$53</f>
        <v>0</v>
      </c>
      <c r="AN28" s="314">
        <f>投入係数!AN28*手順⑤!AN$53</f>
        <v>0</v>
      </c>
      <c r="AO28" s="314">
        <f>投入係数!AO28*手順⑤!AO$53</f>
        <v>0</v>
      </c>
      <c r="AP28" s="314">
        <f>投入係数!AP28*手順⑤!AP$53</f>
        <v>0</v>
      </c>
      <c r="AQ28" s="298">
        <f t="shared" si="0"/>
        <v>0</v>
      </c>
    </row>
    <row r="29" spans="2:43" ht="16.5" customHeight="1">
      <c r="B29" s="294" t="s">
        <v>141</v>
      </c>
      <c r="C29" s="359" t="s">
        <v>18</v>
      </c>
      <c r="D29" s="408">
        <f>投入係数!D29*手順⑤!D$53</f>
        <v>0</v>
      </c>
      <c r="E29" s="314">
        <f>投入係数!E29*手順⑤!E$53</f>
        <v>0</v>
      </c>
      <c r="F29" s="314">
        <f>投入係数!F29*手順⑤!F$53</f>
        <v>0</v>
      </c>
      <c r="G29" s="314">
        <f>投入係数!G29*手順⑤!G$53</f>
        <v>0</v>
      </c>
      <c r="H29" s="314">
        <f>投入係数!H29*手順⑤!H$53</f>
        <v>0</v>
      </c>
      <c r="I29" s="314">
        <f>投入係数!I29*手順⑤!I$53</f>
        <v>0</v>
      </c>
      <c r="J29" s="314">
        <f>投入係数!J29*手順⑤!J$53</f>
        <v>0</v>
      </c>
      <c r="K29" s="314">
        <f>投入係数!K29*手順⑤!K$53</f>
        <v>0</v>
      </c>
      <c r="L29" s="314">
        <f>投入係数!L29*手順⑤!L$53</f>
        <v>0</v>
      </c>
      <c r="M29" s="314">
        <f>投入係数!M29*手順⑤!M$53</f>
        <v>0</v>
      </c>
      <c r="N29" s="314">
        <f>投入係数!N29*手順⑤!N$53</f>
        <v>0</v>
      </c>
      <c r="O29" s="314">
        <f>投入係数!O29*手順⑤!O$53</f>
        <v>0</v>
      </c>
      <c r="P29" s="314">
        <f>投入係数!P29*手順⑤!P$53</f>
        <v>0</v>
      </c>
      <c r="Q29" s="314">
        <f>投入係数!Q29*手順⑤!Q$53</f>
        <v>0</v>
      </c>
      <c r="R29" s="314">
        <f>投入係数!R29*手順⑤!R$53</f>
        <v>0</v>
      </c>
      <c r="S29" s="314">
        <f>投入係数!S29*手順⑤!S$53</f>
        <v>0</v>
      </c>
      <c r="T29" s="314">
        <f>投入係数!T29*手順⑤!T$53</f>
        <v>0</v>
      </c>
      <c r="U29" s="314">
        <f>投入係数!U29*手順⑤!U$53</f>
        <v>0</v>
      </c>
      <c r="V29" s="314">
        <f>投入係数!V29*手順⑤!V$53</f>
        <v>0</v>
      </c>
      <c r="W29" s="314">
        <f>投入係数!W29*手順⑤!W$53</f>
        <v>0</v>
      </c>
      <c r="X29" s="314">
        <f>投入係数!X29*手順⑤!X$53</f>
        <v>0</v>
      </c>
      <c r="Y29" s="314">
        <f>投入係数!Y29*手順⑤!Y$53</f>
        <v>0</v>
      </c>
      <c r="Z29" s="314">
        <f>投入係数!Z29*手順⑤!Z$53</f>
        <v>0</v>
      </c>
      <c r="AA29" s="314">
        <f>投入係数!AA29*手順⑤!AA$53</f>
        <v>0</v>
      </c>
      <c r="AB29" s="314">
        <f>投入係数!AB29*手順⑤!AB$53</f>
        <v>0</v>
      </c>
      <c r="AC29" s="314">
        <f>投入係数!AC29*手順⑤!AC$53</f>
        <v>0</v>
      </c>
      <c r="AD29" s="314">
        <f>投入係数!AD29*手順⑤!AD$53</f>
        <v>0</v>
      </c>
      <c r="AE29" s="314">
        <f>投入係数!AE29*手順⑤!AE$53</f>
        <v>0</v>
      </c>
      <c r="AF29" s="314">
        <f>投入係数!AF29*手順⑤!AF$53</f>
        <v>0</v>
      </c>
      <c r="AG29" s="314">
        <f>投入係数!AG29*手順⑤!AG$53</f>
        <v>0</v>
      </c>
      <c r="AH29" s="314">
        <f>投入係数!AH29*手順⑤!AH$53</f>
        <v>0</v>
      </c>
      <c r="AI29" s="314">
        <f>投入係数!AI29*手順⑤!AI$53</f>
        <v>0</v>
      </c>
      <c r="AJ29" s="314">
        <f>投入係数!AJ29*手順⑤!AJ$53</f>
        <v>0</v>
      </c>
      <c r="AK29" s="314">
        <f>投入係数!AK29*手順⑤!AK$53</f>
        <v>0</v>
      </c>
      <c r="AL29" s="314">
        <f>投入係数!AL29*手順⑤!AL$53</f>
        <v>0</v>
      </c>
      <c r="AM29" s="314">
        <f>投入係数!AM29*手順⑤!AM$53</f>
        <v>0</v>
      </c>
      <c r="AN29" s="314">
        <f>投入係数!AN29*手順⑤!AN$53</f>
        <v>0</v>
      </c>
      <c r="AO29" s="314">
        <f>投入係数!AO29*手順⑤!AO$53</f>
        <v>0</v>
      </c>
      <c r="AP29" s="314">
        <f>投入係数!AP29*手順⑤!AP$53</f>
        <v>0</v>
      </c>
      <c r="AQ29" s="298">
        <f t="shared" si="0"/>
        <v>0</v>
      </c>
    </row>
    <row r="30" spans="2:43" ht="16.5" customHeight="1">
      <c r="B30" s="294" t="s">
        <v>143</v>
      </c>
      <c r="C30" s="359" t="s">
        <v>29</v>
      </c>
      <c r="D30" s="408">
        <f>投入係数!D30*手順⑤!D$53</f>
        <v>0</v>
      </c>
      <c r="E30" s="314">
        <f>投入係数!E30*手順⑤!E$53</f>
        <v>0</v>
      </c>
      <c r="F30" s="314">
        <f>投入係数!F30*手順⑤!F$53</f>
        <v>0</v>
      </c>
      <c r="G30" s="314">
        <f>投入係数!G30*手順⑤!G$53</f>
        <v>0</v>
      </c>
      <c r="H30" s="314">
        <f>投入係数!H30*手順⑤!H$53</f>
        <v>0</v>
      </c>
      <c r="I30" s="314">
        <f>投入係数!I30*手順⑤!I$53</f>
        <v>0</v>
      </c>
      <c r="J30" s="314">
        <f>投入係数!J30*手順⑤!J$53</f>
        <v>0</v>
      </c>
      <c r="K30" s="314">
        <f>投入係数!K30*手順⑤!K$53</f>
        <v>0</v>
      </c>
      <c r="L30" s="314">
        <f>投入係数!L30*手順⑤!L$53</f>
        <v>0</v>
      </c>
      <c r="M30" s="314">
        <f>投入係数!M30*手順⑤!M$53</f>
        <v>0</v>
      </c>
      <c r="N30" s="314">
        <f>投入係数!N30*手順⑤!N$53</f>
        <v>0</v>
      </c>
      <c r="O30" s="314">
        <f>投入係数!O30*手順⑤!O$53</f>
        <v>0</v>
      </c>
      <c r="P30" s="314">
        <f>投入係数!P30*手順⑤!P$53</f>
        <v>0</v>
      </c>
      <c r="Q30" s="314">
        <f>投入係数!Q30*手順⑤!Q$53</f>
        <v>0</v>
      </c>
      <c r="R30" s="314">
        <f>投入係数!R30*手順⑤!R$53</f>
        <v>0</v>
      </c>
      <c r="S30" s="314">
        <f>投入係数!S30*手順⑤!S$53</f>
        <v>0</v>
      </c>
      <c r="T30" s="314">
        <f>投入係数!T30*手順⑤!T$53</f>
        <v>0</v>
      </c>
      <c r="U30" s="314">
        <f>投入係数!U30*手順⑤!U$53</f>
        <v>0</v>
      </c>
      <c r="V30" s="314">
        <f>投入係数!V30*手順⑤!V$53</f>
        <v>0</v>
      </c>
      <c r="W30" s="314">
        <f>投入係数!W30*手順⑤!W$53</f>
        <v>0</v>
      </c>
      <c r="X30" s="314">
        <f>投入係数!X30*手順⑤!X$53</f>
        <v>0</v>
      </c>
      <c r="Y30" s="314">
        <f>投入係数!Y30*手順⑤!Y$53</f>
        <v>0</v>
      </c>
      <c r="Z30" s="314">
        <f>投入係数!Z30*手順⑤!Z$53</f>
        <v>0</v>
      </c>
      <c r="AA30" s="314">
        <f>投入係数!AA30*手順⑤!AA$53</f>
        <v>0</v>
      </c>
      <c r="AB30" s="314">
        <f>投入係数!AB30*手順⑤!AB$53</f>
        <v>0</v>
      </c>
      <c r="AC30" s="314">
        <f>投入係数!AC30*手順⑤!AC$53</f>
        <v>0</v>
      </c>
      <c r="AD30" s="314">
        <f>投入係数!AD30*手順⑤!AD$53</f>
        <v>0</v>
      </c>
      <c r="AE30" s="314">
        <f>投入係数!AE30*手順⑤!AE$53</f>
        <v>0</v>
      </c>
      <c r="AF30" s="314">
        <f>投入係数!AF30*手順⑤!AF$53</f>
        <v>0</v>
      </c>
      <c r="AG30" s="314">
        <f>投入係数!AG30*手順⑤!AG$53</f>
        <v>0</v>
      </c>
      <c r="AH30" s="314">
        <f>投入係数!AH30*手順⑤!AH$53</f>
        <v>0</v>
      </c>
      <c r="AI30" s="314">
        <f>投入係数!AI30*手順⑤!AI$53</f>
        <v>0</v>
      </c>
      <c r="AJ30" s="314">
        <f>投入係数!AJ30*手順⑤!AJ$53</f>
        <v>0</v>
      </c>
      <c r="AK30" s="314">
        <f>投入係数!AK30*手順⑤!AK$53</f>
        <v>0</v>
      </c>
      <c r="AL30" s="314">
        <f>投入係数!AL30*手順⑤!AL$53</f>
        <v>0</v>
      </c>
      <c r="AM30" s="314">
        <f>投入係数!AM30*手順⑤!AM$53</f>
        <v>0</v>
      </c>
      <c r="AN30" s="314">
        <f>投入係数!AN30*手順⑤!AN$53</f>
        <v>0</v>
      </c>
      <c r="AO30" s="314">
        <f>投入係数!AO30*手順⑤!AO$53</f>
        <v>0</v>
      </c>
      <c r="AP30" s="314">
        <f>投入係数!AP30*手順⑤!AP$53</f>
        <v>0</v>
      </c>
      <c r="AQ30" s="298">
        <f t="shared" si="0"/>
        <v>0</v>
      </c>
    </row>
    <row r="31" spans="2:43" ht="16.5" customHeight="1">
      <c r="B31" s="294" t="s">
        <v>145</v>
      </c>
      <c r="C31" s="359" t="s">
        <v>30</v>
      </c>
      <c r="D31" s="408">
        <f>投入係数!D31*手順⑤!D$53</f>
        <v>0</v>
      </c>
      <c r="E31" s="314">
        <f>投入係数!E31*手順⑤!E$53</f>
        <v>0</v>
      </c>
      <c r="F31" s="314">
        <f>投入係数!F31*手順⑤!F$53</f>
        <v>0</v>
      </c>
      <c r="G31" s="314">
        <f>投入係数!G31*手順⑤!G$53</f>
        <v>0</v>
      </c>
      <c r="H31" s="314">
        <f>投入係数!H31*手順⑤!H$53</f>
        <v>0</v>
      </c>
      <c r="I31" s="314">
        <f>投入係数!I31*手順⑤!I$53</f>
        <v>0</v>
      </c>
      <c r="J31" s="314">
        <f>投入係数!J31*手順⑤!J$53</f>
        <v>0</v>
      </c>
      <c r="K31" s="314">
        <f>投入係数!K31*手順⑤!K$53</f>
        <v>0</v>
      </c>
      <c r="L31" s="314">
        <f>投入係数!L31*手順⑤!L$53</f>
        <v>0</v>
      </c>
      <c r="M31" s="314">
        <f>投入係数!M31*手順⑤!M$53</f>
        <v>0</v>
      </c>
      <c r="N31" s="314">
        <f>投入係数!N31*手順⑤!N$53</f>
        <v>0</v>
      </c>
      <c r="O31" s="314">
        <f>投入係数!O31*手順⑤!O$53</f>
        <v>0</v>
      </c>
      <c r="P31" s="314">
        <f>投入係数!P31*手順⑤!P$53</f>
        <v>0</v>
      </c>
      <c r="Q31" s="314">
        <f>投入係数!Q31*手順⑤!Q$53</f>
        <v>0</v>
      </c>
      <c r="R31" s="314">
        <f>投入係数!R31*手順⑤!R$53</f>
        <v>0</v>
      </c>
      <c r="S31" s="314">
        <f>投入係数!S31*手順⑤!S$53</f>
        <v>0</v>
      </c>
      <c r="T31" s="314">
        <f>投入係数!T31*手順⑤!T$53</f>
        <v>0</v>
      </c>
      <c r="U31" s="314">
        <f>投入係数!U31*手順⑤!U$53</f>
        <v>0</v>
      </c>
      <c r="V31" s="314">
        <f>投入係数!V31*手順⑤!V$53</f>
        <v>0</v>
      </c>
      <c r="W31" s="314">
        <f>投入係数!W31*手順⑤!W$53</f>
        <v>0</v>
      </c>
      <c r="X31" s="314">
        <f>投入係数!X31*手順⑤!X$53</f>
        <v>0</v>
      </c>
      <c r="Y31" s="314">
        <f>投入係数!Y31*手順⑤!Y$53</f>
        <v>0</v>
      </c>
      <c r="Z31" s="314">
        <f>投入係数!Z31*手順⑤!Z$53</f>
        <v>0</v>
      </c>
      <c r="AA31" s="314">
        <f>投入係数!AA31*手順⑤!AA$53</f>
        <v>0</v>
      </c>
      <c r="AB31" s="314">
        <f>投入係数!AB31*手順⑤!AB$53</f>
        <v>0</v>
      </c>
      <c r="AC31" s="314">
        <f>投入係数!AC31*手順⑤!AC$53</f>
        <v>0</v>
      </c>
      <c r="AD31" s="314">
        <f>投入係数!AD31*手順⑤!AD$53</f>
        <v>0</v>
      </c>
      <c r="AE31" s="314">
        <f>投入係数!AE31*手順⑤!AE$53</f>
        <v>0</v>
      </c>
      <c r="AF31" s="314">
        <f>投入係数!AF31*手順⑤!AF$53</f>
        <v>0</v>
      </c>
      <c r="AG31" s="314">
        <f>投入係数!AG31*手順⑤!AG$53</f>
        <v>0</v>
      </c>
      <c r="AH31" s="314">
        <f>投入係数!AH31*手順⑤!AH$53</f>
        <v>0</v>
      </c>
      <c r="AI31" s="314">
        <f>投入係数!AI31*手順⑤!AI$53</f>
        <v>0</v>
      </c>
      <c r="AJ31" s="314">
        <f>投入係数!AJ31*手順⑤!AJ$53</f>
        <v>0</v>
      </c>
      <c r="AK31" s="314">
        <f>投入係数!AK31*手順⑤!AK$53</f>
        <v>0</v>
      </c>
      <c r="AL31" s="314">
        <f>投入係数!AL31*手順⑤!AL$53</f>
        <v>0</v>
      </c>
      <c r="AM31" s="314">
        <f>投入係数!AM31*手順⑤!AM$53</f>
        <v>0</v>
      </c>
      <c r="AN31" s="314">
        <f>投入係数!AN31*手順⑤!AN$53</f>
        <v>0</v>
      </c>
      <c r="AO31" s="314">
        <f>投入係数!AO31*手順⑤!AO$53</f>
        <v>0</v>
      </c>
      <c r="AP31" s="314">
        <f>投入係数!AP31*手順⑤!AP$53</f>
        <v>0</v>
      </c>
      <c r="AQ31" s="298">
        <f t="shared" si="0"/>
        <v>0</v>
      </c>
    </row>
    <row r="32" spans="2:43" ht="16.5" customHeight="1">
      <c r="B32" s="294" t="s">
        <v>146</v>
      </c>
      <c r="C32" s="359" t="s">
        <v>19</v>
      </c>
      <c r="D32" s="408">
        <f>投入係数!D32*手順⑤!D$53</f>
        <v>0</v>
      </c>
      <c r="E32" s="314">
        <f>投入係数!E32*手順⑤!E$53</f>
        <v>0</v>
      </c>
      <c r="F32" s="314">
        <f>投入係数!F32*手順⑤!F$53</f>
        <v>0</v>
      </c>
      <c r="G32" s="314">
        <f>投入係数!G32*手順⑤!G$53</f>
        <v>0</v>
      </c>
      <c r="H32" s="314">
        <f>投入係数!H32*手順⑤!H$53</f>
        <v>0</v>
      </c>
      <c r="I32" s="314">
        <f>投入係数!I32*手順⑤!I$53</f>
        <v>0</v>
      </c>
      <c r="J32" s="314">
        <f>投入係数!J32*手順⑤!J$53</f>
        <v>0</v>
      </c>
      <c r="K32" s="314">
        <f>投入係数!K32*手順⑤!K$53</f>
        <v>0</v>
      </c>
      <c r="L32" s="314">
        <f>投入係数!L32*手順⑤!L$53</f>
        <v>0</v>
      </c>
      <c r="M32" s="314">
        <f>投入係数!M32*手順⑤!M$53</f>
        <v>0</v>
      </c>
      <c r="N32" s="314">
        <f>投入係数!N32*手順⑤!N$53</f>
        <v>0</v>
      </c>
      <c r="O32" s="314">
        <f>投入係数!O32*手順⑤!O$53</f>
        <v>0</v>
      </c>
      <c r="P32" s="314">
        <f>投入係数!P32*手順⑤!P$53</f>
        <v>0</v>
      </c>
      <c r="Q32" s="314">
        <f>投入係数!Q32*手順⑤!Q$53</f>
        <v>0</v>
      </c>
      <c r="R32" s="314">
        <f>投入係数!R32*手順⑤!R$53</f>
        <v>0</v>
      </c>
      <c r="S32" s="314">
        <f>投入係数!S32*手順⑤!S$53</f>
        <v>0</v>
      </c>
      <c r="T32" s="314">
        <f>投入係数!T32*手順⑤!T$53</f>
        <v>0</v>
      </c>
      <c r="U32" s="314">
        <f>投入係数!U32*手順⑤!U$53</f>
        <v>0</v>
      </c>
      <c r="V32" s="314">
        <f>投入係数!V32*手順⑤!V$53</f>
        <v>0</v>
      </c>
      <c r="W32" s="314">
        <f>投入係数!W32*手順⑤!W$53</f>
        <v>0</v>
      </c>
      <c r="X32" s="314">
        <f>投入係数!X32*手順⑤!X$53</f>
        <v>0</v>
      </c>
      <c r="Y32" s="314">
        <f>投入係数!Y32*手順⑤!Y$53</f>
        <v>0</v>
      </c>
      <c r="Z32" s="314">
        <f>投入係数!Z32*手順⑤!Z$53</f>
        <v>0</v>
      </c>
      <c r="AA32" s="314">
        <f>投入係数!AA32*手順⑤!AA$53</f>
        <v>0</v>
      </c>
      <c r="AB32" s="314">
        <f>投入係数!AB32*手順⑤!AB$53</f>
        <v>0</v>
      </c>
      <c r="AC32" s="314">
        <f>投入係数!AC32*手順⑤!AC$53</f>
        <v>0</v>
      </c>
      <c r="AD32" s="314">
        <f>投入係数!AD32*手順⑤!AD$53</f>
        <v>0</v>
      </c>
      <c r="AE32" s="314">
        <f>投入係数!AE32*手順⑤!AE$53</f>
        <v>0</v>
      </c>
      <c r="AF32" s="314">
        <f>投入係数!AF32*手順⑤!AF$53</f>
        <v>0</v>
      </c>
      <c r="AG32" s="314">
        <f>投入係数!AG32*手順⑤!AG$53</f>
        <v>0</v>
      </c>
      <c r="AH32" s="314">
        <f>投入係数!AH32*手順⑤!AH$53</f>
        <v>0</v>
      </c>
      <c r="AI32" s="314">
        <f>投入係数!AI32*手順⑤!AI$53</f>
        <v>0</v>
      </c>
      <c r="AJ32" s="314">
        <f>投入係数!AJ32*手順⑤!AJ$53</f>
        <v>0</v>
      </c>
      <c r="AK32" s="314">
        <f>投入係数!AK32*手順⑤!AK$53</f>
        <v>0</v>
      </c>
      <c r="AL32" s="314">
        <f>投入係数!AL32*手順⑤!AL$53</f>
        <v>0</v>
      </c>
      <c r="AM32" s="314">
        <f>投入係数!AM32*手順⑤!AM$53</f>
        <v>0</v>
      </c>
      <c r="AN32" s="314">
        <f>投入係数!AN32*手順⑤!AN$53</f>
        <v>0</v>
      </c>
      <c r="AO32" s="314">
        <f>投入係数!AO32*手順⑤!AO$53</f>
        <v>0</v>
      </c>
      <c r="AP32" s="314">
        <f>投入係数!AP32*手順⑤!AP$53</f>
        <v>0</v>
      </c>
      <c r="AQ32" s="298">
        <f t="shared" si="0"/>
        <v>0</v>
      </c>
    </row>
    <row r="33" spans="2:43" ht="16.5" customHeight="1">
      <c r="B33" s="294" t="s">
        <v>147</v>
      </c>
      <c r="C33" s="359" t="s">
        <v>20</v>
      </c>
      <c r="D33" s="408">
        <f>投入係数!D33*手順⑤!D$53</f>
        <v>0</v>
      </c>
      <c r="E33" s="314">
        <f>投入係数!E33*手順⑤!E$53</f>
        <v>0</v>
      </c>
      <c r="F33" s="314">
        <f>投入係数!F33*手順⑤!F$53</f>
        <v>0</v>
      </c>
      <c r="G33" s="314">
        <f>投入係数!G33*手順⑤!G$53</f>
        <v>0</v>
      </c>
      <c r="H33" s="314">
        <f>投入係数!H33*手順⑤!H$53</f>
        <v>0</v>
      </c>
      <c r="I33" s="314">
        <f>投入係数!I33*手順⑤!I$53</f>
        <v>0</v>
      </c>
      <c r="J33" s="314">
        <f>投入係数!J33*手順⑤!J$53</f>
        <v>0</v>
      </c>
      <c r="K33" s="314">
        <f>投入係数!K33*手順⑤!K$53</f>
        <v>0</v>
      </c>
      <c r="L33" s="314">
        <f>投入係数!L33*手順⑤!L$53</f>
        <v>0</v>
      </c>
      <c r="M33" s="314">
        <f>投入係数!M33*手順⑤!M$53</f>
        <v>0</v>
      </c>
      <c r="N33" s="314">
        <f>投入係数!N33*手順⑤!N$53</f>
        <v>0</v>
      </c>
      <c r="O33" s="314">
        <f>投入係数!O33*手順⑤!O$53</f>
        <v>0</v>
      </c>
      <c r="P33" s="314">
        <f>投入係数!P33*手順⑤!P$53</f>
        <v>0</v>
      </c>
      <c r="Q33" s="314">
        <f>投入係数!Q33*手順⑤!Q$53</f>
        <v>0</v>
      </c>
      <c r="R33" s="314">
        <f>投入係数!R33*手順⑤!R$53</f>
        <v>0</v>
      </c>
      <c r="S33" s="314">
        <f>投入係数!S33*手順⑤!S$53</f>
        <v>0</v>
      </c>
      <c r="T33" s="314">
        <f>投入係数!T33*手順⑤!T$53</f>
        <v>0</v>
      </c>
      <c r="U33" s="314">
        <f>投入係数!U33*手順⑤!U$53</f>
        <v>0</v>
      </c>
      <c r="V33" s="314">
        <f>投入係数!V33*手順⑤!V$53</f>
        <v>0</v>
      </c>
      <c r="W33" s="314">
        <f>投入係数!W33*手順⑤!W$53</f>
        <v>0</v>
      </c>
      <c r="X33" s="314">
        <f>投入係数!X33*手順⑤!X$53</f>
        <v>0</v>
      </c>
      <c r="Y33" s="314">
        <f>投入係数!Y33*手順⑤!Y$53</f>
        <v>0</v>
      </c>
      <c r="Z33" s="314">
        <f>投入係数!Z33*手順⑤!Z$53</f>
        <v>0</v>
      </c>
      <c r="AA33" s="314">
        <f>投入係数!AA33*手順⑤!AA$53</f>
        <v>0</v>
      </c>
      <c r="AB33" s="314">
        <f>投入係数!AB33*手順⑤!AB$53</f>
        <v>0</v>
      </c>
      <c r="AC33" s="314">
        <f>投入係数!AC33*手順⑤!AC$53</f>
        <v>0</v>
      </c>
      <c r="AD33" s="314">
        <f>投入係数!AD33*手順⑤!AD$53</f>
        <v>0</v>
      </c>
      <c r="AE33" s="314">
        <f>投入係数!AE33*手順⑤!AE$53</f>
        <v>0</v>
      </c>
      <c r="AF33" s="314">
        <f>投入係数!AF33*手順⑤!AF$53</f>
        <v>0</v>
      </c>
      <c r="AG33" s="314">
        <f>投入係数!AG33*手順⑤!AG$53</f>
        <v>0</v>
      </c>
      <c r="AH33" s="314">
        <f>投入係数!AH33*手順⑤!AH$53</f>
        <v>0</v>
      </c>
      <c r="AI33" s="314">
        <f>投入係数!AI33*手順⑤!AI$53</f>
        <v>0</v>
      </c>
      <c r="AJ33" s="314">
        <f>投入係数!AJ33*手順⑤!AJ$53</f>
        <v>0</v>
      </c>
      <c r="AK33" s="314">
        <f>投入係数!AK33*手順⑤!AK$53</f>
        <v>0</v>
      </c>
      <c r="AL33" s="314">
        <f>投入係数!AL33*手順⑤!AL$53</f>
        <v>0</v>
      </c>
      <c r="AM33" s="314">
        <f>投入係数!AM33*手順⑤!AM$53</f>
        <v>0</v>
      </c>
      <c r="AN33" s="314">
        <f>投入係数!AN33*手順⑤!AN$53</f>
        <v>0</v>
      </c>
      <c r="AO33" s="314">
        <f>投入係数!AO33*手順⑤!AO$53</f>
        <v>0</v>
      </c>
      <c r="AP33" s="314">
        <f>投入係数!AP33*手順⑤!AP$53</f>
        <v>0</v>
      </c>
      <c r="AQ33" s="298">
        <f t="shared" si="0"/>
        <v>0</v>
      </c>
    </row>
    <row r="34" spans="2:43" ht="16.5" customHeight="1">
      <c r="B34" s="294" t="s">
        <v>149</v>
      </c>
      <c r="C34" s="359" t="s">
        <v>21</v>
      </c>
      <c r="D34" s="408">
        <f>投入係数!D34*手順⑤!D$53</f>
        <v>0</v>
      </c>
      <c r="E34" s="314">
        <f>投入係数!E34*手順⑤!E$53</f>
        <v>0</v>
      </c>
      <c r="F34" s="314">
        <f>投入係数!F34*手順⑤!F$53</f>
        <v>0</v>
      </c>
      <c r="G34" s="314">
        <f>投入係数!G34*手順⑤!G$53</f>
        <v>0</v>
      </c>
      <c r="H34" s="314">
        <f>投入係数!H34*手順⑤!H$53</f>
        <v>0</v>
      </c>
      <c r="I34" s="314">
        <f>投入係数!I34*手順⑤!I$53</f>
        <v>0</v>
      </c>
      <c r="J34" s="314">
        <f>投入係数!J34*手順⑤!J$53</f>
        <v>0</v>
      </c>
      <c r="K34" s="314">
        <f>投入係数!K34*手順⑤!K$53</f>
        <v>0</v>
      </c>
      <c r="L34" s="314">
        <f>投入係数!L34*手順⑤!L$53</f>
        <v>0</v>
      </c>
      <c r="M34" s="314">
        <f>投入係数!M34*手順⑤!M$53</f>
        <v>0</v>
      </c>
      <c r="N34" s="314">
        <f>投入係数!N34*手順⑤!N$53</f>
        <v>0</v>
      </c>
      <c r="O34" s="314">
        <f>投入係数!O34*手順⑤!O$53</f>
        <v>0</v>
      </c>
      <c r="P34" s="314">
        <f>投入係数!P34*手順⑤!P$53</f>
        <v>0</v>
      </c>
      <c r="Q34" s="314">
        <f>投入係数!Q34*手順⑤!Q$53</f>
        <v>0</v>
      </c>
      <c r="R34" s="314">
        <f>投入係数!R34*手順⑤!R$53</f>
        <v>0</v>
      </c>
      <c r="S34" s="314">
        <f>投入係数!S34*手順⑤!S$53</f>
        <v>0</v>
      </c>
      <c r="T34" s="314">
        <f>投入係数!T34*手順⑤!T$53</f>
        <v>0</v>
      </c>
      <c r="U34" s="314">
        <f>投入係数!U34*手順⑤!U$53</f>
        <v>0</v>
      </c>
      <c r="V34" s="314">
        <f>投入係数!V34*手順⑤!V$53</f>
        <v>0</v>
      </c>
      <c r="W34" s="314">
        <f>投入係数!W34*手順⑤!W$53</f>
        <v>0</v>
      </c>
      <c r="X34" s="314">
        <f>投入係数!X34*手順⑤!X$53</f>
        <v>0</v>
      </c>
      <c r="Y34" s="314">
        <f>投入係数!Y34*手順⑤!Y$53</f>
        <v>0</v>
      </c>
      <c r="Z34" s="314">
        <f>投入係数!Z34*手順⑤!Z$53</f>
        <v>0</v>
      </c>
      <c r="AA34" s="314">
        <f>投入係数!AA34*手順⑤!AA$53</f>
        <v>0</v>
      </c>
      <c r="AB34" s="314">
        <f>投入係数!AB34*手順⑤!AB$53</f>
        <v>0</v>
      </c>
      <c r="AC34" s="314">
        <f>投入係数!AC34*手順⑤!AC$53</f>
        <v>0</v>
      </c>
      <c r="AD34" s="314">
        <f>投入係数!AD34*手順⑤!AD$53</f>
        <v>0</v>
      </c>
      <c r="AE34" s="314">
        <f>投入係数!AE34*手順⑤!AE$53</f>
        <v>0</v>
      </c>
      <c r="AF34" s="314">
        <f>投入係数!AF34*手順⑤!AF$53</f>
        <v>0</v>
      </c>
      <c r="AG34" s="314">
        <f>投入係数!AG34*手順⑤!AG$53</f>
        <v>0</v>
      </c>
      <c r="AH34" s="314">
        <f>投入係数!AH34*手順⑤!AH$53</f>
        <v>0</v>
      </c>
      <c r="AI34" s="314">
        <f>投入係数!AI34*手順⑤!AI$53</f>
        <v>0</v>
      </c>
      <c r="AJ34" s="314">
        <f>投入係数!AJ34*手順⑤!AJ$53</f>
        <v>0</v>
      </c>
      <c r="AK34" s="314">
        <f>投入係数!AK34*手順⑤!AK$53</f>
        <v>0</v>
      </c>
      <c r="AL34" s="314">
        <f>投入係数!AL34*手順⑤!AL$53</f>
        <v>0</v>
      </c>
      <c r="AM34" s="314">
        <f>投入係数!AM34*手順⑤!AM$53</f>
        <v>0</v>
      </c>
      <c r="AN34" s="314">
        <f>投入係数!AN34*手順⑤!AN$53</f>
        <v>0</v>
      </c>
      <c r="AO34" s="314">
        <f>投入係数!AO34*手順⑤!AO$53</f>
        <v>0</v>
      </c>
      <c r="AP34" s="314">
        <f>投入係数!AP34*手順⑤!AP$53</f>
        <v>0</v>
      </c>
      <c r="AQ34" s="298">
        <f t="shared" si="0"/>
        <v>0</v>
      </c>
    </row>
    <row r="35" spans="2:43" ht="16.5" customHeight="1">
      <c r="B35" s="294" t="s">
        <v>151</v>
      </c>
      <c r="C35" s="359" t="s">
        <v>32</v>
      </c>
      <c r="D35" s="408">
        <f>投入係数!D35*手順⑤!D$53</f>
        <v>0</v>
      </c>
      <c r="E35" s="314">
        <f>投入係数!E35*手順⑤!E$53</f>
        <v>0</v>
      </c>
      <c r="F35" s="314">
        <f>投入係数!F35*手順⑤!F$53</f>
        <v>0</v>
      </c>
      <c r="G35" s="314">
        <f>投入係数!G35*手順⑤!G$53</f>
        <v>0</v>
      </c>
      <c r="H35" s="314">
        <f>投入係数!H35*手順⑤!H$53</f>
        <v>0</v>
      </c>
      <c r="I35" s="314">
        <f>投入係数!I35*手順⑤!I$53</f>
        <v>0</v>
      </c>
      <c r="J35" s="314">
        <f>投入係数!J35*手順⑤!J$53</f>
        <v>0</v>
      </c>
      <c r="K35" s="314">
        <f>投入係数!K35*手順⑤!K$53</f>
        <v>0</v>
      </c>
      <c r="L35" s="314">
        <f>投入係数!L35*手順⑤!L$53</f>
        <v>0</v>
      </c>
      <c r="M35" s="314">
        <f>投入係数!M35*手順⑤!M$53</f>
        <v>0</v>
      </c>
      <c r="N35" s="314">
        <f>投入係数!N35*手順⑤!N$53</f>
        <v>0</v>
      </c>
      <c r="O35" s="314">
        <f>投入係数!O35*手順⑤!O$53</f>
        <v>0</v>
      </c>
      <c r="P35" s="314">
        <f>投入係数!P35*手順⑤!P$53</f>
        <v>0</v>
      </c>
      <c r="Q35" s="314">
        <f>投入係数!Q35*手順⑤!Q$53</f>
        <v>0</v>
      </c>
      <c r="R35" s="314">
        <f>投入係数!R35*手順⑤!R$53</f>
        <v>0</v>
      </c>
      <c r="S35" s="314">
        <f>投入係数!S35*手順⑤!S$53</f>
        <v>0</v>
      </c>
      <c r="T35" s="314">
        <f>投入係数!T35*手順⑤!T$53</f>
        <v>0</v>
      </c>
      <c r="U35" s="314">
        <f>投入係数!U35*手順⑤!U$53</f>
        <v>0</v>
      </c>
      <c r="V35" s="314">
        <f>投入係数!V35*手順⑤!V$53</f>
        <v>0</v>
      </c>
      <c r="W35" s="314">
        <f>投入係数!W35*手順⑤!W$53</f>
        <v>0</v>
      </c>
      <c r="X35" s="314">
        <f>投入係数!X35*手順⑤!X$53</f>
        <v>0</v>
      </c>
      <c r="Y35" s="314">
        <f>投入係数!Y35*手順⑤!Y$53</f>
        <v>0</v>
      </c>
      <c r="Z35" s="314">
        <f>投入係数!Z35*手順⑤!Z$53</f>
        <v>0</v>
      </c>
      <c r="AA35" s="314">
        <f>投入係数!AA35*手順⑤!AA$53</f>
        <v>0</v>
      </c>
      <c r="AB35" s="314">
        <f>投入係数!AB35*手順⑤!AB$53</f>
        <v>0</v>
      </c>
      <c r="AC35" s="314">
        <f>投入係数!AC35*手順⑤!AC$53</f>
        <v>0</v>
      </c>
      <c r="AD35" s="314">
        <f>投入係数!AD35*手順⑤!AD$53</f>
        <v>0</v>
      </c>
      <c r="AE35" s="314">
        <f>投入係数!AE35*手順⑤!AE$53</f>
        <v>0</v>
      </c>
      <c r="AF35" s="314">
        <f>投入係数!AF35*手順⑤!AF$53</f>
        <v>0</v>
      </c>
      <c r="AG35" s="314">
        <f>投入係数!AG35*手順⑤!AG$53</f>
        <v>0</v>
      </c>
      <c r="AH35" s="314">
        <f>投入係数!AH35*手順⑤!AH$53</f>
        <v>0</v>
      </c>
      <c r="AI35" s="314">
        <f>投入係数!AI35*手順⑤!AI$53</f>
        <v>0</v>
      </c>
      <c r="AJ35" s="314">
        <f>投入係数!AJ35*手順⑤!AJ$53</f>
        <v>0</v>
      </c>
      <c r="AK35" s="314">
        <f>投入係数!AK35*手順⑤!AK$53</f>
        <v>0</v>
      </c>
      <c r="AL35" s="314">
        <f>投入係数!AL35*手順⑤!AL$53</f>
        <v>0</v>
      </c>
      <c r="AM35" s="314">
        <f>投入係数!AM35*手順⑤!AM$53</f>
        <v>0</v>
      </c>
      <c r="AN35" s="314">
        <f>投入係数!AN35*手順⑤!AN$53</f>
        <v>0</v>
      </c>
      <c r="AO35" s="314">
        <f>投入係数!AO35*手順⑤!AO$53</f>
        <v>0</v>
      </c>
      <c r="AP35" s="314">
        <f>投入係数!AP35*手順⑤!AP$53</f>
        <v>0</v>
      </c>
      <c r="AQ35" s="298">
        <f t="shared" si="0"/>
        <v>0</v>
      </c>
    </row>
    <row r="36" spans="2:43" ht="16.5" customHeight="1">
      <c r="B36" s="294" t="s">
        <v>153</v>
      </c>
      <c r="C36" s="359" t="s">
        <v>22</v>
      </c>
      <c r="D36" s="408">
        <f>投入係数!D36*手順⑤!D$53</f>
        <v>0</v>
      </c>
      <c r="E36" s="314">
        <f>投入係数!E36*手順⑤!E$53</f>
        <v>0</v>
      </c>
      <c r="F36" s="314">
        <f>投入係数!F36*手順⑤!F$53</f>
        <v>0</v>
      </c>
      <c r="G36" s="314">
        <f>投入係数!G36*手順⑤!G$53</f>
        <v>0</v>
      </c>
      <c r="H36" s="314">
        <f>投入係数!H36*手順⑤!H$53</f>
        <v>0</v>
      </c>
      <c r="I36" s="314">
        <f>投入係数!I36*手順⑤!I$53</f>
        <v>0</v>
      </c>
      <c r="J36" s="314">
        <f>投入係数!J36*手順⑤!J$53</f>
        <v>0</v>
      </c>
      <c r="K36" s="314">
        <f>投入係数!K36*手順⑤!K$53</f>
        <v>0</v>
      </c>
      <c r="L36" s="314">
        <f>投入係数!L36*手順⑤!L$53</f>
        <v>0</v>
      </c>
      <c r="M36" s="314">
        <f>投入係数!M36*手順⑤!M$53</f>
        <v>0</v>
      </c>
      <c r="N36" s="314">
        <f>投入係数!N36*手順⑤!N$53</f>
        <v>0</v>
      </c>
      <c r="O36" s="314">
        <f>投入係数!O36*手順⑤!O$53</f>
        <v>0</v>
      </c>
      <c r="P36" s="314">
        <f>投入係数!P36*手順⑤!P$53</f>
        <v>0</v>
      </c>
      <c r="Q36" s="314">
        <f>投入係数!Q36*手順⑤!Q$53</f>
        <v>0</v>
      </c>
      <c r="R36" s="314">
        <f>投入係数!R36*手順⑤!R$53</f>
        <v>0</v>
      </c>
      <c r="S36" s="314">
        <f>投入係数!S36*手順⑤!S$53</f>
        <v>0</v>
      </c>
      <c r="T36" s="314">
        <f>投入係数!T36*手順⑤!T$53</f>
        <v>0</v>
      </c>
      <c r="U36" s="314">
        <f>投入係数!U36*手順⑤!U$53</f>
        <v>0</v>
      </c>
      <c r="V36" s="314">
        <f>投入係数!V36*手順⑤!V$53</f>
        <v>0</v>
      </c>
      <c r="W36" s="314">
        <f>投入係数!W36*手順⑤!W$53</f>
        <v>0</v>
      </c>
      <c r="X36" s="314">
        <f>投入係数!X36*手順⑤!X$53</f>
        <v>0</v>
      </c>
      <c r="Y36" s="314">
        <f>投入係数!Y36*手順⑤!Y$53</f>
        <v>0</v>
      </c>
      <c r="Z36" s="314">
        <f>投入係数!Z36*手順⑤!Z$53</f>
        <v>0</v>
      </c>
      <c r="AA36" s="314">
        <f>投入係数!AA36*手順⑤!AA$53</f>
        <v>0</v>
      </c>
      <c r="AB36" s="314">
        <f>投入係数!AB36*手順⑤!AB$53</f>
        <v>0</v>
      </c>
      <c r="AC36" s="314">
        <f>投入係数!AC36*手順⑤!AC$53</f>
        <v>0</v>
      </c>
      <c r="AD36" s="314">
        <f>投入係数!AD36*手順⑤!AD$53</f>
        <v>0</v>
      </c>
      <c r="AE36" s="314">
        <f>投入係数!AE36*手順⑤!AE$53</f>
        <v>0</v>
      </c>
      <c r="AF36" s="314">
        <f>投入係数!AF36*手順⑤!AF$53</f>
        <v>0</v>
      </c>
      <c r="AG36" s="314">
        <f>投入係数!AG36*手順⑤!AG$53</f>
        <v>0</v>
      </c>
      <c r="AH36" s="314">
        <f>投入係数!AH36*手順⑤!AH$53</f>
        <v>0</v>
      </c>
      <c r="AI36" s="314">
        <f>投入係数!AI36*手順⑤!AI$53</f>
        <v>0</v>
      </c>
      <c r="AJ36" s="314">
        <f>投入係数!AJ36*手順⑤!AJ$53</f>
        <v>0</v>
      </c>
      <c r="AK36" s="314">
        <f>投入係数!AK36*手順⑤!AK$53</f>
        <v>0</v>
      </c>
      <c r="AL36" s="314">
        <f>投入係数!AL36*手順⑤!AL$53</f>
        <v>0</v>
      </c>
      <c r="AM36" s="314">
        <f>投入係数!AM36*手順⑤!AM$53</f>
        <v>0</v>
      </c>
      <c r="AN36" s="314">
        <f>投入係数!AN36*手順⑤!AN$53</f>
        <v>0</v>
      </c>
      <c r="AO36" s="314">
        <f>投入係数!AO36*手順⑤!AO$53</f>
        <v>0</v>
      </c>
      <c r="AP36" s="314">
        <f>投入係数!AP36*手順⑤!AP$53</f>
        <v>0</v>
      </c>
      <c r="AQ36" s="298">
        <f t="shared" si="0"/>
        <v>0</v>
      </c>
    </row>
    <row r="37" spans="2:43" ht="16.5" customHeight="1">
      <c r="B37" s="294" t="s">
        <v>155</v>
      </c>
      <c r="C37" s="359" t="s">
        <v>23</v>
      </c>
      <c r="D37" s="408">
        <f>投入係数!D37*手順⑤!D$53</f>
        <v>0</v>
      </c>
      <c r="E37" s="314">
        <f>投入係数!E37*手順⑤!E$53</f>
        <v>0</v>
      </c>
      <c r="F37" s="314">
        <f>投入係数!F37*手順⑤!F$53</f>
        <v>0</v>
      </c>
      <c r="G37" s="314">
        <f>投入係数!G37*手順⑤!G$53</f>
        <v>0</v>
      </c>
      <c r="H37" s="314">
        <f>投入係数!H37*手順⑤!H$53</f>
        <v>0</v>
      </c>
      <c r="I37" s="314">
        <f>投入係数!I37*手順⑤!I$53</f>
        <v>0</v>
      </c>
      <c r="J37" s="314">
        <f>投入係数!J37*手順⑤!J$53</f>
        <v>0</v>
      </c>
      <c r="K37" s="314">
        <f>投入係数!K37*手順⑤!K$53</f>
        <v>0</v>
      </c>
      <c r="L37" s="314">
        <f>投入係数!L37*手順⑤!L$53</f>
        <v>0</v>
      </c>
      <c r="M37" s="314">
        <f>投入係数!M37*手順⑤!M$53</f>
        <v>0</v>
      </c>
      <c r="N37" s="314">
        <f>投入係数!N37*手順⑤!N$53</f>
        <v>0</v>
      </c>
      <c r="O37" s="314">
        <f>投入係数!O37*手順⑤!O$53</f>
        <v>0</v>
      </c>
      <c r="P37" s="314">
        <f>投入係数!P37*手順⑤!P$53</f>
        <v>0</v>
      </c>
      <c r="Q37" s="314">
        <f>投入係数!Q37*手順⑤!Q$53</f>
        <v>0</v>
      </c>
      <c r="R37" s="314">
        <f>投入係数!R37*手順⑤!R$53</f>
        <v>0</v>
      </c>
      <c r="S37" s="314">
        <f>投入係数!S37*手順⑤!S$53</f>
        <v>0</v>
      </c>
      <c r="T37" s="314">
        <f>投入係数!T37*手順⑤!T$53</f>
        <v>0</v>
      </c>
      <c r="U37" s="314">
        <f>投入係数!U37*手順⑤!U$53</f>
        <v>0</v>
      </c>
      <c r="V37" s="314">
        <f>投入係数!V37*手順⑤!V$53</f>
        <v>0</v>
      </c>
      <c r="W37" s="314">
        <f>投入係数!W37*手順⑤!W$53</f>
        <v>0</v>
      </c>
      <c r="X37" s="314">
        <f>投入係数!X37*手順⑤!X$53</f>
        <v>0</v>
      </c>
      <c r="Y37" s="314">
        <f>投入係数!Y37*手順⑤!Y$53</f>
        <v>0</v>
      </c>
      <c r="Z37" s="314">
        <f>投入係数!Z37*手順⑤!Z$53</f>
        <v>0</v>
      </c>
      <c r="AA37" s="314">
        <f>投入係数!AA37*手順⑤!AA$53</f>
        <v>0</v>
      </c>
      <c r="AB37" s="314">
        <f>投入係数!AB37*手順⑤!AB$53</f>
        <v>0</v>
      </c>
      <c r="AC37" s="314">
        <f>投入係数!AC37*手順⑤!AC$53</f>
        <v>0</v>
      </c>
      <c r="AD37" s="314">
        <f>投入係数!AD37*手順⑤!AD$53</f>
        <v>0</v>
      </c>
      <c r="AE37" s="314">
        <f>投入係数!AE37*手順⑤!AE$53</f>
        <v>0</v>
      </c>
      <c r="AF37" s="314">
        <f>投入係数!AF37*手順⑤!AF$53</f>
        <v>0</v>
      </c>
      <c r="AG37" s="314">
        <f>投入係数!AG37*手順⑤!AG$53</f>
        <v>0</v>
      </c>
      <c r="AH37" s="314">
        <f>投入係数!AH37*手順⑤!AH$53</f>
        <v>0</v>
      </c>
      <c r="AI37" s="314">
        <f>投入係数!AI37*手順⑤!AI$53</f>
        <v>0</v>
      </c>
      <c r="AJ37" s="314">
        <f>投入係数!AJ37*手順⑤!AJ$53</f>
        <v>0</v>
      </c>
      <c r="AK37" s="314">
        <f>投入係数!AK37*手順⑤!AK$53</f>
        <v>0</v>
      </c>
      <c r="AL37" s="314">
        <f>投入係数!AL37*手順⑤!AL$53</f>
        <v>0</v>
      </c>
      <c r="AM37" s="314">
        <f>投入係数!AM37*手順⑤!AM$53</f>
        <v>0</v>
      </c>
      <c r="AN37" s="314">
        <f>投入係数!AN37*手順⑤!AN$53</f>
        <v>0</v>
      </c>
      <c r="AO37" s="314">
        <f>投入係数!AO37*手順⑤!AO$53</f>
        <v>0</v>
      </c>
      <c r="AP37" s="314">
        <f>投入係数!AP37*手順⑤!AP$53</f>
        <v>0</v>
      </c>
      <c r="AQ37" s="298">
        <f t="shared" si="0"/>
        <v>0</v>
      </c>
    </row>
    <row r="38" spans="2:43" ht="16.5" customHeight="1">
      <c r="B38" s="294" t="s">
        <v>156</v>
      </c>
      <c r="C38" s="359" t="s">
        <v>24</v>
      </c>
      <c r="D38" s="408">
        <f>投入係数!D38*手順⑤!D$53</f>
        <v>0</v>
      </c>
      <c r="E38" s="314">
        <f>投入係数!E38*手順⑤!E$53</f>
        <v>0</v>
      </c>
      <c r="F38" s="314">
        <f>投入係数!F38*手順⑤!F$53</f>
        <v>0</v>
      </c>
      <c r="G38" s="314">
        <f>投入係数!G38*手順⑤!G$53</f>
        <v>0</v>
      </c>
      <c r="H38" s="314">
        <f>投入係数!H38*手順⑤!H$53</f>
        <v>0</v>
      </c>
      <c r="I38" s="314">
        <f>投入係数!I38*手順⑤!I$53</f>
        <v>0</v>
      </c>
      <c r="J38" s="314">
        <f>投入係数!J38*手順⑤!J$53</f>
        <v>0</v>
      </c>
      <c r="K38" s="314">
        <f>投入係数!K38*手順⑤!K$53</f>
        <v>0</v>
      </c>
      <c r="L38" s="314">
        <f>投入係数!L38*手順⑤!L$53</f>
        <v>0</v>
      </c>
      <c r="M38" s="314">
        <f>投入係数!M38*手順⑤!M$53</f>
        <v>0</v>
      </c>
      <c r="N38" s="314">
        <f>投入係数!N38*手順⑤!N$53</f>
        <v>0</v>
      </c>
      <c r="O38" s="314">
        <f>投入係数!O38*手順⑤!O$53</f>
        <v>0</v>
      </c>
      <c r="P38" s="314">
        <f>投入係数!P38*手順⑤!P$53</f>
        <v>0</v>
      </c>
      <c r="Q38" s="314">
        <f>投入係数!Q38*手順⑤!Q$53</f>
        <v>0</v>
      </c>
      <c r="R38" s="314">
        <f>投入係数!R38*手順⑤!R$53</f>
        <v>0</v>
      </c>
      <c r="S38" s="314">
        <f>投入係数!S38*手順⑤!S$53</f>
        <v>0</v>
      </c>
      <c r="T38" s="314">
        <f>投入係数!T38*手順⑤!T$53</f>
        <v>0</v>
      </c>
      <c r="U38" s="314">
        <f>投入係数!U38*手順⑤!U$53</f>
        <v>0</v>
      </c>
      <c r="V38" s="314">
        <f>投入係数!V38*手順⑤!V$53</f>
        <v>0</v>
      </c>
      <c r="W38" s="314">
        <f>投入係数!W38*手順⑤!W$53</f>
        <v>0</v>
      </c>
      <c r="X38" s="314">
        <f>投入係数!X38*手順⑤!X$53</f>
        <v>0</v>
      </c>
      <c r="Y38" s="314">
        <f>投入係数!Y38*手順⑤!Y$53</f>
        <v>0</v>
      </c>
      <c r="Z38" s="314">
        <f>投入係数!Z38*手順⑤!Z$53</f>
        <v>0</v>
      </c>
      <c r="AA38" s="314">
        <f>投入係数!AA38*手順⑤!AA$53</f>
        <v>0</v>
      </c>
      <c r="AB38" s="314">
        <f>投入係数!AB38*手順⑤!AB$53</f>
        <v>0</v>
      </c>
      <c r="AC38" s="314">
        <f>投入係数!AC38*手順⑤!AC$53</f>
        <v>0</v>
      </c>
      <c r="AD38" s="314">
        <f>投入係数!AD38*手順⑤!AD$53</f>
        <v>0</v>
      </c>
      <c r="AE38" s="314">
        <f>投入係数!AE38*手順⑤!AE$53</f>
        <v>0</v>
      </c>
      <c r="AF38" s="314">
        <f>投入係数!AF38*手順⑤!AF$53</f>
        <v>0</v>
      </c>
      <c r="AG38" s="314">
        <f>投入係数!AG38*手順⑤!AG$53</f>
        <v>0</v>
      </c>
      <c r="AH38" s="314">
        <f>投入係数!AH38*手順⑤!AH$53</f>
        <v>0</v>
      </c>
      <c r="AI38" s="314">
        <f>投入係数!AI38*手順⑤!AI$53</f>
        <v>0</v>
      </c>
      <c r="AJ38" s="314">
        <f>投入係数!AJ38*手順⑤!AJ$53</f>
        <v>0</v>
      </c>
      <c r="AK38" s="314">
        <f>投入係数!AK38*手順⑤!AK$53</f>
        <v>0</v>
      </c>
      <c r="AL38" s="314">
        <f>投入係数!AL38*手順⑤!AL$53</f>
        <v>0</v>
      </c>
      <c r="AM38" s="314">
        <f>投入係数!AM38*手順⑤!AM$53</f>
        <v>0</v>
      </c>
      <c r="AN38" s="314">
        <f>投入係数!AN38*手順⑤!AN$53</f>
        <v>0</v>
      </c>
      <c r="AO38" s="314">
        <f>投入係数!AO38*手順⑤!AO$53</f>
        <v>0</v>
      </c>
      <c r="AP38" s="314">
        <f>投入係数!AP38*手順⑤!AP$53</f>
        <v>0</v>
      </c>
      <c r="AQ38" s="298">
        <f t="shared" si="0"/>
        <v>0</v>
      </c>
    </row>
    <row r="39" spans="2:43" ht="16.5" customHeight="1">
      <c r="B39" s="294" t="s">
        <v>158</v>
      </c>
      <c r="C39" s="359" t="s">
        <v>31</v>
      </c>
      <c r="D39" s="408">
        <f>投入係数!D39*手順⑤!D$53</f>
        <v>0</v>
      </c>
      <c r="E39" s="314">
        <f>投入係数!E39*手順⑤!E$53</f>
        <v>0</v>
      </c>
      <c r="F39" s="314">
        <f>投入係数!F39*手順⑤!F$53</f>
        <v>0</v>
      </c>
      <c r="G39" s="314">
        <f>投入係数!G39*手順⑤!G$53</f>
        <v>0</v>
      </c>
      <c r="H39" s="314">
        <f>投入係数!H39*手順⑤!H$53</f>
        <v>0</v>
      </c>
      <c r="I39" s="314">
        <f>投入係数!I39*手順⑤!I$53</f>
        <v>0</v>
      </c>
      <c r="J39" s="314">
        <f>投入係数!J39*手順⑤!J$53</f>
        <v>0</v>
      </c>
      <c r="K39" s="314">
        <f>投入係数!K39*手順⑤!K$53</f>
        <v>0</v>
      </c>
      <c r="L39" s="314">
        <f>投入係数!L39*手順⑤!L$53</f>
        <v>0</v>
      </c>
      <c r="M39" s="314">
        <f>投入係数!M39*手順⑤!M$53</f>
        <v>0</v>
      </c>
      <c r="N39" s="314">
        <f>投入係数!N39*手順⑤!N$53</f>
        <v>0</v>
      </c>
      <c r="O39" s="314">
        <f>投入係数!O39*手順⑤!O$53</f>
        <v>0</v>
      </c>
      <c r="P39" s="314">
        <f>投入係数!P39*手順⑤!P$53</f>
        <v>0</v>
      </c>
      <c r="Q39" s="314">
        <f>投入係数!Q39*手順⑤!Q$53</f>
        <v>0</v>
      </c>
      <c r="R39" s="314">
        <f>投入係数!R39*手順⑤!R$53</f>
        <v>0</v>
      </c>
      <c r="S39" s="314">
        <f>投入係数!S39*手順⑤!S$53</f>
        <v>0</v>
      </c>
      <c r="T39" s="314">
        <f>投入係数!T39*手順⑤!T$53</f>
        <v>0</v>
      </c>
      <c r="U39" s="314">
        <f>投入係数!U39*手順⑤!U$53</f>
        <v>0</v>
      </c>
      <c r="V39" s="314">
        <f>投入係数!V39*手順⑤!V$53</f>
        <v>0</v>
      </c>
      <c r="W39" s="314">
        <f>投入係数!W39*手順⑤!W$53</f>
        <v>0</v>
      </c>
      <c r="X39" s="314">
        <f>投入係数!X39*手順⑤!X$53</f>
        <v>0</v>
      </c>
      <c r="Y39" s="314">
        <f>投入係数!Y39*手順⑤!Y$53</f>
        <v>0</v>
      </c>
      <c r="Z39" s="314">
        <f>投入係数!Z39*手順⑤!Z$53</f>
        <v>0</v>
      </c>
      <c r="AA39" s="314">
        <f>投入係数!AA39*手順⑤!AA$53</f>
        <v>0</v>
      </c>
      <c r="AB39" s="314">
        <f>投入係数!AB39*手順⑤!AB$53</f>
        <v>0</v>
      </c>
      <c r="AC39" s="314">
        <f>投入係数!AC39*手順⑤!AC$53</f>
        <v>0</v>
      </c>
      <c r="AD39" s="314">
        <f>投入係数!AD39*手順⑤!AD$53</f>
        <v>0</v>
      </c>
      <c r="AE39" s="314">
        <f>投入係数!AE39*手順⑤!AE$53</f>
        <v>0</v>
      </c>
      <c r="AF39" s="314">
        <f>投入係数!AF39*手順⑤!AF$53</f>
        <v>0</v>
      </c>
      <c r="AG39" s="314">
        <f>投入係数!AG39*手順⑤!AG$53</f>
        <v>0</v>
      </c>
      <c r="AH39" s="314">
        <f>投入係数!AH39*手順⑤!AH$53</f>
        <v>0</v>
      </c>
      <c r="AI39" s="314">
        <f>投入係数!AI39*手順⑤!AI$53</f>
        <v>0</v>
      </c>
      <c r="AJ39" s="314">
        <f>投入係数!AJ39*手順⑤!AJ$53</f>
        <v>0</v>
      </c>
      <c r="AK39" s="314">
        <f>投入係数!AK39*手順⑤!AK$53</f>
        <v>0</v>
      </c>
      <c r="AL39" s="314">
        <f>投入係数!AL39*手順⑤!AL$53</f>
        <v>0</v>
      </c>
      <c r="AM39" s="314">
        <f>投入係数!AM39*手順⑤!AM$53</f>
        <v>0</v>
      </c>
      <c r="AN39" s="314">
        <f>投入係数!AN39*手順⑤!AN$53</f>
        <v>0</v>
      </c>
      <c r="AO39" s="314">
        <f>投入係数!AO39*手順⑤!AO$53</f>
        <v>0</v>
      </c>
      <c r="AP39" s="314">
        <f>投入係数!AP39*手順⑤!AP$53</f>
        <v>0</v>
      </c>
      <c r="AQ39" s="298">
        <f t="shared" si="0"/>
        <v>0</v>
      </c>
    </row>
    <row r="40" spans="2:43" ht="16.5" customHeight="1">
      <c r="B40" s="294" t="s">
        <v>160</v>
      </c>
      <c r="C40" s="359" t="s">
        <v>447</v>
      </c>
      <c r="D40" s="408">
        <f>投入係数!D40*手順⑤!D$53</f>
        <v>0</v>
      </c>
      <c r="E40" s="314">
        <f>投入係数!E40*手順⑤!E$53</f>
        <v>0</v>
      </c>
      <c r="F40" s="314">
        <f>投入係数!F40*手順⑤!F$53</f>
        <v>0</v>
      </c>
      <c r="G40" s="314">
        <f>投入係数!G40*手順⑤!G$53</f>
        <v>0</v>
      </c>
      <c r="H40" s="314">
        <f>投入係数!H40*手順⑤!H$53</f>
        <v>0</v>
      </c>
      <c r="I40" s="314">
        <f>投入係数!I40*手順⑤!I$53</f>
        <v>0</v>
      </c>
      <c r="J40" s="314">
        <f>投入係数!J40*手順⑤!J$53</f>
        <v>0</v>
      </c>
      <c r="K40" s="314">
        <f>投入係数!K40*手順⑤!K$53</f>
        <v>0</v>
      </c>
      <c r="L40" s="314">
        <f>投入係数!L40*手順⑤!L$53</f>
        <v>0</v>
      </c>
      <c r="M40" s="314">
        <f>投入係数!M40*手順⑤!M$53</f>
        <v>0</v>
      </c>
      <c r="N40" s="314">
        <f>投入係数!N40*手順⑤!N$53</f>
        <v>0</v>
      </c>
      <c r="O40" s="314">
        <f>投入係数!O40*手順⑤!O$53</f>
        <v>0</v>
      </c>
      <c r="P40" s="314">
        <f>投入係数!P40*手順⑤!P$53</f>
        <v>0</v>
      </c>
      <c r="Q40" s="314">
        <f>投入係数!Q40*手順⑤!Q$53</f>
        <v>0</v>
      </c>
      <c r="R40" s="314">
        <f>投入係数!R40*手順⑤!R$53</f>
        <v>0</v>
      </c>
      <c r="S40" s="314">
        <f>投入係数!S40*手順⑤!S$53</f>
        <v>0</v>
      </c>
      <c r="T40" s="314">
        <f>投入係数!T40*手順⑤!T$53</f>
        <v>0</v>
      </c>
      <c r="U40" s="314">
        <f>投入係数!U40*手順⑤!U$53</f>
        <v>0</v>
      </c>
      <c r="V40" s="314">
        <f>投入係数!V40*手順⑤!V$53</f>
        <v>0</v>
      </c>
      <c r="W40" s="314">
        <f>投入係数!W40*手順⑤!W$53</f>
        <v>0</v>
      </c>
      <c r="X40" s="314">
        <f>投入係数!X40*手順⑤!X$53</f>
        <v>0</v>
      </c>
      <c r="Y40" s="314">
        <f>投入係数!Y40*手順⑤!Y$53</f>
        <v>0</v>
      </c>
      <c r="Z40" s="314">
        <f>投入係数!Z40*手順⑤!Z$53</f>
        <v>0</v>
      </c>
      <c r="AA40" s="314">
        <f>投入係数!AA40*手順⑤!AA$53</f>
        <v>0</v>
      </c>
      <c r="AB40" s="314">
        <f>投入係数!AB40*手順⑤!AB$53</f>
        <v>0</v>
      </c>
      <c r="AC40" s="314">
        <f>投入係数!AC40*手順⑤!AC$53</f>
        <v>0</v>
      </c>
      <c r="AD40" s="314">
        <f>投入係数!AD40*手順⑤!AD$53</f>
        <v>0</v>
      </c>
      <c r="AE40" s="314">
        <f>投入係数!AE40*手順⑤!AE$53</f>
        <v>0</v>
      </c>
      <c r="AF40" s="314">
        <f>投入係数!AF40*手順⑤!AF$53</f>
        <v>0</v>
      </c>
      <c r="AG40" s="314">
        <f>投入係数!AG40*手順⑤!AG$53</f>
        <v>0</v>
      </c>
      <c r="AH40" s="314">
        <f>投入係数!AH40*手順⑤!AH$53</f>
        <v>0</v>
      </c>
      <c r="AI40" s="314">
        <f>投入係数!AI40*手順⑤!AI$53</f>
        <v>0</v>
      </c>
      <c r="AJ40" s="314">
        <f>投入係数!AJ40*手順⑤!AJ$53</f>
        <v>0</v>
      </c>
      <c r="AK40" s="314">
        <f>投入係数!AK40*手順⑤!AK$53</f>
        <v>0</v>
      </c>
      <c r="AL40" s="314">
        <f>投入係数!AL40*手順⑤!AL$53</f>
        <v>0</v>
      </c>
      <c r="AM40" s="314">
        <f>投入係数!AM40*手順⑤!AM$53</f>
        <v>0</v>
      </c>
      <c r="AN40" s="314">
        <f>投入係数!AN40*手順⑤!AN$53</f>
        <v>0</v>
      </c>
      <c r="AO40" s="314">
        <f>投入係数!AO40*手順⑤!AO$53</f>
        <v>0</v>
      </c>
      <c r="AP40" s="314">
        <f>投入係数!AP40*手順⑤!AP$53</f>
        <v>0</v>
      </c>
      <c r="AQ40" s="298">
        <f t="shared" si="0"/>
        <v>0</v>
      </c>
    </row>
    <row r="41" spans="2:43" ht="16.5" customHeight="1">
      <c r="B41" s="294" t="s">
        <v>162</v>
      </c>
      <c r="C41" s="359" t="s">
        <v>25</v>
      </c>
      <c r="D41" s="408">
        <f>投入係数!D41*手順⑤!D$53</f>
        <v>0</v>
      </c>
      <c r="E41" s="314">
        <f>投入係数!E41*手順⑤!E$53</f>
        <v>0</v>
      </c>
      <c r="F41" s="314">
        <f>投入係数!F41*手順⑤!F$53</f>
        <v>0</v>
      </c>
      <c r="G41" s="314">
        <f>投入係数!G41*手順⑤!G$53</f>
        <v>0</v>
      </c>
      <c r="H41" s="314">
        <f>投入係数!H41*手順⑤!H$53</f>
        <v>0</v>
      </c>
      <c r="I41" s="314">
        <f>投入係数!I41*手順⑤!I$53</f>
        <v>0</v>
      </c>
      <c r="J41" s="314">
        <f>投入係数!J41*手順⑤!J$53</f>
        <v>0</v>
      </c>
      <c r="K41" s="314">
        <f>投入係数!K41*手順⑤!K$53</f>
        <v>0</v>
      </c>
      <c r="L41" s="314">
        <f>投入係数!L41*手順⑤!L$53</f>
        <v>0</v>
      </c>
      <c r="M41" s="314">
        <f>投入係数!M41*手順⑤!M$53</f>
        <v>0</v>
      </c>
      <c r="N41" s="314">
        <f>投入係数!N41*手順⑤!N$53</f>
        <v>0</v>
      </c>
      <c r="O41" s="314">
        <f>投入係数!O41*手順⑤!O$53</f>
        <v>0</v>
      </c>
      <c r="P41" s="314">
        <f>投入係数!P41*手順⑤!P$53</f>
        <v>0</v>
      </c>
      <c r="Q41" s="314">
        <f>投入係数!Q41*手順⑤!Q$53</f>
        <v>0</v>
      </c>
      <c r="R41" s="314">
        <f>投入係数!R41*手順⑤!R$53</f>
        <v>0</v>
      </c>
      <c r="S41" s="314">
        <f>投入係数!S41*手順⑤!S$53</f>
        <v>0</v>
      </c>
      <c r="T41" s="314">
        <f>投入係数!T41*手順⑤!T$53</f>
        <v>0</v>
      </c>
      <c r="U41" s="314">
        <f>投入係数!U41*手順⑤!U$53</f>
        <v>0</v>
      </c>
      <c r="V41" s="314">
        <f>投入係数!V41*手順⑤!V$53</f>
        <v>0</v>
      </c>
      <c r="W41" s="314">
        <f>投入係数!W41*手順⑤!W$53</f>
        <v>0</v>
      </c>
      <c r="X41" s="314">
        <f>投入係数!X41*手順⑤!X$53</f>
        <v>0</v>
      </c>
      <c r="Y41" s="314">
        <f>投入係数!Y41*手順⑤!Y$53</f>
        <v>0</v>
      </c>
      <c r="Z41" s="314">
        <f>投入係数!Z41*手順⑤!Z$53</f>
        <v>0</v>
      </c>
      <c r="AA41" s="314">
        <f>投入係数!AA41*手順⑤!AA$53</f>
        <v>0</v>
      </c>
      <c r="AB41" s="314">
        <f>投入係数!AB41*手順⑤!AB$53</f>
        <v>0</v>
      </c>
      <c r="AC41" s="314">
        <f>投入係数!AC41*手順⑤!AC$53</f>
        <v>0</v>
      </c>
      <c r="AD41" s="314">
        <f>投入係数!AD41*手順⑤!AD$53</f>
        <v>0</v>
      </c>
      <c r="AE41" s="314">
        <f>投入係数!AE41*手順⑤!AE$53</f>
        <v>0</v>
      </c>
      <c r="AF41" s="314">
        <f>投入係数!AF41*手順⑤!AF$53</f>
        <v>0</v>
      </c>
      <c r="AG41" s="314">
        <f>投入係数!AG41*手順⑤!AG$53</f>
        <v>0</v>
      </c>
      <c r="AH41" s="314">
        <f>投入係数!AH41*手順⑤!AH$53</f>
        <v>0</v>
      </c>
      <c r="AI41" s="314">
        <f>投入係数!AI41*手順⑤!AI$53</f>
        <v>0</v>
      </c>
      <c r="AJ41" s="314">
        <f>投入係数!AJ41*手順⑤!AJ$53</f>
        <v>0</v>
      </c>
      <c r="AK41" s="314">
        <f>投入係数!AK41*手順⑤!AK$53</f>
        <v>0</v>
      </c>
      <c r="AL41" s="314">
        <f>投入係数!AL41*手順⑤!AL$53</f>
        <v>0</v>
      </c>
      <c r="AM41" s="314">
        <f>投入係数!AM41*手順⑤!AM$53</f>
        <v>0</v>
      </c>
      <c r="AN41" s="314">
        <f>投入係数!AN41*手順⑤!AN$53</f>
        <v>0</v>
      </c>
      <c r="AO41" s="314">
        <f>投入係数!AO41*手順⑤!AO$53</f>
        <v>0</v>
      </c>
      <c r="AP41" s="314">
        <f>投入係数!AP41*手順⑤!AP$53</f>
        <v>0</v>
      </c>
      <c r="AQ41" s="298">
        <f t="shared" si="0"/>
        <v>0</v>
      </c>
    </row>
    <row r="42" spans="2:43" ht="16.5" customHeight="1">
      <c r="B42" s="294">
        <v>37</v>
      </c>
      <c r="C42" s="359" t="s">
        <v>26</v>
      </c>
      <c r="D42" s="408">
        <f>投入係数!D42*手順⑤!D$53</f>
        <v>0</v>
      </c>
      <c r="E42" s="314">
        <f>投入係数!E42*手順⑤!E$53</f>
        <v>0</v>
      </c>
      <c r="F42" s="314">
        <f>投入係数!F42*手順⑤!F$53</f>
        <v>0</v>
      </c>
      <c r="G42" s="314">
        <f>投入係数!G42*手順⑤!G$53</f>
        <v>0</v>
      </c>
      <c r="H42" s="314">
        <f>投入係数!H42*手順⑤!H$53</f>
        <v>0</v>
      </c>
      <c r="I42" s="314">
        <f>投入係数!I42*手順⑤!I$53</f>
        <v>0</v>
      </c>
      <c r="J42" s="314">
        <f>投入係数!J42*手順⑤!J$53</f>
        <v>0</v>
      </c>
      <c r="K42" s="314">
        <f>投入係数!K42*手順⑤!K$53</f>
        <v>0</v>
      </c>
      <c r="L42" s="314">
        <f>投入係数!L42*手順⑤!L$53</f>
        <v>0</v>
      </c>
      <c r="M42" s="314">
        <f>投入係数!M42*手順⑤!M$53</f>
        <v>0</v>
      </c>
      <c r="N42" s="314">
        <f>投入係数!N42*手順⑤!N$53</f>
        <v>0</v>
      </c>
      <c r="O42" s="314">
        <f>投入係数!O42*手順⑤!O$53</f>
        <v>0</v>
      </c>
      <c r="P42" s="314">
        <f>投入係数!P42*手順⑤!P$53</f>
        <v>0</v>
      </c>
      <c r="Q42" s="314">
        <f>投入係数!Q42*手順⑤!Q$53</f>
        <v>0</v>
      </c>
      <c r="R42" s="314">
        <f>投入係数!R42*手順⑤!R$53</f>
        <v>0</v>
      </c>
      <c r="S42" s="314">
        <f>投入係数!S42*手順⑤!S$53</f>
        <v>0</v>
      </c>
      <c r="T42" s="314">
        <f>投入係数!T42*手順⑤!T$53</f>
        <v>0</v>
      </c>
      <c r="U42" s="314">
        <f>投入係数!U42*手順⑤!U$53</f>
        <v>0</v>
      </c>
      <c r="V42" s="314">
        <f>投入係数!V42*手順⑤!V$53</f>
        <v>0</v>
      </c>
      <c r="W42" s="314">
        <f>投入係数!W42*手順⑤!W$53</f>
        <v>0</v>
      </c>
      <c r="X42" s="314">
        <f>投入係数!X42*手順⑤!X$53</f>
        <v>0</v>
      </c>
      <c r="Y42" s="314">
        <f>投入係数!Y42*手順⑤!Y$53</f>
        <v>0</v>
      </c>
      <c r="Z42" s="314">
        <f>投入係数!Z42*手順⑤!Z$53</f>
        <v>0</v>
      </c>
      <c r="AA42" s="314">
        <f>投入係数!AA42*手順⑤!AA$53</f>
        <v>0</v>
      </c>
      <c r="AB42" s="314">
        <f>投入係数!AB42*手順⑤!AB$53</f>
        <v>0</v>
      </c>
      <c r="AC42" s="314">
        <f>投入係数!AC42*手順⑤!AC$53</f>
        <v>0</v>
      </c>
      <c r="AD42" s="314">
        <f>投入係数!AD42*手順⑤!AD$53</f>
        <v>0</v>
      </c>
      <c r="AE42" s="314">
        <f>投入係数!AE42*手順⑤!AE$53</f>
        <v>0</v>
      </c>
      <c r="AF42" s="314">
        <f>投入係数!AF42*手順⑤!AF$53</f>
        <v>0</v>
      </c>
      <c r="AG42" s="314">
        <f>投入係数!AG42*手順⑤!AG$53</f>
        <v>0</v>
      </c>
      <c r="AH42" s="314">
        <f>投入係数!AH42*手順⑤!AH$53</f>
        <v>0</v>
      </c>
      <c r="AI42" s="314">
        <f>投入係数!AI42*手順⑤!AI$53</f>
        <v>0</v>
      </c>
      <c r="AJ42" s="314">
        <f>投入係数!AJ42*手順⑤!AJ$53</f>
        <v>0</v>
      </c>
      <c r="AK42" s="314">
        <f>投入係数!AK42*手順⑤!AK$53</f>
        <v>0</v>
      </c>
      <c r="AL42" s="314">
        <f>投入係数!AL42*手順⑤!AL$53</f>
        <v>0</v>
      </c>
      <c r="AM42" s="314">
        <f>投入係数!AM42*手順⑤!AM$53</f>
        <v>0</v>
      </c>
      <c r="AN42" s="314">
        <f>投入係数!AN42*手順⑤!AN$53</f>
        <v>0</v>
      </c>
      <c r="AO42" s="314">
        <f>投入係数!AO42*手順⑤!AO$53</f>
        <v>0</v>
      </c>
      <c r="AP42" s="314">
        <f>投入係数!AP42*手順⑤!AP$53</f>
        <v>0</v>
      </c>
      <c r="AQ42" s="298">
        <f t="shared" si="0"/>
        <v>0</v>
      </c>
    </row>
    <row r="43" spans="2:43" ht="16.5" customHeight="1">
      <c r="B43" s="294">
        <v>38</v>
      </c>
      <c r="C43" s="359" t="s">
        <v>27</v>
      </c>
      <c r="D43" s="408">
        <f>投入係数!D43*手順⑤!D$53</f>
        <v>0</v>
      </c>
      <c r="E43" s="314">
        <f>投入係数!E43*手順⑤!E$53</f>
        <v>0</v>
      </c>
      <c r="F43" s="314">
        <f>投入係数!F43*手順⑤!F$53</f>
        <v>0</v>
      </c>
      <c r="G43" s="314">
        <f>投入係数!G43*手順⑤!G$53</f>
        <v>0</v>
      </c>
      <c r="H43" s="314">
        <f>投入係数!H43*手順⑤!H$53</f>
        <v>0</v>
      </c>
      <c r="I43" s="314">
        <f>投入係数!I43*手順⑤!I$53</f>
        <v>0</v>
      </c>
      <c r="J43" s="314">
        <f>投入係数!J43*手順⑤!J$53</f>
        <v>0</v>
      </c>
      <c r="K43" s="314">
        <f>投入係数!K43*手順⑤!K$53</f>
        <v>0</v>
      </c>
      <c r="L43" s="314">
        <f>投入係数!L43*手順⑤!L$53</f>
        <v>0</v>
      </c>
      <c r="M43" s="314">
        <f>投入係数!M43*手順⑤!M$53</f>
        <v>0</v>
      </c>
      <c r="N43" s="314">
        <f>投入係数!N43*手順⑤!N$53</f>
        <v>0</v>
      </c>
      <c r="O43" s="314">
        <f>投入係数!O43*手順⑤!O$53</f>
        <v>0</v>
      </c>
      <c r="P43" s="314">
        <f>投入係数!P43*手順⑤!P$53</f>
        <v>0</v>
      </c>
      <c r="Q43" s="314">
        <f>投入係数!Q43*手順⑤!Q$53</f>
        <v>0</v>
      </c>
      <c r="R43" s="314">
        <f>投入係数!R43*手順⑤!R$53</f>
        <v>0</v>
      </c>
      <c r="S43" s="314">
        <f>投入係数!S43*手順⑤!S$53</f>
        <v>0</v>
      </c>
      <c r="T43" s="314">
        <f>投入係数!T43*手順⑤!T$53</f>
        <v>0</v>
      </c>
      <c r="U43" s="314">
        <f>投入係数!U43*手順⑤!U$53</f>
        <v>0</v>
      </c>
      <c r="V43" s="314">
        <f>投入係数!V43*手順⑤!V$53</f>
        <v>0</v>
      </c>
      <c r="W43" s="314">
        <f>投入係数!W43*手順⑤!W$53</f>
        <v>0</v>
      </c>
      <c r="X43" s="314">
        <f>投入係数!X43*手順⑤!X$53</f>
        <v>0</v>
      </c>
      <c r="Y43" s="314">
        <f>投入係数!Y43*手順⑤!Y$53</f>
        <v>0</v>
      </c>
      <c r="Z43" s="314">
        <f>投入係数!Z43*手順⑤!Z$53</f>
        <v>0</v>
      </c>
      <c r="AA43" s="314">
        <f>投入係数!AA43*手順⑤!AA$53</f>
        <v>0</v>
      </c>
      <c r="AB43" s="314">
        <f>投入係数!AB43*手順⑤!AB$53</f>
        <v>0</v>
      </c>
      <c r="AC43" s="314">
        <f>投入係数!AC43*手順⑤!AC$53</f>
        <v>0</v>
      </c>
      <c r="AD43" s="314">
        <f>投入係数!AD43*手順⑤!AD$53</f>
        <v>0</v>
      </c>
      <c r="AE43" s="314">
        <f>投入係数!AE43*手順⑤!AE$53</f>
        <v>0</v>
      </c>
      <c r="AF43" s="314">
        <f>投入係数!AF43*手順⑤!AF$53</f>
        <v>0</v>
      </c>
      <c r="AG43" s="314">
        <f>投入係数!AG43*手順⑤!AG$53</f>
        <v>0</v>
      </c>
      <c r="AH43" s="314">
        <f>投入係数!AH43*手順⑤!AH$53</f>
        <v>0</v>
      </c>
      <c r="AI43" s="314">
        <f>投入係数!AI43*手順⑤!AI$53</f>
        <v>0</v>
      </c>
      <c r="AJ43" s="314">
        <f>投入係数!AJ43*手順⑤!AJ$53</f>
        <v>0</v>
      </c>
      <c r="AK43" s="314">
        <f>投入係数!AK43*手順⑤!AK$53</f>
        <v>0</v>
      </c>
      <c r="AL43" s="314">
        <f>投入係数!AL43*手順⑤!AL$53</f>
        <v>0</v>
      </c>
      <c r="AM43" s="314">
        <f>投入係数!AM43*手順⑤!AM$53</f>
        <v>0</v>
      </c>
      <c r="AN43" s="314">
        <f>投入係数!AN43*手順⑤!AN$53</f>
        <v>0</v>
      </c>
      <c r="AO43" s="314">
        <f>投入係数!AO43*手順⑤!AO$53</f>
        <v>0</v>
      </c>
      <c r="AP43" s="314">
        <f>投入係数!AP43*手順⑤!AP$53</f>
        <v>0</v>
      </c>
      <c r="AQ43" s="298">
        <f t="shared" si="0"/>
        <v>0</v>
      </c>
    </row>
    <row r="44" spans="2:43" ht="16.5" customHeight="1">
      <c r="B44" s="451">
        <v>39</v>
      </c>
      <c r="C44" s="452" t="s">
        <v>28</v>
      </c>
      <c r="D44" s="453">
        <f>投入係数!D44*手順⑤!D$53</f>
        <v>0</v>
      </c>
      <c r="E44" s="454">
        <f>投入係数!E44*手順⑤!E$53</f>
        <v>0</v>
      </c>
      <c r="F44" s="454">
        <f>投入係数!F44*手順⑤!F$53</f>
        <v>0</v>
      </c>
      <c r="G44" s="454">
        <f>投入係数!G44*手順⑤!G$53</f>
        <v>0</v>
      </c>
      <c r="H44" s="454">
        <f>投入係数!H44*手順⑤!H$53</f>
        <v>0</v>
      </c>
      <c r="I44" s="454">
        <f>投入係数!I44*手順⑤!I$53</f>
        <v>0</v>
      </c>
      <c r="J44" s="454">
        <f>投入係数!J44*手順⑤!J$53</f>
        <v>0</v>
      </c>
      <c r="K44" s="454">
        <f>投入係数!K44*手順⑤!K$53</f>
        <v>0</v>
      </c>
      <c r="L44" s="454">
        <f>投入係数!L44*手順⑤!L$53</f>
        <v>0</v>
      </c>
      <c r="M44" s="454">
        <f>投入係数!M44*手順⑤!M$53</f>
        <v>0</v>
      </c>
      <c r="N44" s="454">
        <f>投入係数!N44*手順⑤!N$53</f>
        <v>0</v>
      </c>
      <c r="O44" s="454">
        <f>投入係数!O44*手順⑤!O$53</f>
        <v>0</v>
      </c>
      <c r="P44" s="454">
        <f>投入係数!P44*手順⑤!P$53</f>
        <v>0</v>
      </c>
      <c r="Q44" s="454">
        <f>投入係数!Q44*手順⑤!Q$53</f>
        <v>0</v>
      </c>
      <c r="R44" s="454">
        <f>投入係数!R44*手順⑤!R$53</f>
        <v>0</v>
      </c>
      <c r="S44" s="454">
        <f>投入係数!S44*手順⑤!S$53</f>
        <v>0</v>
      </c>
      <c r="T44" s="454">
        <f>投入係数!T44*手順⑤!T$53</f>
        <v>0</v>
      </c>
      <c r="U44" s="454">
        <f>投入係数!U44*手順⑤!U$53</f>
        <v>0</v>
      </c>
      <c r="V44" s="454">
        <f>投入係数!V44*手順⑤!V$53</f>
        <v>0</v>
      </c>
      <c r="W44" s="454">
        <f>投入係数!W44*手順⑤!W$53</f>
        <v>0</v>
      </c>
      <c r="X44" s="454">
        <f>投入係数!X44*手順⑤!X$53</f>
        <v>0</v>
      </c>
      <c r="Y44" s="454">
        <f>投入係数!Y44*手順⑤!Y$53</f>
        <v>0</v>
      </c>
      <c r="Z44" s="454">
        <f>投入係数!Z44*手順⑤!Z$53</f>
        <v>0</v>
      </c>
      <c r="AA44" s="454">
        <f>投入係数!AA44*手順⑤!AA$53</f>
        <v>0</v>
      </c>
      <c r="AB44" s="454">
        <f>投入係数!AB44*手順⑤!AB$53</f>
        <v>0</v>
      </c>
      <c r="AC44" s="454">
        <f>投入係数!AC44*手順⑤!AC$53</f>
        <v>0</v>
      </c>
      <c r="AD44" s="454">
        <f>投入係数!AD44*手順⑤!AD$53</f>
        <v>0</v>
      </c>
      <c r="AE44" s="454">
        <f>投入係数!AE44*手順⑤!AE$53</f>
        <v>0</v>
      </c>
      <c r="AF44" s="454">
        <f>投入係数!AF44*手順⑤!AF$53</f>
        <v>0</v>
      </c>
      <c r="AG44" s="454">
        <f>投入係数!AG44*手順⑤!AG$53</f>
        <v>0</v>
      </c>
      <c r="AH44" s="454">
        <f>投入係数!AH44*手順⑤!AH$53</f>
        <v>0</v>
      </c>
      <c r="AI44" s="454">
        <f>投入係数!AI44*手順⑤!AI$53</f>
        <v>0</v>
      </c>
      <c r="AJ44" s="454">
        <f>投入係数!AJ44*手順⑤!AJ$53</f>
        <v>0</v>
      </c>
      <c r="AK44" s="454">
        <f>投入係数!AK44*手順⑤!AK$53</f>
        <v>0</v>
      </c>
      <c r="AL44" s="454">
        <f>投入係数!AL44*手順⑤!AL$53</f>
        <v>0</v>
      </c>
      <c r="AM44" s="454">
        <f>投入係数!AM44*手順⑤!AM$53</f>
        <v>0</v>
      </c>
      <c r="AN44" s="454">
        <f>投入係数!AN44*手順⑤!AN$53</f>
        <v>0</v>
      </c>
      <c r="AO44" s="454">
        <f>投入係数!AO44*手順⑤!AO$53</f>
        <v>0</v>
      </c>
      <c r="AP44" s="454">
        <f>投入係数!AP44*手順⑤!AP$53</f>
        <v>0</v>
      </c>
      <c r="AQ44" s="455">
        <f t="shared" si="0"/>
        <v>0</v>
      </c>
    </row>
    <row r="45" spans="2:43" ht="16.5" customHeight="1">
      <c r="B45" s="409" t="s">
        <v>209</v>
      </c>
      <c r="C45" s="410" t="s">
        <v>33</v>
      </c>
      <c r="D45" s="411">
        <f>SUM(D6:D44)</f>
        <v>0</v>
      </c>
      <c r="E45" s="412">
        <f t="shared" ref="E45:AP45" si="1">SUM(E6:E44)</f>
        <v>0</v>
      </c>
      <c r="F45" s="412">
        <f t="shared" si="1"/>
        <v>0</v>
      </c>
      <c r="G45" s="412">
        <f t="shared" si="1"/>
        <v>0</v>
      </c>
      <c r="H45" s="412">
        <f t="shared" si="1"/>
        <v>0</v>
      </c>
      <c r="I45" s="412">
        <f t="shared" si="1"/>
        <v>0</v>
      </c>
      <c r="J45" s="412">
        <f t="shared" si="1"/>
        <v>0</v>
      </c>
      <c r="K45" s="412">
        <f t="shared" si="1"/>
        <v>0</v>
      </c>
      <c r="L45" s="412">
        <f t="shared" si="1"/>
        <v>0</v>
      </c>
      <c r="M45" s="412">
        <f t="shared" si="1"/>
        <v>0</v>
      </c>
      <c r="N45" s="412">
        <f t="shared" si="1"/>
        <v>0</v>
      </c>
      <c r="O45" s="412">
        <f t="shared" si="1"/>
        <v>0</v>
      </c>
      <c r="P45" s="412">
        <f t="shared" si="1"/>
        <v>0</v>
      </c>
      <c r="Q45" s="412">
        <f t="shared" si="1"/>
        <v>0</v>
      </c>
      <c r="R45" s="412">
        <f t="shared" si="1"/>
        <v>0</v>
      </c>
      <c r="S45" s="412">
        <f t="shared" si="1"/>
        <v>0</v>
      </c>
      <c r="T45" s="412">
        <f t="shared" si="1"/>
        <v>0</v>
      </c>
      <c r="U45" s="412">
        <f t="shared" si="1"/>
        <v>0</v>
      </c>
      <c r="V45" s="412">
        <f t="shared" si="1"/>
        <v>0</v>
      </c>
      <c r="W45" s="412">
        <f t="shared" si="1"/>
        <v>0</v>
      </c>
      <c r="X45" s="412">
        <f t="shared" si="1"/>
        <v>0</v>
      </c>
      <c r="Y45" s="412">
        <f t="shared" si="1"/>
        <v>0</v>
      </c>
      <c r="Z45" s="412">
        <f t="shared" si="1"/>
        <v>0</v>
      </c>
      <c r="AA45" s="412">
        <f t="shared" si="1"/>
        <v>0</v>
      </c>
      <c r="AB45" s="412">
        <f t="shared" si="1"/>
        <v>0</v>
      </c>
      <c r="AC45" s="412">
        <f t="shared" si="1"/>
        <v>0</v>
      </c>
      <c r="AD45" s="412">
        <f t="shared" si="1"/>
        <v>0</v>
      </c>
      <c r="AE45" s="412">
        <f t="shared" si="1"/>
        <v>0</v>
      </c>
      <c r="AF45" s="412">
        <f t="shared" si="1"/>
        <v>0</v>
      </c>
      <c r="AG45" s="412">
        <f t="shared" si="1"/>
        <v>0</v>
      </c>
      <c r="AH45" s="412">
        <f t="shared" si="1"/>
        <v>0</v>
      </c>
      <c r="AI45" s="412">
        <f t="shared" si="1"/>
        <v>0</v>
      </c>
      <c r="AJ45" s="412">
        <f t="shared" si="1"/>
        <v>0</v>
      </c>
      <c r="AK45" s="412">
        <f t="shared" si="1"/>
        <v>0</v>
      </c>
      <c r="AL45" s="412">
        <f t="shared" si="1"/>
        <v>0</v>
      </c>
      <c r="AM45" s="412">
        <f t="shared" si="1"/>
        <v>0</v>
      </c>
      <c r="AN45" s="412">
        <f t="shared" si="1"/>
        <v>0</v>
      </c>
      <c r="AO45" s="412">
        <f t="shared" si="1"/>
        <v>0</v>
      </c>
      <c r="AP45" s="412">
        <f t="shared" si="1"/>
        <v>0</v>
      </c>
      <c r="AQ45" s="456">
        <f t="shared" si="0"/>
        <v>0</v>
      </c>
    </row>
    <row r="46" spans="2:43" ht="16.5" customHeight="1">
      <c r="B46" s="413" t="s">
        <v>210</v>
      </c>
      <c r="C46" s="414" t="s">
        <v>34</v>
      </c>
      <c r="D46" s="408">
        <f>投入係数!D46*手順⑤!D$53</f>
        <v>0</v>
      </c>
      <c r="E46" s="314">
        <f>投入係数!E46*手順⑤!E$53</f>
        <v>0</v>
      </c>
      <c r="F46" s="314">
        <f>投入係数!F46*手順⑤!F$53</f>
        <v>0</v>
      </c>
      <c r="G46" s="314">
        <f>投入係数!G46*手順⑤!G$53</f>
        <v>0</v>
      </c>
      <c r="H46" s="314">
        <f>投入係数!H46*手順⑤!H$53</f>
        <v>0</v>
      </c>
      <c r="I46" s="314">
        <f>投入係数!I46*手順⑤!I$53</f>
        <v>0</v>
      </c>
      <c r="J46" s="314">
        <f>投入係数!J46*手順⑤!J$53</f>
        <v>0</v>
      </c>
      <c r="K46" s="314">
        <f>投入係数!K46*手順⑤!K$53</f>
        <v>0</v>
      </c>
      <c r="L46" s="314">
        <f>投入係数!L46*手順⑤!L$53</f>
        <v>0</v>
      </c>
      <c r="M46" s="314">
        <f>投入係数!M46*手順⑤!M$53</f>
        <v>0</v>
      </c>
      <c r="N46" s="314">
        <f>投入係数!N46*手順⑤!N$53</f>
        <v>0</v>
      </c>
      <c r="O46" s="314">
        <f>投入係数!O46*手順⑤!O$53</f>
        <v>0</v>
      </c>
      <c r="P46" s="314">
        <f>投入係数!P46*手順⑤!P$53</f>
        <v>0</v>
      </c>
      <c r="Q46" s="314">
        <f>投入係数!Q46*手順⑤!Q$53</f>
        <v>0</v>
      </c>
      <c r="R46" s="314">
        <f>投入係数!R46*手順⑤!R$53</f>
        <v>0</v>
      </c>
      <c r="S46" s="314">
        <f>投入係数!S46*手順⑤!S$53</f>
        <v>0</v>
      </c>
      <c r="T46" s="314">
        <f>投入係数!T46*手順⑤!T$53</f>
        <v>0</v>
      </c>
      <c r="U46" s="314">
        <f>投入係数!U46*手順⑤!U$53</f>
        <v>0</v>
      </c>
      <c r="V46" s="314">
        <f>投入係数!V46*手順⑤!V$53</f>
        <v>0</v>
      </c>
      <c r="W46" s="314">
        <f>投入係数!W46*手順⑤!W$53</f>
        <v>0</v>
      </c>
      <c r="X46" s="314">
        <f>投入係数!X46*手順⑤!X$53</f>
        <v>0</v>
      </c>
      <c r="Y46" s="314">
        <f>投入係数!Y46*手順⑤!Y$53</f>
        <v>0</v>
      </c>
      <c r="Z46" s="314">
        <f>投入係数!Z46*手順⑤!Z$53</f>
        <v>0</v>
      </c>
      <c r="AA46" s="314">
        <f>投入係数!AA46*手順⑤!AA$53</f>
        <v>0</v>
      </c>
      <c r="AB46" s="314">
        <f>投入係数!AB46*手順⑤!AB$53</f>
        <v>0</v>
      </c>
      <c r="AC46" s="314">
        <f>投入係数!AC46*手順⑤!AC$53</f>
        <v>0</v>
      </c>
      <c r="AD46" s="314">
        <f>投入係数!AD46*手順⑤!AD$53</f>
        <v>0</v>
      </c>
      <c r="AE46" s="314">
        <f>投入係数!AE46*手順⑤!AE$53</f>
        <v>0</v>
      </c>
      <c r="AF46" s="314">
        <f>投入係数!AF46*手順⑤!AF$53</f>
        <v>0</v>
      </c>
      <c r="AG46" s="314">
        <f>投入係数!AG46*手順⑤!AG$53</f>
        <v>0</v>
      </c>
      <c r="AH46" s="314">
        <f>投入係数!AH46*手順⑤!AH$53</f>
        <v>0</v>
      </c>
      <c r="AI46" s="314">
        <f>投入係数!AI46*手順⑤!AI$53</f>
        <v>0</v>
      </c>
      <c r="AJ46" s="314">
        <f>投入係数!AJ46*手順⑤!AJ$53</f>
        <v>0</v>
      </c>
      <c r="AK46" s="314">
        <f>投入係数!AK46*手順⑤!AK$53</f>
        <v>0</v>
      </c>
      <c r="AL46" s="314">
        <f>投入係数!AL46*手順⑤!AL$53</f>
        <v>0</v>
      </c>
      <c r="AM46" s="314">
        <f>投入係数!AM46*手順⑤!AM$53</f>
        <v>0</v>
      </c>
      <c r="AN46" s="314">
        <f>投入係数!AN46*手順⑤!AN$53</f>
        <v>0</v>
      </c>
      <c r="AO46" s="314">
        <f>投入係数!AO46*手順⑤!AO$53</f>
        <v>0</v>
      </c>
      <c r="AP46" s="314">
        <f>投入係数!AP46*手順⑤!AP$53</f>
        <v>0</v>
      </c>
      <c r="AQ46" s="298">
        <f t="shared" si="0"/>
        <v>0</v>
      </c>
    </row>
    <row r="47" spans="2:43" ht="16.5" customHeight="1">
      <c r="B47" s="413" t="s">
        <v>238</v>
      </c>
      <c r="C47" s="414" t="s">
        <v>35</v>
      </c>
      <c r="D47" s="408">
        <f>投入係数!D47*手順⑤!D$53</f>
        <v>0</v>
      </c>
      <c r="E47" s="314">
        <f>投入係数!E47*手順⑤!E$53</f>
        <v>0</v>
      </c>
      <c r="F47" s="314">
        <f>投入係数!F47*手順⑤!F$53</f>
        <v>0</v>
      </c>
      <c r="G47" s="314">
        <f>投入係数!G47*手順⑤!G$53</f>
        <v>0</v>
      </c>
      <c r="H47" s="314">
        <f>投入係数!H47*手順⑤!H$53</f>
        <v>0</v>
      </c>
      <c r="I47" s="314">
        <f>投入係数!I47*手順⑤!I$53</f>
        <v>0</v>
      </c>
      <c r="J47" s="314">
        <f>投入係数!J47*手順⑤!J$53</f>
        <v>0</v>
      </c>
      <c r="K47" s="314">
        <f>投入係数!K47*手順⑤!K$53</f>
        <v>0</v>
      </c>
      <c r="L47" s="314">
        <f>投入係数!L47*手順⑤!L$53</f>
        <v>0</v>
      </c>
      <c r="M47" s="314">
        <f>投入係数!M47*手順⑤!M$53</f>
        <v>0</v>
      </c>
      <c r="N47" s="314">
        <f>投入係数!N47*手順⑤!N$53</f>
        <v>0</v>
      </c>
      <c r="O47" s="314">
        <f>投入係数!O47*手順⑤!O$53</f>
        <v>0</v>
      </c>
      <c r="P47" s="314">
        <f>投入係数!P47*手順⑤!P$53</f>
        <v>0</v>
      </c>
      <c r="Q47" s="314">
        <f>投入係数!Q47*手順⑤!Q$53</f>
        <v>0</v>
      </c>
      <c r="R47" s="314">
        <f>投入係数!R47*手順⑤!R$53</f>
        <v>0</v>
      </c>
      <c r="S47" s="314">
        <f>投入係数!S47*手順⑤!S$53</f>
        <v>0</v>
      </c>
      <c r="T47" s="314">
        <f>投入係数!T47*手順⑤!T$53</f>
        <v>0</v>
      </c>
      <c r="U47" s="314">
        <f>投入係数!U47*手順⑤!U$53</f>
        <v>0</v>
      </c>
      <c r="V47" s="314">
        <f>投入係数!V47*手順⑤!V$53</f>
        <v>0</v>
      </c>
      <c r="W47" s="314">
        <f>投入係数!W47*手順⑤!W$53</f>
        <v>0</v>
      </c>
      <c r="X47" s="314">
        <f>投入係数!X47*手順⑤!X$53</f>
        <v>0</v>
      </c>
      <c r="Y47" s="314">
        <f>投入係数!Y47*手順⑤!Y$53</f>
        <v>0</v>
      </c>
      <c r="Z47" s="314">
        <f>投入係数!Z47*手順⑤!Z$53</f>
        <v>0</v>
      </c>
      <c r="AA47" s="314">
        <f>投入係数!AA47*手順⑤!AA$53</f>
        <v>0</v>
      </c>
      <c r="AB47" s="314">
        <f>投入係数!AB47*手順⑤!AB$53</f>
        <v>0</v>
      </c>
      <c r="AC47" s="314">
        <f>投入係数!AC47*手順⑤!AC$53</f>
        <v>0</v>
      </c>
      <c r="AD47" s="314">
        <f>投入係数!AD47*手順⑤!AD$53</f>
        <v>0</v>
      </c>
      <c r="AE47" s="314">
        <f>投入係数!AE47*手順⑤!AE$53</f>
        <v>0</v>
      </c>
      <c r="AF47" s="314">
        <f>投入係数!AF47*手順⑤!AF$53</f>
        <v>0</v>
      </c>
      <c r="AG47" s="314">
        <f>投入係数!AG47*手順⑤!AG$53</f>
        <v>0</v>
      </c>
      <c r="AH47" s="314">
        <f>投入係数!AH47*手順⑤!AH$53</f>
        <v>0</v>
      </c>
      <c r="AI47" s="314">
        <f>投入係数!AI47*手順⑤!AI$53</f>
        <v>0</v>
      </c>
      <c r="AJ47" s="314">
        <f>投入係数!AJ47*手順⑤!AJ$53</f>
        <v>0</v>
      </c>
      <c r="AK47" s="314">
        <f>投入係数!AK47*手順⑤!AK$53</f>
        <v>0</v>
      </c>
      <c r="AL47" s="314">
        <f>投入係数!AL47*手順⑤!AL$53</f>
        <v>0</v>
      </c>
      <c r="AM47" s="314">
        <f>投入係数!AM47*手順⑤!AM$53</f>
        <v>0</v>
      </c>
      <c r="AN47" s="314">
        <f>投入係数!AN47*手順⑤!AN$53</f>
        <v>0</v>
      </c>
      <c r="AO47" s="314">
        <f>投入係数!AO47*手順⑤!AO$53</f>
        <v>0</v>
      </c>
      <c r="AP47" s="314">
        <f>投入係数!AP47*手順⑤!AP$53</f>
        <v>0</v>
      </c>
      <c r="AQ47" s="298">
        <f t="shared" si="0"/>
        <v>0</v>
      </c>
    </row>
    <row r="48" spans="2:43" ht="16.5" customHeight="1">
      <c r="B48" s="413" t="s">
        <v>240</v>
      </c>
      <c r="C48" s="414" t="s">
        <v>36</v>
      </c>
      <c r="D48" s="408">
        <f>投入係数!D48*手順⑤!D$53</f>
        <v>0</v>
      </c>
      <c r="E48" s="314">
        <f>投入係数!E48*手順⑤!E$53</f>
        <v>0</v>
      </c>
      <c r="F48" s="314">
        <f>投入係数!F48*手順⑤!F$53</f>
        <v>0</v>
      </c>
      <c r="G48" s="314">
        <f>投入係数!G48*手順⑤!G$53</f>
        <v>0</v>
      </c>
      <c r="H48" s="314">
        <f>投入係数!H48*手順⑤!H$53</f>
        <v>0</v>
      </c>
      <c r="I48" s="314">
        <f>投入係数!I48*手順⑤!I$53</f>
        <v>0</v>
      </c>
      <c r="J48" s="314">
        <f>投入係数!J48*手順⑤!J$53</f>
        <v>0</v>
      </c>
      <c r="K48" s="314">
        <f>投入係数!K48*手順⑤!K$53</f>
        <v>0</v>
      </c>
      <c r="L48" s="314">
        <f>投入係数!L48*手順⑤!L$53</f>
        <v>0</v>
      </c>
      <c r="M48" s="314">
        <f>投入係数!M48*手順⑤!M$53</f>
        <v>0</v>
      </c>
      <c r="N48" s="314">
        <f>投入係数!N48*手順⑤!N$53</f>
        <v>0</v>
      </c>
      <c r="O48" s="314">
        <f>投入係数!O48*手順⑤!O$53</f>
        <v>0</v>
      </c>
      <c r="P48" s="314">
        <f>投入係数!P48*手順⑤!P$53</f>
        <v>0</v>
      </c>
      <c r="Q48" s="314">
        <f>投入係数!Q48*手順⑤!Q$53</f>
        <v>0</v>
      </c>
      <c r="R48" s="314">
        <f>投入係数!R48*手順⑤!R$53</f>
        <v>0</v>
      </c>
      <c r="S48" s="314">
        <f>投入係数!S48*手順⑤!S$53</f>
        <v>0</v>
      </c>
      <c r="T48" s="314">
        <f>投入係数!T48*手順⑤!T$53</f>
        <v>0</v>
      </c>
      <c r="U48" s="314">
        <f>投入係数!U48*手順⑤!U$53</f>
        <v>0</v>
      </c>
      <c r="V48" s="314">
        <f>投入係数!V48*手順⑤!V$53</f>
        <v>0</v>
      </c>
      <c r="W48" s="314">
        <f>投入係数!W48*手順⑤!W$53</f>
        <v>0</v>
      </c>
      <c r="X48" s="314">
        <f>投入係数!X48*手順⑤!X$53</f>
        <v>0</v>
      </c>
      <c r="Y48" s="314">
        <f>投入係数!Y48*手順⑤!Y$53</f>
        <v>0</v>
      </c>
      <c r="Z48" s="314">
        <f>投入係数!Z48*手順⑤!Z$53</f>
        <v>0</v>
      </c>
      <c r="AA48" s="314">
        <f>投入係数!AA48*手順⑤!AA$53</f>
        <v>0</v>
      </c>
      <c r="AB48" s="314">
        <f>投入係数!AB48*手順⑤!AB$53</f>
        <v>0</v>
      </c>
      <c r="AC48" s="314">
        <f>投入係数!AC48*手順⑤!AC$53</f>
        <v>0</v>
      </c>
      <c r="AD48" s="314">
        <f>投入係数!AD48*手順⑤!AD$53</f>
        <v>0</v>
      </c>
      <c r="AE48" s="314">
        <f>投入係数!AE48*手順⑤!AE$53</f>
        <v>0</v>
      </c>
      <c r="AF48" s="314">
        <f>投入係数!AF48*手順⑤!AF$53</f>
        <v>0</v>
      </c>
      <c r="AG48" s="314">
        <f>投入係数!AG48*手順⑤!AG$53</f>
        <v>0</v>
      </c>
      <c r="AH48" s="314">
        <f>投入係数!AH48*手順⑤!AH$53</f>
        <v>0</v>
      </c>
      <c r="AI48" s="314">
        <f>投入係数!AI48*手順⑤!AI$53</f>
        <v>0</v>
      </c>
      <c r="AJ48" s="314">
        <f>投入係数!AJ48*手順⑤!AJ$53</f>
        <v>0</v>
      </c>
      <c r="AK48" s="314">
        <f>投入係数!AK48*手順⑤!AK$53</f>
        <v>0</v>
      </c>
      <c r="AL48" s="314">
        <f>投入係数!AL48*手順⑤!AL$53</f>
        <v>0</v>
      </c>
      <c r="AM48" s="314">
        <f>投入係数!AM48*手順⑤!AM$53</f>
        <v>0</v>
      </c>
      <c r="AN48" s="314">
        <f>投入係数!AN48*手順⑤!AN$53</f>
        <v>0</v>
      </c>
      <c r="AO48" s="314">
        <f>投入係数!AO48*手順⑤!AO$53</f>
        <v>0</v>
      </c>
      <c r="AP48" s="314">
        <f>投入係数!AP48*手順⑤!AP$53</f>
        <v>0</v>
      </c>
      <c r="AQ48" s="298">
        <f t="shared" si="0"/>
        <v>0</v>
      </c>
    </row>
    <row r="49" spans="2:43" ht="16.5" customHeight="1">
      <c r="B49" s="413" t="s">
        <v>242</v>
      </c>
      <c r="C49" s="414" t="s">
        <v>37</v>
      </c>
      <c r="D49" s="408">
        <f>投入係数!D49*手順⑤!D$53</f>
        <v>0</v>
      </c>
      <c r="E49" s="314">
        <f>投入係数!E49*手順⑤!E$53</f>
        <v>0</v>
      </c>
      <c r="F49" s="314">
        <f>投入係数!F49*手順⑤!F$53</f>
        <v>0</v>
      </c>
      <c r="G49" s="314">
        <f>投入係数!G49*手順⑤!G$53</f>
        <v>0</v>
      </c>
      <c r="H49" s="314">
        <f>投入係数!H49*手順⑤!H$53</f>
        <v>0</v>
      </c>
      <c r="I49" s="314">
        <f>投入係数!I49*手順⑤!I$53</f>
        <v>0</v>
      </c>
      <c r="J49" s="314">
        <f>投入係数!J49*手順⑤!J$53</f>
        <v>0</v>
      </c>
      <c r="K49" s="314">
        <f>投入係数!K49*手順⑤!K$53</f>
        <v>0</v>
      </c>
      <c r="L49" s="314">
        <f>投入係数!L49*手順⑤!L$53</f>
        <v>0</v>
      </c>
      <c r="M49" s="314">
        <f>投入係数!M49*手順⑤!M$53</f>
        <v>0</v>
      </c>
      <c r="N49" s="314">
        <f>投入係数!N49*手順⑤!N$53</f>
        <v>0</v>
      </c>
      <c r="O49" s="314">
        <f>投入係数!O49*手順⑤!O$53</f>
        <v>0</v>
      </c>
      <c r="P49" s="314">
        <f>投入係数!P49*手順⑤!P$53</f>
        <v>0</v>
      </c>
      <c r="Q49" s="314">
        <f>投入係数!Q49*手順⑤!Q$53</f>
        <v>0</v>
      </c>
      <c r="R49" s="314">
        <f>投入係数!R49*手順⑤!R$53</f>
        <v>0</v>
      </c>
      <c r="S49" s="314">
        <f>投入係数!S49*手順⑤!S$53</f>
        <v>0</v>
      </c>
      <c r="T49" s="314">
        <f>投入係数!T49*手順⑤!T$53</f>
        <v>0</v>
      </c>
      <c r="U49" s="314">
        <f>投入係数!U49*手順⑤!U$53</f>
        <v>0</v>
      </c>
      <c r="V49" s="314">
        <f>投入係数!V49*手順⑤!V$53</f>
        <v>0</v>
      </c>
      <c r="W49" s="314">
        <f>投入係数!W49*手順⑤!W$53</f>
        <v>0</v>
      </c>
      <c r="X49" s="314">
        <f>投入係数!X49*手順⑤!X$53</f>
        <v>0</v>
      </c>
      <c r="Y49" s="314">
        <f>投入係数!Y49*手順⑤!Y$53</f>
        <v>0</v>
      </c>
      <c r="Z49" s="314">
        <f>投入係数!Z49*手順⑤!Z$53</f>
        <v>0</v>
      </c>
      <c r="AA49" s="314">
        <f>投入係数!AA49*手順⑤!AA$53</f>
        <v>0</v>
      </c>
      <c r="AB49" s="314">
        <f>投入係数!AB49*手順⑤!AB$53</f>
        <v>0</v>
      </c>
      <c r="AC49" s="314">
        <f>投入係数!AC49*手順⑤!AC$53</f>
        <v>0</v>
      </c>
      <c r="AD49" s="314">
        <f>投入係数!AD49*手順⑤!AD$53</f>
        <v>0</v>
      </c>
      <c r="AE49" s="314">
        <f>投入係数!AE49*手順⑤!AE$53</f>
        <v>0</v>
      </c>
      <c r="AF49" s="314">
        <f>投入係数!AF49*手順⑤!AF$53</f>
        <v>0</v>
      </c>
      <c r="AG49" s="314">
        <f>投入係数!AG49*手順⑤!AG$53</f>
        <v>0</v>
      </c>
      <c r="AH49" s="314">
        <f>投入係数!AH49*手順⑤!AH$53</f>
        <v>0</v>
      </c>
      <c r="AI49" s="314">
        <f>投入係数!AI49*手順⑤!AI$53</f>
        <v>0</v>
      </c>
      <c r="AJ49" s="314">
        <f>投入係数!AJ49*手順⑤!AJ$53</f>
        <v>0</v>
      </c>
      <c r="AK49" s="314">
        <f>投入係数!AK49*手順⑤!AK$53</f>
        <v>0</v>
      </c>
      <c r="AL49" s="314">
        <f>投入係数!AL49*手順⑤!AL$53</f>
        <v>0</v>
      </c>
      <c r="AM49" s="314">
        <f>投入係数!AM49*手順⑤!AM$53</f>
        <v>0</v>
      </c>
      <c r="AN49" s="314">
        <f>投入係数!AN49*手順⑤!AN$53</f>
        <v>0</v>
      </c>
      <c r="AO49" s="314">
        <f>投入係数!AO49*手順⑤!AO$53</f>
        <v>0</v>
      </c>
      <c r="AP49" s="314">
        <f>投入係数!AP49*手順⑤!AP$53</f>
        <v>0</v>
      </c>
      <c r="AQ49" s="298">
        <f t="shared" si="0"/>
        <v>0</v>
      </c>
    </row>
    <row r="50" spans="2:43" ht="16.5" customHeight="1">
      <c r="B50" s="413" t="s">
        <v>243</v>
      </c>
      <c r="C50" s="625" t="s">
        <v>38</v>
      </c>
      <c r="D50" s="408">
        <f>投入係数!D50*手順⑤!D$53</f>
        <v>0</v>
      </c>
      <c r="E50" s="314">
        <f>投入係数!E50*手順⑤!E$53</f>
        <v>0</v>
      </c>
      <c r="F50" s="314">
        <f>投入係数!F50*手順⑤!F$53</f>
        <v>0</v>
      </c>
      <c r="G50" s="314">
        <f>投入係数!G50*手順⑤!G$53</f>
        <v>0</v>
      </c>
      <c r="H50" s="314">
        <f>投入係数!H50*手順⑤!H$53</f>
        <v>0</v>
      </c>
      <c r="I50" s="314">
        <f>投入係数!I50*手順⑤!I$53</f>
        <v>0</v>
      </c>
      <c r="J50" s="314">
        <f>投入係数!J50*手順⑤!J$53</f>
        <v>0</v>
      </c>
      <c r="K50" s="314">
        <f>投入係数!K50*手順⑤!K$53</f>
        <v>0</v>
      </c>
      <c r="L50" s="314">
        <f>投入係数!L50*手順⑤!L$53</f>
        <v>0</v>
      </c>
      <c r="M50" s="314">
        <f>投入係数!M50*手順⑤!M$53</f>
        <v>0</v>
      </c>
      <c r="N50" s="314">
        <f>投入係数!N50*手順⑤!N$53</f>
        <v>0</v>
      </c>
      <c r="O50" s="314">
        <f>投入係数!O50*手順⑤!O$53</f>
        <v>0</v>
      </c>
      <c r="P50" s="314">
        <f>投入係数!P50*手順⑤!P$53</f>
        <v>0</v>
      </c>
      <c r="Q50" s="314">
        <f>投入係数!Q50*手順⑤!Q$53</f>
        <v>0</v>
      </c>
      <c r="R50" s="314">
        <f>投入係数!R50*手順⑤!R$53</f>
        <v>0</v>
      </c>
      <c r="S50" s="314">
        <f>投入係数!S50*手順⑤!S$53</f>
        <v>0</v>
      </c>
      <c r="T50" s="314">
        <f>投入係数!T50*手順⑤!T$53</f>
        <v>0</v>
      </c>
      <c r="U50" s="314">
        <f>投入係数!U50*手順⑤!U$53</f>
        <v>0</v>
      </c>
      <c r="V50" s="314">
        <f>投入係数!V50*手順⑤!V$53</f>
        <v>0</v>
      </c>
      <c r="W50" s="314">
        <f>投入係数!W50*手順⑤!W$53</f>
        <v>0</v>
      </c>
      <c r="X50" s="314">
        <f>投入係数!X50*手順⑤!X$53</f>
        <v>0</v>
      </c>
      <c r="Y50" s="314">
        <f>投入係数!Y50*手順⑤!Y$53</f>
        <v>0</v>
      </c>
      <c r="Z50" s="314">
        <f>投入係数!Z50*手順⑤!Z$53</f>
        <v>0</v>
      </c>
      <c r="AA50" s="314">
        <f>投入係数!AA50*手順⑤!AA$53</f>
        <v>0</v>
      </c>
      <c r="AB50" s="314">
        <f>投入係数!AB50*手順⑤!AB$53</f>
        <v>0</v>
      </c>
      <c r="AC50" s="314">
        <f>投入係数!AC50*手順⑤!AC$53</f>
        <v>0</v>
      </c>
      <c r="AD50" s="314">
        <f>投入係数!AD50*手順⑤!AD$53</f>
        <v>0</v>
      </c>
      <c r="AE50" s="314">
        <f>投入係数!AE50*手順⑤!AE$53</f>
        <v>0</v>
      </c>
      <c r="AF50" s="314">
        <f>投入係数!AF50*手順⑤!AF$53</f>
        <v>0</v>
      </c>
      <c r="AG50" s="314">
        <f>投入係数!AG50*手順⑤!AG$53</f>
        <v>0</v>
      </c>
      <c r="AH50" s="314">
        <f>投入係数!AH50*手順⑤!AH$53</f>
        <v>0</v>
      </c>
      <c r="AI50" s="314">
        <f>投入係数!AI50*手順⑤!AI$53</f>
        <v>0</v>
      </c>
      <c r="AJ50" s="314">
        <f>投入係数!AJ50*手順⑤!AJ$53</f>
        <v>0</v>
      </c>
      <c r="AK50" s="314">
        <f>投入係数!AK50*手順⑤!AK$53</f>
        <v>0</v>
      </c>
      <c r="AL50" s="314">
        <f>投入係数!AL50*手順⑤!AL$53</f>
        <v>0</v>
      </c>
      <c r="AM50" s="314">
        <f>投入係数!AM50*手順⑤!AM$53</f>
        <v>0</v>
      </c>
      <c r="AN50" s="314">
        <f>投入係数!AN50*手順⑤!AN$53</f>
        <v>0</v>
      </c>
      <c r="AO50" s="314">
        <f>投入係数!AO50*手順⑤!AO$53</f>
        <v>0</v>
      </c>
      <c r="AP50" s="314">
        <f>投入係数!AP50*手順⑤!AP$53</f>
        <v>0</v>
      </c>
      <c r="AQ50" s="298">
        <f t="shared" si="0"/>
        <v>0</v>
      </c>
    </row>
    <row r="51" spans="2:43" ht="16.5" customHeight="1">
      <c r="B51" s="413" t="s">
        <v>244</v>
      </c>
      <c r="C51" s="414" t="s">
        <v>39</v>
      </c>
      <c r="D51" s="408">
        <f>投入係数!D51*手順⑤!D$53</f>
        <v>0</v>
      </c>
      <c r="E51" s="314">
        <f>投入係数!E51*手順⑤!E$53</f>
        <v>0</v>
      </c>
      <c r="F51" s="314">
        <f>投入係数!F51*手順⑤!F$53</f>
        <v>0</v>
      </c>
      <c r="G51" s="314">
        <f>投入係数!G51*手順⑤!G$53</f>
        <v>0</v>
      </c>
      <c r="H51" s="314">
        <f>投入係数!H51*手順⑤!H$53</f>
        <v>0</v>
      </c>
      <c r="I51" s="314">
        <f>投入係数!I51*手順⑤!I$53</f>
        <v>0</v>
      </c>
      <c r="J51" s="314">
        <f>投入係数!J51*手順⑤!J$53</f>
        <v>0</v>
      </c>
      <c r="K51" s="314">
        <f>投入係数!K51*手順⑤!K$53</f>
        <v>0</v>
      </c>
      <c r="L51" s="314">
        <f>投入係数!L51*手順⑤!L$53</f>
        <v>0</v>
      </c>
      <c r="M51" s="314">
        <f>投入係数!M51*手順⑤!M$53</f>
        <v>0</v>
      </c>
      <c r="N51" s="314">
        <f>投入係数!N51*手順⑤!N$53</f>
        <v>0</v>
      </c>
      <c r="O51" s="314">
        <f>投入係数!O51*手順⑤!O$53</f>
        <v>0</v>
      </c>
      <c r="P51" s="314">
        <f>投入係数!P51*手順⑤!P$53</f>
        <v>0</v>
      </c>
      <c r="Q51" s="314">
        <f>投入係数!Q51*手順⑤!Q$53</f>
        <v>0</v>
      </c>
      <c r="R51" s="314">
        <f>投入係数!R51*手順⑤!R$53</f>
        <v>0</v>
      </c>
      <c r="S51" s="314">
        <f>投入係数!S51*手順⑤!S$53</f>
        <v>0</v>
      </c>
      <c r="T51" s="314">
        <f>投入係数!T51*手順⑤!T$53</f>
        <v>0</v>
      </c>
      <c r="U51" s="314">
        <f>投入係数!U51*手順⑤!U$53</f>
        <v>0</v>
      </c>
      <c r="V51" s="314">
        <f>投入係数!V51*手順⑤!V$53</f>
        <v>0</v>
      </c>
      <c r="W51" s="314">
        <f>投入係数!W51*手順⑤!W$53</f>
        <v>0</v>
      </c>
      <c r="X51" s="314">
        <f>投入係数!X51*手順⑤!X$53</f>
        <v>0</v>
      </c>
      <c r="Y51" s="314">
        <f>投入係数!Y51*手順⑤!Y$53</f>
        <v>0</v>
      </c>
      <c r="Z51" s="314">
        <f>投入係数!Z51*手順⑤!Z$53</f>
        <v>0</v>
      </c>
      <c r="AA51" s="314">
        <f>投入係数!AA51*手順⑤!AA$53</f>
        <v>0</v>
      </c>
      <c r="AB51" s="314">
        <f>投入係数!AB51*手順⑤!AB$53</f>
        <v>0</v>
      </c>
      <c r="AC51" s="314">
        <f>投入係数!AC51*手順⑤!AC$53</f>
        <v>0</v>
      </c>
      <c r="AD51" s="314">
        <f>投入係数!AD51*手順⑤!AD$53</f>
        <v>0</v>
      </c>
      <c r="AE51" s="314">
        <f>投入係数!AE51*手順⑤!AE$53</f>
        <v>0</v>
      </c>
      <c r="AF51" s="314">
        <f>投入係数!AF51*手順⑤!AF$53</f>
        <v>0</v>
      </c>
      <c r="AG51" s="314">
        <f>投入係数!AG51*手順⑤!AG$53</f>
        <v>0</v>
      </c>
      <c r="AH51" s="314">
        <f>投入係数!AH51*手順⑤!AH$53</f>
        <v>0</v>
      </c>
      <c r="AI51" s="314">
        <f>投入係数!AI51*手順⑤!AI$53</f>
        <v>0</v>
      </c>
      <c r="AJ51" s="314">
        <f>投入係数!AJ51*手順⑤!AJ$53</f>
        <v>0</v>
      </c>
      <c r="AK51" s="314">
        <f>投入係数!AK51*手順⑤!AK$53</f>
        <v>0</v>
      </c>
      <c r="AL51" s="314">
        <f>投入係数!AL51*手順⑤!AL$53</f>
        <v>0</v>
      </c>
      <c r="AM51" s="314">
        <f>投入係数!AM51*手順⑤!AM$53</f>
        <v>0</v>
      </c>
      <c r="AN51" s="314">
        <f>投入係数!AN51*手順⑤!AN$53</f>
        <v>0</v>
      </c>
      <c r="AO51" s="314">
        <f>投入係数!AO51*手順⑤!AO$53</f>
        <v>0</v>
      </c>
      <c r="AP51" s="314">
        <f>投入係数!AP51*手順⑤!AP$53</f>
        <v>0</v>
      </c>
      <c r="AQ51" s="298">
        <f t="shared" si="0"/>
        <v>0</v>
      </c>
    </row>
    <row r="52" spans="2:43" ht="16.5" customHeight="1">
      <c r="B52" s="415" t="s">
        <v>245</v>
      </c>
      <c r="C52" s="416" t="s">
        <v>40</v>
      </c>
      <c r="D52" s="411">
        <f>SUM(D46:D51)</f>
        <v>0</v>
      </c>
      <c r="E52" s="412">
        <f t="shared" ref="E52:AP52" si="2">SUM(E46:E51)</f>
        <v>0</v>
      </c>
      <c r="F52" s="412">
        <f t="shared" si="2"/>
        <v>0</v>
      </c>
      <c r="G52" s="412">
        <f t="shared" si="2"/>
        <v>0</v>
      </c>
      <c r="H52" s="412">
        <f t="shared" si="2"/>
        <v>0</v>
      </c>
      <c r="I52" s="412">
        <f t="shared" si="2"/>
        <v>0</v>
      </c>
      <c r="J52" s="412">
        <f t="shared" si="2"/>
        <v>0</v>
      </c>
      <c r="K52" s="412">
        <f t="shared" si="2"/>
        <v>0</v>
      </c>
      <c r="L52" s="412">
        <f t="shared" si="2"/>
        <v>0</v>
      </c>
      <c r="M52" s="412">
        <f t="shared" si="2"/>
        <v>0</v>
      </c>
      <c r="N52" s="412">
        <f t="shared" si="2"/>
        <v>0</v>
      </c>
      <c r="O52" s="412">
        <f t="shared" si="2"/>
        <v>0</v>
      </c>
      <c r="P52" s="412">
        <f t="shared" si="2"/>
        <v>0</v>
      </c>
      <c r="Q52" s="412">
        <f t="shared" si="2"/>
        <v>0</v>
      </c>
      <c r="R52" s="412">
        <f t="shared" si="2"/>
        <v>0</v>
      </c>
      <c r="S52" s="412">
        <f t="shared" si="2"/>
        <v>0</v>
      </c>
      <c r="T52" s="412">
        <f t="shared" si="2"/>
        <v>0</v>
      </c>
      <c r="U52" s="412">
        <f t="shared" si="2"/>
        <v>0</v>
      </c>
      <c r="V52" s="412">
        <f t="shared" si="2"/>
        <v>0</v>
      </c>
      <c r="W52" s="412">
        <f t="shared" si="2"/>
        <v>0</v>
      </c>
      <c r="X52" s="412">
        <f t="shared" si="2"/>
        <v>0</v>
      </c>
      <c r="Y52" s="412">
        <f t="shared" si="2"/>
        <v>0</v>
      </c>
      <c r="Z52" s="412">
        <f t="shared" si="2"/>
        <v>0</v>
      </c>
      <c r="AA52" s="412">
        <f t="shared" si="2"/>
        <v>0</v>
      </c>
      <c r="AB52" s="412">
        <f t="shared" si="2"/>
        <v>0</v>
      </c>
      <c r="AC52" s="412">
        <f t="shared" si="2"/>
        <v>0</v>
      </c>
      <c r="AD52" s="412">
        <f t="shared" si="2"/>
        <v>0</v>
      </c>
      <c r="AE52" s="412">
        <f t="shared" si="2"/>
        <v>0</v>
      </c>
      <c r="AF52" s="412">
        <f t="shared" si="2"/>
        <v>0</v>
      </c>
      <c r="AG52" s="412">
        <f t="shared" si="2"/>
        <v>0</v>
      </c>
      <c r="AH52" s="412">
        <f t="shared" si="2"/>
        <v>0</v>
      </c>
      <c r="AI52" s="412">
        <f t="shared" si="2"/>
        <v>0</v>
      </c>
      <c r="AJ52" s="412">
        <f t="shared" si="2"/>
        <v>0</v>
      </c>
      <c r="AK52" s="412">
        <f t="shared" si="2"/>
        <v>0</v>
      </c>
      <c r="AL52" s="412">
        <f t="shared" si="2"/>
        <v>0</v>
      </c>
      <c r="AM52" s="412">
        <f t="shared" si="2"/>
        <v>0</v>
      </c>
      <c r="AN52" s="412">
        <f t="shared" si="2"/>
        <v>0</v>
      </c>
      <c r="AO52" s="412">
        <f t="shared" si="2"/>
        <v>0</v>
      </c>
      <c r="AP52" s="412">
        <f t="shared" si="2"/>
        <v>0</v>
      </c>
      <c r="AQ52" s="456">
        <f t="shared" si="0"/>
        <v>0</v>
      </c>
    </row>
    <row r="53" spans="2:43" ht="16.5" customHeight="1">
      <c r="B53" s="417" t="s">
        <v>246</v>
      </c>
      <c r="C53" s="418" t="s">
        <v>41</v>
      </c>
      <c r="D53" s="419">
        <f t="array" ref="D53:AP53">TRANSPOSE(波及効果計算ｼｰﾄ!E8:E46)</f>
        <v>0</v>
      </c>
      <c r="E53" s="420">
        <v>0</v>
      </c>
      <c r="F53" s="420">
        <v>0</v>
      </c>
      <c r="G53" s="420">
        <v>0</v>
      </c>
      <c r="H53" s="420">
        <v>0</v>
      </c>
      <c r="I53" s="420">
        <v>0</v>
      </c>
      <c r="J53" s="420">
        <v>0</v>
      </c>
      <c r="K53" s="420">
        <v>0</v>
      </c>
      <c r="L53" s="420">
        <v>0</v>
      </c>
      <c r="M53" s="420">
        <v>0</v>
      </c>
      <c r="N53" s="420">
        <v>0</v>
      </c>
      <c r="O53" s="420">
        <v>0</v>
      </c>
      <c r="P53" s="420">
        <v>0</v>
      </c>
      <c r="Q53" s="420">
        <v>0</v>
      </c>
      <c r="R53" s="420">
        <v>0</v>
      </c>
      <c r="S53" s="420">
        <v>0</v>
      </c>
      <c r="T53" s="420">
        <v>0</v>
      </c>
      <c r="U53" s="420">
        <v>0</v>
      </c>
      <c r="V53" s="420">
        <v>0</v>
      </c>
      <c r="W53" s="420">
        <v>0</v>
      </c>
      <c r="X53" s="420">
        <v>0</v>
      </c>
      <c r="Y53" s="420">
        <v>0</v>
      </c>
      <c r="Z53" s="420">
        <v>0</v>
      </c>
      <c r="AA53" s="420">
        <v>0</v>
      </c>
      <c r="AB53" s="420">
        <v>0</v>
      </c>
      <c r="AC53" s="420">
        <v>0</v>
      </c>
      <c r="AD53" s="420">
        <v>0</v>
      </c>
      <c r="AE53" s="420">
        <v>0</v>
      </c>
      <c r="AF53" s="420">
        <v>0</v>
      </c>
      <c r="AG53" s="420">
        <v>0</v>
      </c>
      <c r="AH53" s="420">
        <v>0</v>
      </c>
      <c r="AI53" s="420">
        <v>0</v>
      </c>
      <c r="AJ53" s="420">
        <v>0</v>
      </c>
      <c r="AK53" s="420">
        <v>0</v>
      </c>
      <c r="AL53" s="420">
        <v>0</v>
      </c>
      <c r="AM53" s="420">
        <v>0</v>
      </c>
      <c r="AN53" s="420">
        <v>0</v>
      </c>
      <c r="AO53" s="420">
        <v>0</v>
      </c>
      <c r="AP53" s="420">
        <v>0</v>
      </c>
      <c r="AQ53" s="457">
        <f t="shared" si="0"/>
        <v>0</v>
      </c>
    </row>
  </sheetData>
  <sheetProtection algorithmName="SHA-512" hashValue="skoqx5mYSpfsFkxi0PBwnGtrJ+3PQqgese+8tDlBBdUVk2Gatd+k1LWHZPnsnLQtFAywRuU/QLglNTTcHI27mA==" saltValue="WvL1QNrtYbgEuewk7E1x4A==" spinCount="100000" sheet="1"/>
  <mergeCells count="2">
    <mergeCell ref="B2:C2"/>
    <mergeCell ref="B4:C5"/>
  </mergeCells>
  <phoneticPr fontId="28"/>
  <pageMargins left="0.78740157480314965" right="0.78740157480314965" top="0.78740157480314965" bottom="0.78740157480314965" header="0" footer="0.19685039370078741"/>
  <pageSetup paperSize="8" scale="72" orientation="landscape" useFirstPageNumber="1" r:id="rId1"/>
  <headerFooter alignWithMargins="0">
    <oddFooter>&amp;C&amp;P / 2 ﾍﾟｰｼﾞ</oddFooter>
  </headerFooter>
  <colBreaks count="1" manualBreakCount="1">
    <brk id="23" min="1" max="52"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249977111117893"/>
  </sheetPr>
  <dimension ref="B2:X44"/>
  <sheetViews>
    <sheetView showGridLines="0" view="pageBreakPreview" zoomScaleNormal="100" workbookViewId="0">
      <selection activeCell="C10" sqref="C10"/>
    </sheetView>
  </sheetViews>
  <sheetFormatPr defaultColWidth="13.5" defaultRowHeight="15" customHeight="1"/>
  <cols>
    <col min="1" max="1" width="2.1640625" style="326" customWidth="1"/>
    <col min="2" max="2" width="6.1640625" style="326" customWidth="1"/>
    <col min="3" max="3" width="36.33203125" style="326" bestFit="1" customWidth="1"/>
    <col min="4" max="4" width="14.1640625" style="326" customWidth="1"/>
    <col min="5" max="18" width="13.5" style="326" customWidth="1"/>
    <col min="19" max="24" width="13.5" style="326" hidden="1" customWidth="1"/>
    <col min="25" max="16384" width="13.5" style="326"/>
  </cols>
  <sheetData>
    <row r="2" spans="2:24" ht="20.25" customHeight="1">
      <c r="B2" s="1502" t="s">
        <v>929</v>
      </c>
      <c r="C2" s="1503"/>
    </row>
    <row r="3" spans="2:24" ht="18.75" customHeight="1">
      <c r="D3" s="393" t="s">
        <v>568</v>
      </c>
    </row>
    <row r="4" spans="2:24" ht="18.75" customHeight="1">
      <c r="B4" s="1559"/>
      <c r="C4" s="1559"/>
      <c r="D4" s="458"/>
    </row>
    <row r="5" spans="2:24" s="353" customFormat="1" ht="36" customHeight="1">
      <c r="B5" s="1560"/>
      <c r="C5" s="1560"/>
      <c r="D5" s="459" t="s">
        <v>733</v>
      </c>
      <c r="S5" s="429" t="s">
        <v>33</v>
      </c>
      <c r="T5" s="429"/>
      <c r="U5" s="429" t="s">
        <v>916</v>
      </c>
      <c r="V5" s="429"/>
      <c r="W5" s="429" t="s">
        <v>41</v>
      </c>
      <c r="X5" s="430"/>
    </row>
    <row r="6" spans="2:24" ht="18.75" customHeight="1">
      <c r="B6" s="289" t="s">
        <v>263</v>
      </c>
      <c r="C6" s="358" t="s">
        <v>0</v>
      </c>
      <c r="D6" s="460">
        <f t="array" ref="D6:D44">MMULT(開放経済型逆行列係数!D6:AP44,波及効果計算ｼｰﾄ!I8:I46)</f>
        <v>0</v>
      </c>
      <c r="S6" s="434">
        <v>113706</v>
      </c>
      <c r="T6" s="435" t="s">
        <v>921</v>
      </c>
      <c r="U6" s="434">
        <v>124135</v>
      </c>
      <c r="V6" s="435" t="s">
        <v>921</v>
      </c>
      <c r="W6" s="434">
        <v>237841</v>
      </c>
      <c r="X6" s="435" t="s">
        <v>921</v>
      </c>
    </row>
    <row r="7" spans="2:24" ht="18.75" customHeight="1">
      <c r="B7" s="294" t="s">
        <v>265</v>
      </c>
      <c r="C7" s="359" t="s">
        <v>1</v>
      </c>
      <c r="D7" s="461">
        <v>0</v>
      </c>
      <c r="S7" s="434"/>
      <c r="T7" s="435"/>
      <c r="U7" s="434"/>
      <c r="V7" s="435"/>
      <c r="W7" s="434"/>
      <c r="X7" s="435"/>
    </row>
    <row r="8" spans="2:24" ht="18.75" customHeight="1">
      <c r="B8" s="294" t="s">
        <v>267</v>
      </c>
      <c r="C8" s="359" t="s">
        <v>2</v>
      </c>
      <c r="D8" s="461">
        <v>0</v>
      </c>
      <c r="S8" s="434"/>
      <c r="T8" s="435"/>
      <c r="U8" s="434"/>
      <c r="V8" s="435"/>
      <c r="W8" s="434"/>
      <c r="X8" s="435"/>
    </row>
    <row r="9" spans="2:24" ht="18.75" customHeight="1">
      <c r="B9" s="294" t="s">
        <v>268</v>
      </c>
      <c r="C9" s="359" t="s">
        <v>3</v>
      </c>
      <c r="D9" s="461">
        <v>0</v>
      </c>
      <c r="S9" s="434"/>
      <c r="T9" s="435"/>
      <c r="U9" s="434"/>
      <c r="V9" s="435"/>
      <c r="W9" s="434"/>
      <c r="X9" s="435"/>
    </row>
    <row r="10" spans="2:24" ht="18.75" customHeight="1">
      <c r="B10" s="294" t="s">
        <v>269</v>
      </c>
      <c r="C10" s="359" t="s">
        <v>4</v>
      </c>
      <c r="D10" s="461">
        <v>0</v>
      </c>
      <c r="S10" s="434"/>
      <c r="T10" s="435"/>
      <c r="U10" s="434"/>
      <c r="V10" s="435"/>
      <c r="W10" s="434"/>
      <c r="X10" s="435"/>
    </row>
    <row r="11" spans="2:24" ht="18.75" customHeight="1">
      <c r="B11" s="294" t="s">
        <v>271</v>
      </c>
      <c r="C11" s="359" t="s">
        <v>5</v>
      </c>
      <c r="D11" s="461">
        <v>0</v>
      </c>
      <c r="S11" s="434"/>
      <c r="T11" s="435"/>
      <c r="U11" s="434"/>
      <c r="V11" s="435"/>
      <c r="W11" s="434"/>
      <c r="X11" s="435"/>
    </row>
    <row r="12" spans="2:24" ht="18.75" customHeight="1">
      <c r="B12" s="294" t="s">
        <v>273</v>
      </c>
      <c r="C12" s="361" t="s">
        <v>6</v>
      </c>
      <c r="D12" s="461">
        <v>0</v>
      </c>
      <c r="S12" s="434"/>
      <c r="T12" s="435"/>
      <c r="U12" s="434"/>
      <c r="V12" s="435"/>
      <c r="W12" s="434"/>
      <c r="X12" s="435"/>
    </row>
    <row r="13" spans="2:24" ht="18.75" customHeight="1">
      <c r="B13" s="294" t="s">
        <v>274</v>
      </c>
      <c r="C13" s="359" t="s">
        <v>7</v>
      </c>
      <c r="D13" s="461">
        <v>0</v>
      </c>
      <c r="S13" s="434"/>
      <c r="T13" s="435"/>
      <c r="U13" s="434"/>
      <c r="V13" s="435"/>
      <c r="W13" s="434"/>
      <c r="X13" s="435"/>
    </row>
    <row r="14" spans="2:24" ht="18.75" customHeight="1">
      <c r="B14" s="294" t="s">
        <v>277</v>
      </c>
      <c r="C14" s="361" t="s">
        <v>8</v>
      </c>
      <c r="D14" s="461">
        <v>0</v>
      </c>
      <c r="S14" s="434"/>
      <c r="T14" s="435"/>
      <c r="U14" s="434"/>
      <c r="V14" s="435"/>
      <c r="W14" s="434"/>
      <c r="X14" s="435"/>
    </row>
    <row r="15" spans="2:24" ht="18.75" customHeight="1">
      <c r="B15" s="294" t="s">
        <v>120</v>
      </c>
      <c r="C15" s="361" t="s">
        <v>576</v>
      </c>
      <c r="D15" s="461">
        <v>0</v>
      </c>
      <c r="S15" s="434"/>
      <c r="T15" s="435"/>
      <c r="U15" s="434"/>
      <c r="V15" s="435"/>
      <c r="W15" s="434"/>
      <c r="X15" s="435"/>
    </row>
    <row r="16" spans="2:24" ht="18.75" customHeight="1">
      <c r="B16" s="294" t="s">
        <v>121</v>
      </c>
      <c r="C16" s="359" t="s">
        <v>9</v>
      </c>
      <c r="D16" s="461">
        <v>0</v>
      </c>
      <c r="S16" s="434"/>
      <c r="T16" s="435"/>
      <c r="U16" s="434"/>
      <c r="V16" s="435"/>
      <c r="W16" s="434"/>
      <c r="X16" s="435"/>
    </row>
    <row r="17" spans="2:24" ht="18.75" customHeight="1">
      <c r="B17" s="294" t="s">
        <v>123</v>
      </c>
      <c r="C17" s="359" t="s">
        <v>10</v>
      </c>
      <c r="D17" s="461">
        <v>0</v>
      </c>
      <c r="S17" s="434"/>
      <c r="T17" s="435"/>
      <c r="U17" s="434"/>
      <c r="V17" s="435"/>
      <c r="W17" s="434"/>
      <c r="X17" s="435"/>
    </row>
    <row r="18" spans="2:24" ht="18.75" customHeight="1">
      <c r="B18" s="294" t="s">
        <v>125</v>
      </c>
      <c r="C18" s="359" t="s">
        <v>11</v>
      </c>
      <c r="D18" s="461">
        <v>0</v>
      </c>
      <c r="S18" s="434"/>
      <c r="T18" s="435"/>
      <c r="U18" s="434"/>
      <c r="V18" s="435"/>
      <c r="W18" s="434"/>
      <c r="X18" s="435"/>
    </row>
    <row r="19" spans="2:24" ht="18.75" customHeight="1">
      <c r="B19" s="294" t="s">
        <v>127</v>
      </c>
      <c r="C19" s="359" t="s">
        <v>12</v>
      </c>
      <c r="D19" s="461">
        <v>0</v>
      </c>
      <c r="S19" s="434"/>
      <c r="T19" s="435"/>
      <c r="U19" s="434"/>
      <c r="V19" s="435"/>
      <c r="W19" s="434"/>
      <c r="X19" s="435"/>
    </row>
    <row r="20" spans="2:24" ht="18.75" customHeight="1">
      <c r="B20" s="294" t="s">
        <v>128</v>
      </c>
      <c r="C20" s="359" t="s">
        <v>418</v>
      </c>
      <c r="D20" s="461">
        <v>0</v>
      </c>
      <c r="S20" s="434"/>
      <c r="T20" s="435"/>
      <c r="U20" s="434"/>
      <c r="V20" s="435"/>
      <c r="W20" s="434"/>
      <c r="X20" s="435"/>
    </row>
    <row r="21" spans="2:24" ht="18.75" customHeight="1">
      <c r="B21" s="294" t="s">
        <v>129</v>
      </c>
      <c r="C21" s="359" t="s">
        <v>419</v>
      </c>
      <c r="D21" s="461">
        <v>0</v>
      </c>
      <c r="S21" s="434"/>
      <c r="T21" s="435"/>
      <c r="U21" s="434"/>
      <c r="V21" s="435"/>
      <c r="W21" s="434"/>
      <c r="X21" s="435"/>
    </row>
    <row r="22" spans="2:24" ht="18.75" customHeight="1">
      <c r="B22" s="294" t="s">
        <v>131</v>
      </c>
      <c r="C22" s="359" t="s">
        <v>420</v>
      </c>
      <c r="D22" s="461">
        <v>0</v>
      </c>
      <c r="S22" s="434"/>
      <c r="T22" s="435"/>
      <c r="U22" s="434"/>
      <c r="V22" s="435"/>
      <c r="W22" s="434"/>
      <c r="X22" s="435"/>
    </row>
    <row r="23" spans="2:24" ht="18.75" customHeight="1">
      <c r="B23" s="294" t="s">
        <v>133</v>
      </c>
      <c r="C23" s="359" t="s">
        <v>14</v>
      </c>
      <c r="D23" s="461">
        <v>0</v>
      </c>
      <c r="S23" s="434"/>
      <c r="T23" s="435"/>
      <c r="U23" s="434"/>
      <c r="V23" s="435"/>
      <c r="W23" s="434"/>
      <c r="X23" s="435"/>
    </row>
    <row r="24" spans="2:24" ht="18.75" customHeight="1">
      <c r="B24" s="294" t="s">
        <v>135</v>
      </c>
      <c r="C24" s="359" t="s">
        <v>13</v>
      </c>
      <c r="D24" s="461">
        <v>0</v>
      </c>
      <c r="S24" s="434"/>
      <c r="T24" s="435"/>
      <c r="U24" s="434"/>
      <c r="V24" s="435"/>
      <c r="W24" s="434"/>
      <c r="X24" s="435"/>
    </row>
    <row r="25" spans="2:24" ht="18.75" customHeight="1">
      <c r="B25" s="294" t="s">
        <v>136</v>
      </c>
      <c r="C25" s="359" t="s">
        <v>577</v>
      </c>
      <c r="D25" s="461">
        <v>0</v>
      </c>
      <c r="S25" s="434"/>
      <c r="T25" s="435"/>
      <c r="U25" s="434"/>
      <c r="V25" s="435"/>
      <c r="W25" s="434"/>
      <c r="X25" s="435"/>
    </row>
    <row r="26" spans="2:24" ht="18.75" customHeight="1">
      <c r="B26" s="294" t="s">
        <v>138</v>
      </c>
      <c r="C26" s="359" t="s">
        <v>15</v>
      </c>
      <c r="D26" s="461">
        <v>0</v>
      </c>
      <c r="S26" s="434">
        <v>23686</v>
      </c>
      <c r="T26" s="435" t="s">
        <v>921</v>
      </c>
      <c r="U26" s="434">
        <v>19464</v>
      </c>
      <c r="V26" s="435" t="s">
        <v>921</v>
      </c>
      <c r="W26" s="434">
        <v>43150</v>
      </c>
      <c r="X26" s="435" t="s">
        <v>921</v>
      </c>
    </row>
    <row r="27" spans="2:24" ht="18.75" customHeight="1">
      <c r="B27" s="294" t="s">
        <v>139</v>
      </c>
      <c r="C27" s="359" t="s">
        <v>16</v>
      </c>
      <c r="D27" s="461">
        <v>0</v>
      </c>
      <c r="S27" s="434">
        <v>5652</v>
      </c>
      <c r="T27" s="435" t="s">
        <v>921</v>
      </c>
      <c r="U27" s="434">
        <v>63</v>
      </c>
      <c r="V27" s="435" t="s">
        <v>921</v>
      </c>
      <c r="W27" s="434">
        <v>5715</v>
      </c>
      <c r="X27" s="435" t="s">
        <v>921</v>
      </c>
    </row>
    <row r="28" spans="2:24" ht="18.75" customHeight="1">
      <c r="B28" s="294" t="s">
        <v>140</v>
      </c>
      <c r="C28" s="359" t="s">
        <v>17</v>
      </c>
      <c r="D28" s="461">
        <v>0</v>
      </c>
      <c r="S28" s="434">
        <v>58066</v>
      </c>
      <c r="T28" s="435" t="s">
        <v>921</v>
      </c>
      <c r="U28" s="434">
        <v>-31758</v>
      </c>
      <c r="V28" s="435" t="s">
        <v>921</v>
      </c>
      <c r="W28" s="434">
        <v>26308</v>
      </c>
      <c r="X28" s="435" t="s">
        <v>921</v>
      </c>
    </row>
    <row r="29" spans="2:24" ht="18.75" customHeight="1">
      <c r="B29" s="294" t="s">
        <v>141</v>
      </c>
      <c r="C29" s="359" t="s">
        <v>18</v>
      </c>
      <c r="D29" s="461">
        <v>0</v>
      </c>
      <c r="S29" s="434">
        <v>1243603</v>
      </c>
      <c r="T29" s="435" t="s">
        <v>921</v>
      </c>
      <c r="U29" s="434">
        <v>592005</v>
      </c>
      <c r="V29" s="435" t="s">
        <v>921</v>
      </c>
      <c r="W29" s="434">
        <v>1835608</v>
      </c>
      <c r="X29" s="435" t="s">
        <v>921</v>
      </c>
    </row>
    <row r="30" spans="2:24" ht="18.75" customHeight="1">
      <c r="B30" s="294" t="s">
        <v>143</v>
      </c>
      <c r="C30" s="359" t="s">
        <v>29</v>
      </c>
      <c r="D30" s="461">
        <v>0</v>
      </c>
      <c r="S30" s="434">
        <v>72778</v>
      </c>
      <c r="T30" s="435" t="s">
        <v>921</v>
      </c>
      <c r="U30" s="434">
        <v>743586</v>
      </c>
      <c r="V30" s="435" t="s">
        <v>921</v>
      </c>
      <c r="W30" s="434">
        <v>816364</v>
      </c>
      <c r="X30" s="435" t="s">
        <v>921</v>
      </c>
    </row>
    <row r="31" spans="2:24" ht="18.75" customHeight="1">
      <c r="B31" s="294" t="s">
        <v>145</v>
      </c>
      <c r="C31" s="359" t="s">
        <v>30</v>
      </c>
      <c r="D31" s="461">
        <v>0</v>
      </c>
      <c r="S31" s="434">
        <v>135809</v>
      </c>
      <c r="T31" s="435" t="s">
        <v>921</v>
      </c>
      <c r="U31" s="434">
        <v>135205</v>
      </c>
      <c r="V31" s="435" t="s">
        <v>921</v>
      </c>
      <c r="W31" s="434">
        <v>271014</v>
      </c>
      <c r="X31" s="435" t="s">
        <v>921</v>
      </c>
    </row>
    <row r="32" spans="2:24" ht="18.75" customHeight="1">
      <c r="B32" s="294" t="s">
        <v>146</v>
      </c>
      <c r="C32" s="359" t="s">
        <v>19</v>
      </c>
      <c r="D32" s="461">
        <v>0</v>
      </c>
      <c r="S32" s="434">
        <v>256366</v>
      </c>
      <c r="T32" s="435" t="s">
        <v>921</v>
      </c>
      <c r="U32" s="434">
        <v>477880</v>
      </c>
      <c r="V32" s="435" t="s">
        <v>921</v>
      </c>
      <c r="W32" s="434">
        <v>734246</v>
      </c>
      <c r="X32" s="435" t="s">
        <v>921</v>
      </c>
    </row>
    <row r="33" spans="2:24" ht="18.75" customHeight="1">
      <c r="B33" s="294" t="s">
        <v>147</v>
      </c>
      <c r="C33" s="359" t="s">
        <v>20</v>
      </c>
      <c r="D33" s="461">
        <v>0</v>
      </c>
      <c r="S33" s="434">
        <v>196941</v>
      </c>
      <c r="T33" s="435" t="s">
        <v>921</v>
      </c>
      <c r="U33" s="434">
        <v>65423</v>
      </c>
      <c r="V33" s="435" t="s">
        <v>921</v>
      </c>
      <c r="W33" s="434">
        <v>262364</v>
      </c>
      <c r="X33" s="435" t="s">
        <v>921</v>
      </c>
    </row>
    <row r="34" spans="2:24" ht="18.75" customHeight="1">
      <c r="B34" s="294" t="s">
        <v>149</v>
      </c>
      <c r="C34" s="359" t="s">
        <v>21</v>
      </c>
      <c r="D34" s="461">
        <v>0</v>
      </c>
      <c r="S34" s="434">
        <v>60876</v>
      </c>
      <c r="T34" s="435" t="s">
        <v>921</v>
      </c>
      <c r="U34" s="434">
        <v>441564</v>
      </c>
      <c r="V34" s="435" t="s">
        <v>921</v>
      </c>
      <c r="W34" s="434">
        <v>502440</v>
      </c>
      <c r="X34" s="435" t="s">
        <v>921</v>
      </c>
    </row>
    <row r="35" spans="2:24" ht="18.75" customHeight="1">
      <c r="B35" s="294" t="s">
        <v>151</v>
      </c>
      <c r="C35" s="359" t="s">
        <v>32</v>
      </c>
      <c r="D35" s="461">
        <v>0</v>
      </c>
      <c r="S35" s="434">
        <v>226431</v>
      </c>
      <c r="T35" s="435" t="s">
        <v>921</v>
      </c>
      <c r="U35" s="434">
        <v>77818</v>
      </c>
      <c r="V35" s="435" t="s">
        <v>921</v>
      </c>
      <c r="W35" s="434">
        <v>304249</v>
      </c>
      <c r="X35" s="435" t="s">
        <v>921</v>
      </c>
    </row>
    <row r="36" spans="2:24" ht="18.75" customHeight="1">
      <c r="B36" s="294" t="s">
        <v>153</v>
      </c>
      <c r="C36" s="359" t="s">
        <v>22</v>
      </c>
      <c r="D36" s="461">
        <v>0</v>
      </c>
      <c r="S36" s="434">
        <v>97660</v>
      </c>
      <c r="T36" s="435" t="s">
        <v>921</v>
      </c>
      <c r="U36" s="434">
        <v>47107</v>
      </c>
      <c r="V36" s="435" t="s">
        <v>921</v>
      </c>
      <c r="W36" s="434">
        <v>144767</v>
      </c>
      <c r="X36" s="435" t="s">
        <v>921</v>
      </c>
    </row>
    <row r="37" spans="2:24" ht="18.75" customHeight="1">
      <c r="B37" s="294" t="s">
        <v>155</v>
      </c>
      <c r="C37" s="359" t="s">
        <v>23</v>
      </c>
      <c r="D37" s="461">
        <v>0</v>
      </c>
      <c r="S37" s="434">
        <v>4654</v>
      </c>
      <c r="T37" s="435" t="s">
        <v>921</v>
      </c>
      <c r="U37" s="434">
        <v>348871</v>
      </c>
      <c r="V37" s="435" t="s">
        <v>921</v>
      </c>
      <c r="W37" s="434">
        <v>353525</v>
      </c>
      <c r="X37" s="435" t="s">
        <v>921</v>
      </c>
    </row>
    <row r="38" spans="2:24" ht="18.75" customHeight="1">
      <c r="B38" s="294" t="s">
        <v>156</v>
      </c>
      <c r="C38" s="359" t="s">
        <v>24</v>
      </c>
      <c r="D38" s="461">
        <v>0</v>
      </c>
      <c r="S38" s="434">
        <v>560973</v>
      </c>
      <c r="T38" s="435" t="s">
        <v>921</v>
      </c>
      <c r="U38" s="434">
        <v>902791</v>
      </c>
      <c r="V38" s="435" t="s">
        <v>921</v>
      </c>
      <c r="W38" s="434">
        <v>1463764</v>
      </c>
      <c r="X38" s="435" t="s">
        <v>921</v>
      </c>
    </row>
    <row r="39" spans="2:24" ht="18.75" customHeight="1">
      <c r="B39" s="294" t="s">
        <v>158</v>
      </c>
      <c r="C39" s="359" t="s">
        <v>31</v>
      </c>
      <c r="D39" s="461">
        <v>0</v>
      </c>
      <c r="S39" s="434">
        <v>38423</v>
      </c>
      <c r="T39" s="435" t="s">
        <v>921</v>
      </c>
      <c r="U39" s="434">
        <v>-10674</v>
      </c>
      <c r="V39" s="435" t="s">
        <v>921</v>
      </c>
      <c r="W39" s="434">
        <v>27749</v>
      </c>
      <c r="X39" s="435" t="s">
        <v>921</v>
      </c>
    </row>
    <row r="40" spans="2:24" ht="18.75" customHeight="1">
      <c r="B40" s="294" t="s">
        <v>160</v>
      </c>
      <c r="C40" s="359" t="s">
        <v>447</v>
      </c>
      <c r="D40" s="461">
        <v>0</v>
      </c>
    </row>
    <row r="41" spans="2:24" ht="18.75" customHeight="1">
      <c r="B41" s="294" t="s">
        <v>162</v>
      </c>
      <c r="C41" s="359" t="s">
        <v>25</v>
      </c>
      <c r="D41" s="461">
        <v>0</v>
      </c>
    </row>
    <row r="42" spans="2:24" ht="18.75" customHeight="1">
      <c r="B42" s="294">
        <v>37</v>
      </c>
      <c r="C42" s="359" t="s">
        <v>26</v>
      </c>
      <c r="D42" s="461">
        <v>0</v>
      </c>
    </row>
    <row r="43" spans="2:24" ht="18.75" customHeight="1">
      <c r="B43" s="294">
        <v>38</v>
      </c>
      <c r="C43" s="359" t="s">
        <v>27</v>
      </c>
      <c r="D43" s="461">
        <v>0</v>
      </c>
    </row>
    <row r="44" spans="2:24" ht="15" customHeight="1">
      <c r="B44" s="463">
        <v>39</v>
      </c>
      <c r="C44" s="464" t="s">
        <v>28</v>
      </c>
      <c r="D44" s="462">
        <v>0</v>
      </c>
    </row>
  </sheetData>
  <sheetProtection algorithmName="SHA-512" hashValue="fH0qLP0b9fx9328cZOh0SfryTtRt0XSkvE8GnBOqKk8okZaj6r5bWVl9j3KtQ9eaRqPebFheg1E48zTG0TkX0w==" saltValue="uT23npH4ycLV+vS6gcmxjA==" spinCount="100000" sheet="1"/>
  <mergeCells count="2">
    <mergeCell ref="B2:C2"/>
    <mergeCell ref="B4:C5"/>
  </mergeCells>
  <phoneticPr fontId="28"/>
  <pageMargins left="0.78740157480314965" right="0.78740157480314965" top="0.78740157480314965" bottom="0.78740157480314965" header="0" footer="0.19685039370078741"/>
  <pageSetup paperSize="9" scale="94" orientation="portrait" useFirstPageNumber="1" r:id="rId1"/>
  <headerFooter alignWithMargins="0">
    <oddFooter>&amp;C&amp;P / 1 ページ</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0.249977111117893"/>
  </sheetPr>
  <dimension ref="B2:X44"/>
  <sheetViews>
    <sheetView showGridLines="0" view="pageBreakPreview" zoomScaleNormal="100" workbookViewId="0"/>
  </sheetViews>
  <sheetFormatPr defaultColWidth="13.5" defaultRowHeight="15" customHeight="1"/>
  <cols>
    <col min="1" max="1" width="2.1640625" style="326" customWidth="1"/>
    <col min="2" max="2" width="6.1640625" style="326" customWidth="1"/>
    <col min="3" max="3" width="36.33203125" style="326" bestFit="1" customWidth="1"/>
    <col min="4" max="4" width="14.1640625" style="326" customWidth="1"/>
    <col min="5" max="18" width="13.5" style="326" customWidth="1"/>
    <col min="19" max="24" width="13.5" style="326" hidden="1" customWidth="1"/>
    <col min="25" max="16384" width="13.5" style="326"/>
  </cols>
  <sheetData>
    <row r="2" spans="2:24" ht="20.25" customHeight="1">
      <c r="B2" s="1502" t="s">
        <v>930</v>
      </c>
      <c r="C2" s="1503"/>
    </row>
    <row r="3" spans="2:24" ht="18.75" customHeight="1">
      <c r="D3" s="393" t="s">
        <v>568</v>
      </c>
    </row>
    <row r="4" spans="2:24" ht="18.75" customHeight="1">
      <c r="B4" s="1559"/>
      <c r="C4" s="1559"/>
      <c r="D4" s="458"/>
    </row>
    <row r="5" spans="2:24" s="353" customFormat="1" ht="36" customHeight="1">
      <c r="B5" s="1560"/>
      <c r="C5" s="1560"/>
      <c r="D5" s="459" t="s">
        <v>751</v>
      </c>
      <c r="S5" s="429" t="s">
        <v>33</v>
      </c>
      <c r="T5" s="429"/>
      <c r="U5" s="429" t="s">
        <v>916</v>
      </c>
      <c r="V5" s="429"/>
      <c r="W5" s="429" t="s">
        <v>41</v>
      </c>
      <c r="X5" s="430"/>
    </row>
    <row r="6" spans="2:24" ht="18.75" customHeight="1">
      <c r="B6" s="294" t="s">
        <v>263</v>
      </c>
      <c r="C6" s="358" t="s">
        <v>0</v>
      </c>
      <c r="D6" s="460">
        <f t="array" ref="D6:D44">MMULT(開放経済型逆行列係数!D6:AP44,波及効果計算ｼｰﾄ!P8:P46)</f>
        <v>0</v>
      </c>
      <c r="S6" s="434">
        <v>113706</v>
      </c>
      <c r="T6" s="435" t="s">
        <v>921</v>
      </c>
      <c r="U6" s="434">
        <v>124135</v>
      </c>
      <c r="V6" s="435" t="s">
        <v>921</v>
      </c>
      <c r="W6" s="434">
        <v>237841</v>
      </c>
      <c r="X6" s="435" t="s">
        <v>921</v>
      </c>
    </row>
    <row r="7" spans="2:24" ht="18.75" customHeight="1">
      <c r="B7" s="294" t="s">
        <v>265</v>
      </c>
      <c r="C7" s="359" t="s">
        <v>1</v>
      </c>
      <c r="D7" s="461">
        <v>0</v>
      </c>
      <c r="S7" s="434"/>
      <c r="T7" s="435"/>
      <c r="U7" s="434"/>
      <c r="V7" s="435"/>
      <c r="W7" s="434"/>
      <c r="X7" s="435"/>
    </row>
    <row r="8" spans="2:24" ht="18.75" customHeight="1">
      <c r="B8" s="294" t="s">
        <v>267</v>
      </c>
      <c r="C8" s="359" t="s">
        <v>2</v>
      </c>
      <c r="D8" s="461">
        <v>0</v>
      </c>
      <c r="S8" s="434"/>
      <c r="T8" s="435"/>
      <c r="U8" s="434"/>
      <c r="V8" s="435"/>
      <c r="W8" s="434"/>
      <c r="X8" s="435"/>
    </row>
    <row r="9" spans="2:24" ht="18.75" customHeight="1">
      <c r="B9" s="294" t="s">
        <v>268</v>
      </c>
      <c r="C9" s="359" t="s">
        <v>3</v>
      </c>
      <c r="D9" s="461">
        <v>0</v>
      </c>
      <c r="S9" s="434"/>
      <c r="T9" s="435"/>
      <c r="U9" s="434"/>
      <c r="V9" s="435"/>
      <c r="W9" s="434"/>
      <c r="X9" s="435"/>
    </row>
    <row r="10" spans="2:24" ht="18.75" customHeight="1">
      <c r="B10" s="294" t="s">
        <v>269</v>
      </c>
      <c r="C10" s="359" t="s">
        <v>4</v>
      </c>
      <c r="D10" s="461">
        <v>0</v>
      </c>
      <c r="S10" s="434"/>
      <c r="T10" s="435"/>
      <c r="U10" s="434"/>
      <c r="V10" s="435"/>
      <c r="W10" s="434"/>
      <c r="X10" s="435"/>
    </row>
    <row r="11" spans="2:24" ht="18.75" customHeight="1">
      <c r="B11" s="294" t="s">
        <v>271</v>
      </c>
      <c r="C11" s="359" t="s">
        <v>5</v>
      </c>
      <c r="D11" s="461">
        <v>0</v>
      </c>
      <c r="S11" s="434"/>
      <c r="T11" s="435"/>
      <c r="U11" s="434"/>
      <c r="V11" s="435"/>
      <c r="W11" s="434"/>
      <c r="X11" s="435"/>
    </row>
    <row r="12" spans="2:24" ht="18.75" customHeight="1">
      <c r="B12" s="294" t="s">
        <v>273</v>
      </c>
      <c r="C12" s="361" t="s">
        <v>6</v>
      </c>
      <c r="D12" s="461">
        <v>0</v>
      </c>
      <c r="S12" s="434"/>
      <c r="T12" s="435"/>
      <c r="U12" s="434"/>
      <c r="V12" s="435"/>
      <c r="W12" s="434"/>
      <c r="X12" s="435"/>
    </row>
    <row r="13" spans="2:24" ht="18.75" customHeight="1">
      <c r="B13" s="294" t="s">
        <v>274</v>
      </c>
      <c r="C13" s="359" t="s">
        <v>7</v>
      </c>
      <c r="D13" s="461">
        <v>0</v>
      </c>
      <c r="S13" s="434"/>
      <c r="T13" s="435"/>
      <c r="U13" s="434"/>
      <c r="V13" s="435"/>
      <c r="W13" s="434"/>
      <c r="X13" s="435"/>
    </row>
    <row r="14" spans="2:24" ht="18.75" customHeight="1">
      <c r="B14" s="294" t="s">
        <v>277</v>
      </c>
      <c r="C14" s="361" t="s">
        <v>8</v>
      </c>
      <c r="D14" s="461">
        <v>0</v>
      </c>
      <c r="S14" s="434"/>
      <c r="T14" s="435"/>
      <c r="U14" s="434"/>
      <c r="V14" s="435"/>
      <c r="W14" s="434"/>
      <c r="X14" s="435"/>
    </row>
    <row r="15" spans="2:24" ht="18.75" customHeight="1">
      <c r="B15" s="294" t="s">
        <v>120</v>
      </c>
      <c r="C15" s="361" t="s">
        <v>576</v>
      </c>
      <c r="D15" s="461">
        <v>0</v>
      </c>
      <c r="S15" s="434"/>
      <c r="T15" s="435"/>
      <c r="U15" s="434"/>
      <c r="V15" s="435"/>
      <c r="W15" s="434"/>
      <c r="X15" s="435"/>
    </row>
    <row r="16" spans="2:24" ht="18.75" customHeight="1">
      <c r="B16" s="294" t="s">
        <v>121</v>
      </c>
      <c r="C16" s="359" t="s">
        <v>9</v>
      </c>
      <c r="D16" s="461">
        <v>0</v>
      </c>
      <c r="S16" s="434"/>
      <c r="T16" s="435"/>
      <c r="U16" s="434"/>
      <c r="V16" s="435"/>
      <c r="W16" s="434"/>
      <c r="X16" s="435"/>
    </row>
    <row r="17" spans="2:24" ht="18.75" customHeight="1">
      <c r="B17" s="294" t="s">
        <v>123</v>
      </c>
      <c r="C17" s="359" t="s">
        <v>10</v>
      </c>
      <c r="D17" s="461">
        <v>0</v>
      </c>
      <c r="S17" s="434"/>
      <c r="T17" s="435"/>
      <c r="U17" s="434"/>
      <c r="V17" s="435"/>
      <c r="W17" s="434"/>
      <c r="X17" s="435"/>
    </row>
    <row r="18" spans="2:24" ht="18.75" customHeight="1">
      <c r="B18" s="294" t="s">
        <v>125</v>
      </c>
      <c r="C18" s="359" t="s">
        <v>11</v>
      </c>
      <c r="D18" s="461">
        <v>0</v>
      </c>
      <c r="S18" s="434"/>
      <c r="T18" s="435"/>
      <c r="U18" s="434"/>
      <c r="V18" s="435"/>
      <c r="W18" s="434"/>
      <c r="X18" s="435"/>
    </row>
    <row r="19" spans="2:24" ht="18.75" customHeight="1">
      <c r="B19" s="294" t="s">
        <v>127</v>
      </c>
      <c r="C19" s="359" t="s">
        <v>12</v>
      </c>
      <c r="D19" s="461">
        <v>0</v>
      </c>
      <c r="S19" s="434"/>
      <c r="T19" s="435"/>
      <c r="U19" s="434"/>
      <c r="V19" s="435"/>
      <c r="W19" s="434"/>
      <c r="X19" s="435"/>
    </row>
    <row r="20" spans="2:24" ht="18.75" customHeight="1">
      <c r="B20" s="294" t="s">
        <v>128</v>
      </c>
      <c r="C20" s="359" t="s">
        <v>418</v>
      </c>
      <c r="D20" s="461">
        <v>0</v>
      </c>
      <c r="S20" s="434"/>
      <c r="T20" s="435"/>
      <c r="U20" s="434"/>
      <c r="V20" s="435"/>
      <c r="W20" s="434"/>
      <c r="X20" s="435"/>
    </row>
    <row r="21" spans="2:24" ht="18.75" customHeight="1">
      <c r="B21" s="294" t="s">
        <v>129</v>
      </c>
      <c r="C21" s="359" t="s">
        <v>419</v>
      </c>
      <c r="D21" s="461">
        <v>0</v>
      </c>
      <c r="S21" s="434"/>
      <c r="T21" s="435"/>
      <c r="U21" s="434"/>
      <c r="V21" s="435"/>
      <c r="W21" s="434"/>
      <c r="X21" s="435"/>
    </row>
    <row r="22" spans="2:24" ht="18.75" customHeight="1">
      <c r="B22" s="294" t="s">
        <v>131</v>
      </c>
      <c r="C22" s="359" t="s">
        <v>420</v>
      </c>
      <c r="D22" s="461">
        <v>0</v>
      </c>
      <c r="S22" s="434"/>
      <c r="T22" s="435"/>
      <c r="U22" s="434"/>
      <c r="V22" s="435"/>
      <c r="W22" s="434"/>
      <c r="X22" s="435"/>
    </row>
    <row r="23" spans="2:24" ht="18.75" customHeight="1">
      <c r="B23" s="294" t="s">
        <v>133</v>
      </c>
      <c r="C23" s="359" t="s">
        <v>14</v>
      </c>
      <c r="D23" s="461">
        <v>0</v>
      </c>
      <c r="S23" s="434"/>
      <c r="T23" s="435"/>
      <c r="U23" s="434"/>
      <c r="V23" s="435"/>
      <c r="W23" s="434"/>
      <c r="X23" s="435"/>
    </row>
    <row r="24" spans="2:24" ht="18.75" customHeight="1">
      <c r="B24" s="294" t="s">
        <v>135</v>
      </c>
      <c r="C24" s="359" t="s">
        <v>13</v>
      </c>
      <c r="D24" s="461">
        <v>0</v>
      </c>
      <c r="S24" s="434"/>
      <c r="T24" s="435"/>
      <c r="U24" s="434"/>
      <c r="V24" s="435"/>
      <c r="W24" s="434"/>
      <c r="X24" s="435"/>
    </row>
    <row r="25" spans="2:24" ht="18.75" customHeight="1">
      <c r="B25" s="294" t="s">
        <v>136</v>
      </c>
      <c r="C25" s="359" t="s">
        <v>577</v>
      </c>
      <c r="D25" s="461">
        <v>0</v>
      </c>
      <c r="S25" s="434"/>
      <c r="T25" s="435"/>
      <c r="U25" s="434"/>
      <c r="V25" s="435"/>
      <c r="W25" s="434"/>
      <c r="X25" s="435"/>
    </row>
    <row r="26" spans="2:24" ht="18.75" customHeight="1">
      <c r="B26" s="294" t="s">
        <v>138</v>
      </c>
      <c r="C26" s="359" t="s">
        <v>15</v>
      </c>
      <c r="D26" s="461">
        <v>0</v>
      </c>
      <c r="S26" s="434">
        <v>23686</v>
      </c>
      <c r="T26" s="435" t="s">
        <v>921</v>
      </c>
      <c r="U26" s="434">
        <v>19464</v>
      </c>
      <c r="V26" s="435" t="s">
        <v>921</v>
      </c>
      <c r="W26" s="434">
        <v>43150</v>
      </c>
      <c r="X26" s="435" t="s">
        <v>921</v>
      </c>
    </row>
    <row r="27" spans="2:24" ht="18.75" customHeight="1">
      <c r="B27" s="294" t="s">
        <v>139</v>
      </c>
      <c r="C27" s="359" t="s">
        <v>16</v>
      </c>
      <c r="D27" s="461">
        <v>0</v>
      </c>
      <c r="S27" s="434">
        <v>5652</v>
      </c>
      <c r="T27" s="435" t="s">
        <v>921</v>
      </c>
      <c r="U27" s="434">
        <v>63</v>
      </c>
      <c r="V27" s="435" t="s">
        <v>921</v>
      </c>
      <c r="W27" s="434">
        <v>5715</v>
      </c>
      <c r="X27" s="435" t="s">
        <v>921</v>
      </c>
    </row>
    <row r="28" spans="2:24" ht="18.75" customHeight="1">
      <c r="B28" s="294" t="s">
        <v>140</v>
      </c>
      <c r="C28" s="359" t="s">
        <v>17</v>
      </c>
      <c r="D28" s="461">
        <v>0</v>
      </c>
      <c r="S28" s="434">
        <v>58066</v>
      </c>
      <c r="T28" s="435" t="s">
        <v>921</v>
      </c>
      <c r="U28" s="434">
        <v>-31758</v>
      </c>
      <c r="V28" s="435" t="s">
        <v>921</v>
      </c>
      <c r="W28" s="434">
        <v>26308</v>
      </c>
      <c r="X28" s="435" t="s">
        <v>921</v>
      </c>
    </row>
    <row r="29" spans="2:24" ht="18.75" customHeight="1">
      <c r="B29" s="294" t="s">
        <v>141</v>
      </c>
      <c r="C29" s="359" t="s">
        <v>18</v>
      </c>
      <c r="D29" s="461">
        <v>0</v>
      </c>
      <c r="S29" s="434">
        <v>1243603</v>
      </c>
      <c r="T29" s="435" t="s">
        <v>921</v>
      </c>
      <c r="U29" s="434">
        <v>592005</v>
      </c>
      <c r="V29" s="435" t="s">
        <v>921</v>
      </c>
      <c r="W29" s="434">
        <v>1835608</v>
      </c>
      <c r="X29" s="435" t="s">
        <v>921</v>
      </c>
    </row>
    <row r="30" spans="2:24" ht="18.75" customHeight="1">
      <c r="B30" s="294" t="s">
        <v>143</v>
      </c>
      <c r="C30" s="359" t="s">
        <v>29</v>
      </c>
      <c r="D30" s="461">
        <v>0</v>
      </c>
      <c r="S30" s="434">
        <v>72778</v>
      </c>
      <c r="T30" s="435" t="s">
        <v>921</v>
      </c>
      <c r="U30" s="434">
        <v>743586</v>
      </c>
      <c r="V30" s="435" t="s">
        <v>921</v>
      </c>
      <c r="W30" s="434">
        <v>816364</v>
      </c>
      <c r="X30" s="435" t="s">
        <v>921</v>
      </c>
    </row>
    <row r="31" spans="2:24" ht="18.75" customHeight="1">
      <c r="B31" s="294" t="s">
        <v>145</v>
      </c>
      <c r="C31" s="359" t="s">
        <v>30</v>
      </c>
      <c r="D31" s="461">
        <v>0</v>
      </c>
      <c r="S31" s="434">
        <v>135809</v>
      </c>
      <c r="T31" s="435" t="s">
        <v>921</v>
      </c>
      <c r="U31" s="434">
        <v>135205</v>
      </c>
      <c r="V31" s="435" t="s">
        <v>921</v>
      </c>
      <c r="W31" s="434">
        <v>271014</v>
      </c>
      <c r="X31" s="435" t="s">
        <v>921</v>
      </c>
    </row>
    <row r="32" spans="2:24" ht="18.75" customHeight="1">
      <c r="B32" s="294" t="s">
        <v>146</v>
      </c>
      <c r="C32" s="359" t="s">
        <v>19</v>
      </c>
      <c r="D32" s="461">
        <v>0</v>
      </c>
      <c r="S32" s="434">
        <v>256366</v>
      </c>
      <c r="T32" s="435" t="s">
        <v>921</v>
      </c>
      <c r="U32" s="434">
        <v>477880</v>
      </c>
      <c r="V32" s="435" t="s">
        <v>921</v>
      </c>
      <c r="W32" s="434">
        <v>734246</v>
      </c>
      <c r="X32" s="435" t="s">
        <v>921</v>
      </c>
    </row>
    <row r="33" spans="2:24" ht="18.75" customHeight="1">
      <c r="B33" s="294" t="s">
        <v>147</v>
      </c>
      <c r="C33" s="359" t="s">
        <v>20</v>
      </c>
      <c r="D33" s="461">
        <v>0</v>
      </c>
      <c r="S33" s="434">
        <v>196941</v>
      </c>
      <c r="T33" s="435" t="s">
        <v>921</v>
      </c>
      <c r="U33" s="434">
        <v>65423</v>
      </c>
      <c r="V33" s="435" t="s">
        <v>921</v>
      </c>
      <c r="W33" s="434">
        <v>262364</v>
      </c>
      <c r="X33" s="435" t="s">
        <v>921</v>
      </c>
    </row>
    <row r="34" spans="2:24" ht="18.75" customHeight="1">
      <c r="B34" s="294" t="s">
        <v>149</v>
      </c>
      <c r="C34" s="359" t="s">
        <v>21</v>
      </c>
      <c r="D34" s="461">
        <v>0</v>
      </c>
      <c r="S34" s="434">
        <v>60876</v>
      </c>
      <c r="T34" s="435" t="s">
        <v>921</v>
      </c>
      <c r="U34" s="434">
        <v>441564</v>
      </c>
      <c r="V34" s="435" t="s">
        <v>921</v>
      </c>
      <c r="W34" s="434">
        <v>502440</v>
      </c>
      <c r="X34" s="435" t="s">
        <v>921</v>
      </c>
    </row>
    <row r="35" spans="2:24" ht="18.75" customHeight="1">
      <c r="B35" s="294" t="s">
        <v>151</v>
      </c>
      <c r="C35" s="359" t="s">
        <v>32</v>
      </c>
      <c r="D35" s="461">
        <v>0</v>
      </c>
      <c r="S35" s="434">
        <v>226431</v>
      </c>
      <c r="T35" s="435" t="s">
        <v>921</v>
      </c>
      <c r="U35" s="434">
        <v>77818</v>
      </c>
      <c r="V35" s="435" t="s">
        <v>921</v>
      </c>
      <c r="W35" s="434">
        <v>304249</v>
      </c>
      <c r="X35" s="435" t="s">
        <v>921</v>
      </c>
    </row>
    <row r="36" spans="2:24" ht="18.75" customHeight="1">
      <c r="B36" s="294" t="s">
        <v>153</v>
      </c>
      <c r="C36" s="359" t="s">
        <v>22</v>
      </c>
      <c r="D36" s="461">
        <v>0</v>
      </c>
      <c r="S36" s="434">
        <v>97660</v>
      </c>
      <c r="T36" s="435" t="s">
        <v>921</v>
      </c>
      <c r="U36" s="434">
        <v>47107</v>
      </c>
      <c r="V36" s="435" t="s">
        <v>921</v>
      </c>
      <c r="W36" s="434">
        <v>144767</v>
      </c>
      <c r="X36" s="435" t="s">
        <v>921</v>
      </c>
    </row>
    <row r="37" spans="2:24" ht="18.75" customHeight="1">
      <c r="B37" s="294" t="s">
        <v>155</v>
      </c>
      <c r="C37" s="359" t="s">
        <v>23</v>
      </c>
      <c r="D37" s="461">
        <v>0</v>
      </c>
      <c r="S37" s="434">
        <v>4654</v>
      </c>
      <c r="T37" s="435" t="s">
        <v>921</v>
      </c>
      <c r="U37" s="434">
        <v>348871</v>
      </c>
      <c r="V37" s="435" t="s">
        <v>921</v>
      </c>
      <c r="W37" s="434">
        <v>353525</v>
      </c>
      <c r="X37" s="435" t="s">
        <v>921</v>
      </c>
    </row>
    <row r="38" spans="2:24" ht="18.75" customHeight="1">
      <c r="B38" s="294" t="s">
        <v>156</v>
      </c>
      <c r="C38" s="359" t="s">
        <v>24</v>
      </c>
      <c r="D38" s="461">
        <v>0</v>
      </c>
      <c r="S38" s="434">
        <v>560973</v>
      </c>
      <c r="T38" s="435" t="s">
        <v>921</v>
      </c>
      <c r="U38" s="434">
        <v>902791</v>
      </c>
      <c r="V38" s="435" t="s">
        <v>921</v>
      </c>
      <c r="W38" s="434">
        <v>1463764</v>
      </c>
      <c r="X38" s="435" t="s">
        <v>921</v>
      </c>
    </row>
    <row r="39" spans="2:24" ht="18.75" customHeight="1">
      <c r="B39" s="294" t="s">
        <v>158</v>
      </c>
      <c r="C39" s="359" t="s">
        <v>31</v>
      </c>
      <c r="D39" s="461">
        <v>0</v>
      </c>
      <c r="S39" s="434">
        <v>38423</v>
      </c>
      <c r="T39" s="435" t="s">
        <v>921</v>
      </c>
      <c r="U39" s="434">
        <v>-10674</v>
      </c>
      <c r="V39" s="435" t="s">
        <v>921</v>
      </c>
      <c r="W39" s="434">
        <v>27749</v>
      </c>
      <c r="X39" s="435" t="s">
        <v>921</v>
      </c>
    </row>
    <row r="40" spans="2:24" ht="18.75" customHeight="1">
      <c r="B40" s="294" t="s">
        <v>160</v>
      </c>
      <c r="C40" s="359" t="s">
        <v>447</v>
      </c>
      <c r="D40" s="461">
        <v>0</v>
      </c>
    </row>
    <row r="41" spans="2:24" ht="18.75" customHeight="1">
      <c r="B41" s="294" t="s">
        <v>162</v>
      </c>
      <c r="C41" s="359" t="s">
        <v>25</v>
      </c>
      <c r="D41" s="461">
        <v>0</v>
      </c>
    </row>
    <row r="42" spans="2:24" ht="18.75" customHeight="1">
      <c r="B42" s="294">
        <v>37</v>
      </c>
      <c r="C42" s="359" t="s">
        <v>26</v>
      </c>
      <c r="D42" s="461">
        <v>0</v>
      </c>
    </row>
    <row r="43" spans="2:24" ht="18.75" customHeight="1">
      <c r="B43" s="294">
        <v>38</v>
      </c>
      <c r="C43" s="359" t="s">
        <v>27</v>
      </c>
      <c r="D43" s="461">
        <v>0</v>
      </c>
    </row>
    <row r="44" spans="2:24" ht="15" customHeight="1">
      <c r="B44" s="463">
        <v>39</v>
      </c>
      <c r="C44" s="464" t="s">
        <v>28</v>
      </c>
      <c r="D44" s="462">
        <v>0</v>
      </c>
    </row>
  </sheetData>
  <sheetProtection algorithmName="SHA-512" hashValue="Hv1b2zekNA6ozBj112+4WiacJESL3eQJ6i43cHEJuDqRo1Z116BKdRgSsmBg/2DMKRysSK+co9dXrhHZ14dZwA==" saltValue="W/jLWa53CL5McpXRkmZIIQ==" spinCount="100000" sheet="1"/>
  <mergeCells count="2">
    <mergeCell ref="B2:C2"/>
    <mergeCell ref="B4:C5"/>
  </mergeCells>
  <phoneticPr fontId="28"/>
  <pageMargins left="0.78740157480314965" right="0.78740157480314965" top="0.78740157480314965" bottom="0.78740157480314965" header="0" footer="0.19685039370078741"/>
  <pageSetup paperSize="9" scale="94" orientation="portrait" useFirstPageNumber="1" r:id="rId1"/>
  <headerFooter alignWithMargins="0">
    <oddFooter>&amp;C&amp;P / 1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tint="-0.249977111117893"/>
    <pageSetUpPr autoPageBreaks="0"/>
  </sheetPr>
  <dimension ref="B1:AF47"/>
  <sheetViews>
    <sheetView showGridLines="0" view="pageBreakPreview" zoomScaleNormal="100" zoomScaleSheetLayoutView="100" workbookViewId="0"/>
  </sheetViews>
  <sheetFormatPr defaultColWidth="13.5" defaultRowHeight="15" customHeight="1"/>
  <cols>
    <col min="1" max="1" width="2.1640625" style="466" customWidth="1"/>
    <col min="2" max="2" width="3.5" style="326" bestFit="1" customWidth="1"/>
    <col min="3" max="3" width="38.5" style="326" bestFit="1" customWidth="1"/>
    <col min="4" max="13" width="14.1640625" style="466" customWidth="1"/>
    <col min="14" max="26" width="13.5" style="466" customWidth="1"/>
    <col min="27" max="32" width="13.5" style="466" hidden="1" customWidth="1"/>
    <col min="33" max="16384" width="13.5" style="466"/>
  </cols>
  <sheetData>
    <row r="1" spans="2:32" ht="15" customHeight="1">
      <c r="D1" s="465"/>
    </row>
    <row r="2" spans="2:32" ht="15" customHeight="1">
      <c r="B2" s="1502" t="s">
        <v>931</v>
      </c>
      <c r="C2" s="1503"/>
      <c r="M2" s="467"/>
    </row>
    <row r="3" spans="2:32" ht="15" customHeight="1">
      <c r="B3" s="468"/>
      <c r="C3" s="468"/>
      <c r="M3" s="467" t="s">
        <v>932</v>
      </c>
    </row>
    <row r="4" spans="2:32" s="473" customFormat="1" ht="18" customHeight="1">
      <c r="B4" s="469"/>
      <c r="C4" s="470"/>
      <c r="D4" s="1565" t="s">
        <v>933</v>
      </c>
      <c r="E4" s="471"/>
      <c r="F4" s="471"/>
      <c r="G4" s="472"/>
      <c r="H4" s="471"/>
      <c r="I4" s="471"/>
      <c r="J4" s="472"/>
      <c r="K4" s="471"/>
      <c r="L4" s="1567" t="s">
        <v>991</v>
      </c>
      <c r="M4" s="1569" t="s">
        <v>992</v>
      </c>
      <c r="AA4" s="474"/>
      <c r="AB4" s="474"/>
      <c r="AC4" s="474"/>
      <c r="AD4" s="474"/>
      <c r="AE4" s="474"/>
    </row>
    <row r="5" spans="2:32" s="473" customFormat="1" ht="18" customHeight="1">
      <c r="B5" s="475"/>
      <c r="C5" s="476"/>
      <c r="D5" s="1566"/>
      <c r="E5" s="1572" t="s">
        <v>934</v>
      </c>
      <c r="F5" s="1572" t="s">
        <v>935</v>
      </c>
      <c r="G5" s="1575" t="s">
        <v>936</v>
      </c>
      <c r="H5" s="477"/>
      <c r="I5" s="477"/>
      <c r="J5" s="478"/>
      <c r="K5" s="477"/>
      <c r="L5" s="1567"/>
      <c r="M5" s="1570"/>
      <c r="AA5" s="474"/>
      <c r="AB5" s="474"/>
      <c r="AC5" s="474"/>
      <c r="AD5" s="474"/>
      <c r="AE5" s="474"/>
    </row>
    <row r="6" spans="2:32" s="473" customFormat="1" ht="18" customHeight="1">
      <c r="B6" s="1563"/>
      <c r="C6" s="1578"/>
      <c r="D6" s="1566"/>
      <c r="E6" s="1573"/>
      <c r="F6" s="1573"/>
      <c r="G6" s="1576"/>
      <c r="H6" s="1579" t="s">
        <v>937</v>
      </c>
      <c r="I6" s="1581" t="s">
        <v>938</v>
      </c>
      <c r="J6" s="478"/>
      <c r="K6" s="479"/>
      <c r="L6" s="1567"/>
      <c r="M6" s="1570"/>
      <c r="AA6" s="474"/>
      <c r="AB6" s="474"/>
      <c r="AC6" s="474"/>
      <c r="AD6" s="474"/>
      <c r="AE6" s="474"/>
    </row>
    <row r="7" spans="2:32" s="473" customFormat="1" ht="18" customHeight="1">
      <c r="B7" s="1563"/>
      <c r="C7" s="1578"/>
      <c r="D7" s="1566"/>
      <c r="E7" s="1574"/>
      <c r="F7" s="1574"/>
      <c r="G7" s="1577"/>
      <c r="H7" s="1580"/>
      <c r="I7" s="1582"/>
      <c r="J7" s="480" t="s">
        <v>939</v>
      </c>
      <c r="K7" s="481" t="s">
        <v>940</v>
      </c>
      <c r="L7" s="1568"/>
      <c r="M7" s="1571"/>
      <c r="AA7" s="474"/>
      <c r="AB7" s="474"/>
      <c r="AC7" s="474"/>
      <c r="AD7" s="474"/>
      <c r="AE7" s="474"/>
    </row>
    <row r="8" spans="2:32" ht="15" customHeight="1">
      <c r="B8" s="289" t="s">
        <v>263</v>
      </c>
      <c r="C8" s="482" t="s">
        <v>0</v>
      </c>
      <c r="D8" s="647">
        <v>64017</v>
      </c>
      <c r="E8" s="648">
        <v>32145</v>
      </c>
      <c r="F8" s="648">
        <v>22715</v>
      </c>
      <c r="G8" s="649">
        <v>9157</v>
      </c>
      <c r="H8" s="648">
        <v>1565</v>
      </c>
      <c r="I8" s="649">
        <v>7592</v>
      </c>
      <c r="J8" s="648">
        <v>2916</v>
      </c>
      <c r="K8" s="648">
        <v>4676</v>
      </c>
      <c r="L8" s="650">
        <v>0.34712999999999999</v>
      </c>
      <c r="M8" s="651">
        <v>4.9653999999999997E-2</v>
      </c>
      <c r="AA8" s="483">
        <v>113706</v>
      </c>
      <c r="AB8" s="484" t="s">
        <v>921</v>
      </c>
      <c r="AC8" s="483">
        <v>124135</v>
      </c>
      <c r="AD8" s="484" t="s">
        <v>921</v>
      </c>
      <c r="AE8" s="483">
        <v>237841</v>
      </c>
      <c r="AF8" s="484" t="s">
        <v>921</v>
      </c>
    </row>
    <row r="9" spans="2:32" ht="15" customHeight="1">
      <c r="B9" s="294" t="s">
        <v>265</v>
      </c>
      <c r="C9" s="485" t="s">
        <v>1</v>
      </c>
      <c r="D9" s="652">
        <v>2657</v>
      </c>
      <c r="E9" s="653">
        <v>159</v>
      </c>
      <c r="F9" s="653">
        <v>54</v>
      </c>
      <c r="G9" s="654">
        <v>2444</v>
      </c>
      <c r="H9" s="653">
        <v>260</v>
      </c>
      <c r="I9" s="654">
        <v>2184</v>
      </c>
      <c r="J9" s="653">
        <v>2052</v>
      </c>
      <c r="K9" s="653">
        <v>132</v>
      </c>
      <c r="L9" s="655">
        <v>7.8589000000000006E-2</v>
      </c>
      <c r="M9" s="656">
        <v>7.2288000000000005E-2</v>
      </c>
      <c r="AA9" s="483">
        <v>23686</v>
      </c>
      <c r="AB9" s="484" t="s">
        <v>921</v>
      </c>
      <c r="AC9" s="483">
        <v>19464</v>
      </c>
      <c r="AD9" s="484" t="s">
        <v>921</v>
      </c>
      <c r="AE9" s="483">
        <v>43150</v>
      </c>
      <c r="AF9" s="484" t="s">
        <v>921</v>
      </c>
    </row>
    <row r="10" spans="2:32" ht="15" customHeight="1">
      <c r="B10" s="294" t="s">
        <v>267</v>
      </c>
      <c r="C10" s="485" t="s">
        <v>2</v>
      </c>
      <c r="D10" s="652">
        <v>813</v>
      </c>
      <c r="E10" s="653">
        <v>408</v>
      </c>
      <c r="F10" s="653">
        <v>130</v>
      </c>
      <c r="G10" s="654">
        <v>275</v>
      </c>
      <c r="H10" s="653">
        <v>22</v>
      </c>
      <c r="I10" s="654">
        <v>253</v>
      </c>
      <c r="J10" s="653">
        <v>225</v>
      </c>
      <c r="K10" s="653">
        <v>28</v>
      </c>
      <c r="L10" s="655">
        <v>0.21445500000000001</v>
      </c>
      <c r="M10" s="656">
        <v>7.2539999999999993E-2</v>
      </c>
      <c r="AA10" s="483">
        <v>5652</v>
      </c>
      <c r="AB10" s="484" t="s">
        <v>921</v>
      </c>
      <c r="AC10" s="483">
        <v>63</v>
      </c>
      <c r="AD10" s="484" t="s">
        <v>921</v>
      </c>
      <c r="AE10" s="483">
        <v>5715</v>
      </c>
      <c r="AF10" s="484" t="s">
        <v>921</v>
      </c>
    </row>
    <row r="11" spans="2:32" ht="15" customHeight="1">
      <c r="B11" s="294" t="s">
        <v>268</v>
      </c>
      <c r="C11" s="485" t="s">
        <v>3</v>
      </c>
      <c r="D11" s="652">
        <v>702</v>
      </c>
      <c r="E11" s="653">
        <v>5</v>
      </c>
      <c r="F11" s="653">
        <v>0</v>
      </c>
      <c r="G11" s="654">
        <v>697</v>
      </c>
      <c r="H11" s="653">
        <v>70</v>
      </c>
      <c r="I11" s="654">
        <v>627</v>
      </c>
      <c r="J11" s="653">
        <v>598</v>
      </c>
      <c r="K11" s="653">
        <v>29</v>
      </c>
      <c r="L11" s="655">
        <v>4.7157999999999999E-2</v>
      </c>
      <c r="M11" s="656">
        <v>4.6822999999999997E-2</v>
      </c>
      <c r="AA11" s="483">
        <v>58066</v>
      </c>
      <c r="AB11" s="484" t="s">
        <v>921</v>
      </c>
      <c r="AC11" s="483">
        <v>-31758</v>
      </c>
      <c r="AD11" s="484" t="s">
        <v>921</v>
      </c>
      <c r="AE11" s="483">
        <v>26308</v>
      </c>
      <c r="AF11" s="484" t="s">
        <v>921</v>
      </c>
    </row>
    <row r="12" spans="2:32" ht="15" customHeight="1">
      <c r="B12" s="294" t="s">
        <v>269</v>
      </c>
      <c r="C12" s="485" t="s">
        <v>4</v>
      </c>
      <c r="D12" s="652">
        <v>9526</v>
      </c>
      <c r="E12" s="653">
        <v>87</v>
      </c>
      <c r="F12" s="653">
        <v>65</v>
      </c>
      <c r="G12" s="654">
        <v>9374</v>
      </c>
      <c r="H12" s="653">
        <v>770</v>
      </c>
      <c r="I12" s="654">
        <v>8604</v>
      </c>
      <c r="J12" s="653">
        <v>8320</v>
      </c>
      <c r="K12" s="653">
        <v>284</v>
      </c>
      <c r="L12" s="655">
        <v>6.6461000000000006E-2</v>
      </c>
      <c r="M12" s="656">
        <v>6.5401000000000001E-2</v>
      </c>
      <c r="AA12" s="483">
        <v>1243603</v>
      </c>
      <c r="AB12" s="484" t="s">
        <v>921</v>
      </c>
      <c r="AC12" s="483">
        <v>592005</v>
      </c>
      <c r="AD12" s="484" t="s">
        <v>921</v>
      </c>
      <c r="AE12" s="483">
        <v>1835608</v>
      </c>
      <c r="AF12" s="484" t="s">
        <v>921</v>
      </c>
    </row>
    <row r="13" spans="2:32" ht="15" customHeight="1">
      <c r="B13" s="294" t="s">
        <v>271</v>
      </c>
      <c r="C13" s="485" t="s">
        <v>5</v>
      </c>
      <c r="D13" s="652">
        <v>7564</v>
      </c>
      <c r="E13" s="653">
        <v>38</v>
      </c>
      <c r="F13" s="653">
        <v>15</v>
      </c>
      <c r="G13" s="654">
        <v>7511</v>
      </c>
      <c r="H13" s="653">
        <v>321</v>
      </c>
      <c r="I13" s="654">
        <v>7190</v>
      </c>
      <c r="J13" s="653">
        <v>7029</v>
      </c>
      <c r="K13" s="653">
        <v>161</v>
      </c>
      <c r="L13" s="655">
        <v>9.2529E-2</v>
      </c>
      <c r="M13" s="656">
        <v>9.1881000000000004E-2</v>
      </c>
      <c r="AA13" s="483">
        <v>72778</v>
      </c>
      <c r="AB13" s="484" t="s">
        <v>921</v>
      </c>
      <c r="AC13" s="483">
        <v>743586</v>
      </c>
      <c r="AD13" s="484" t="s">
        <v>921</v>
      </c>
      <c r="AE13" s="483">
        <v>816364</v>
      </c>
      <c r="AF13" s="484" t="s">
        <v>921</v>
      </c>
    </row>
    <row r="14" spans="2:32" ht="15" customHeight="1">
      <c r="B14" s="294" t="s">
        <v>273</v>
      </c>
      <c r="C14" s="486" t="s">
        <v>6</v>
      </c>
      <c r="D14" s="652">
        <v>4426</v>
      </c>
      <c r="E14" s="653">
        <v>95</v>
      </c>
      <c r="F14" s="653">
        <v>35</v>
      </c>
      <c r="G14" s="654">
        <v>4296</v>
      </c>
      <c r="H14" s="653">
        <v>342</v>
      </c>
      <c r="I14" s="654">
        <v>3954</v>
      </c>
      <c r="J14" s="653">
        <v>3912</v>
      </c>
      <c r="K14" s="653">
        <v>42</v>
      </c>
      <c r="L14" s="655">
        <v>3.4896000000000003E-2</v>
      </c>
      <c r="M14" s="656">
        <v>3.3870999999999998E-2</v>
      </c>
      <c r="AA14" s="483">
        <v>135809</v>
      </c>
      <c r="AB14" s="484" t="s">
        <v>921</v>
      </c>
      <c r="AC14" s="483">
        <v>135205</v>
      </c>
      <c r="AD14" s="484" t="s">
        <v>921</v>
      </c>
      <c r="AE14" s="483">
        <v>271014</v>
      </c>
      <c r="AF14" s="484" t="s">
        <v>921</v>
      </c>
    </row>
    <row r="15" spans="2:32" ht="15" customHeight="1">
      <c r="B15" s="294" t="s">
        <v>274</v>
      </c>
      <c r="C15" s="485" t="s">
        <v>7</v>
      </c>
      <c r="D15" s="652">
        <v>1391</v>
      </c>
      <c r="E15" s="653">
        <v>0</v>
      </c>
      <c r="F15" s="653">
        <v>0</v>
      </c>
      <c r="G15" s="654">
        <v>1391</v>
      </c>
      <c r="H15" s="653">
        <v>23</v>
      </c>
      <c r="I15" s="654">
        <v>1368</v>
      </c>
      <c r="J15" s="653">
        <v>1367</v>
      </c>
      <c r="K15" s="653">
        <v>1</v>
      </c>
      <c r="L15" s="655">
        <v>1.5268E-2</v>
      </c>
      <c r="M15" s="656">
        <v>1.5268E-2</v>
      </c>
      <c r="AA15" s="483">
        <v>256366</v>
      </c>
      <c r="AB15" s="484" t="s">
        <v>921</v>
      </c>
      <c r="AC15" s="483">
        <v>477880</v>
      </c>
      <c r="AD15" s="484" t="s">
        <v>921</v>
      </c>
      <c r="AE15" s="483">
        <v>734246</v>
      </c>
      <c r="AF15" s="484" t="s">
        <v>921</v>
      </c>
    </row>
    <row r="16" spans="2:32" ht="15" customHeight="1">
      <c r="B16" s="294" t="s">
        <v>277</v>
      </c>
      <c r="C16" s="486" t="s">
        <v>8</v>
      </c>
      <c r="D16" s="652">
        <v>120</v>
      </c>
      <c r="E16" s="653">
        <v>0</v>
      </c>
      <c r="F16" s="653">
        <v>0</v>
      </c>
      <c r="G16" s="654">
        <v>120</v>
      </c>
      <c r="H16" s="653">
        <v>7</v>
      </c>
      <c r="I16" s="654">
        <v>113</v>
      </c>
      <c r="J16" s="653">
        <v>112</v>
      </c>
      <c r="K16" s="653">
        <v>1</v>
      </c>
      <c r="L16" s="655">
        <v>2.0671999999999999E-2</v>
      </c>
      <c r="M16" s="656">
        <v>2.0671999999999999E-2</v>
      </c>
      <c r="AA16" s="483">
        <v>196941</v>
      </c>
      <c r="AB16" s="484" t="s">
        <v>921</v>
      </c>
      <c r="AC16" s="483">
        <v>65423</v>
      </c>
      <c r="AD16" s="484" t="s">
        <v>921</v>
      </c>
      <c r="AE16" s="483">
        <v>262364</v>
      </c>
      <c r="AF16" s="484" t="s">
        <v>921</v>
      </c>
    </row>
    <row r="17" spans="2:32" ht="15" customHeight="1">
      <c r="B17" s="294" t="s">
        <v>120</v>
      </c>
      <c r="C17" s="486" t="s">
        <v>576</v>
      </c>
      <c r="D17" s="652">
        <v>2154</v>
      </c>
      <c r="E17" s="653">
        <v>3</v>
      </c>
      <c r="F17" s="653">
        <v>2</v>
      </c>
      <c r="G17" s="654">
        <v>2149</v>
      </c>
      <c r="H17" s="653">
        <v>71</v>
      </c>
      <c r="I17" s="654">
        <v>2078</v>
      </c>
      <c r="J17" s="653">
        <v>2067</v>
      </c>
      <c r="K17" s="653">
        <v>11</v>
      </c>
      <c r="L17" s="655">
        <v>6.88E-2</v>
      </c>
      <c r="M17" s="656">
        <v>6.8640999999999994E-2</v>
      </c>
      <c r="AA17" s="483">
        <v>60876</v>
      </c>
      <c r="AB17" s="484" t="s">
        <v>921</v>
      </c>
      <c r="AC17" s="483">
        <v>441564</v>
      </c>
      <c r="AD17" s="484" t="s">
        <v>921</v>
      </c>
      <c r="AE17" s="483">
        <v>502440</v>
      </c>
      <c r="AF17" s="484" t="s">
        <v>921</v>
      </c>
    </row>
    <row r="18" spans="2:32" ht="15" customHeight="1">
      <c r="B18" s="294" t="s">
        <v>121</v>
      </c>
      <c r="C18" s="485" t="s">
        <v>9</v>
      </c>
      <c r="D18" s="652">
        <v>1844</v>
      </c>
      <c r="E18" s="653">
        <v>5</v>
      </c>
      <c r="F18" s="653">
        <v>2</v>
      </c>
      <c r="G18" s="654">
        <v>1837</v>
      </c>
      <c r="H18" s="653">
        <v>105</v>
      </c>
      <c r="I18" s="654">
        <v>1732</v>
      </c>
      <c r="J18" s="653">
        <v>1659</v>
      </c>
      <c r="K18" s="653">
        <v>73</v>
      </c>
      <c r="L18" s="655">
        <v>3.5307999999999999E-2</v>
      </c>
      <c r="M18" s="656">
        <v>3.5173999999999997E-2</v>
      </c>
      <c r="AA18" s="483">
        <v>226431</v>
      </c>
      <c r="AB18" s="484" t="s">
        <v>921</v>
      </c>
      <c r="AC18" s="483">
        <v>77818</v>
      </c>
      <c r="AD18" s="484" t="s">
        <v>921</v>
      </c>
      <c r="AE18" s="483">
        <v>304249</v>
      </c>
      <c r="AF18" s="484" t="s">
        <v>921</v>
      </c>
    </row>
    <row r="19" spans="2:32" ht="15" customHeight="1">
      <c r="B19" s="294" t="s">
        <v>123</v>
      </c>
      <c r="C19" s="485" t="s">
        <v>10</v>
      </c>
      <c r="D19" s="652">
        <v>923</v>
      </c>
      <c r="E19" s="653">
        <v>5</v>
      </c>
      <c r="F19" s="653">
        <v>1</v>
      </c>
      <c r="G19" s="654">
        <v>917</v>
      </c>
      <c r="H19" s="653">
        <v>40</v>
      </c>
      <c r="I19" s="654">
        <v>877</v>
      </c>
      <c r="J19" s="653">
        <v>866</v>
      </c>
      <c r="K19" s="653">
        <v>11</v>
      </c>
      <c r="L19" s="655">
        <v>4.4172999999999997E-2</v>
      </c>
      <c r="M19" s="656">
        <v>4.3886000000000001E-2</v>
      </c>
      <c r="AA19" s="483">
        <v>97660</v>
      </c>
      <c r="AB19" s="484" t="s">
        <v>921</v>
      </c>
      <c r="AC19" s="483">
        <v>47107</v>
      </c>
      <c r="AD19" s="484" t="s">
        <v>921</v>
      </c>
      <c r="AE19" s="483">
        <v>144767</v>
      </c>
      <c r="AF19" s="484" t="s">
        <v>921</v>
      </c>
    </row>
    <row r="20" spans="2:32" ht="15" customHeight="1">
      <c r="B20" s="294" t="s">
        <v>125</v>
      </c>
      <c r="C20" s="485" t="s">
        <v>11</v>
      </c>
      <c r="D20" s="652">
        <v>1329</v>
      </c>
      <c r="E20" s="653">
        <v>1</v>
      </c>
      <c r="F20" s="653">
        <v>1</v>
      </c>
      <c r="G20" s="654">
        <v>1327</v>
      </c>
      <c r="H20" s="653">
        <v>28</v>
      </c>
      <c r="I20" s="654">
        <v>1299</v>
      </c>
      <c r="J20" s="653">
        <v>1297</v>
      </c>
      <c r="K20" s="653">
        <v>2</v>
      </c>
      <c r="L20" s="655">
        <v>1.7586999999999998E-2</v>
      </c>
      <c r="M20" s="656">
        <v>1.7559999999999999E-2</v>
      </c>
      <c r="AA20" s="483">
        <v>4654</v>
      </c>
      <c r="AB20" s="484" t="s">
        <v>921</v>
      </c>
      <c r="AC20" s="483">
        <v>348871</v>
      </c>
      <c r="AD20" s="484" t="s">
        <v>921</v>
      </c>
      <c r="AE20" s="483">
        <v>353525</v>
      </c>
      <c r="AF20" s="484" t="s">
        <v>921</v>
      </c>
    </row>
    <row r="21" spans="2:32" ht="15" customHeight="1">
      <c r="B21" s="294" t="s">
        <v>127</v>
      </c>
      <c r="C21" s="485" t="s">
        <v>12</v>
      </c>
      <c r="D21" s="652">
        <v>3728</v>
      </c>
      <c r="E21" s="653">
        <v>20</v>
      </c>
      <c r="F21" s="653">
        <v>6</v>
      </c>
      <c r="G21" s="654">
        <v>3702</v>
      </c>
      <c r="H21" s="653">
        <v>275</v>
      </c>
      <c r="I21" s="654">
        <v>3427</v>
      </c>
      <c r="J21" s="653">
        <v>3396</v>
      </c>
      <c r="K21" s="653">
        <v>31</v>
      </c>
      <c r="L21" s="655">
        <v>6.3832E-2</v>
      </c>
      <c r="M21" s="656">
        <v>6.3386999999999999E-2</v>
      </c>
      <c r="AA21" s="483">
        <v>560973</v>
      </c>
      <c r="AB21" s="484" t="s">
        <v>921</v>
      </c>
      <c r="AC21" s="483">
        <v>902791</v>
      </c>
      <c r="AD21" s="484" t="s">
        <v>921</v>
      </c>
      <c r="AE21" s="483">
        <v>1463764</v>
      </c>
      <c r="AF21" s="484" t="s">
        <v>921</v>
      </c>
    </row>
    <row r="22" spans="2:32" ht="15" customHeight="1">
      <c r="B22" s="294" t="s">
        <v>128</v>
      </c>
      <c r="C22" s="485" t="s">
        <v>418</v>
      </c>
      <c r="D22" s="652">
        <v>591</v>
      </c>
      <c r="E22" s="653">
        <v>4</v>
      </c>
      <c r="F22" s="653">
        <v>1</v>
      </c>
      <c r="G22" s="654">
        <v>586</v>
      </c>
      <c r="H22" s="653">
        <v>32</v>
      </c>
      <c r="I22" s="654">
        <v>554</v>
      </c>
      <c r="J22" s="653">
        <v>549</v>
      </c>
      <c r="K22" s="653">
        <v>5</v>
      </c>
      <c r="L22" s="655">
        <v>5.8682999999999999E-2</v>
      </c>
      <c r="M22" s="656">
        <v>5.8187000000000003E-2</v>
      </c>
      <c r="AA22" s="483">
        <v>38423</v>
      </c>
      <c r="AB22" s="484" t="s">
        <v>921</v>
      </c>
      <c r="AC22" s="483">
        <v>-10674</v>
      </c>
      <c r="AD22" s="484" t="s">
        <v>921</v>
      </c>
      <c r="AE22" s="483">
        <v>27749</v>
      </c>
      <c r="AF22" s="484" t="s">
        <v>921</v>
      </c>
    </row>
    <row r="23" spans="2:32" ht="15" customHeight="1">
      <c r="B23" s="294" t="s">
        <v>129</v>
      </c>
      <c r="C23" s="485" t="s">
        <v>419</v>
      </c>
      <c r="D23" s="652">
        <v>4529</v>
      </c>
      <c r="E23" s="653">
        <v>17</v>
      </c>
      <c r="F23" s="653">
        <v>2</v>
      </c>
      <c r="G23" s="654">
        <v>4510</v>
      </c>
      <c r="H23" s="653">
        <v>261</v>
      </c>
      <c r="I23" s="654">
        <v>4249</v>
      </c>
      <c r="J23" s="653">
        <v>4236</v>
      </c>
      <c r="K23" s="653">
        <v>13</v>
      </c>
      <c r="L23" s="655">
        <v>4.8709000000000002E-2</v>
      </c>
      <c r="M23" s="656">
        <v>4.8505E-2</v>
      </c>
      <c r="AA23" s="483">
        <v>3095624</v>
      </c>
      <c r="AB23" s="484" t="s">
        <v>921</v>
      </c>
      <c r="AC23" s="483">
        <v>3933480</v>
      </c>
      <c r="AD23" s="484" t="s">
        <v>921</v>
      </c>
      <c r="AE23" s="483">
        <v>7029104</v>
      </c>
      <c r="AF23" s="484" t="s">
        <v>921</v>
      </c>
    </row>
    <row r="24" spans="2:32" ht="15" customHeight="1">
      <c r="B24" s="294" t="s">
        <v>131</v>
      </c>
      <c r="C24" s="485" t="s">
        <v>420</v>
      </c>
      <c r="D24" s="652">
        <v>3564</v>
      </c>
      <c r="E24" s="653">
        <v>3</v>
      </c>
      <c r="F24" s="653">
        <v>0</v>
      </c>
      <c r="G24" s="654">
        <v>3561</v>
      </c>
      <c r="H24" s="653">
        <v>40</v>
      </c>
      <c r="I24" s="654">
        <v>3521</v>
      </c>
      <c r="J24" s="653">
        <v>3518</v>
      </c>
      <c r="K24" s="653">
        <v>3</v>
      </c>
      <c r="L24" s="655">
        <v>5.2032000000000002E-2</v>
      </c>
      <c r="M24" s="656">
        <v>5.1987999999999999E-2</v>
      </c>
    </row>
    <row r="25" spans="2:32" ht="15" customHeight="1">
      <c r="B25" s="294" t="s">
        <v>133</v>
      </c>
      <c r="C25" s="485" t="s">
        <v>14</v>
      </c>
      <c r="D25" s="652">
        <v>12278</v>
      </c>
      <c r="E25" s="653">
        <v>6</v>
      </c>
      <c r="F25" s="653">
        <v>2</v>
      </c>
      <c r="G25" s="654">
        <v>12270</v>
      </c>
      <c r="H25" s="653">
        <v>131</v>
      </c>
      <c r="I25" s="654">
        <v>12139</v>
      </c>
      <c r="J25" s="653">
        <v>12001</v>
      </c>
      <c r="K25" s="653">
        <v>138</v>
      </c>
      <c r="L25" s="655">
        <v>3.5230999999999998E-2</v>
      </c>
      <c r="M25" s="656">
        <v>3.5208000000000003E-2</v>
      </c>
    </row>
    <row r="26" spans="2:32" ht="15" customHeight="1">
      <c r="B26" s="294" t="s">
        <v>135</v>
      </c>
      <c r="C26" s="485" t="s">
        <v>13</v>
      </c>
      <c r="D26" s="652">
        <v>1986</v>
      </c>
      <c r="E26" s="653">
        <v>3</v>
      </c>
      <c r="F26" s="653">
        <v>2</v>
      </c>
      <c r="G26" s="654">
        <v>1981</v>
      </c>
      <c r="H26" s="653">
        <v>81</v>
      </c>
      <c r="I26" s="654">
        <v>1900</v>
      </c>
      <c r="J26" s="653">
        <v>1891</v>
      </c>
      <c r="K26" s="653">
        <v>9</v>
      </c>
      <c r="L26" s="655">
        <v>6.8528000000000006E-2</v>
      </c>
      <c r="M26" s="656">
        <v>6.8354999999999999E-2</v>
      </c>
    </row>
    <row r="27" spans="2:32" ht="15" customHeight="1">
      <c r="B27" s="294" t="s">
        <v>136</v>
      </c>
      <c r="C27" s="485" t="s">
        <v>577</v>
      </c>
      <c r="D27" s="652">
        <v>839</v>
      </c>
      <c r="E27" s="653">
        <v>2</v>
      </c>
      <c r="F27" s="653">
        <v>0</v>
      </c>
      <c r="G27" s="654">
        <v>837</v>
      </c>
      <c r="H27" s="653">
        <v>18</v>
      </c>
      <c r="I27" s="654">
        <v>819</v>
      </c>
      <c r="J27" s="653">
        <v>817</v>
      </c>
      <c r="K27" s="653">
        <v>2</v>
      </c>
      <c r="L27" s="655">
        <v>0.14502999999999999</v>
      </c>
      <c r="M27" s="656">
        <v>0.14468500000000001</v>
      </c>
    </row>
    <row r="28" spans="2:32" ht="15" customHeight="1">
      <c r="B28" s="294" t="s">
        <v>138</v>
      </c>
      <c r="C28" s="485" t="s">
        <v>15</v>
      </c>
      <c r="D28" s="652">
        <v>2467</v>
      </c>
      <c r="E28" s="653">
        <v>2</v>
      </c>
      <c r="F28" s="653">
        <v>0</v>
      </c>
      <c r="G28" s="654">
        <v>2465</v>
      </c>
      <c r="H28" s="653">
        <v>37</v>
      </c>
      <c r="I28" s="654">
        <v>2428</v>
      </c>
      <c r="J28" s="653">
        <v>2417</v>
      </c>
      <c r="K28" s="653">
        <v>11</v>
      </c>
      <c r="L28" s="655">
        <v>3.9125E-2</v>
      </c>
      <c r="M28" s="656">
        <v>3.9093000000000003E-2</v>
      </c>
    </row>
    <row r="29" spans="2:32" ht="15" customHeight="1">
      <c r="B29" s="294" t="s">
        <v>139</v>
      </c>
      <c r="C29" s="485" t="s">
        <v>16</v>
      </c>
      <c r="D29" s="652">
        <v>3385</v>
      </c>
      <c r="E29" s="653">
        <v>124</v>
      </c>
      <c r="F29" s="653">
        <v>49</v>
      </c>
      <c r="G29" s="654">
        <v>3212</v>
      </c>
      <c r="H29" s="653">
        <v>412</v>
      </c>
      <c r="I29" s="654">
        <v>2800</v>
      </c>
      <c r="J29" s="653">
        <v>2727</v>
      </c>
      <c r="K29" s="653">
        <v>73</v>
      </c>
      <c r="L29" s="655">
        <v>0.105768</v>
      </c>
      <c r="M29" s="656">
        <v>0.10036200000000001</v>
      </c>
    </row>
    <row r="30" spans="2:32" ht="15" customHeight="1">
      <c r="B30" s="294" t="s">
        <v>140</v>
      </c>
      <c r="C30" s="485" t="s">
        <v>17</v>
      </c>
      <c r="D30" s="652">
        <v>48517</v>
      </c>
      <c r="E30" s="653">
        <v>7043</v>
      </c>
      <c r="F30" s="653">
        <v>1485</v>
      </c>
      <c r="G30" s="654">
        <v>39989</v>
      </c>
      <c r="H30" s="653">
        <v>4504</v>
      </c>
      <c r="I30" s="654">
        <v>35485</v>
      </c>
      <c r="J30" s="653">
        <v>33308</v>
      </c>
      <c r="K30" s="653">
        <v>2177</v>
      </c>
      <c r="L30" s="655">
        <v>9.9030000000000007E-2</v>
      </c>
      <c r="M30" s="656">
        <v>8.1623000000000001E-2</v>
      </c>
    </row>
    <row r="31" spans="2:32" ht="15" customHeight="1">
      <c r="B31" s="294" t="s">
        <v>141</v>
      </c>
      <c r="C31" s="485" t="s">
        <v>18</v>
      </c>
      <c r="D31" s="652">
        <v>1776</v>
      </c>
      <c r="E31" s="653">
        <v>0</v>
      </c>
      <c r="F31" s="653">
        <v>0</v>
      </c>
      <c r="G31" s="654">
        <v>1776</v>
      </c>
      <c r="H31" s="653">
        <v>11</v>
      </c>
      <c r="I31" s="654">
        <v>1765</v>
      </c>
      <c r="J31" s="653">
        <v>1762</v>
      </c>
      <c r="K31" s="653">
        <v>3</v>
      </c>
      <c r="L31" s="655">
        <v>5.0860000000000002E-3</v>
      </c>
      <c r="M31" s="656">
        <v>5.0860000000000002E-3</v>
      </c>
    </row>
    <row r="32" spans="2:32" ht="15" customHeight="1">
      <c r="B32" s="294" t="s">
        <v>143</v>
      </c>
      <c r="C32" s="485" t="s">
        <v>29</v>
      </c>
      <c r="D32" s="652">
        <v>710</v>
      </c>
      <c r="E32" s="653">
        <v>0</v>
      </c>
      <c r="F32" s="653">
        <v>0</v>
      </c>
      <c r="G32" s="654">
        <v>710</v>
      </c>
      <c r="H32" s="653">
        <v>12</v>
      </c>
      <c r="I32" s="654">
        <v>698</v>
      </c>
      <c r="J32" s="653">
        <v>697</v>
      </c>
      <c r="K32" s="653">
        <v>1</v>
      </c>
      <c r="L32" s="655">
        <v>2.1263000000000001E-2</v>
      </c>
      <c r="M32" s="656">
        <v>2.1263000000000001E-2</v>
      </c>
    </row>
    <row r="33" spans="2:13" ht="15" customHeight="1">
      <c r="B33" s="294" t="s">
        <v>145</v>
      </c>
      <c r="C33" s="485" t="s">
        <v>30</v>
      </c>
      <c r="D33" s="652">
        <v>2903</v>
      </c>
      <c r="E33" s="653">
        <v>40</v>
      </c>
      <c r="F33" s="653">
        <v>16</v>
      </c>
      <c r="G33" s="654">
        <v>2847</v>
      </c>
      <c r="H33" s="653">
        <v>311</v>
      </c>
      <c r="I33" s="654">
        <v>2536</v>
      </c>
      <c r="J33" s="653">
        <v>2458</v>
      </c>
      <c r="K33" s="653">
        <v>78</v>
      </c>
      <c r="L33" s="655">
        <v>6.8934999999999996E-2</v>
      </c>
      <c r="M33" s="656">
        <v>6.7604999999999998E-2</v>
      </c>
    </row>
    <row r="34" spans="2:13" ht="15" customHeight="1">
      <c r="B34" s="294" t="s">
        <v>146</v>
      </c>
      <c r="C34" s="485" t="s">
        <v>19</v>
      </c>
      <c r="D34" s="652">
        <v>81030</v>
      </c>
      <c r="E34" s="653">
        <v>6602</v>
      </c>
      <c r="F34" s="653">
        <v>3476</v>
      </c>
      <c r="G34" s="654">
        <v>70952</v>
      </c>
      <c r="H34" s="653">
        <v>5422</v>
      </c>
      <c r="I34" s="654">
        <v>65530</v>
      </c>
      <c r="J34" s="653">
        <v>63457</v>
      </c>
      <c r="K34" s="653">
        <v>2073</v>
      </c>
      <c r="L34" s="655">
        <v>0.14697299999999999</v>
      </c>
      <c r="M34" s="656">
        <v>0.128694</v>
      </c>
    </row>
    <row r="35" spans="2:13" ht="15" customHeight="1">
      <c r="B35" s="294" t="s">
        <v>147</v>
      </c>
      <c r="C35" s="485" t="s">
        <v>20</v>
      </c>
      <c r="D35" s="652">
        <v>13115</v>
      </c>
      <c r="E35" s="653">
        <v>309</v>
      </c>
      <c r="F35" s="653">
        <v>30</v>
      </c>
      <c r="G35" s="654">
        <v>12776</v>
      </c>
      <c r="H35" s="653">
        <v>353</v>
      </c>
      <c r="I35" s="654">
        <v>12423</v>
      </c>
      <c r="J35" s="653">
        <v>12394</v>
      </c>
      <c r="K35" s="653">
        <v>29</v>
      </c>
      <c r="L35" s="655">
        <v>6.7557000000000006E-2</v>
      </c>
      <c r="M35" s="656">
        <v>6.5810999999999995E-2</v>
      </c>
    </row>
    <row r="36" spans="2:13" ht="15" customHeight="1">
      <c r="B36" s="294" t="s">
        <v>149</v>
      </c>
      <c r="C36" s="485" t="s">
        <v>21</v>
      </c>
      <c r="D36" s="652">
        <v>3326</v>
      </c>
      <c r="E36" s="653">
        <v>723</v>
      </c>
      <c r="F36" s="653">
        <v>200</v>
      </c>
      <c r="G36" s="654">
        <v>2403</v>
      </c>
      <c r="H36" s="653">
        <v>915</v>
      </c>
      <c r="I36" s="654">
        <v>1488</v>
      </c>
      <c r="J36" s="653">
        <v>1420</v>
      </c>
      <c r="K36" s="653">
        <v>68</v>
      </c>
      <c r="L36" s="655">
        <v>8.3700000000000007E-3</v>
      </c>
      <c r="M36" s="656">
        <v>6.0470000000000003E-3</v>
      </c>
    </row>
    <row r="37" spans="2:13" ht="15" customHeight="1">
      <c r="B37" s="294" t="s">
        <v>151</v>
      </c>
      <c r="C37" s="485" t="s">
        <v>32</v>
      </c>
      <c r="D37" s="652">
        <v>19984</v>
      </c>
      <c r="E37" s="653">
        <v>187</v>
      </c>
      <c r="F37" s="653">
        <v>53</v>
      </c>
      <c r="G37" s="654">
        <v>19744</v>
      </c>
      <c r="H37" s="653">
        <v>670</v>
      </c>
      <c r="I37" s="654">
        <v>19074</v>
      </c>
      <c r="J37" s="653">
        <v>18465</v>
      </c>
      <c r="K37" s="653">
        <v>609</v>
      </c>
      <c r="L37" s="655">
        <v>7.6495999999999995E-2</v>
      </c>
      <c r="M37" s="656">
        <v>7.5577000000000005E-2</v>
      </c>
    </row>
    <row r="38" spans="2:13" ht="15" customHeight="1">
      <c r="B38" s="294" t="s">
        <v>153</v>
      </c>
      <c r="C38" s="485" t="s">
        <v>22</v>
      </c>
      <c r="D38" s="652">
        <v>4448</v>
      </c>
      <c r="E38" s="653">
        <v>173</v>
      </c>
      <c r="F38" s="653">
        <v>18</v>
      </c>
      <c r="G38" s="654">
        <v>4257</v>
      </c>
      <c r="H38" s="653">
        <v>187</v>
      </c>
      <c r="I38" s="654">
        <v>4070</v>
      </c>
      <c r="J38" s="653">
        <v>4023</v>
      </c>
      <c r="K38" s="653">
        <v>47</v>
      </c>
      <c r="L38" s="655">
        <v>2.3921000000000001E-2</v>
      </c>
      <c r="M38" s="656">
        <v>2.2894000000000001E-2</v>
      </c>
    </row>
    <row r="39" spans="2:13" ht="15" customHeight="1">
      <c r="B39" s="294" t="s">
        <v>155</v>
      </c>
      <c r="C39" s="485" t="s">
        <v>23</v>
      </c>
      <c r="D39" s="652">
        <v>21913</v>
      </c>
      <c r="E39" s="653">
        <v>0</v>
      </c>
      <c r="F39" s="653">
        <v>0</v>
      </c>
      <c r="G39" s="654">
        <v>21913</v>
      </c>
      <c r="H39" s="653">
        <v>0</v>
      </c>
      <c r="I39" s="654">
        <v>21913</v>
      </c>
      <c r="J39" s="653">
        <v>21742</v>
      </c>
      <c r="K39" s="653">
        <v>171</v>
      </c>
      <c r="L39" s="655">
        <v>5.3893999999999997E-2</v>
      </c>
      <c r="M39" s="656">
        <v>5.3893999999999997E-2</v>
      </c>
    </row>
    <row r="40" spans="2:13" ht="15" customHeight="1">
      <c r="B40" s="294" t="s">
        <v>156</v>
      </c>
      <c r="C40" s="485" t="s">
        <v>24</v>
      </c>
      <c r="D40" s="652">
        <v>27967</v>
      </c>
      <c r="E40" s="653">
        <v>768</v>
      </c>
      <c r="F40" s="653">
        <v>100</v>
      </c>
      <c r="G40" s="654">
        <v>27099</v>
      </c>
      <c r="H40" s="653">
        <v>229</v>
      </c>
      <c r="I40" s="654">
        <v>26870</v>
      </c>
      <c r="J40" s="653">
        <v>24824</v>
      </c>
      <c r="K40" s="653">
        <v>2046</v>
      </c>
      <c r="L40" s="655">
        <v>8.4732000000000002E-2</v>
      </c>
      <c r="M40" s="656">
        <v>8.2101999999999994E-2</v>
      </c>
    </row>
    <row r="41" spans="2:13" ht="15" customHeight="1">
      <c r="B41" s="294" t="s">
        <v>158</v>
      </c>
      <c r="C41" s="485" t="s">
        <v>31</v>
      </c>
      <c r="D41" s="652">
        <v>77219</v>
      </c>
      <c r="E41" s="653">
        <v>1267</v>
      </c>
      <c r="F41" s="653">
        <v>168</v>
      </c>
      <c r="G41" s="654">
        <v>75784</v>
      </c>
      <c r="H41" s="653">
        <v>1935</v>
      </c>
      <c r="I41" s="654">
        <v>73849</v>
      </c>
      <c r="J41" s="653">
        <v>72102</v>
      </c>
      <c r="K41" s="653">
        <v>1747</v>
      </c>
      <c r="L41" s="655">
        <v>0.12191399999999999</v>
      </c>
      <c r="M41" s="656">
        <v>0.119648</v>
      </c>
    </row>
    <row r="42" spans="2:13" ht="15" customHeight="1">
      <c r="B42" s="294" t="s">
        <v>160</v>
      </c>
      <c r="C42" s="485" t="s">
        <v>447</v>
      </c>
      <c r="D42" s="652">
        <v>5324</v>
      </c>
      <c r="E42" s="653">
        <v>237</v>
      </c>
      <c r="F42" s="653">
        <v>126</v>
      </c>
      <c r="G42" s="654">
        <v>4961</v>
      </c>
      <c r="H42" s="653">
        <v>942</v>
      </c>
      <c r="I42" s="654">
        <v>4019</v>
      </c>
      <c r="J42" s="653">
        <v>3772</v>
      </c>
      <c r="K42" s="653">
        <v>247</v>
      </c>
      <c r="L42" s="655">
        <v>0.128577</v>
      </c>
      <c r="M42" s="656">
        <v>0.119811</v>
      </c>
    </row>
    <row r="43" spans="2:13" ht="15" customHeight="1">
      <c r="B43" s="294" t="s">
        <v>162</v>
      </c>
      <c r="C43" s="485" t="s">
        <v>25</v>
      </c>
      <c r="D43" s="652">
        <v>34570</v>
      </c>
      <c r="E43" s="653">
        <v>4015</v>
      </c>
      <c r="F43" s="653">
        <v>573</v>
      </c>
      <c r="G43" s="654">
        <v>29982</v>
      </c>
      <c r="H43" s="653">
        <v>1695</v>
      </c>
      <c r="I43" s="654">
        <v>28287</v>
      </c>
      <c r="J43" s="653">
        <v>26793</v>
      </c>
      <c r="K43" s="653">
        <v>1494</v>
      </c>
      <c r="L43" s="655">
        <v>0.103239</v>
      </c>
      <c r="M43" s="656">
        <v>8.9538000000000006E-2</v>
      </c>
    </row>
    <row r="44" spans="2:13" ht="15" customHeight="1">
      <c r="B44" s="294">
        <v>37</v>
      </c>
      <c r="C44" s="295" t="s">
        <v>26</v>
      </c>
      <c r="D44" s="652">
        <v>57461</v>
      </c>
      <c r="E44" s="653">
        <v>10203</v>
      </c>
      <c r="F44" s="653">
        <v>2075</v>
      </c>
      <c r="G44" s="654">
        <v>45183</v>
      </c>
      <c r="H44" s="653">
        <v>2045</v>
      </c>
      <c r="I44" s="654">
        <v>43138</v>
      </c>
      <c r="J44" s="653">
        <v>38974</v>
      </c>
      <c r="K44" s="653">
        <v>4164</v>
      </c>
      <c r="L44" s="655">
        <v>0.1741</v>
      </c>
      <c r="M44" s="656">
        <v>0.13689899999999999</v>
      </c>
    </row>
    <row r="45" spans="2:13" ht="15" customHeight="1">
      <c r="B45" s="294">
        <v>38</v>
      </c>
      <c r="C45" s="295" t="s">
        <v>27</v>
      </c>
      <c r="D45" s="652">
        <v>0</v>
      </c>
      <c r="E45" s="653">
        <v>0</v>
      </c>
      <c r="F45" s="653">
        <v>0</v>
      </c>
      <c r="G45" s="654">
        <v>0</v>
      </c>
      <c r="H45" s="653">
        <v>0</v>
      </c>
      <c r="I45" s="654">
        <v>0</v>
      </c>
      <c r="J45" s="653">
        <v>0</v>
      </c>
      <c r="K45" s="653">
        <v>0</v>
      </c>
      <c r="L45" s="655">
        <v>0</v>
      </c>
      <c r="M45" s="656">
        <v>0</v>
      </c>
    </row>
    <row r="46" spans="2:13" ht="15" customHeight="1">
      <c r="B46" s="294">
        <v>39</v>
      </c>
      <c r="C46" s="295" t="s">
        <v>28</v>
      </c>
      <c r="D46" s="652">
        <v>7822</v>
      </c>
      <c r="E46" s="653">
        <v>734</v>
      </c>
      <c r="F46" s="653">
        <v>204</v>
      </c>
      <c r="G46" s="654">
        <v>6884</v>
      </c>
      <c r="H46" s="653">
        <v>79</v>
      </c>
      <c r="I46" s="654">
        <v>6805</v>
      </c>
      <c r="J46" s="653">
        <v>2982</v>
      </c>
      <c r="K46" s="653">
        <v>3823</v>
      </c>
      <c r="L46" s="655">
        <v>0.26211400000000001</v>
      </c>
      <c r="M46" s="656">
        <v>0.230682</v>
      </c>
    </row>
    <row r="47" spans="2:13" ht="15" customHeight="1">
      <c r="B47" s="463"/>
      <c r="C47" s="487" t="s">
        <v>1023</v>
      </c>
      <c r="D47" s="657">
        <v>538918</v>
      </c>
      <c r="E47" s="658">
        <v>65433</v>
      </c>
      <c r="F47" s="658">
        <v>31606</v>
      </c>
      <c r="G47" s="658">
        <v>441879</v>
      </c>
      <c r="H47" s="658">
        <v>24221</v>
      </c>
      <c r="I47" s="658">
        <v>417658</v>
      </c>
      <c r="J47" s="658">
        <v>393145</v>
      </c>
      <c r="K47" s="658">
        <v>24513</v>
      </c>
      <c r="L47" s="659">
        <v>8.6990999999999999E-2</v>
      </c>
      <c r="M47" s="660">
        <v>7.1327000000000002E-2</v>
      </c>
    </row>
  </sheetData>
  <sheetProtection algorithmName="SHA-512" hashValue="1uyJucr57tWw4r8G8DI0sM0PlVjZBwgZCz4Soy38B/sg4vZlc3y3FW9bUP63IJcOjqDKzWAJNz5beQV3H+R4pA==" saltValue="4FteOr6htXV8nxHfHgTlaw==" spinCount="100000" sheet="1"/>
  <mergeCells count="10">
    <mergeCell ref="B2:C2"/>
    <mergeCell ref="D4:D7"/>
    <mergeCell ref="L4:L7"/>
    <mergeCell ref="M4:M7"/>
    <mergeCell ref="E5:E7"/>
    <mergeCell ref="F5:F7"/>
    <mergeCell ref="G5:G7"/>
    <mergeCell ref="B6:C7"/>
    <mergeCell ref="H6:H7"/>
    <mergeCell ref="I6:I7"/>
  </mergeCells>
  <phoneticPr fontId="28"/>
  <pageMargins left="0.78740157480314965" right="0.78740157480314965" top="0.78740157480314965" bottom="0.78740157480314965" header="0" footer="0.19685039370078741"/>
  <pageSetup paperSize="8" orientation="landscape" useFirstPageNumber="1" r:id="rId1"/>
  <headerFooter alignWithMargins="0">
    <oddFooter>&amp;C&amp;P / 1 ページ</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BEE46-F982-421E-AAB7-5AE4E032CDB2}">
  <sheetPr>
    <tabColor rgb="FFFF0000"/>
  </sheetPr>
  <dimension ref="A1"/>
  <sheetViews>
    <sheetView workbookViewId="0"/>
  </sheetViews>
  <sheetFormatPr defaultRowHeight="11.25"/>
  <sheetData/>
  <sheetProtection algorithmName="SHA-512" hashValue="renv8Tnr+Vcivn1mFAvFDZEkr2S84XlfZCeyKrOyC4p66SDK5oZ0gIP1DyQaB1U9KbwCrx5p7PtCV+OyMt7ntQ==" saltValue="WmoXeAzlNaANPI0qM8gm4A==" spinCount="100000" sheet="1" objects="1" scenarios="1"/>
  <phoneticPr fontId="28"/>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2226C-6BEA-4EE6-A1B8-523D82BC7FAF}">
  <sheetPr>
    <tabColor rgb="FF00B0F0"/>
    <pageSetUpPr autoPageBreaks="0"/>
  </sheetPr>
  <dimension ref="B1:J153"/>
  <sheetViews>
    <sheetView showGridLines="0" view="pageBreakPreview" zoomScaleNormal="100" zoomScaleSheetLayoutView="100" workbookViewId="0">
      <selection activeCell="H2" sqref="H2:J2"/>
    </sheetView>
  </sheetViews>
  <sheetFormatPr defaultColWidth="9.33203125" defaultRowHeight="20.25" customHeight="1"/>
  <cols>
    <col min="1" max="1" width="2.1640625" style="670" customWidth="1"/>
    <col min="2" max="10" width="12.33203125" style="670" customWidth="1"/>
    <col min="11" max="16384" width="9.33203125" style="670"/>
  </cols>
  <sheetData>
    <row r="1" spans="2:10" ht="15" customHeight="1"/>
    <row r="2" spans="2:10" ht="20.25" customHeight="1">
      <c r="B2" s="1374" t="s">
        <v>480</v>
      </c>
      <c r="C2" s="1375"/>
      <c r="H2" s="1586" t="s">
        <v>1029</v>
      </c>
      <c r="I2" s="1586"/>
      <c r="J2" s="1586"/>
    </row>
    <row r="6" spans="2:10" ht="20.25" customHeight="1">
      <c r="C6" s="1587" t="s">
        <v>1014</v>
      </c>
      <c r="D6" s="1587"/>
      <c r="E6" s="1587"/>
      <c r="F6" s="1587"/>
      <c r="G6" s="1587"/>
      <c r="H6" s="1587"/>
      <c r="I6" s="1587"/>
    </row>
    <row r="7" spans="2:10" ht="20.25" customHeight="1">
      <c r="C7" s="1587"/>
      <c r="D7" s="1587"/>
      <c r="E7" s="1587"/>
      <c r="F7" s="1587"/>
      <c r="G7" s="1587"/>
      <c r="H7" s="1587"/>
      <c r="I7" s="1587"/>
    </row>
    <row r="8" spans="2:10" ht="20.25" customHeight="1">
      <c r="C8" s="681"/>
      <c r="D8" s="681"/>
      <c r="E8" s="681"/>
      <c r="F8" s="681"/>
      <c r="G8" s="681"/>
      <c r="H8" s="681"/>
      <c r="I8" s="681"/>
    </row>
    <row r="9" spans="2:10" ht="20.25" customHeight="1">
      <c r="C9" s="681"/>
      <c r="D9" s="681"/>
      <c r="E9" s="681"/>
      <c r="F9" s="681"/>
      <c r="G9" s="681"/>
      <c r="H9" s="681"/>
      <c r="I9" s="681"/>
    </row>
    <row r="10" spans="2:10" ht="20.25" customHeight="1">
      <c r="C10" s="681"/>
      <c r="D10" s="681"/>
      <c r="E10" s="681"/>
      <c r="F10" s="681"/>
      <c r="H10" s="1588" t="s">
        <v>481</v>
      </c>
      <c r="I10" s="1588"/>
      <c r="J10" s="1588"/>
    </row>
    <row r="11" spans="2:10" ht="20.25" customHeight="1">
      <c r="H11" s="1583" t="s">
        <v>941</v>
      </c>
      <c r="I11" s="1583"/>
      <c r="J11" s="1583"/>
    </row>
    <row r="13" spans="2:10" ht="20.25" customHeight="1">
      <c r="B13" s="670" t="s">
        <v>963</v>
      </c>
    </row>
    <row r="14" spans="2:10" s="523" customFormat="1" ht="20.25" customHeight="1">
      <c r="B14" s="523" t="s">
        <v>964</v>
      </c>
    </row>
    <row r="15" spans="2:10" s="523" customFormat="1" ht="20.25" customHeight="1">
      <c r="B15" s="523" t="s">
        <v>965</v>
      </c>
    </row>
    <row r="16" spans="2:10" s="523" customFormat="1" ht="20.25" customHeight="1">
      <c r="B16" s="523" t="s">
        <v>966</v>
      </c>
    </row>
    <row r="17" spans="2:3" s="523" customFormat="1" ht="20.25" customHeight="1">
      <c r="B17" s="523" t="s">
        <v>967</v>
      </c>
    </row>
    <row r="18" spans="2:3" s="523" customFormat="1" ht="20.25" customHeight="1">
      <c r="B18" s="523" t="s">
        <v>482</v>
      </c>
    </row>
    <row r="19" spans="2:3" s="523" customFormat="1" ht="20.25" customHeight="1">
      <c r="B19" s="523" t="s">
        <v>483</v>
      </c>
    </row>
    <row r="20" spans="2:3" s="523" customFormat="1" ht="20.25" customHeight="1">
      <c r="B20" s="523" t="s">
        <v>484</v>
      </c>
    </row>
    <row r="21" spans="2:3" s="523" customFormat="1" ht="20.25" customHeight="1">
      <c r="B21" s="523" t="s">
        <v>968</v>
      </c>
    </row>
    <row r="22" spans="2:3" s="523" customFormat="1" ht="20.25" customHeight="1">
      <c r="B22" s="523" t="s">
        <v>485</v>
      </c>
    </row>
    <row r="23" spans="2:3" s="523" customFormat="1" ht="20.25" customHeight="1">
      <c r="B23" s="523" t="s">
        <v>969</v>
      </c>
    </row>
    <row r="24" spans="2:3" s="523" customFormat="1" ht="20.25" customHeight="1">
      <c r="B24" s="523" t="s">
        <v>970</v>
      </c>
    </row>
    <row r="25" spans="2:3" s="523" customFormat="1" ht="20.25" customHeight="1">
      <c r="B25" s="523" t="s">
        <v>971</v>
      </c>
    </row>
    <row r="26" spans="2:3" s="523" customFormat="1" ht="20.25" customHeight="1">
      <c r="B26" s="523" t="s">
        <v>1015</v>
      </c>
    </row>
    <row r="27" spans="2:3" s="523" customFormat="1" ht="20.25" customHeight="1">
      <c r="B27" s="523" t="s">
        <v>486</v>
      </c>
    </row>
    <row r="28" spans="2:3" s="523" customFormat="1" ht="20.25" customHeight="1">
      <c r="B28" s="523" t="s">
        <v>972</v>
      </c>
    </row>
    <row r="30" spans="2:3" ht="20.25" customHeight="1">
      <c r="B30" s="670" t="s">
        <v>942</v>
      </c>
    </row>
    <row r="31" spans="2:3" s="523" customFormat="1" ht="20.25" customHeight="1">
      <c r="C31" s="523" t="s">
        <v>1076</v>
      </c>
    </row>
    <row r="32" spans="2:3" s="523" customFormat="1" ht="20.25" customHeight="1">
      <c r="C32" s="523" t="s">
        <v>1075</v>
      </c>
    </row>
    <row r="33" spans="3:3" s="523" customFormat="1" ht="20.25" customHeight="1">
      <c r="C33" s="523" t="s">
        <v>1074</v>
      </c>
    </row>
    <row r="34" spans="3:3" s="523" customFormat="1" ht="20.25" customHeight="1">
      <c r="C34" s="523" t="s">
        <v>1073</v>
      </c>
    </row>
    <row r="35" spans="3:3" s="523" customFormat="1" ht="6.75" customHeight="1"/>
    <row r="36" spans="3:3" s="523" customFormat="1" ht="20.25" customHeight="1">
      <c r="C36" s="523" t="s">
        <v>1072</v>
      </c>
    </row>
    <row r="37" spans="3:3" s="523" customFormat="1" ht="20.25" customHeight="1">
      <c r="C37" s="523" t="s">
        <v>1071</v>
      </c>
    </row>
    <row r="38" spans="3:3" s="523" customFormat="1" ht="20.25" customHeight="1">
      <c r="C38" s="523" t="s">
        <v>1070</v>
      </c>
    </row>
    <row r="39" spans="3:3" s="523" customFormat="1" ht="20.25" customHeight="1">
      <c r="C39" s="523" t="s">
        <v>1069</v>
      </c>
    </row>
    <row r="40" spans="3:3" s="523" customFormat="1" ht="20.25" customHeight="1">
      <c r="C40" s="523" t="s">
        <v>1068</v>
      </c>
    </row>
    <row r="41" spans="3:3" s="523" customFormat="1" ht="6.75" customHeight="1"/>
    <row r="42" spans="3:3" s="523" customFormat="1" ht="20.25" customHeight="1">
      <c r="C42" s="523" t="s">
        <v>973</v>
      </c>
    </row>
    <row r="43" spans="3:3" s="523" customFormat="1" ht="20.25" customHeight="1">
      <c r="C43" s="523" t="s">
        <v>982</v>
      </c>
    </row>
    <row r="44" spans="3:3" s="523" customFormat="1" ht="6.75" customHeight="1"/>
    <row r="45" spans="3:3" s="523" customFormat="1" ht="20.25" customHeight="1">
      <c r="C45" s="523" t="s">
        <v>1067</v>
      </c>
    </row>
    <row r="46" spans="3:3" s="523" customFormat="1" ht="20.25" customHeight="1">
      <c r="C46" s="523" t="s">
        <v>1066</v>
      </c>
    </row>
    <row r="47" spans="3:3" s="523" customFormat="1" ht="20.25" customHeight="1">
      <c r="C47" s="523" t="s">
        <v>1065</v>
      </c>
    </row>
    <row r="48" spans="3:3" s="523" customFormat="1" ht="6.75" customHeight="1"/>
    <row r="49" spans="2:3" s="680" customFormat="1" ht="20.25" customHeight="1">
      <c r="C49" s="680" t="s">
        <v>1064</v>
      </c>
    </row>
    <row r="50" spans="2:3" s="680" customFormat="1" ht="20.25" customHeight="1">
      <c r="C50" s="680" t="s">
        <v>1000</v>
      </c>
    </row>
    <row r="51" spans="2:3" s="680" customFormat="1" ht="20.25" customHeight="1">
      <c r="C51" s="680" t="s">
        <v>1001</v>
      </c>
    </row>
    <row r="52" spans="2:3" s="523" customFormat="1" ht="6.75" customHeight="1"/>
    <row r="53" spans="2:3" s="523" customFormat="1" ht="20.25" customHeight="1">
      <c r="C53" s="523" t="s">
        <v>1063</v>
      </c>
    </row>
    <row r="54" spans="2:3" s="523" customFormat="1" ht="20.25" customHeight="1">
      <c r="C54" s="523" t="s">
        <v>1062</v>
      </c>
    </row>
    <row r="55" spans="2:3" s="523" customFormat="1" ht="20.25" customHeight="1">
      <c r="C55" s="523" t="s">
        <v>1061</v>
      </c>
    </row>
    <row r="56" spans="2:3" s="523" customFormat="1" ht="20.25" customHeight="1">
      <c r="C56" s="523" t="s">
        <v>1060</v>
      </c>
    </row>
    <row r="57" spans="2:3" s="523" customFormat="1" ht="6.75" customHeight="1"/>
    <row r="58" spans="2:3" s="523" customFormat="1" ht="20.25" customHeight="1">
      <c r="C58" s="523" t="s">
        <v>1059</v>
      </c>
    </row>
    <row r="59" spans="2:3" s="523" customFormat="1" ht="6.75" customHeight="1"/>
    <row r="60" spans="2:3" s="523" customFormat="1" ht="20.25" customHeight="1">
      <c r="C60" s="523" t="s">
        <v>943</v>
      </c>
    </row>
    <row r="61" spans="2:3" s="523" customFormat="1" ht="20.25" customHeight="1">
      <c r="C61" s="523" t="s">
        <v>1058</v>
      </c>
    </row>
    <row r="62" spans="2:3" s="523" customFormat="1" ht="20.25" customHeight="1">
      <c r="C62" s="523" t="s">
        <v>487</v>
      </c>
    </row>
    <row r="64" spans="2:3" ht="20.25" customHeight="1">
      <c r="B64" s="670" t="s">
        <v>488</v>
      </c>
    </row>
    <row r="65" spans="3:3" s="523" customFormat="1" ht="20.25" customHeight="1">
      <c r="C65" s="523" t="s">
        <v>489</v>
      </c>
    </row>
    <row r="66" spans="3:3" s="523" customFormat="1" ht="20.25" customHeight="1">
      <c r="C66" s="523" t="s">
        <v>1012</v>
      </c>
    </row>
    <row r="67" spans="3:3" s="523" customFormat="1" ht="6.75" customHeight="1"/>
    <row r="68" spans="3:3" s="523" customFormat="1" ht="20.25" customHeight="1">
      <c r="C68" s="523" t="s">
        <v>490</v>
      </c>
    </row>
    <row r="69" spans="3:3" s="523" customFormat="1" ht="6.75" customHeight="1"/>
    <row r="70" spans="3:3" s="523" customFormat="1" ht="20.25" customHeight="1">
      <c r="C70" s="523" t="s">
        <v>491</v>
      </c>
    </row>
    <row r="71" spans="3:3" s="523" customFormat="1" ht="20.25" customHeight="1">
      <c r="C71" s="523" t="s">
        <v>492</v>
      </c>
    </row>
    <row r="72" spans="3:3" s="523" customFormat="1" ht="6.75" customHeight="1"/>
    <row r="73" spans="3:3" s="523" customFormat="1" ht="20.25" customHeight="1">
      <c r="C73" s="523" t="s">
        <v>493</v>
      </c>
    </row>
    <row r="74" spans="3:3" s="523" customFormat="1" ht="20.25" customHeight="1">
      <c r="C74" s="523" t="s">
        <v>494</v>
      </c>
    </row>
    <row r="75" spans="3:3" s="523" customFormat="1" ht="6.75" customHeight="1"/>
    <row r="76" spans="3:3" s="523" customFormat="1" ht="20.25" customHeight="1">
      <c r="C76" s="523" t="s">
        <v>495</v>
      </c>
    </row>
    <row r="77" spans="3:3" s="523" customFormat="1" ht="20.25" customHeight="1">
      <c r="C77" s="523" t="s">
        <v>496</v>
      </c>
    </row>
    <row r="78" spans="3:3" s="523" customFormat="1" ht="20.25" customHeight="1"/>
    <row r="79" spans="3:3" s="523" customFormat="1" ht="20.25" customHeight="1">
      <c r="C79" s="523" t="s">
        <v>497</v>
      </c>
    </row>
    <row r="80" spans="3:3" s="523" customFormat="1" ht="20.25" customHeight="1">
      <c r="C80" s="523" t="s">
        <v>498</v>
      </c>
    </row>
    <row r="81" spans="3:3" s="523" customFormat="1" ht="20.25" customHeight="1">
      <c r="C81" s="523" t="s">
        <v>499</v>
      </c>
    </row>
    <row r="82" spans="3:3" s="523" customFormat="1" ht="6.75" customHeight="1"/>
    <row r="83" spans="3:3" s="523" customFormat="1" ht="20.25" customHeight="1">
      <c r="C83" s="523" t="s">
        <v>500</v>
      </c>
    </row>
    <row r="84" spans="3:3" s="523" customFormat="1" ht="20.25" customHeight="1">
      <c r="C84" s="523" t="s">
        <v>501</v>
      </c>
    </row>
    <row r="85" spans="3:3" s="523" customFormat="1" ht="6.75" customHeight="1"/>
    <row r="86" spans="3:3" s="523" customFormat="1" ht="20.25" customHeight="1">
      <c r="C86" s="523" t="s">
        <v>1016</v>
      </c>
    </row>
    <row r="87" spans="3:3" s="523" customFormat="1" ht="20.25" customHeight="1">
      <c r="C87" s="523" t="s">
        <v>502</v>
      </c>
    </row>
    <row r="88" spans="3:3" s="523" customFormat="1" ht="20.25" customHeight="1"/>
    <row r="89" spans="3:3" s="523" customFormat="1" ht="20.25" customHeight="1">
      <c r="C89" s="523" t="s">
        <v>503</v>
      </c>
    </row>
    <row r="90" spans="3:3" s="523" customFormat="1" ht="20.25" customHeight="1">
      <c r="C90" s="523" t="s">
        <v>504</v>
      </c>
    </row>
    <row r="91" spans="3:3" s="523" customFormat="1" ht="20.25" customHeight="1">
      <c r="C91" s="523" t="s">
        <v>505</v>
      </c>
    </row>
    <row r="92" spans="3:3" s="523" customFormat="1" ht="20.25" customHeight="1">
      <c r="C92" s="523" t="s">
        <v>974</v>
      </c>
    </row>
    <row r="93" spans="3:3" s="523" customFormat="1" ht="6.75" customHeight="1"/>
    <row r="94" spans="3:3" s="523" customFormat="1" ht="20.25" customHeight="1">
      <c r="C94" s="523" t="s">
        <v>506</v>
      </c>
    </row>
    <row r="95" spans="3:3" s="523" customFormat="1" ht="6.75" customHeight="1"/>
    <row r="96" spans="3:3" s="523" customFormat="1" ht="20.25" customHeight="1">
      <c r="C96" s="523" t="s">
        <v>507</v>
      </c>
    </row>
    <row r="97" spans="3:3" s="523" customFormat="1" ht="20.25" customHeight="1">
      <c r="C97" s="523" t="s">
        <v>508</v>
      </c>
    </row>
    <row r="98" spans="3:3" s="523" customFormat="1" ht="6.75" customHeight="1"/>
    <row r="99" spans="3:3" s="523" customFormat="1" ht="20.25" customHeight="1">
      <c r="C99" s="523" t="s">
        <v>509</v>
      </c>
    </row>
    <row r="100" spans="3:3" s="523" customFormat="1" ht="20.25" customHeight="1">
      <c r="C100" s="523" t="s">
        <v>510</v>
      </c>
    </row>
    <row r="101" spans="3:3" s="523" customFormat="1" ht="20.25" customHeight="1">
      <c r="C101" s="523" t="s">
        <v>511</v>
      </c>
    </row>
    <row r="102" spans="3:3" s="523" customFormat="1" ht="20.25" customHeight="1">
      <c r="C102" s="523" t="s">
        <v>496</v>
      </c>
    </row>
    <row r="103" spans="3:3" s="523" customFormat="1" ht="6.75" customHeight="1"/>
    <row r="104" spans="3:3" s="523" customFormat="1" ht="20.25" customHeight="1">
      <c r="C104" s="523" t="s">
        <v>512</v>
      </c>
    </row>
    <row r="105" spans="3:3" s="523" customFormat="1" ht="20.25" customHeight="1">
      <c r="C105" s="523" t="s">
        <v>513</v>
      </c>
    </row>
    <row r="106" spans="3:3" s="523" customFormat="1" ht="6.75" customHeight="1"/>
    <row r="107" spans="3:3" s="523" customFormat="1" ht="20.25" customHeight="1">
      <c r="C107" s="523" t="s">
        <v>514</v>
      </c>
    </row>
    <row r="108" spans="3:3" s="523" customFormat="1" ht="20.25" customHeight="1">
      <c r="C108" s="523" t="s">
        <v>515</v>
      </c>
    </row>
    <row r="109" spans="3:3" s="523" customFormat="1" ht="20.25" customHeight="1">
      <c r="C109" s="523" t="s">
        <v>516</v>
      </c>
    </row>
    <row r="110" spans="3:3" s="523" customFormat="1" ht="20.25" customHeight="1">
      <c r="C110" s="523" t="s">
        <v>517</v>
      </c>
    </row>
    <row r="111" spans="3:3" s="523" customFormat="1" ht="20.25" customHeight="1">
      <c r="C111" s="523" t="s">
        <v>518</v>
      </c>
    </row>
    <row r="112" spans="3:3" s="523" customFormat="1" ht="6.75" customHeight="1"/>
    <row r="113" spans="3:3" s="523" customFormat="1" ht="20.25" customHeight="1">
      <c r="C113" s="523" t="s">
        <v>519</v>
      </c>
    </row>
    <row r="114" spans="3:3" s="523" customFormat="1" ht="20.25" customHeight="1">
      <c r="C114" s="523" t="s">
        <v>520</v>
      </c>
    </row>
    <row r="115" spans="3:3" s="523" customFormat="1" ht="20.25" customHeight="1">
      <c r="C115" s="523" t="s">
        <v>975</v>
      </c>
    </row>
    <row r="116" spans="3:3" s="523" customFormat="1" ht="20.25" customHeight="1"/>
    <row r="117" spans="3:3" s="523" customFormat="1" ht="20.25" customHeight="1">
      <c r="C117" s="523" t="s">
        <v>521</v>
      </c>
    </row>
    <row r="118" spans="3:3" s="523" customFormat="1" ht="20.25" customHeight="1">
      <c r="C118" s="523" t="s">
        <v>522</v>
      </c>
    </row>
    <row r="119" spans="3:3" s="523" customFormat="1" ht="20.25" customHeight="1">
      <c r="C119" s="523" t="s">
        <v>523</v>
      </c>
    </row>
    <row r="120" spans="3:3" s="523" customFormat="1" ht="20.25" customHeight="1">
      <c r="C120" s="523" t="s">
        <v>524</v>
      </c>
    </row>
    <row r="121" spans="3:3" s="523" customFormat="1" ht="20.25" customHeight="1">
      <c r="C121" s="523" t="s">
        <v>525</v>
      </c>
    </row>
    <row r="122" spans="3:3" s="523" customFormat="1" ht="20.25" customHeight="1"/>
    <row r="123" spans="3:3" s="523" customFormat="1" ht="20.25" customHeight="1">
      <c r="C123" s="523" t="s">
        <v>526</v>
      </c>
    </row>
    <row r="124" spans="3:3" s="523" customFormat="1" ht="20.25" customHeight="1">
      <c r="C124" s="523" t="s">
        <v>527</v>
      </c>
    </row>
    <row r="125" spans="3:3" s="523" customFormat="1" ht="20.25" customHeight="1">
      <c r="C125" s="523" t="s">
        <v>528</v>
      </c>
    </row>
    <row r="126" spans="3:3" s="523" customFormat="1" ht="6.75" customHeight="1"/>
    <row r="127" spans="3:3" s="523" customFormat="1" ht="20.25" customHeight="1">
      <c r="C127" s="523" t="s">
        <v>1013</v>
      </c>
    </row>
    <row r="128" spans="3:3" s="523" customFormat="1" ht="20.25" customHeight="1">
      <c r="C128" s="523" t="s">
        <v>529</v>
      </c>
    </row>
    <row r="129" spans="2:3" s="523" customFormat="1" ht="20.25" customHeight="1">
      <c r="C129" s="523" t="s">
        <v>530</v>
      </c>
    </row>
    <row r="130" spans="2:3" s="523" customFormat="1" ht="20.25" customHeight="1">
      <c r="C130" s="523" t="s">
        <v>976</v>
      </c>
    </row>
    <row r="131" spans="2:3" s="523" customFormat="1" ht="6.75" customHeight="1"/>
    <row r="132" spans="2:3" s="523" customFormat="1" ht="20.25" customHeight="1">
      <c r="C132" s="523" t="s">
        <v>531</v>
      </c>
    </row>
    <row r="133" spans="2:3" s="523" customFormat="1" ht="20.25" customHeight="1">
      <c r="C133" s="523" t="s">
        <v>532</v>
      </c>
    </row>
    <row r="135" spans="2:3" ht="20.25" customHeight="1">
      <c r="B135" s="670" t="s">
        <v>533</v>
      </c>
    </row>
    <row r="136" spans="2:3" ht="20.25" customHeight="1">
      <c r="C136" s="523" t="s">
        <v>944</v>
      </c>
    </row>
    <row r="137" spans="2:3" ht="20.25" customHeight="1">
      <c r="C137" s="523" t="s">
        <v>945</v>
      </c>
    </row>
    <row r="138" spans="2:3" ht="20.25" customHeight="1">
      <c r="C138" s="523"/>
    </row>
    <row r="139" spans="2:3" s="523" customFormat="1" ht="20.25" customHeight="1">
      <c r="C139" s="523" t="s">
        <v>534</v>
      </c>
    </row>
    <row r="140" spans="2:3" s="523" customFormat="1" ht="20.25" customHeight="1">
      <c r="C140" s="523" t="s">
        <v>977</v>
      </c>
    </row>
    <row r="141" spans="2:3" s="523" customFormat="1" ht="6.75" customHeight="1"/>
    <row r="142" spans="2:3" s="523" customFormat="1" ht="6.75" customHeight="1"/>
    <row r="143" spans="2:3" s="523" customFormat="1" ht="20.25" customHeight="1">
      <c r="C143" s="523" t="s">
        <v>535</v>
      </c>
    </row>
    <row r="144" spans="2:3" s="523" customFormat="1" ht="20.25" customHeight="1">
      <c r="C144" s="523" t="s">
        <v>536</v>
      </c>
    </row>
    <row r="145" spans="3:9" ht="20.25" customHeight="1">
      <c r="C145" s="679"/>
    </row>
    <row r="146" spans="3:9" ht="20.25" customHeight="1">
      <c r="E146" s="1585" t="s">
        <v>537</v>
      </c>
      <c r="F146" s="1585"/>
      <c r="G146" s="1585"/>
    </row>
    <row r="147" spans="3:9" ht="20.25" customHeight="1">
      <c r="C147" s="678"/>
      <c r="D147" s="677"/>
      <c r="E147" s="1585"/>
      <c r="F147" s="1585"/>
      <c r="G147" s="1585"/>
      <c r="H147" s="677"/>
      <c r="I147" s="676"/>
    </row>
    <row r="148" spans="3:9" ht="20.25" customHeight="1">
      <c r="C148" s="675"/>
      <c r="D148" s="1583" t="s">
        <v>978</v>
      </c>
      <c r="E148" s="1583"/>
      <c r="F148" s="1583"/>
      <c r="G148" s="1583"/>
      <c r="H148" s="1583"/>
      <c r="I148" s="674"/>
    </row>
    <row r="149" spans="3:9" ht="20.25" customHeight="1">
      <c r="C149" s="675"/>
      <c r="D149" s="1583" t="s">
        <v>946</v>
      </c>
      <c r="E149" s="1583"/>
      <c r="F149" s="1583"/>
      <c r="G149" s="1583"/>
      <c r="H149" s="1583"/>
      <c r="I149" s="674"/>
    </row>
    <row r="150" spans="3:9" ht="20.25" customHeight="1">
      <c r="C150" s="675"/>
      <c r="D150" s="1584" t="s">
        <v>979</v>
      </c>
      <c r="E150" s="1584"/>
      <c r="F150" s="1584"/>
      <c r="G150" s="1584"/>
      <c r="H150" s="1584"/>
      <c r="I150" s="674"/>
    </row>
    <row r="151" spans="3:9" ht="20.25" customHeight="1">
      <c r="C151" s="675"/>
      <c r="D151" s="1584" t="s">
        <v>980</v>
      </c>
      <c r="E151" s="1584"/>
      <c r="F151" s="1584"/>
      <c r="G151" s="1584"/>
      <c r="H151" s="1584"/>
      <c r="I151" s="674"/>
    </row>
    <row r="152" spans="3:9" ht="20.25" customHeight="1">
      <c r="C152" s="675"/>
      <c r="D152" s="1584" t="s">
        <v>981</v>
      </c>
      <c r="E152" s="1584"/>
      <c r="F152" s="1584"/>
      <c r="G152" s="1584"/>
      <c r="H152" s="1584"/>
      <c r="I152" s="674"/>
    </row>
    <row r="153" spans="3:9" ht="20.25" customHeight="1">
      <c r="C153" s="673"/>
      <c r="D153" s="672"/>
      <c r="E153" s="672"/>
      <c r="F153" s="672"/>
      <c r="G153" s="672"/>
      <c r="H153" s="672"/>
      <c r="I153" s="671"/>
    </row>
  </sheetData>
  <sheetProtection algorithmName="SHA-512" hashValue="X9BcTeTw7pLV9m4VGJmjTgpp4GJl1S0Z3m4usyIsHQTMd0CtGECaQndNA4x8zz/uH9L2I1zNAs2jia4/x6ce0Q==" saltValue="ozyO4jJoX1WgFkjwIUppOw==" spinCount="100000" sheet="1"/>
  <mergeCells count="11">
    <mergeCell ref="E146:G147"/>
    <mergeCell ref="B2:C2"/>
    <mergeCell ref="H2:J2"/>
    <mergeCell ref="C6:I7"/>
    <mergeCell ref="H10:J10"/>
    <mergeCell ref="H11:J11"/>
    <mergeCell ref="D148:H148"/>
    <mergeCell ref="D149:H149"/>
    <mergeCell ref="D150:H150"/>
    <mergeCell ref="D151:H151"/>
    <mergeCell ref="D152:H152"/>
  </mergeCells>
  <phoneticPr fontId="28"/>
  <printOptions horizontalCentered="1"/>
  <pageMargins left="0.78740157480314965" right="0.78740157480314965" top="0.78740157480314965" bottom="0.78740157480314965" header="0" footer="0.19685039370078741"/>
  <pageSetup paperSize="9" scale="66" orientation="portrait" useFirstPageNumber="1" r:id="rId1"/>
  <headerFooter alignWithMargins="0">
    <oddFooter>&amp;C［ &amp;P ］</oddFooter>
  </headerFooter>
  <rowBreaks count="2" manualBreakCount="2">
    <brk id="63" min="1" max="9" man="1"/>
    <brk id="116" min="1"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793A-257A-46DB-B88B-D8A0E229B7BA}">
  <sheetPr>
    <tabColor rgb="FF92D050"/>
  </sheetPr>
  <dimension ref="A1:M92"/>
  <sheetViews>
    <sheetView showGridLines="0" view="pageBreakPreview" topLeftCell="A50" zoomScale="145" zoomScaleNormal="100" zoomScaleSheetLayoutView="145" workbookViewId="0">
      <selection activeCell="D50" sqref="D50"/>
    </sheetView>
  </sheetViews>
  <sheetFormatPr defaultRowHeight="11.25"/>
  <cols>
    <col min="1" max="2" width="4" style="125" customWidth="1"/>
    <col min="3" max="3" width="14.33203125" style="125" customWidth="1"/>
    <col min="4" max="4" width="12.6640625" style="125" customWidth="1"/>
    <col min="5" max="5" width="15.6640625" style="125" customWidth="1"/>
    <col min="6" max="6" width="48.6640625" style="125" customWidth="1"/>
    <col min="7" max="7" width="12.33203125" style="125" customWidth="1"/>
    <col min="8" max="8" width="16.6640625" style="125" customWidth="1"/>
    <col min="9" max="9" width="6.33203125" style="125" customWidth="1"/>
    <col min="10" max="10" width="9.33203125" style="125"/>
    <col min="11" max="11" width="7.6640625" style="125" customWidth="1"/>
    <col min="12" max="16384" width="9.33203125" style="125"/>
  </cols>
  <sheetData>
    <row r="1" spans="1:11" ht="15" customHeight="1">
      <c r="A1" s="123" t="s">
        <v>1096</v>
      </c>
    </row>
    <row r="2" spans="1:11" ht="15" customHeight="1" thickBot="1"/>
    <row r="3" spans="1:11" ht="15" customHeight="1" thickBot="1">
      <c r="B3" s="1589" t="s">
        <v>1095</v>
      </c>
      <c r="C3" s="1590"/>
      <c r="D3" s="1597" t="s">
        <v>1094</v>
      </c>
      <c r="E3" s="1598"/>
      <c r="F3" s="1598"/>
      <c r="G3" s="1244"/>
      <c r="H3" s="1245"/>
      <c r="I3" s="1245"/>
      <c r="J3" s="1245"/>
      <c r="K3" s="1245"/>
    </row>
    <row r="4" spans="1:11" ht="15" customHeight="1">
      <c r="B4" s="1246"/>
      <c r="C4" s="1246"/>
    </row>
    <row r="5" spans="1:11" ht="15" customHeight="1" thickBot="1">
      <c r="B5" s="1246"/>
      <c r="C5" s="1246"/>
    </row>
    <row r="6" spans="1:11" ht="15" customHeight="1" thickBot="1">
      <c r="B6" s="125" t="s">
        <v>1078</v>
      </c>
      <c r="C6" s="125" t="s">
        <v>1093</v>
      </c>
      <c r="D6" s="133" t="s">
        <v>1092</v>
      </c>
      <c r="E6" s="1247" t="s">
        <v>996</v>
      </c>
    </row>
    <row r="7" spans="1:11" ht="7.5" customHeight="1">
      <c r="D7" s="133"/>
      <c r="E7" s="1246"/>
      <c r="F7" s="1246"/>
    </row>
    <row r="8" spans="1:11" ht="12" thickBot="1">
      <c r="B8" s="1248"/>
      <c r="C8" s="1249" t="s">
        <v>1091</v>
      </c>
      <c r="D8" s="1249"/>
      <c r="E8" s="1250" t="s">
        <v>1090</v>
      </c>
      <c r="F8" s="1251" t="s">
        <v>1225</v>
      </c>
      <c r="H8" s="1250" t="s">
        <v>1089</v>
      </c>
    </row>
    <row r="9" spans="1:11">
      <c r="B9" s="1252">
        <v>1</v>
      </c>
      <c r="C9" s="125" t="s">
        <v>1088</v>
      </c>
      <c r="E9" s="1253"/>
      <c r="F9" s="1254" t="s">
        <v>1253</v>
      </c>
      <c r="H9" s="1255">
        <f>'設備投資組替 ok'!AP5</f>
        <v>0</v>
      </c>
    </row>
    <row r="10" spans="1:11">
      <c r="B10" s="1252">
        <v>2</v>
      </c>
      <c r="C10" s="125" t="s">
        <v>1087</v>
      </c>
      <c r="E10" s="1256"/>
      <c r="F10" s="1254" t="s">
        <v>1254</v>
      </c>
      <c r="H10" s="1257">
        <f>'設備投資組替 ok'!AP6</f>
        <v>0</v>
      </c>
    </row>
    <row r="11" spans="1:11">
      <c r="B11" s="1252">
        <v>3</v>
      </c>
      <c r="C11" s="125" t="s">
        <v>1086</v>
      </c>
      <c r="E11" s="1256"/>
      <c r="F11" s="1254" t="s">
        <v>1255</v>
      </c>
      <c r="H11" s="1257">
        <f>'設備投資組替 ok'!AP7</f>
        <v>0</v>
      </c>
    </row>
    <row r="12" spans="1:11">
      <c r="B12" s="1252">
        <v>4</v>
      </c>
      <c r="C12" s="125" t="s">
        <v>3</v>
      </c>
      <c r="E12" s="1256"/>
      <c r="F12" s="1254" t="s">
        <v>1256</v>
      </c>
      <c r="H12" s="1257">
        <f>'設備投資組替 ok'!AP8</f>
        <v>0</v>
      </c>
    </row>
    <row r="13" spans="1:11">
      <c r="B13" s="1252">
        <v>5</v>
      </c>
      <c r="C13" s="125" t="s">
        <v>4</v>
      </c>
      <c r="E13" s="1256"/>
      <c r="F13" s="1254" t="s">
        <v>1257</v>
      </c>
      <c r="H13" s="1258">
        <f>'設備投資組替 ok'!AP9</f>
        <v>0</v>
      </c>
    </row>
    <row r="14" spans="1:11">
      <c r="B14" s="1259">
        <v>6</v>
      </c>
      <c r="C14" s="1260" t="s">
        <v>5</v>
      </c>
      <c r="D14" s="1260"/>
      <c r="E14" s="1261"/>
      <c r="F14" s="1262" t="s">
        <v>1258</v>
      </c>
      <c r="H14" s="1257">
        <f>'設備投資組替 ok'!AP10</f>
        <v>0</v>
      </c>
    </row>
    <row r="15" spans="1:11">
      <c r="B15" s="1252">
        <v>7</v>
      </c>
      <c r="C15" s="125" t="s">
        <v>6</v>
      </c>
      <c r="E15" s="1256"/>
      <c r="F15" s="1254" t="s">
        <v>1259</v>
      </c>
      <c r="H15" s="1257">
        <f>'設備投資組替 ok'!AP11</f>
        <v>0</v>
      </c>
    </row>
    <row r="16" spans="1:11">
      <c r="B16" s="1252">
        <v>8</v>
      </c>
      <c r="C16" s="125" t="s">
        <v>7</v>
      </c>
      <c r="E16" s="1256"/>
      <c r="F16" s="1254" t="s">
        <v>1260</v>
      </c>
      <c r="H16" s="1257">
        <f>'設備投資組替 ok'!AP12</f>
        <v>0</v>
      </c>
    </row>
    <row r="17" spans="2:8">
      <c r="B17" s="1252">
        <v>9</v>
      </c>
      <c r="C17" s="125" t="s">
        <v>8</v>
      </c>
      <c r="E17" s="1256"/>
      <c r="F17" s="1254" t="s">
        <v>1261</v>
      </c>
      <c r="H17" s="1257">
        <f>'設備投資組替 ok'!AP13</f>
        <v>0</v>
      </c>
    </row>
    <row r="18" spans="2:8">
      <c r="B18" s="1263">
        <v>10</v>
      </c>
      <c r="C18" s="1264" t="s">
        <v>576</v>
      </c>
      <c r="D18" s="1264"/>
      <c r="E18" s="1265"/>
      <c r="F18" s="1266" t="s">
        <v>1262</v>
      </c>
      <c r="H18" s="1258">
        <f>'設備投資組替 ok'!AP14</f>
        <v>0</v>
      </c>
    </row>
    <row r="19" spans="2:8">
      <c r="B19" s="1252">
        <v>11</v>
      </c>
      <c r="C19" s="125" t="s">
        <v>9</v>
      </c>
      <c r="E19" s="1256"/>
      <c r="F19" s="1254" t="s">
        <v>1263</v>
      </c>
      <c r="H19" s="1257">
        <f>'設備投資組替 ok'!AP15</f>
        <v>0</v>
      </c>
    </row>
    <row r="20" spans="2:8">
      <c r="B20" s="1252">
        <v>12</v>
      </c>
      <c r="C20" s="125" t="s">
        <v>10</v>
      </c>
      <c r="E20" s="1256"/>
      <c r="F20" s="1254" t="s">
        <v>1226</v>
      </c>
      <c r="H20" s="1257">
        <f>'設備投資組替 ok'!AP16</f>
        <v>0</v>
      </c>
    </row>
    <row r="21" spans="2:8">
      <c r="B21" s="1252">
        <v>13</v>
      </c>
      <c r="C21" s="125" t="s">
        <v>11</v>
      </c>
      <c r="E21" s="1256"/>
      <c r="F21" s="1254" t="s">
        <v>1227</v>
      </c>
      <c r="H21" s="1257">
        <f>'設備投資組替 ok'!AP17</f>
        <v>0</v>
      </c>
    </row>
    <row r="22" spans="2:8">
      <c r="B22" s="1252">
        <v>14</v>
      </c>
      <c r="C22" s="125" t="s">
        <v>12</v>
      </c>
      <c r="E22" s="1256"/>
      <c r="F22" s="1254" t="s">
        <v>1228</v>
      </c>
      <c r="H22" s="1257">
        <f>'設備投資組替 ok'!AP18</f>
        <v>0</v>
      </c>
    </row>
    <row r="23" spans="2:8">
      <c r="B23" s="1252">
        <v>15</v>
      </c>
      <c r="C23" s="125" t="s">
        <v>418</v>
      </c>
      <c r="E23" s="1256">
        <f>'（入力用）総括表'!E18</f>
        <v>0</v>
      </c>
      <c r="F23" s="1254" t="s">
        <v>1229</v>
      </c>
      <c r="H23" s="1258">
        <f>'設備投資組替 ok'!AP19</f>
        <v>0</v>
      </c>
    </row>
    <row r="24" spans="2:8">
      <c r="B24" s="1259">
        <v>16</v>
      </c>
      <c r="C24" s="1260" t="s">
        <v>419</v>
      </c>
      <c r="D24" s="1260"/>
      <c r="E24" s="1261">
        <f>'（入力用）総括表'!E19</f>
        <v>0</v>
      </c>
      <c r="F24" s="1262" t="s">
        <v>1230</v>
      </c>
      <c r="H24" s="1257">
        <f>'設備投資組替 ok'!AP20</f>
        <v>0</v>
      </c>
    </row>
    <row r="25" spans="2:8">
      <c r="B25" s="1252">
        <v>17</v>
      </c>
      <c r="C25" s="125" t="s">
        <v>420</v>
      </c>
      <c r="E25" s="1256">
        <f>'（入力用）総括表'!E20</f>
        <v>0</v>
      </c>
      <c r="F25" s="1254" t="s">
        <v>1231</v>
      </c>
      <c r="H25" s="1257">
        <f>'設備投資組替 ok'!AP21</f>
        <v>0</v>
      </c>
    </row>
    <row r="26" spans="2:8">
      <c r="B26" s="1252">
        <v>18</v>
      </c>
      <c r="C26" s="125" t="s">
        <v>14</v>
      </c>
      <c r="E26" s="1256"/>
      <c r="F26" s="1254" t="s">
        <v>1232</v>
      </c>
      <c r="H26" s="1257">
        <f>'設備投資組替 ok'!AP22</f>
        <v>0</v>
      </c>
    </row>
    <row r="27" spans="2:8">
      <c r="B27" s="1252">
        <v>19</v>
      </c>
      <c r="C27" s="125" t="s">
        <v>13</v>
      </c>
      <c r="E27" s="1256">
        <f>'（入力用）総括表'!E21</f>
        <v>0</v>
      </c>
      <c r="F27" s="1254" t="s">
        <v>1233</v>
      </c>
      <c r="H27" s="1257">
        <f>'設備投資組替 ok'!AP23</f>
        <v>0</v>
      </c>
    </row>
    <row r="28" spans="2:8">
      <c r="B28" s="1263">
        <v>20</v>
      </c>
      <c r="C28" s="1264" t="s">
        <v>577</v>
      </c>
      <c r="D28" s="1264"/>
      <c r="E28" s="1265">
        <f>'（入力用）総括表'!E22</f>
        <v>0</v>
      </c>
      <c r="F28" s="1266" t="s">
        <v>1234</v>
      </c>
      <c r="H28" s="1258">
        <f>'設備投資組替 ok'!AP24</f>
        <v>0</v>
      </c>
    </row>
    <row r="29" spans="2:8">
      <c r="B29" s="1252">
        <v>21</v>
      </c>
      <c r="C29" s="125" t="s">
        <v>15</v>
      </c>
      <c r="E29" s="1256">
        <f>'（入力用）総括表'!E23</f>
        <v>0</v>
      </c>
      <c r="F29" s="1254" t="s">
        <v>1235</v>
      </c>
      <c r="H29" s="1257">
        <f>'設備投資組替 ok'!AP25</f>
        <v>0</v>
      </c>
    </row>
    <row r="30" spans="2:8">
      <c r="B30" s="1252">
        <v>22</v>
      </c>
      <c r="C30" s="125" t="s">
        <v>16</v>
      </c>
      <c r="E30" s="1256">
        <f>'（入力用）総括表'!E24</f>
        <v>0</v>
      </c>
      <c r="F30" s="1254" t="s">
        <v>1236</v>
      </c>
      <c r="H30" s="1257">
        <f>'設備投資組替 ok'!AP26</f>
        <v>0</v>
      </c>
    </row>
    <row r="31" spans="2:8">
      <c r="B31" s="1252">
        <v>23</v>
      </c>
      <c r="C31" s="125" t="s">
        <v>17</v>
      </c>
      <c r="E31" s="1256"/>
      <c r="F31" s="1254" t="s">
        <v>1237</v>
      </c>
      <c r="H31" s="1257">
        <f>'設備投資組替 ok'!AP27</f>
        <v>0</v>
      </c>
    </row>
    <row r="32" spans="2:8">
      <c r="B32" s="1252">
        <v>24</v>
      </c>
      <c r="C32" s="125" t="s">
        <v>18</v>
      </c>
      <c r="E32" s="1256"/>
      <c r="F32" s="1254" t="s">
        <v>1238</v>
      </c>
      <c r="H32" s="1257">
        <f>'設備投資組替 ok'!AP28</f>
        <v>0</v>
      </c>
    </row>
    <row r="33" spans="2:8">
      <c r="B33" s="1252">
        <v>25</v>
      </c>
      <c r="C33" s="125" t="s">
        <v>29</v>
      </c>
      <c r="E33" s="1256"/>
      <c r="F33" s="1254" t="s">
        <v>1239</v>
      </c>
      <c r="H33" s="1258">
        <f>'設備投資組替 ok'!AP29</f>
        <v>0</v>
      </c>
    </row>
    <row r="34" spans="2:8">
      <c r="B34" s="1259">
        <v>26</v>
      </c>
      <c r="C34" s="1260" t="s">
        <v>30</v>
      </c>
      <c r="D34" s="1260"/>
      <c r="E34" s="1261"/>
      <c r="F34" s="1262" t="s">
        <v>1240</v>
      </c>
      <c r="H34" s="1257">
        <f>'設備投資組替 ok'!AP30</f>
        <v>0</v>
      </c>
    </row>
    <row r="35" spans="2:8">
      <c r="B35" s="1252">
        <v>27</v>
      </c>
      <c r="C35" s="125" t="s">
        <v>19</v>
      </c>
      <c r="E35" s="1256"/>
      <c r="F35" s="1254" t="s">
        <v>1241</v>
      </c>
      <c r="H35" s="1257">
        <f>'設備投資組替 ok'!AP31</f>
        <v>0</v>
      </c>
    </row>
    <row r="36" spans="2:8">
      <c r="B36" s="1252">
        <v>28</v>
      </c>
      <c r="C36" s="125" t="s">
        <v>20</v>
      </c>
      <c r="E36" s="1256"/>
      <c r="F36" s="1254" t="s">
        <v>1242</v>
      </c>
      <c r="H36" s="1257">
        <f>'設備投資組替 ok'!AP32</f>
        <v>0</v>
      </c>
    </row>
    <row r="37" spans="2:8">
      <c r="B37" s="1252">
        <v>29</v>
      </c>
      <c r="C37" s="125" t="s">
        <v>21</v>
      </c>
      <c r="E37" s="1256"/>
      <c r="F37" s="1254" t="s">
        <v>1243</v>
      </c>
      <c r="H37" s="1257">
        <f>'設備投資組替 ok'!AP33</f>
        <v>0</v>
      </c>
    </row>
    <row r="38" spans="2:8">
      <c r="B38" s="1263">
        <v>30</v>
      </c>
      <c r="C38" s="1264" t="s">
        <v>32</v>
      </c>
      <c r="D38" s="1264"/>
      <c r="E38" s="1265"/>
      <c r="F38" s="1266" t="s">
        <v>1244</v>
      </c>
      <c r="H38" s="1258">
        <f>'設備投資組替 ok'!AP34</f>
        <v>0</v>
      </c>
    </row>
    <row r="39" spans="2:8">
      <c r="B39" s="1259">
        <v>31</v>
      </c>
      <c r="C39" s="1260" t="s">
        <v>22</v>
      </c>
      <c r="D39" s="1260"/>
      <c r="E39" s="1261"/>
      <c r="F39" s="1262" t="s">
        <v>1245</v>
      </c>
      <c r="H39" s="1257">
        <f>'設備投資組替 ok'!AP35</f>
        <v>0</v>
      </c>
    </row>
    <row r="40" spans="2:8">
      <c r="B40" s="1252">
        <v>32</v>
      </c>
      <c r="C40" s="125" t="s">
        <v>23</v>
      </c>
      <c r="E40" s="1256"/>
      <c r="F40" s="1254" t="s">
        <v>1246</v>
      </c>
      <c r="H40" s="1257">
        <f>'設備投資組替 ok'!AP36</f>
        <v>0</v>
      </c>
    </row>
    <row r="41" spans="2:8">
      <c r="B41" s="1252">
        <v>33</v>
      </c>
      <c r="C41" s="125" t="s">
        <v>24</v>
      </c>
      <c r="E41" s="1256"/>
      <c r="F41" s="1254" t="s">
        <v>1247</v>
      </c>
      <c r="H41" s="1257">
        <f>'設備投資組替 ok'!AP37</f>
        <v>0</v>
      </c>
    </row>
    <row r="42" spans="2:8">
      <c r="B42" s="1252">
        <v>34</v>
      </c>
      <c r="C42" s="125" t="s">
        <v>31</v>
      </c>
      <c r="E42" s="1256"/>
      <c r="F42" s="1254" t="s">
        <v>1248</v>
      </c>
      <c r="H42" s="1257">
        <f>'設備投資組替 ok'!AP38</f>
        <v>0</v>
      </c>
    </row>
    <row r="43" spans="2:8">
      <c r="B43" s="1263">
        <v>35</v>
      </c>
      <c r="C43" s="1264" t="s">
        <v>447</v>
      </c>
      <c r="D43" s="1264"/>
      <c r="E43" s="1265"/>
      <c r="F43" s="1266" t="s">
        <v>1249</v>
      </c>
      <c r="H43" s="1258">
        <f>'設備投資組替 ok'!AP39</f>
        <v>0</v>
      </c>
    </row>
    <row r="44" spans="2:8">
      <c r="B44" s="1252">
        <v>36</v>
      </c>
      <c r="C44" s="125" t="s">
        <v>25</v>
      </c>
      <c r="E44" s="1256"/>
      <c r="F44" s="1254" t="s">
        <v>1250</v>
      </c>
      <c r="H44" s="1257">
        <f>'設備投資組替 ok'!AP40</f>
        <v>0</v>
      </c>
    </row>
    <row r="45" spans="2:8">
      <c r="B45" s="1252">
        <v>37</v>
      </c>
      <c r="C45" s="125" t="s">
        <v>26</v>
      </c>
      <c r="E45" s="1256"/>
      <c r="F45" s="1254" t="s">
        <v>1251</v>
      </c>
      <c r="H45" s="1257">
        <f>'設備投資組替 ok'!AP41</f>
        <v>0</v>
      </c>
    </row>
    <row r="46" spans="2:8">
      <c r="B46" s="1252">
        <v>38</v>
      </c>
      <c r="C46" s="125" t="s">
        <v>27</v>
      </c>
      <c r="E46" s="1256"/>
      <c r="F46" s="1254" t="s">
        <v>1252</v>
      </c>
      <c r="H46" s="1257">
        <f>'設備投資組替 ok'!AP42</f>
        <v>0</v>
      </c>
    </row>
    <row r="47" spans="2:8" ht="12" thickBot="1">
      <c r="B47" s="1267">
        <v>39</v>
      </c>
      <c r="C47" s="1268" t="s">
        <v>28</v>
      </c>
      <c r="D47" s="1268"/>
      <c r="E47" s="1269"/>
      <c r="F47" s="1270"/>
      <c r="H47" s="1271">
        <f>'設備投資組替 ok'!AP43</f>
        <v>0</v>
      </c>
    </row>
    <row r="48" spans="2:8">
      <c r="B48" s="1248"/>
      <c r="C48" s="1249" t="s">
        <v>1085</v>
      </c>
      <c r="D48" s="1272"/>
      <c r="E48" s="1273">
        <f>SUM(E9:E47)</f>
        <v>0</v>
      </c>
      <c r="F48" s="1274"/>
      <c r="H48" s="1275">
        <f>SUM(H9:H47)</f>
        <v>0</v>
      </c>
    </row>
    <row r="49" spans="2:13" ht="15" customHeight="1" thickBot="1"/>
    <row r="50" spans="2:13" ht="15" customHeight="1" thickBot="1">
      <c r="B50" s="125" t="s">
        <v>1078</v>
      </c>
      <c r="C50" s="125" t="s">
        <v>1084</v>
      </c>
      <c r="D50" s="1247" t="s">
        <v>1080</v>
      </c>
    </row>
    <row r="51" spans="2:13" ht="7.5" customHeight="1"/>
    <row r="52" spans="2:13" ht="15" customHeight="1">
      <c r="B52" s="133" t="s">
        <v>1081</v>
      </c>
      <c r="C52" s="1276" t="s">
        <v>1083</v>
      </c>
      <c r="D52" s="125" t="s">
        <v>1082</v>
      </c>
    </row>
    <row r="53" spans="2:13" ht="15" customHeight="1">
      <c r="B53" s="133" t="s">
        <v>1081</v>
      </c>
      <c r="C53" s="1276" t="s">
        <v>1080</v>
      </c>
      <c r="D53" s="125" t="s">
        <v>1079</v>
      </c>
    </row>
    <row r="54" spans="2:13" ht="15" customHeight="1" thickBot="1"/>
    <row r="55" spans="2:13" ht="15" customHeight="1" thickBot="1">
      <c r="B55" s="125" t="s">
        <v>1078</v>
      </c>
      <c r="C55" s="125" t="s">
        <v>783</v>
      </c>
      <c r="D55" s="1277">
        <f>D60</f>
        <v>0.495722</v>
      </c>
    </row>
    <row r="56" spans="2:13" ht="12.75" customHeight="1">
      <c r="C56" s="1278"/>
      <c r="D56" s="1279"/>
      <c r="E56" s="1280"/>
      <c r="F56" s="1280"/>
      <c r="G56" s="1281"/>
      <c r="H56" s="1281"/>
      <c r="I56" s="1281"/>
      <c r="J56" s="1281"/>
      <c r="K56" s="1282"/>
      <c r="L56" s="1281"/>
      <c r="M56" s="1281"/>
    </row>
    <row r="57" spans="2:13">
      <c r="C57" s="1283"/>
      <c r="D57" s="1279"/>
      <c r="E57" s="1284"/>
      <c r="F57" s="1284"/>
      <c r="G57" s="1281"/>
      <c r="H57" s="1281"/>
      <c r="I57" s="1281"/>
      <c r="J57" s="1281"/>
      <c r="K57" s="1282"/>
      <c r="L57" s="1281"/>
      <c r="M57" s="1281"/>
    </row>
    <row r="58" spans="2:13">
      <c r="C58" s="1591" t="s">
        <v>960</v>
      </c>
      <c r="D58" s="1592"/>
      <c r="E58" s="1593"/>
      <c r="F58" s="1285"/>
      <c r="G58" s="1281"/>
      <c r="H58" s="1281"/>
      <c r="I58" s="1281"/>
      <c r="J58" s="1281"/>
      <c r="K58" s="1281"/>
      <c r="L58" s="1281"/>
      <c r="M58" s="1281"/>
    </row>
    <row r="59" spans="2:13" ht="19.5">
      <c r="C59" s="1286" t="s">
        <v>888</v>
      </c>
      <c r="D59" s="1287" t="s">
        <v>783</v>
      </c>
      <c r="E59" s="1288" t="s">
        <v>889</v>
      </c>
      <c r="F59" s="1289"/>
      <c r="G59" s="1281"/>
      <c r="H59" s="1290"/>
      <c r="I59" s="1290"/>
      <c r="J59" s="1290"/>
      <c r="K59" s="1290"/>
      <c r="L59" s="1290"/>
      <c r="M59" s="1281"/>
    </row>
    <row r="60" spans="2:13">
      <c r="C60" s="1291" t="s">
        <v>1028</v>
      </c>
      <c r="D60" s="1292">
        <f>ROUND(255676/515765,6)</f>
        <v>0.495722</v>
      </c>
      <c r="E60" s="1293">
        <f t="shared" ref="E60:E66" si="0">AVERAGE(D60:D62)</f>
        <v>0.5316993333333333</v>
      </c>
      <c r="F60" s="1294"/>
      <c r="G60" s="1281"/>
      <c r="H60" s="1290"/>
      <c r="I60" s="1290"/>
      <c r="J60" s="1290"/>
      <c r="K60" s="1290"/>
      <c r="L60" s="1290"/>
      <c r="M60" s="1281"/>
    </row>
    <row r="61" spans="2:13">
      <c r="C61" s="1291" t="s">
        <v>1027</v>
      </c>
      <c r="D61" s="1295">
        <f>ROUND(291388/532665,6)</f>
        <v>0.54703800000000002</v>
      </c>
      <c r="E61" s="1293">
        <f t="shared" si="0"/>
        <v>0.54704033333333335</v>
      </c>
      <c r="F61" s="1294"/>
      <c r="G61" s="1281"/>
      <c r="H61" s="1290"/>
      <c r="I61" s="1290"/>
      <c r="J61" s="1290"/>
      <c r="K61" s="1290"/>
      <c r="L61" s="1290"/>
      <c r="M61" s="1281"/>
    </row>
    <row r="62" spans="2:13">
      <c r="C62" s="1291" t="s">
        <v>1077</v>
      </c>
      <c r="D62" s="1295">
        <f>ROUND(281663/509947,6)</f>
        <v>0.552338</v>
      </c>
      <c r="E62" s="1293">
        <f t="shared" si="0"/>
        <v>0.58155666666666661</v>
      </c>
      <c r="F62" s="1294"/>
      <c r="G62" s="1281"/>
      <c r="H62" s="1290"/>
      <c r="I62" s="1290"/>
      <c r="J62" s="1290"/>
      <c r="K62" s="1290"/>
      <c r="L62" s="1290"/>
      <c r="M62" s="1281"/>
    </row>
    <row r="63" spans="2:13">
      <c r="C63" s="1291" t="s">
        <v>890</v>
      </c>
      <c r="D63" s="1295">
        <f>ROUND(296141/546643,6)</f>
        <v>0.54174500000000003</v>
      </c>
      <c r="E63" s="1293">
        <f t="shared" si="0"/>
        <v>0.60670499999999994</v>
      </c>
      <c r="F63" s="1294"/>
      <c r="G63" s="1281"/>
      <c r="H63" s="1290"/>
      <c r="I63" s="1290"/>
      <c r="J63" s="1290"/>
      <c r="K63" s="1290"/>
      <c r="L63" s="1290"/>
      <c r="M63" s="1281"/>
    </row>
    <row r="64" spans="2:13">
      <c r="C64" s="1291" t="s">
        <v>891</v>
      </c>
      <c r="D64" s="1295">
        <f>ROUND(272054/418167,6)</f>
        <v>0.65058700000000003</v>
      </c>
      <c r="E64" s="1293">
        <f t="shared" si="0"/>
        <v>0.62639833333333339</v>
      </c>
      <c r="F64" s="1294"/>
      <c r="G64" s="1281"/>
      <c r="H64" s="1281"/>
      <c r="I64" s="1281"/>
      <c r="J64" s="1281"/>
      <c r="K64" s="1281"/>
      <c r="L64" s="1281"/>
      <c r="M64" s="1281"/>
    </row>
    <row r="65" spans="3:13">
      <c r="C65" s="1291" t="s">
        <v>892</v>
      </c>
      <c r="D65" s="1295">
        <v>0.62778299999999998</v>
      </c>
      <c r="E65" s="1293">
        <f t="shared" si="0"/>
        <v>0.63088999999999995</v>
      </c>
      <c r="F65" s="1294"/>
      <c r="G65" s="1281"/>
      <c r="H65" s="1281"/>
      <c r="I65" s="1281"/>
      <c r="J65" s="1281"/>
      <c r="K65" s="1281"/>
      <c r="L65" s="1281"/>
      <c r="M65" s="1281"/>
    </row>
    <row r="66" spans="3:13">
      <c r="C66" s="1291" t="s">
        <v>893</v>
      </c>
      <c r="D66" s="1296">
        <v>0.60082500000000005</v>
      </c>
      <c r="E66" s="1297">
        <f t="shared" si="0"/>
        <v>0.64752366666666672</v>
      </c>
      <c r="F66" s="1298"/>
      <c r="G66" s="1281"/>
      <c r="H66" s="1281"/>
      <c r="I66" s="1281"/>
      <c r="J66" s="1281"/>
      <c r="K66" s="1281"/>
      <c r="L66" s="1281"/>
      <c r="M66" s="1281"/>
    </row>
    <row r="67" spans="3:13">
      <c r="C67" s="1291" t="s">
        <v>894</v>
      </c>
      <c r="D67" s="1295">
        <v>0.66406200000000004</v>
      </c>
      <c r="E67" s="1299"/>
      <c r="F67" s="1300"/>
      <c r="G67" s="1281"/>
      <c r="H67" s="1281"/>
      <c r="I67" s="1281"/>
      <c r="J67" s="1281"/>
      <c r="K67" s="1281"/>
      <c r="L67" s="1281"/>
      <c r="M67" s="1281"/>
    </row>
    <row r="68" spans="3:13">
      <c r="C68" s="1291" t="s">
        <v>895</v>
      </c>
      <c r="D68" s="1295">
        <v>0.67768399999999995</v>
      </c>
      <c r="E68" s="1297"/>
      <c r="F68" s="1298"/>
      <c r="G68" s="1281"/>
      <c r="H68" s="1281"/>
      <c r="I68" s="1281"/>
      <c r="J68" s="1281"/>
      <c r="K68" s="1281"/>
      <c r="L68" s="1281"/>
      <c r="M68" s="1281"/>
    </row>
    <row r="69" spans="3:13">
      <c r="C69" s="1291" t="s">
        <v>896</v>
      </c>
      <c r="D69" s="1295">
        <v>0.62573400000000001</v>
      </c>
      <c r="E69" s="1297"/>
      <c r="F69" s="1298"/>
      <c r="G69" s="1281"/>
      <c r="H69" s="1281"/>
      <c r="I69" s="1281"/>
      <c r="J69" s="1281"/>
      <c r="K69" s="1281"/>
      <c r="L69" s="1281"/>
      <c r="M69" s="1281"/>
    </row>
    <row r="70" spans="3:13">
      <c r="C70" s="1291" t="s">
        <v>897</v>
      </c>
      <c r="D70" s="1295">
        <v>0.62355400000000005</v>
      </c>
      <c r="E70" s="1297"/>
      <c r="F70" s="1298"/>
      <c r="G70" s="1281"/>
      <c r="H70" s="1281"/>
      <c r="I70" s="1281"/>
      <c r="J70" s="1281"/>
      <c r="K70" s="1281"/>
      <c r="L70" s="1281"/>
      <c r="M70" s="1281"/>
    </row>
    <row r="71" spans="3:13">
      <c r="C71" s="1291" t="s">
        <v>898</v>
      </c>
      <c r="D71" s="1295">
        <v>0.63372200000000001</v>
      </c>
      <c r="E71" s="1297"/>
      <c r="F71" s="1298"/>
      <c r="G71" s="1281"/>
      <c r="H71" s="1281"/>
      <c r="I71" s="1281"/>
      <c r="J71" s="1281"/>
      <c r="K71" s="1281"/>
      <c r="L71" s="1281"/>
      <c r="M71" s="1281"/>
    </row>
    <row r="72" spans="3:13">
      <c r="C72" s="1291" t="s">
        <v>899</v>
      </c>
      <c r="D72" s="1295">
        <v>0.65362699999999996</v>
      </c>
      <c r="E72" s="1297"/>
      <c r="F72" s="1298"/>
      <c r="G72" s="1281"/>
      <c r="H72" s="1281"/>
      <c r="I72" s="1281"/>
      <c r="J72" s="1281"/>
      <c r="K72" s="1281"/>
      <c r="L72" s="1281"/>
      <c r="M72" s="1281"/>
    </row>
    <row r="73" spans="3:13">
      <c r="C73" s="1291" t="s">
        <v>900</v>
      </c>
      <c r="D73" s="1295">
        <v>0.65875700000000004</v>
      </c>
      <c r="E73" s="1297"/>
      <c r="F73" s="1298"/>
      <c r="G73" s="1281"/>
      <c r="H73" s="1281"/>
      <c r="I73" s="1281"/>
      <c r="J73" s="1281"/>
      <c r="K73" s="1281"/>
      <c r="L73" s="1281"/>
      <c r="M73" s="1281"/>
    </row>
    <row r="74" spans="3:13">
      <c r="C74" s="1291" t="s">
        <v>901</v>
      </c>
      <c r="D74" s="1295">
        <v>0.60351500000000002</v>
      </c>
      <c r="E74" s="1297"/>
      <c r="F74" s="1298"/>
      <c r="G74" s="1281"/>
      <c r="H74" s="1281"/>
      <c r="I74" s="1281"/>
      <c r="J74" s="1281"/>
      <c r="K74" s="1281"/>
      <c r="L74" s="1281"/>
      <c r="M74" s="1281"/>
    </row>
    <row r="75" spans="3:13">
      <c r="C75" s="1291" t="s">
        <v>902</v>
      </c>
      <c r="D75" s="1295">
        <v>0.56442700000000001</v>
      </c>
      <c r="E75" s="1297"/>
      <c r="F75" s="1298"/>
      <c r="G75" s="1281"/>
      <c r="H75" s="1281"/>
      <c r="I75" s="1281"/>
      <c r="J75" s="1281"/>
      <c r="K75" s="1281"/>
      <c r="L75" s="1281"/>
      <c r="M75" s="1281"/>
    </row>
    <row r="76" spans="3:13">
      <c r="C76" s="1301" t="s">
        <v>903</v>
      </c>
      <c r="D76" s="1295">
        <v>0.55764999999999998</v>
      </c>
      <c r="E76" s="1297"/>
      <c r="F76" s="1298"/>
      <c r="G76" s="1281"/>
      <c r="H76" s="1281"/>
      <c r="I76" s="1281"/>
      <c r="J76" s="1281"/>
      <c r="K76" s="1281"/>
      <c r="L76" s="1281"/>
      <c r="M76" s="1281"/>
    </row>
    <row r="77" spans="3:13" ht="12">
      <c r="C77" s="1302" t="s">
        <v>904</v>
      </c>
      <c r="D77" s="1303">
        <v>0.60202299999999997</v>
      </c>
      <c r="E77" s="1304"/>
      <c r="F77" s="1298"/>
      <c r="G77" s="1305"/>
      <c r="H77" s="1305"/>
      <c r="I77" s="1305"/>
      <c r="J77" s="1305"/>
      <c r="K77" s="1305"/>
      <c r="L77" s="1305"/>
      <c r="M77" s="1305"/>
    </row>
    <row r="78" spans="3:13" ht="12">
      <c r="G78" s="1305"/>
      <c r="H78" s="1305"/>
      <c r="I78" s="1305"/>
      <c r="J78" s="1305"/>
      <c r="K78" s="1305"/>
      <c r="L78" s="1305"/>
      <c r="M78" s="1305"/>
    </row>
    <row r="79" spans="3:13" ht="12">
      <c r="C79" s="1281"/>
      <c r="D79" s="1281"/>
      <c r="E79" s="1306" t="s">
        <v>871</v>
      </c>
      <c r="F79" s="1306"/>
      <c r="G79" s="1305"/>
      <c r="H79" s="1305"/>
      <c r="I79" s="1305"/>
      <c r="J79" s="1305"/>
      <c r="K79" s="1305"/>
      <c r="L79" s="1305"/>
      <c r="M79" s="1305"/>
    </row>
    <row r="80" spans="3:13" ht="12.75" thickBot="1">
      <c r="C80" s="1594" t="s">
        <v>961</v>
      </c>
      <c r="D80" s="1595"/>
      <c r="E80" s="1596"/>
      <c r="F80" s="1285"/>
      <c r="G80" s="1305"/>
      <c r="H80" s="1305"/>
      <c r="I80" s="1305"/>
      <c r="J80" s="1305"/>
      <c r="K80" s="1305"/>
      <c r="L80" s="1305"/>
      <c r="M80" s="1305"/>
    </row>
    <row r="81" spans="3:13" ht="12">
      <c r="C81" s="1307" t="s">
        <v>883</v>
      </c>
      <c r="D81" s="1308" t="s">
        <v>884</v>
      </c>
      <c r="E81" s="1309"/>
      <c r="F81" s="1310"/>
      <c r="G81" s="1305"/>
      <c r="H81" s="1305"/>
      <c r="I81" s="1305"/>
      <c r="J81" s="1305"/>
      <c r="K81" s="1305"/>
      <c r="L81" s="1305"/>
      <c r="M81" s="1305"/>
    </row>
    <row r="82" spans="3:13" ht="12.75" thickBot="1">
      <c r="C82" s="1307" t="s">
        <v>885</v>
      </c>
      <c r="D82" s="1308" t="s">
        <v>886</v>
      </c>
      <c r="E82" s="1311"/>
      <c r="F82" s="1310"/>
      <c r="G82" s="1305"/>
      <c r="H82" s="1305"/>
      <c r="I82" s="1305"/>
      <c r="J82" s="1305"/>
      <c r="K82" s="1305"/>
      <c r="L82" s="1305"/>
      <c r="M82" s="1305"/>
    </row>
    <row r="83" spans="3:13">
      <c r="C83" s="1312" t="s">
        <v>783</v>
      </c>
      <c r="D83" s="1313" t="s">
        <v>887</v>
      </c>
      <c r="E83" s="1314" t="str">
        <f>IF(E81&gt;0,ROUND(E82/E81,6),"")</f>
        <v/>
      </c>
      <c r="F83" s="1315"/>
    </row>
    <row r="84" spans="3:13" ht="12">
      <c r="C84" s="1316" t="s">
        <v>962</v>
      </c>
      <c r="D84" s="1305"/>
      <c r="E84" s="1305"/>
      <c r="F84" s="1305"/>
    </row>
    <row r="86" spans="3:13" ht="12">
      <c r="E86" s="1305"/>
      <c r="F86" s="1305"/>
    </row>
    <row r="87" spans="3:13" ht="12">
      <c r="C87" s="1305" t="s">
        <v>998</v>
      </c>
      <c r="D87" s="1305"/>
      <c r="E87" s="1305"/>
      <c r="F87" s="1305"/>
    </row>
    <row r="88" spans="3:13" ht="12">
      <c r="C88" s="1317" t="s">
        <v>993</v>
      </c>
      <c r="D88" s="1318">
        <v>1</v>
      </c>
    </row>
    <row r="89" spans="3:13" ht="12">
      <c r="C89" s="1317" t="s">
        <v>994</v>
      </c>
      <c r="D89" s="1318">
        <v>1000</v>
      </c>
    </row>
    <row r="90" spans="3:13" ht="12">
      <c r="C90" s="1317" t="s">
        <v>995</v>
      </c>
      <c r="D90" s="1318">
        <v>10000</v>
      </c>
    </row>
    <row r="91" spans="3:13" ht="12">
      <c r="C91" s="1317" t="s">
        <v>996</v>
      </c>
      <c r="D91" s="1318">
        <v>1000000</v>
      </c>
    </row>
    <row r="92" spans="3:13" ht="12">
      <c r="C92" s="1317" t="s">
        <v>997</v>
      </c>
      <c r="D92" s="1319">
        <v>100000000</v>
      </c>
    </row>
  </sheetData>
  <sheetProtection algorithmName="SHA-512" hashValue="xZF1MVKx2h8ag07Lf5O8cyElxYz5TDhWfjS59lidujnTigniQHaSY05UN+DkF2/gOVB+H2CcN5KDzEkdkdHqcg==" saltValue="ieNbN2NXiwsVZR/nKjSuxQ==" spinCount="100000" sheet="1" objects="1" scenarios="1"/>
  <mergeCells count="4">
    <mergeCell ref="B3:C3"/>
    <mergeCell ref="C58:E58"/>
    <mergeCell ref="C80:E80"/>
    <mergeCell ref="D3:F3"/>
  </mergeCells>
  <phoneticPr fontId="28"/>
  <dataValidations count="3">
    <dataValidation type="list" allowBlank="1" showInputMessage="1" showErrorMessage="1" sqref="E7:F7" xr:uid="{00000000-0002-0000-0100-000001000000}">
      <formula1>$C$66:$C$70</formula1>
    </dataValidation>
    <dataValidation type="list" allowBlank="1" showInputMessage="1" showErrorMessage="1" sqref="E6:F6" xr:uid="{00000000-0002-0000-0100-000002000000}">
      <formula1>$C$88:$C$92</formula1>
    </dataValidation>
    <dataValidation type="list" allowBlank="1" showInputMessage="1" showErrorMessage="1" sqref="D50" xr:uid="{00000000-0002-0000-0100-000000000000}">
      <formula1>$C$52:$C$53</formula1>
    </dataValidation>
  </dataValidations>
  <printOptions horizontalCentered="1"/>
  <pageMargins left="0.70866141732283472" right="0.70866141732283472" top="0.74803149606299213" bottom="0.74803149606299213" header="0.31496062992125984" footer="0.31496062992125984"/>
  <pageSetup paperSize="9" scale="71"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95B89-1BD3-45E0-B340-8C2C5D94CA9C}">
  <sheetPr>
    <tabColor rgb="FFFFC000"/>
  </sheetPr>
  <dimension ref="B1:H42"/>
  <sheetViews>
    <sheetView showGridLines="0" view="pageBreakPreview" zoomScaleNormal="100" workbookViewId="0">
      <selection activeCell="D28" sqref="D28"/>
    </sheetView>
  </sheetViews>
  <sheetFormatPr defaultColWidth="9.33203125" defaultRowHeight="20.25" customHeight="1"/>
  <cols>
    <col min="1" max="1" width="2.1640625" style="1320" customWidth="1"/>
    <col min="2" max="2" width="23.1640625" style="1320" customWidth="1"/>
    <col min="3" max="3" width="15" style="1320" customWidth="1"/>
    <col min="4" max="8" width="15.5" style="1320" customWidth="1"/>
    <col min="9" max="16384" width="9.33203125" style="1320"/>
  </cols>
  <sheetData>
    <row r="1" spans="2:8" ht="15" customHeight="1"/>
    <row r="2" spans="2:8" ht="20.25" customHeight="1">
      <c r="B2" s="1200" t="s">
        <v>538</v>
      </c>
    </row>
    <row r="3" spans="2:8" ht="20.25" customHeight="1" thickBot="1">
      <c r="F3" s="1321"/>
      <c r="G3" s="1628">
        <f ca="1">TODAY()</f>
        <v>45009</v>
      </c>
      <c r="H3" s="1628"/>
    </row>
    <row r="4" spans="2:8" ht="20.25" customHeight="1" thickTop="1">
      <c r="B4" s="1322" t="s">
        <v>539</v>
      </c>
      <c r="C4" s="1323"/>
      <c r="D4" s="1323"/>
      <c r="E4" s="1323"/>
      <c r="F4" s="1323"/>
      <c r="G4" s="1323"/>
      <c r="H4" s="1324"/>
    </row>
    <row r="5" spans="2:8" ht="20.25" customHeight="1">
      <c r="B5" s="1629" t="str">
        <f>'用語定義（設備投資）'!D3</f>
        <v>〇〇工場の設備投資がもたらす経済波及効果</v>
      </c>
      <c r="C5" s="1630"/>
      <c r="D5" s="1630"/>
      <c r="E5" s="1630"/>
      <c r="F5" s="1630"/>
      <c r="G5" s="1630"/>
      <c r="H5" s="1631"/>
    </row>
    <row r="6" spans="2:8" ht="20.25" customHeight="1" thickBot="1">
      <c r="B6" s="1632"/>
      <c r="C6" s="1633"/>
      <c r="D6" s="1633"/>
      <c r="E6" s="1633"/>
      <c r="F6" s="1633"/>
      <c r="G6" s="1633"/>
      <c r="H6" s="1634"/>
    </row>
    <row r="7" spans="2:8" ht="20.25" customHeight="1" thickTop="1"/>
    <row r="8" spans="2:8" ht="20.25" customHeight="1">
      <c r="B8" s="1320" t="s">
        <v>540</v>
      </c>
    </row>
    <row r="9" spans="2:8" ht="20.25" customHeight="1">
      <c r="B9" s="1325" t="s">
        <v>541</v>
      </c>
      <c r="C9" s="1635"/>
      <c r="D9" s="1636"/>
      <c r="E9" s="1636"/>
      <c r="F9" s="1636"/>
      <c r="G9" s="1636"/>
      <c r="H9" s="1637"/>
    </row>
    <row r="10" spans="2:8" ht="20.25" customHeight="1">
      <c r="B10" s="1326" t="s">
        <v>542</v>
      </c>
      <c r="C10" s="1638"/>
      <c r="D10" s="1639"/>
      <c r="E10" s="1639"/>
      <c r="F10" s="1639"/>
      <c r="G10" s="1639"/>
      <c r="H10" s="1640"/>
    </row>
    <row r="11" spans="2:8" ht="20.25" customHeight="1">
      <c r="B11" s="1327" t="s">
        <v>543</v>
      </c>
      <c r="C11" s="1641"/>
      <c r="D11" s="1642"/>
      <c r="E11" s="1642"/>
      <c r="F11" s="1642"/>
      <c r="G11" s="1642"/>
      <c r="H11" s="1643"/>
    </row>
    <row r="13" spans="2:8" ht="20.25" customHeight="1">
      <c r="B13" s="1320" t="s">
        <v>544</v>
      </c>
      <c r="D13" s="1328" t="s">
        <v>545</v>
      </c>
    </row>
    <row r="14" spans="2:8" ht="20.25" customHeight="1">
      <c r="B14" s="1626" t="s">
        <v>546</v>
      </c>
      <c r="C14" s="1627"/>
      <c r="D14" s="1329">
        <f>'★波及効果計算ｼｰﾄ ok '!D47</f>
        <v>0</v>
      </c>
    </row>
    <row r="15" spans="2:8" ht="20.25" customHeight="1">
      <c r="B15" s="1612" t="s">
        <v>547</v>
      </c>
      <c r="C15" s="1613"/>
      <c r="D15" s="1330">
        <f>'★波及効果計算ｼｰﾄ ok '!E47</f>
        <v>0</v>
      </c>
    </row>
    <row r="16" spans="2:8" ht="20.25" customHeight="1">
      <c r="B16" s="1614" t="s">
        <v>548</v>
      </c>
      <c r="C16" s="1615"/>
      <c r="D16" s="1331">
        <f>'★波及効果計算ｼｰﾄ ok '!I138</f>
        <v>0.495722</v>
      </c>
    </row>
    <row r="17" spans="2:8" ht="20.25" customHeight="1">
      <c r="B17" s="1320" t="s">
        <v>549</v>
      </c>
    </row>
    <row r="19" spans="2:8" ht="20.25" customHeight="1">
      <c r="B19" s="1320" t="s">
        <v>550</v>
      </c>
      <c r="F19" s="1328"/>
      <c r="H19" s="1328" t="s">
        <v>551</v>
      </c>
    </row>
    <row r="20" spans="2:8" ht="12" customHeight="1">
      <c r="B20" s="1616"/>
      <c r="C20" s="1617"/>
      <c r="D20" s="1332"/>
      <c r="E20" s="1333"/>
      <c r="F20" s="1333"/>
      <c r="G20" s="1334"/>
      <c r="H20" s="1335"/>
    </row>
    <row r="21" spans="2:8" ht="12" customHeight="1">
      <c r="B21" s="1618"/>
      <c r="C21" s="1619"/>
      <c r="D21" s="1336"/>
      <c r="E21" s="1337"/>
      <c r="F21" s="1338"/>
      <c r="G21" s="1339"/>
      <c r="H21" s="1340"/>
    </row>
    <row r="22" spans="2:8" ht="26.25" customHeight="1">
      <c r="B22" s="1620"/>
      <c r="C22" s="1621"/>
      <c r="D22" s="1341" t="s">
        <v>552</v>
      </c>
      <c r="E22" s="1342" t="s">
        <v>553</v>
      </c>
      <c r="F22" s="1343" t="s">
        <v>554</v>
      </c>
      <c r="G22" s="1344" t="s">
        <v>555</v>
      </c>
      <c r="H22" s="1345" t="s">
        <v>556</v>
      </c>
    </row>
    <row r="23" spans="2:8" ht="20.25" customHeight="1">
      <c r="B23" s="1622" t="s">
        <v>557</v>
      </c>
      <c r="C23" s="1623"/>
      <c r="D23" s="1346">
        <f>'★波及効果計算ｼｰﾄ ok '!E47</f>
        <v>0</v>
      </c>
      <c r="E23" s="1347">
        <f>'★波及効果計算ｼｰﾄ ok '!F47</f>
        <v>0</v>
      </c>
      <c r="F23" s="1348">
        <f>'★波及効果計算ｼｰﾄ ok '!G47</f>
        <v>0</v>
      </c>
      <c r="G23" s="1349">
        <f>'★波及効果計算ｼｰﾄ ok '!D93</f>
        <v>0</v>
      </c>
      <c r="H23" s="1348">
        <f>'★波及効果計算ｼｰﾄ ok '!E93</f>
        <v>0</v>
      </c>
    </row>
    <row r="24" spans="2:8" ht="20.25" customHeight="1">
      <c r="B24" s="1624" t="s">
        <v>558</v>
      </c>
      <c r="C24" s="1625"/>
      <c r="D24" s="1350">
        <f>'★波及効果計算ｼｰﾄ ok '!J47</f>
        <v>0</v>
      </c>
      <c r="E24" s="1351">
        <f>'★波及効果計算ｼｰﾄ ok '!K47</f>
        <v>0</v>
      </c>
      <c r="F24" s="1352">
        <f>'★波及効果計算ｼｰﾄ ok '!L47</f>
        <v>0</v>
      </c>
      <c r="G24" s="1353">
        <f>'★波及効果計算ｼｰﾄ ok '!F93</f>
        <v>0</v>
      </c>
      <c r="H24" s="1354">
        <f>'★波及効果計算ｼｰﾄ ok '!G93</f>
        <v>0</v>
      </c>
    </row>
    <row r="25" spans="2:8" ht="20.25" customHeight="1">
      <c r="B25" s="1624" t="s">
        <v>559</v>
      </c>
      <c r="C25" s="1625"/>
      <c r="D25" s="1350">
        <f>'★波及効果計算ｼｰﾄ ok '!Q47</f>
        <v>0</v>
      </c>
      <c r="E25" s="1351">
        <f>'★波及効果計算ｼｰﾄ ok '!R47</f>
        <v>0</v>
      </c>
      <c r="F25" s="1352">
        <f>'★波及効果計算ｼｰﾄ ok '!S47</f>
        <v>0</v>
      </c>
      <c r="G25" s="1353">
        <f>'★波及効果計算ｼｰﾄ ok '!H93</f>
        <v>0</v>
      </c>
      <c r="H25" s="1354">
        <f>'★波及効果計算ｼｰﾄ ok '!I93</f>
        <v>0</v>
      </c>
    </row>
    <row r="26" spans="2:8" ht="20.25" customHeight="1">
      <c r="B26" s="1599" t="s">
        <v>560</v>
      </c>
      <c r="C26" s="1600"/>
      <c r="D26" s="1355">
        <f>'★波及効果計算ｼｰﾄ ok '!T47</f>
        <v>0</v>
      </c>
      <c r="E26" s="1356">
        <f>'★波及効果計算ｼｰﾄ ok '!U47</f>
        <v>0</v>
      </c>
      <c r="F26" s="1357">
        <f>'★波及効果計算ｼｰﾄ ok '!V47</f>
        <v>0</v>
      </c>
      <c r="G26" s="1358">
        <f>'★波及効果計算ｼｰﾄ ok '!J93</f>
        <v>0</v>
      </c>
      <c r="H26" s="1359">
        <f>'★波及効果計算ｼｰﾄ ok '!K93</f>
        <v>0</v>
      </c>
    </row>
    <row r="27" spans="2:8" ht="20.25" customHeight="1">
      <c r="B27" s="1601" t="s">
        <v>561</v>
      </c>
      <c r="C27" s="1602"/>
      <c r="D27" s="1360" t="str">
        <f>IF(D14=0,"",ROUND(D26/D14,2))</f>
        <v/>
      </c>
      <c r="E27" s="1361"/>
      <c r="F27" s="1361"/>
    </row>
    <row r="28" spans="2:8" ht="20.25" customHeight="1">
      <c r="B28" s="1320" t="s">
        <v>562</v>
      </c>
    </row>
    <row r="29" spans="2:8" ht="20.25" customHeight="1">
      <c r="B29" s="1320" t="s">
        <v>563</v>
      </c>
    </row>
    <row r="30" spans="2:8" ht="20.25" customHeight="1">
      <c r="B30" s="1320" t="s">
        <v>564</v>
      </c>
    </row>
    <row r="31" spans="2:8" ht="20.25" customHeight="1">
      <c r="B31" s="1320" t="s">
        <v>565</v>
      </c>
    </row>
    <row r="32" spans="2:8" ht="20.25" customHeight="1">
      <c r="B32" s="1362" t="s">
        <v>1098</v>
      </c>
    </row>
    <row r="33" spans="2:8" ht="20.25" customHeight="1">
      <c r="B33" s="1362" t="s">
        <v>1097</v>
      </c>
    </row>
    <row r="35" spans="2:8" ht="20.25" customHeight="1">
      <c r="B35" s="1320" t="s">
        <v>566</v>
      </c>
    </row>
    <row r="36" spans="2:8" ht="20.25" customHeight="1">
      <c r="B36" s="1603"/>
      <c r="C36" s="1604"/>
      <c r="D36" s="1604"/>
      <c r="E36" s="1604"/>
      <c r="F36" s="1604"/>
      <c r="G36" s="1604"/>
      <c r="H36" s="1605"/>
    </row>
    <row r="37" spans="2:8" ht="20.25" customHeight="1">
      <c r="B37" s="1606"/>
      <c r="C37" s="1607"/>
      <c r="D37" s="1607"/>
      <c r="E37" s="1607"/>
      <c r="F37" s="1607"/>
      <c r="G37" s="1607"/>
      <c r="H37" s="1608"/>
    </row>
    <row r="38" spans="2:8" ht="20.25" customHeight="1">
      <c r="B38" s="1606"/>
      <c r="C38" s="1607"/>
      <c r="D38" s="1607"/>
      <c r="E38" s="1607"/>
      <c r="F38" s="1607"/>
      <c r="G38" s="1607"/>
      <c r="H38" s="1608"/>
    </row>
    <row r="39" spans="2:8" ht="20.25" customHeight="1">
      <c r="B39" s="1606"/>
      <c r="C39" s="1607"/>
      <c r="D39" s="1607"/>
      <c r="E39" s="1607"/>
      <c r="F39" s="1607"/>
      <c r="G39" s="1607"/>
      <c r="H39" s="1608"/>
    </row>
    <row r="40" spans="2:8" ht="20.25" customHeight="1">
      <c r="B40" s="1606"/>
      <c r="C40" s="1607"/>
      <c r="D40" s="1607"/>
      <c r="E40" s="1607"/>
      <c r="F40" s="1607"/>
      <c r="G40" s="1607"/>
      <c r="H40" s="1608"/>
    </row>
    <row r="41" spans="2:8" ht="20.25" customHeight="1">
      <c r="B41" s="1606"/>
      <c r="C41" s="1607"/>
      <c r="D41" s="1607"/>
      <c r="E41" s="1607"/>
      <c r="F41" s="1607"/>
      <c r="G41" s="1607"/>
      <c r="H41" s="1608"/>
    </row>
    <row r="42" spans="2:8" ht="20.25" customHeight="1">
      <c r="B42" s="1609"/>
      <c r="C42" s="1610"/>
      <c r="D42" s="1610"/>
      <c r="E42" s="1610"/>
      <c r="F42" s="1610"/>
      <c r="G42" s="1610"/>
      <c r="H42" s="1611"/>
    </row>
  </sheetData>
  <sheetProtection algorithmName="SHA-512" hashValue="K8vCXBgiRxdrLkSaGdtGL/n/W47uou2iZVs/JTsJhXPwS1O9k+XfDpjj7B6nUTjfRKCIT49Z1oJOGtd/mwcGAg==" saltValue="JZMk68cR9FdLxafEXvXvew==" spinCount="100000" sheet="1"/>
  <mergeCells count="15">
    <mergeCell ref="B14:C14"/>
    <mergeCell ref="G3:H3"/>
    <mergeCell ref="B5:H6"/>
    <mergeCell ref="C9:H9"/>
    <mergeCell ref="C10:H10"/>
    <mergeCell ref="C11:H11"/>
    <mergeCell ref="B26:C26"/>
    <mergeCell ref="B27:C27"/>
    <mergeCell ref="B36:H42"/>
    <mergeCell ref="B15:C15"/>
    <mergeCell ref="B16:C16"/>
    <mergeCell ref="B20:C22"/>
    <mergeCell ref="B23:C23"/>
    <mergeCell ref="B24:C24"/>
    <mergeCell ref="B25:C25"/>
  </mergeCells>
  <phoneticPr fontId="28"/>
  <pageMargins left="0.78740157480314965" right="0.78740157480314965" top="0.78740157480314965" bottom="0.78740157480314965" header="0" footer="0.19685039370078741"/>
  <pageSetup paperSize="9" scale="91" orientation="portrait" useFirstPageNumber="1" r:id="rId1"/>
  <headerFooter alignWithMargins="0">
    <oddFooter>&amp;C&amp;P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3BF45-EEB1-40BA-8432-DF0F5CDD06E0}">
  <sheetPr>
    <tabColor rgb="FFFF0000"/>
  </sheetPr>
  <dimension ref="A1"/>
  <sheetViews>
    <sheetView workbookViewId="0">
      <selection activeCell="H47" sqref="H47"/>
    </sheetView>
  </sheetViews>
  <sheetFormatPr defaultRowHeight="11.25"/>
  <sheetData/>
  <sheetProtection algorithmName="SHA-512" hashValue="0ZyZM7GW6o3UCgKPJaEKZHNhgPjDI1wZA1wp2Rzh1T4Y49I7gP1eaLRIWHFuDBNNJBBqT/k/GZbWyaI11ItUYQ==" saltValue="ueiGavkfhWpHR+uAcTL/WQ==" spinCount="100000" sheet="1" objects="1" scenarios="1"/>
  <phoneticPr fontId="28"/>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D1071-68BA-4CD1-8FF4-5EA0E486DAEE}">
  <sheetPr>
    <tabColor rgb="FFFFC000"/>
  </sheetPr>
  <dimension ref="B1:W91"/>
  <sheetViews>
    <sheetView showGridLines="0" view="pageBreakPreview" zoomScaleNormal="100" workbookViewId="0">
      <selection activeCell="E13" sqref="E13"/>
    </sheetView>
  </sheetViews>
  <sheetFormatPr defaultColWidth="9.33203125" defaultRowHeight="25.5" customHeight="1"/>
  <cols>
    <col min="1" max="1" width="2.1640625" style="688" customWidth="1"/>
    <col min="2" max="2" width="4.6640625" style="688" customWidth="1"/>
    <col min="3" max="3" width="39.5" style="688" customWidth="1"/>
    <col min="4" max="6" width="23.5" style="688" customWidth="1"/>
    <col min="7" max="16384" width="9.33203125" style="688"/>
  </cols>
  <sheetData>
    <row r="1" spans="2:23" ht="15" customHeight="1"/>
    <row r="2" spans="2:23" ht="20.25" customHeight="1">
      <c r="B2" s="1374" t="s">
        <v>567</v>
      </c>
      <c r="C2" s="1375"/>
      <c r="D2" s="709"/>
    </row>
    <row r="3" spans="2:23" ht="20.25" customHeight="1">
      <c r="F3" s="708" t="s">
        <v>568</v>
      </c>
    </row>
    <row r="4" spans="2:23" ht="22.5" customHeight="1">
      <c r="B4" s="1644" t="s">
        <v>569</v>
      </c>
      <c r="C4" s="1645"/>
      <c r="D4" s="1648" t="s">
        <v>570</v>
      </c>
      <c r="E4" s="1649"/>
      <c r="F4" s="1650"/>
    </row>
    <row r="5" spans="2:23" s="715" customFormat="1" ht="22.5" customHeight="1">
      <c r="B5" s="1646"/>
      <c r="C5" s="1647"/>
      <c r="D5" s="707" t="s">
        <v>571</v>
      </c>
      <c r="E5" s="718" t="s">
        <v>572</v>
      </c>
      <c r="F5" s="706" t="s">
        <v>573</v>
      </c>
      <c r="G5" s="716"/>
      <c r="H5" s="717"/>
      <c r="I5" s="717"/>
      <c r="J5" s="717"/>
      <c r="K5" s="717"/>
      <c r="L5" s="716"/>
      <c r="M5" s="716"/>
      <c r="N5" s="716"/>
      <c r="O5" s="716"/>
      <c r="P5" s="716"/>
      <c r="Q5" s="716"/>
      <c r="R5" s="716"/>
      <c r="S5" s="716"/>
      <c r="T5" s="716"/>
      <c r="U5" s="716"/>
      <c r="V5" s="716"/>
      <c r="W5" s="716"/>
    </row>
    <row r="6" spans="2:23" s="710" customFormat="1" ht="20.25" customHeight="1">
      <c r="B6" s="696" t="s">
        <v>263</v>
      </c>
      <c r="C6" s="695" t="s">
        <v>0</v>
      </c>
      <c r="D6" s="694">
        <f>'★波及効果計算ｼｰﾄ ok '!T8</f>
        <v>0</v>
      </c>
      <c r="E6" s="712">
        <f>'★波及効果計算ｼｰﾄ ok '!U8</f>
        <v>0</v>
      </c>
      <c r="F6" s="693">
        <f>'★波及効果計算ｼｰﾄ ok '!V8</f>
        <v>0</v>
      </c>
    </row>
    <row r="7" spans="2:23" s="710" customFormat="1" ht="20.25" customHeight="1">
      <c r="B7" s="700" t="s">
        <v>265</v>
      </c>
      <c r="C7" s="699" t="s">
        <v>574</v>
      </c>
      <c r="D7" s="698">
        <f>'★波及効果計算ｼｰﾄ ok '!T9</f>
        <v>0</v>
      </c>
      <c r="E7" s="713">
        <f>'★波及効果計算ｼｰﾄ ok '!U9</f>
        <v>0</v>
      </c>
      <c r="F7" s="697">
        <f>'★波及効果計算ｼｰﾄ ok '!V9</f>
        <v>0</v>
      </c>
    </row>
    <row r="8" spans="2:23" s="710" customFormat="1" ht="20.25" customHeight="1">
      <c r="B8" s="700" t="s">
        <v>267</v>
      </c>
      <c r="C8" s="699" t="s">
        <v>575</v>
      </c>
      <c r="D8" s="698">
        <f>'★波及効果計算ｼｰﾄ ok '!T10</f>
        <v>0</v>
      </c>
      <c r="E8" s="713">
        <f>'★波及効果計算ｼｰﾄ ok '!U10</f>
        <v>0</v>
      </c>
      <c r="F8" s="697">
        <f>'★波及効果計算ｼｰﾄ ok '!V10</f>
        <v>0</v>
      </c>
    </row>
    <row r="9" spans="2:23" s="710" customFormat="1" ht="20.25" customHeight="1">
      <c r="B9" s="700" t="s">
        <v>268</v>
      </c>
      <c r="C9" s="699" t="s">
        <v>3</v>
      </c>
      <c r="D9" s="698">
        <f>'★波及効果計算ｼｰﾄ ok '!T11</f>
        <v>0</v>
      </c>
      <c r="E9" s="713">
        <f>'★波及効果計算ｼｰﾄ ok '!U11</f>
        <v>0</v>
      </c>
      <c r="F9" s="697">
        <f>'★波及効果計算ｼｰﾄ ok '!V11</f>
        <v>0</v>
      </c>
    </row>
    <row r="10" spans="2:23" s="710" customFormat="1" ht="20.25" customHeight="1">
      <c r="B10" s="700" t="s">
        <v>269</v>
      </c>
      <c r="C10" s="699" t="s">
        <v>4</v>
      </c>
      <c r="D10" s="698">
        <f>'★波及効果計算ｼｰﾄ ok '!T12</f>
        <v>0</v>
      </c>
      <c r="E10" s="713">
        <f>'★波及効果計算ｼｰﾄ ok '!U12</f>
        <v>0</v>
      </c>
      <c r="F10" s="697">
        <f>'★波及効果計算ｼｰﾄ ok '!V12</f>
        <v>0</v>
      </c>
    </row>
    <row r="11" spans="2:23" s="710" customFormat="1" ht="20.25" customHeight="1">
      <c r="B11" s="700" t="s">
        <v>271</v>
      </c>
      <c r="C11" s="699" t="s">
        <v>5</v>
      </c>
      <c r="D11" s="698">
        <f>'★波及効果計算ｼｰﾄ ok '!T13</f>
        <v>0</v>
      </c>
      <c r="E11" s="713">
        <f>'★波及効果計算ｼｰﾄ ok '!U13</f>
        <v>0</v>
      </c>
      <c r="F11" s="697">
        <f>'★波及効果計算ｼｰﾄ ok '!V13</f>
        <v>0</v>
      </c>
    </row>
    <row r="12" spans="2:23" s="710" customFormat="1" ht="20.25" customHeight="1">
      <c r="B12" s="700" t="s">
        <v>273</v>
      </c>
      <c r="C12" s="705" t="s">
        <v>6</v>
      </c>
      <c r="D12" s="698">
        <f>'★波及効果計算ｼｰﾄ ok '!T14</f>
        <v>0</v>
      </c>
      <c r="E12" s="713">
        <f>'★波及効果計算ｼｰﾄ ok '!U14</f>
        <v>0</v>
      </c>
      <c r="F12" s="697">
        <f>'★波及効果計算ｼｰﾄ ok '!V14</f>
        <v>0</v>
      </c>
    </row>
    <row r="13" spans="2:23" s="710" customFormat="1" ht="20.25" customHeight="1">
      <c r="B13" s="700" t="s">
        <v>274</v>
      </c>
      <c r="C13" s="699" t="s">
        <v>7</v>
      </c>
      <c r="D13" s="698">
        <f>'★波及効果計算ｼｰﾄ ok '!T15</f>
        <v>0</v>
      </c>
      <c r="E13" s="713">
        <f>'★波及効果計算ｼｰﾄ ok '!U15</f>
        <v>0</v>
      </c>
      <c r="F13" s="697">
        <f>'★波及効果計算ｼｰﾄ ok '!V15</f>
        <v>0</v>
      </c>
    </row>
    <row r="14" spans="2:23" s="710" customFormat="1" ht="20.25" customHeight="1">
      <c r="B14" s="700" t="s">
        <v>277</v>
      </c>
      <c r="C14" s="699" t="s">
        <v>8</v>
      </c>
      <c r="D14" s="698">
        <f>'★波及効果計算ｼｰﾄ ok '!T16</f>
        <v>0</v>
      </c>
      <c r="E14" s="713">
        <f>'★波及効果計算ｼｰﾄ ok '!U16</f>
        <v>0</v>
      </c>
      <c r="F14" s="697">
        <f>'★波及効果計算ｼｰﾄ ok '!V16</f>
        <v>0</v>
      </c>
    </row>
    <row r="15" spans="2:23" s="710" customFormat="1" ht="20.25" customHeight="1">
      <c r="B15" s="700" t="s">
        <v>120</v>
      </c>
      <c r="C15" s="699" t="s">
        <v>576</v>
      </c>
      <c r="D15" s="698">
        <f>'★波及効果計算ｼｰﾄ ok '!T17</f>
        <v>0</v>
      </c>
      <c r="E15" s="713">
        <f>'★波及効果計算ｼｰﾄ ok '!U17</f>
        <v>0</v>
      </c>
      <c r="F15" s="697">
        <f>'★波及効果計算ｼｰﾄ ok '!V17</f>
        <v>0</v>
      </c>
    </row>
    <row r="16" spans="2:23" s="710" customFormat="1" ht="20.25" customHeight="1">
      <c r="B16" s="700" t="s">
        <v>121</v>
      </c>
      <c r="C16" s="699" t="s">
        <v>9</v>
      </c>
      <c r="D16" s="698">
        <f>'★波及効果計算ｼｰﾄ ok '!T18</f>
        <v>0</v>
      </c>
      <c r="E16" s="713">
        <f>'★波及効果計算ｼｰﾄ ok '!U18</f>
        <v>0</v>
      </c>
      <c r="F16" s="697">
        <f>'★波及効果計算ｼｰﾄ ok '!V18</f>
        <v>0</v>
      </c>
    </row>
    <row r="17" spans="2:6" s="710" customFormat="1" ht="20.25" customHeight="1">
      <c r="B17" s="700" t="s">
        <v>123</v>
      </c>
      <c r="C17" s="699" t="s">
        <v>10</v>
      </c>
      <c r="D17" s="698">
        <f>'★波及効果計算ｼｰﾄ ok '!T19</f>
        <v>0</v>
      </c>
      <c r="E17" s="713">
        <f>'★波及効果計算ｼｰﾄ ok '!U19</f>
        <v>0</v>
      </c>
      <c r="F17" s="697">
        <f>'★波及効果計算ｼｰﾄ ok '!V19</f>
        <v>0</v>
      </c>
    </row>
    <row r="18" spans="2:6" s="710" customFormat="1" ht="20.25" customHeight="1">
      <c r="B18" s="700" t="s">
        <v>125</v>
      </c>
      <c r="C18" s="699" t="s">
        <v>11</v>
      </c>
      <c r="D18" s="698">
        <f>'★波及効果計算ｼｰﾄ ok '!T20</f>
        <v>0</v>
      </c>
      <c r="E18" s="713">
        <f>'★波及効果計算ｼｰﾄ ok '!U20</f>
        <v>0</v>
      </c>
      <c r="F18" s="697">
        <f>'★波及効果計算ｼｰﾄ ok '!V20</f>
        <v>0</v>
      </c>
    </row>
    <row r="19" spans="2:6" s="710" customFormat="1" ht="20.25" customHeight="1">
      <c r="B19" s="700" t="s">
        <v>127</v>
      </c>
      <c r="C19" s="699" t="s">
        <v>12</v>
      </c>
      <c r="D19" s="698">
        <f>'★波及効果計算ｼｰﾄ ok '!T21</f>
        <v>0</v>
      </c>
      <c r="E19" s="713">
        <f>'★波及効果計算ｼｰﾄ ok '!U21</f>
        <v>0</v>
      </c>
      <c r="F19" s="697">
        <f>'★波及効果計算ｼｰﾄ ok '!V21</f>
        <v>0</v>
      </c>
    </row>
    <row r="20" spans="2:6" s="710" customFormat="1" ht="20.25" customHeight="1">
      <c r="B20" s="700" t="s">
        <v>128</v>
      </c>
      <c r="C20" s="699" t="s">
        <v>418</v>
      </c>
      <c r="D20" s="698">
        <f>'★波及効果計算ｼｰﾄ ok '!T22</f>
        <v>0</v>
      </c>
      <c r="E20" s="713">
        <f>'★波及効果計算ｼｰﾄ ok '!U22</f>
        <v>0</v>
      </c>
      <c r="F20" s="697">
        <f>'★波及効果計算ｼｰﾄ ok '!V22</f>
        <v>0</v>
      </c>
    </row>
    <row r="21" spans="2:6" s="710" customFormat="1" ht="20.25" customHeight="1">
      <c r="B21" s="696" t="s">
        <v>129</v>
      </c>
      <c r="C21" s="695" t="s">
        <v>419</v>
      </c>
      <c r="D21" s="694">
        <f>'★波及効果計算ｼｰﾄ ok '!T23</f>
        <v>0</v>
      </c>
      <c r="E21" s="712">
        <f>'★波及効果計算ｼｰﾄ ok '!U23</f>
        <v>0</v>
      </c>
      <c r="F21" s="693">
        <f>'★波及効果計算ｼｰﾄ ok '!V23</f>
        <v>0</v>
      </c>
    </row>
    <row r="22" spans="2:6" s="710" customFormat="1" ht="20.25" customHeight="1">
      <c r="B22" s="700" t="s">
        <v>131</v>
      </c>
      <c r="C22" s="699" t="s">
        <v>420</v>
      </c>
      <c r="D22" s="698">
        <f>'★波及効果計算ｼｰﾄ ok '!T24</f>
        <v>0</v>
      </c>
      <c r="E22" s="713">
        <f>'★波及効果計算ｼｰﾄ ok '!U24</f>
        <v>0</v>
      </c>
      <c r="F22" s="697">
        <f>'★波及効果計算ｼｰﾄ ok '!V24</f>
        <v>0</v>
      </c>
    </row>
    <row r="23" spans="2:6" s="710" customFormat="1" ht="20.25" customHeight="1">
      <c r="B23" s="700" t="s">
        <v>133</v>
      </c>
      <c r="C23" s="699" t="s">
        <v>14</v>
      </c>
      <c r="D23" s="698">
        <f>'★波及効果計算ｼｰﾄ ok '!T25</f>
        <v>0</v>
      </c>
      <c r="E23" s="713">
        <f>'★波及効果計算ｼｰﾄ ok '!U25</f>
        <v>0</v>
      </c>
      <c r="F23" s="697">
        <f>'★波及効果計算ｼｰﾄ ok '!V25</f>
        <v>0</v>
      </c>
    </row>
    <row r="24" spans="2:6" s="710" customFormat="1" ht="20.25" customHeight="1">
      <c r="B24" s="700" t="s">
        <v>135</v>
      </c>
      <c r="C24" s="699" t="s">
        <v>13</v>
      </c>
      <c r="D24" s="698">
        <f>'★波及効果計算ｼｰﾄ ok '!T26</f>
        <v>0</v>
      </c>
      <c r="E24" s="713">
        <f>'★波及効果計算ｼｰﾄ ok '!U26</f>
        <v>0</v>
      </c>
      <c r="F24" s="697">
        <f>'★波及効果計算ｼｰﾄ ok '!V26</f>
        <v>0</v>
      </c>
    </row>
    <row r="25" spans="2:6" s="710" customFormat="1" ht="20.25" customHeight="1">
      <c r="B25" s="700" t="s">
        <v>136</v>
      </c>
      <c r="C25" s="699" t="s">
        <v>577</v>
      </c>
      <c r="D25" s="698">
        <f>'★波及効果計算ｼｰﾄ ok '!T27</f>
        <v>0</v>
      </c>
      <c r="E25" s="713">
        <f>'★波及効果計算ｼｰﾄ ok '!U27</f>
        <v>0</v>
      </c>
      <c r="F25" s="697">
        <f>'★波及効果計算ｼｰﾄ ok '!V27</f>
        <v>0</v>
      </c>
    </row>
    <row r="26" spans="2:6" s="710" customFormat="1" ht="20.25" customHeight="1">
      <c r="B26" s="700" t="s">
        <v>138</v>
      </c>
      <c r="C26" s="699" t="s">
        <v>15</v>
      </c>
      <c r="D26" s="698">
        <f>'★波及効果計算ｼｰﾄ ok '!T28</f>
        <v>0</v>
      </c>
      <c r="E26" s="713">
        <f>'★波及効果計算ｼｰﾄ ok '!U28</f>
        <v>0</v>
      </c>
      <c r="F26" s="697">
        <f>'★波及効果計算ｼｰﾄ ok '!V28</f>
        <v>0</v>
      </c>
    </row>
    <row r="27" spans="2:6" s="710" customFormat="1" ht="20.25" customHeight="1">
      <c r="B27" s="700" t="s">
        <v>139</v>
      </c>
      <c r="C27" s="705" t="s">
        <v>16</v>
      </c>
      <c r="D27" s="698">
        <f>'★波及効果計算ｼｰﾄ ok '!T29</f>
        <v>0</v>
      </c>
      <c r="E27" s="713">
        <f>'★波及効果計算ｼｰﾄ ok '!U29</f>
        <v>0</v>
      </c>
      <c r="F27" s="697">
        <f>'★波及効果計算ｼｰﾄ ok '!V29</f>
        <v>0</v>
      </c>
    </row>
    <row r="28" spans="2:6" s="710" customFormat="1" ht="20.25" customHeight="1">
      <c r="B28" s="700" t="s">
        <v>140</v>
      </c>
      <c r="C28" s="699" t="s">
        <v>17</v>
      </c>
      <c r="D28" s="698">
        <f>'★波及効果計算ｼｰﾄ ok '!T30</f>
        <v>0</v>
      </c>
      <c r="E28" s="713">
        <f>'★波及効果計算ｼｰﾄ ok '!U30</f>
        <v>0</v>
      </c>
      <c r="F28" s="697">
        <f>'★波及効果計算ｼｰﾄ ok '!V30</f>
        <v>0</v>
      </c>
    </row>
    <row r="29" spans="2:6" s="710" customFormat="1" ht="20.25" customHeight="1">
      <c r="B29" s="700" t="s">
        <v>141</v>
      </c>
      <c r="C29" s="699" t="s">
        <v>18</v>
      </c>
      <c r="D29" s="698">
        <f>'★波及効果計算ｼｰﾄ ok '!T31</f>
        <v>0</v>
      </c>
      <c r="E29" s="713">
        <f>'★波及効果計算ｼｰﾄ ok '!U31</f>
        <v>0</v>
      </c>
      <c r="F29" s="697">
        <f>'★波及効果計算ｼｰﾄ ok '!V31</f>
        <v>0</v>
      </c>
    </row>
    <row r="30" spans="2:6" s="710" customFormat="1" ht="20.25" customHeight="1">
      <c r="B30" s="700" t="s">
        <v>143</v>
      </c>
      <c r="C30" s="699" t="s">
        <v>29</v>
      </c>
      <c r="D30" s="698">
        <f>'★波及効果計算ｼｰﾄ ok '!T32</f>
        <v>0</v>
      </c>
      <c r="E30" s="713">
        <f>'★波及効果計算ｼｰﾄ ok '!U32</f>
        <v>0</v>
      </c>
      <c r="F30" s="697">
        <f>'★波及効果計算ｼｰﾄ ok '!V32</f>
        <v>0</v>
      </c>
    </row>
    <row r="31" spans="2:6" s="710" customFormat="1" ht="20.25" customHeight="1">
      <c r="B31" s="700" t="s">
        <v>145</v>
      </c>
      <c r="C31" s="699" t="s">
        <v>30</v>
      </c>
      <c r="D31" s="698">
        <f>'★波及効果計算ｼｰﾄ ok '!T33</f>
        <v>0</v>
      </c>
      <c r="E31" s="713">
        <f>'★波及効果計算ｼｰﾄ ok '!U33</f>
        <v>0</v>
      </c>
      <c r="F31" s="697">
        <f>'★波及効果計算ｼｰﾄ ok '!V33</f>
        <v>0</v>
      </c>
    </row>
    <row r="32" spans="2:6" s="710" customFormat="1" ht="20.25" customHeight="1">
      <c r="B32" s="700" t="s">
        <v>146</v>
      </c>
      <c r="C32" s="699" t="s">
        <v>19</v>
      </c>
      <c r="D32" s="698">
        <f>'★波及効果計算ｼｰﾄ ok '!T34</f>
        <v>0</v>
      </c>
      <c r="E32" s="713">
        <f>'★波及効果計算ｼｰﾄ ok '!U34</f>
        <v>0</v>
      </c>
      <c r="F32" s="697">
        <f>'★波及効果計算ｼｰﾄ ok '!V34</f>
        <v>0</v>
      </c>
    </row>
    <row r="33" spans="2:6" s="710" customFormat="1" ht="20.25" customHeight="1">
      <c r="B33" s="700" t="s">
        <v>147</v>
      </c>
      <c r="C33" s="699" t="s">
        <v>20</v>
      </c>
      <c r="D33" s="698">
        <f>'★波及効果計算ｼｰﾄ ok '!T35</f>
        <v>0</v>
      </c>
      <c r="E33" s="713">
        <f>'★波及効果計算ｼｰﾄ ok '!U35</f>
        <v>0</v>
      </c>
      <c r="F33" s="697">
        <f>'★波及効果計算ｼｰﾄ ok '!V35</f>
        <v>0</v>
      </c>
    </row>
    <row r="34" spans="2:6" s="710" customFormat="1" ht="20.25" customHeight="1">
      <c r="B34" s="700" t="s">
        <v>149</v>
      </c>
      <c r="C34" s="699" t="s">
        <v>21</v>
      </c>
      <c r="D34" s="698">
        <f>'★波及効果計算ｼｰﾄ ok '!T36</f>
        <v>0</v>
      </c>
      <c r="E34" s="713">
        <f>'★波及効果計算ｼｰﾄ ok '!U36</f>
        <v>0</v>
      </c>
      <c r="F34" s="697">
        <f>'★波及効果計算ｼｰﾄ ok '!V36</f>
        <v>0</v>
      </c>
    </row>
    <row r="35" spans="2:6" s="710" customFormat="1" ht="20.25" customHeight="1">
      <c r="B35" s="700" t="s">
        <v>151</v>
      </c>
      <c r="C35" s="699" t="s">
        <v>32</v>
      </c>
      <c r="D35" s="698">
        <f>'★波及効果計算ｼｰﾄ ok '!T37</f>
        <v>0</v>
      </c>
      <c r="E35" s="713">
        <f>'★波及効果計算ｼｰﾄ ok '!U37</f>
        <v>0</v>
      </c>
      <c r="F35" s="697">
        <f>'★波及効果計算ｼｰﾄ ok '!V37</f>
        <v>0</v>
      </c>
    </row>
    <row r="36" spans="2:6" s="710" customFormat="1" ht="20.25" customHeight="1">
      <c r="B36" s="700" t="s">
        <v>153</v>
      </c>
      <c r="C36" s="699" t="s">
        <v>22</v>
      </c>
      <c r="D36" s="698">
        <f>'★波及効果計算ｼｰﾄ ok '!T38</f>
        <v>0</v>
      </c>
      <c r="E36" s="713">
        <f>'★波及効果計算ｼｰﾄ ok '!U38</f>
        <v>0</v>
      </c>
      <c r="F36" s="697">
        <f>'★波及効果計算ｼｰﾄ ok '!V38</f>
        <v>0</v>
      </c>
    </row>
    <row r="37" spans="2:6" s="710" customFormat="1" ht="20.25" customHeight="1">
      <c r="B37" s="700" t="s">
        <v>155</v>
      </c>
      <c r="C37" s="699" t="s">
        <v>23</v>
      </c>
      <c r="D37" s="698">
        <f>'★波及効果計算ｼｰﾄ ok '!T39</f>
        <v>0</v>
      </c>
      <c r="E37" s="713">
        <f>'★波及効果計算ｼｰﾄ ok '!U39</f>
        <v>0</v>
      </c>
      <c r="F37" s="697">
        <f>'★波及効果計算ｼｰﾄ ok '!V39</f>
        <v>0</v>
      </c>
    </row>
    <row r="38" spans="2:6" s="710" customFormat="1" ht="20.25" customHeight="1">
      <c r="B38" s="700" t="s">
        <v>156</v>
      </c>
      <c r="C38" s="699" t="s">
        <v>24</v>
      </c>
      <c r="D38" s="698">
        <f>'★波及効果計算ｼｰﾄ ok '!T40</f>
        <v>0</v>
      </c>
      <c r="E38" s="713">
        <f>'★波及効果計算ｼｰﾄ ok '!U40</f>
        <v>0</v>
      </c>
      <c r="F38" s="697">
        <f>'★波及効果計算ｼｰﾄ ok '!V40</f>
        <v>0</v>
      </c>
    </row>
    <row r="39" spans="2:6" s="710" customFormat="1" ht="20.25" customHeight="1">
      <c r="B39" s="704" t="s">
        <v>158</v>
      </c>
      <c r="C39" s="703" t="s">
        <v>31</v>
      </c>
      <c r="D39" s="702">
        <f>'★波及効果計算ｼｰﾄ ok '!T41</f>
        <v>0</v>
      </c>
      <c r="E39" s="714">
        <f>'★波及効果計算ｼｰﾄ ok '!U41</f>
        <v>0</v>
      </c>
      <c r="F39" s="701">
        <f>'★波及効果計算ｼｰﾄ ok '!V41</f>
        <v>0</v>
      </c>
    </row>
    <row r="40" spans="2:6" s="710" customFormat="1" ht="20.25" customHeight="1">
      <c r="B40" s="700" t="s">
        <v>160</v>
      </c>
      <c r="C40" s="699" t="s">
        <v>447</v>
      </c>
      <c r="D40" s="698">
        <f>'★波及効果計算ｼｰﾄ ok '!T42</f>
        <v>0</v>
      </c>
      <c r="E40" s="713">
        <f>'★波及効果計算ｼｰﾄ ok '!U42</f>
        <v>0</v>
      </c>
      <c r="F40" s="697">
        <f>'★波及効果計算ｼｰﾄ ok '!V42</f>
        <v>0</v>
      </c>
    </row>
    <row r="41" spans="2:6" s="710" customFormat="1" ht="20.25" customHeight="1">
      <c r="B41" s="696" t="s">
        <v>162</v>
      </c>
      <c r="C41" s="695" t="s">
        <v>25</v>
      </c>
      <c r="D41" s="694">
        <f>'★波及効果計算ｼｰﾄ ok '!T43</f>
        <v>0</v>
      </c>
      <c r="E41" s="712">
        <f>'★波及効果計算ｼｰﾄ ok '!U43</f>
        <v>0</v>
      </c>
      <c r="F41" s="693">
        <f>'★波及効果計算ｼｰﾄ ok '!V43</f>
        <v>0</v>
      </c>
    </row>
    <row r="42" spans="2:6" s="710" customFormat="1" ht="20.25" customHeight="1">
      <c r="B42" s="700" t="s">
        <v>164</v>
      </c>
      <c r="C42" s="699" t="s">
        <v>26</v>
      </c>
      <c r="D42" s="698">
        <f>'★波及効果計算ｼｰﾄ ok '!T44</f>
        <v>0</v>
      </c>
      <c r="E42" s="713">
        <f>'★波及効果計算ｼｰﾄ ok '!U44</f>
        <v>0</v>
      </c>
      <c r="F42" s="697">
        <f>'★波及効果計算ｼｰﾄ ok '!V44</f>
        <v>0</v>
      </c>
    </row>
    <row r="43" spans="2:6" s="710" customFormat="1" ht="20.25" customHeight="1">
      <c r="B43" s="700" t="s">
        <v>166</v>
      </c>
      <c r="C43" s="699" t="s">
        <v>27</v>
      </c>
      <c r="D43" s="698">
        <f>'★波及効果計算ｼｰﾄ ok '!T45</f>
        <v>0</v>
      </c>
      <c r="E43" s="713">
        <f>'★波及効果計算ｼｰﾄ ok '!U45</f>
        <v>0</v>
      </c>
      <c r="F43" s="697">
        <f>'★波及効果計算ｼｰﾄ ok '!V45</f>
        <v>0</v>
      </c>
    </row>
    <row r="44" spans="2:6" s="710" customFormat="1" ht="20.25" customHeight="1">
      <c r="B44" s="696" t="s">
        <v>168</v>
      </c>
      <c r="C44" s="695" t="s">
        <v>28</v>
      </c>
      <c r="D44" s="694">
        <f>'★波及効果計算ｼｰﾄ ok '!T46</f>
        <v>0</v>
      </c>
      <c r="E44" s="712">
        <f>'★波及効果計算ｼｰﾄ ok '!U46</f>
        <v>0</v>
      </c>
      <c r="F44" s="693">
        <f>'★波及効果計算ｼｰﾄ ok '!V46</f>
        <v>0</v>
      </c>
    </row>
    <row r="45" spans="2:6" s="710" customFormat="1" ht="20.25" customHeight="1">
      <c r="B45" s="692"/>
      <c r="C45" s="691" t="s">
        <v>578</v>
      </c>
      <c r="D45" s="690">
        <f>SUM(D6:D44)</f>
        <v>0</v>
      </c>
      <c r="E45" s="711">
        <f>SUM(E6:E44)</f>
        <v>0</v>
      </c>
      <c r="F45" s="689">
        <f>SUM(F6:F44)</f>
        <v>0</v>
      </c>
    </row>
    <row r="46" spans="2:6" ht="20.25" customHeight="1">
      <c r="B46" s="688" t="s">
        <v>579</v>
      </c>
    </row>
    <row r="47" spans="2:6" ht="20.25" customHeight="1"/>
    <row r="48" spans="2:6" ht="20.25" customHeight="1">
      <c r="B48" s="1374" t="s">
        <v>580</v>
      </c>
      <c r="C48" s="1375"/>
      <c r="D48" s="709"/>
    </row>
    <row r="49" spans="2:5" ht="20.25" customHeight="1">
      <c r="E49" s="708" t="s">
        <v>581</v>
      </c>
    </row>
    <row r="50" spans="2:5" ht="20.25" customHeight="1">
      <c r="B50" s="1644" t="s">
        <v>569</v>
      </c>
      <c r="C50" s="1645"/>
      <c r="D50" s="1648" t="s">
        <v>583</v>
      </c>
      <c r="E50" s="1650"/>
    </row>
    <row r="51" spans="2:5" ht="20.25" customHeight="1">
      <c r="B51" s="1646"/>
      <c r="C51" s="1647"/>
      <c r="D51" s="707" t="s">
        <v>584</v>
      </c>
      <c r="E51" s="706" t="s">
        <v>585</v>
      </c>
    </row>
    <row r="52" spans="2:5" ht="20.25" customHeight="1">
      <c r="B52" s="696" t="s">
        <v>263</v>
      </c>
      <c r="C52" s="695" t="s">
        <v>0</v>
      </c>
      <c r="D52" s="694">
        <f>'★波及効果計算ｼｰﾄ ok '!J54</f>
        <v>0</v>
      </c>
      <c r="E52" s="693">
        <f>'★波及効果計算ｼｰﾄ ok '!K54</f>
        <v>0</v>
      </c>
    </row>
    <row r="53" spans="2:5" ht="20.25" customHeight="1">
      <c r="B53" s="700" t="s">
        <v>265</v>
      </c>
      <c r="C53" s="699" t="s">
        <v>574</v>
      </c>
      <c r="D53" s="698">
        <f>'★波及効果計算ｼｰﾄ ok '!J55</f>
        <v>0</v>
      </c>
      <c r="E53" s="697">
        <f>'★波及効果計算ｼｰﾄ ok '!K55</f>
        <v>0</v>
      </c>
    </row>
    <row r="54" spans="2:5" ht="20.25" customHeight="1">
      <c r="B54" s="700" t="s">
        <v>267</v>
      </c>
      <c r="C54" s="699" t="s">
        <v>575</v>
      </c>
      <c r="D54" s="698">
        <f>'★波及効果計算ｼｰﾄ ok '!J56</f>
        <v>0</v>
      </c>
      <c r="E54" s="697">
        <f>'★波及効果計算ｼｰﾄ ok '!K56</f>
        <v>0</v>
      </c>
    </row>
    <row r="55" spans="2:5" ht="20.25" customHeight="1">
      <c r="B55" s="700" t="s">
        <v>268</v>
      </c>
      <c r="C55" s="699" t="s">
        <v>3</v>
      </c>
      <c r="D55" s="698">
        <f>'★波及効果計算ｼｰﾄ ok '!J57</f>
        <v>0</v>
      </c>
      <c r="E55" s="697">
        <f>'★波及効果計算ｼｰﾄ ok '!K57</f>
        <v>0</v>
      </c>
    </row>
    <row r="56" spans="2:5" ht="20.25" customHeight="1">
      <c r="B56" s="700" t="s">
        <v>269</v>
      </c>
      <c r="C56" s="699" t="s">
        <v>4</v>
      </c>
      <c r="D56" s="698">
        <f>'★波及効果計算ｼｰﾄ ok '!J58</f>
        <v>0</v>
      </c>
      <c r="E56" s="697">
        <f>'★波及効果計算ｼｰﾄ ok '!K58</f>
        <v>0</v>
      </c>
    </row>
    <row r="57" spans="2:5" ht="20.25" customHeight="1">
      <c r="B57" s="700" t="s">
        <v>271</v>
      </c>
      <c r="C57" s="699" t="s">
        <v>5</v>
      </c>
      <c r="D57" s="698">
        <f>'★波及効果計算ｼｰﾄ ok '!J59</f>
        <v>0</v>
      </c>
      <c r="E57" s="697">
        <f>'★波及効果計算ｼｰﾄ ok '!K59</f>
        <v>0</v>
      </c>
    </row>
    <row r="58" spans="2:5" ht="20.25" customHeight="1">
      <c r="B58" s="700" t="s">
        <v>273</v>
      </c>
      <c r="C58" s="705" t="s">
        <v>6</v>
      </c>
      <c r="D58" s="698">
        <f>'★波及効果計算ｼｰﾄ ok '!J60</f>
        <v>0</v>
      </c>
      <c r="E58" s="697">
        <f>'★波及効果計算ｼｰﾄ ok '!K60</f>
        <v>0</v>
      </c>
    </row>
    <row r="59" spans="2:5" ht="20.25" customHeight="1">
      <c r="B59" s="700" t="s">
        <v>274</v>
      </c>
      <c r="C59" s="699" t="s">
        <v>7</v>
      </c>
      <c r="D59" s="698">
        <f>'★波及効果計算ｼｰﾄ ok '!J61</f>
        <v>0</v>
      </c>
      <c r="E59" s="697">
        <f>'★波及効果計算ｼｰﾄ ok '!K61</f>
        <v>0</v>
      </c>
    </row>
    <row r="60" spans="2:5" ht="20.25" customHeight="1">
      <c r="B60" s="700" t="s">
        <v>277</v>
      </c>
      <c r="C60" s="699" t="s">
        <v>8</v>
      </c>
      <c r="D60" s="698">
        <f>'★波及効果計算ｼｰﾄ ok '!J62</f>
        <v>0</v>
      </c>
      <c r="E60" s="697">
        <f>'★波及効果計算ｼｰﾄ ok '!K62</f>
        <v>0</v>
      </c>
    </row>
    <row r="61" spans="2:5" ht="20.25" customHeight="1">
      <c r="B61" s="700" t="s">
        <v>120</v>
      </c>
      <c r="C61" s="699" t="s">
        <v>576</v>
      </c>
      <c r="D61" s="698">
        <f>'★波及効果計算ｼｰﾄ ok '!J63</f>
        <v>0</v>
      </c>
      <c r="E61" s="697">
        <f>'★波及効果計算ｼｰﾄ ok '!K63</f>
        <v>0</v>
      </c>
    </row>
    <row r="62" spans="2:5" ht="20.25" customHeight="1">
      <c r="B62" s="700" t="s">
        <v>121</v>
      </c>
      <c r="C62" s="699" t="s">
        <v>9</v>
      </c>
      <c r="D62" s="698">
        <f>'★波及効果計算ｼｰﾄ ok '!J64</f>
        <v>0</v>
      </c>
      <c r="E62" s="697">
        <f>'★波及効果計算ｼｰﾄ ok '!K64</f>
        <v>0</v>
      </c>
    </row>
    <row r="63" spans="2:5" ht="20.25" customHeight="1">
      <c r="B63" s="700" t="s">
        <v>123</v>
      </c>
      <c r="C63" s="699" t="s">
        <v>10</v>
      </c>
      <c r="D63" s="698">
        <f>'★波及効果計算ｼｰﾄ ok '!J65</f>
        <v>0</v>
      </c>
      <c r="E63" s="697">
        <f>'★波及効果計算ｼｰﾄ ok '!K65</f>
        <v>0</v>
      </c>
    </row>
    <row r="64" spans="2:5" ht="20.25" customHeight="1">
      <c r="B64" s="700" t="s">
        <v>125</v>
      </c>
      <c r="C64" s="699" t="s">
        <v>11</v>
      </c>
      <c r="D64" s="698">
        <f>'★波及効果計算ｼｰﾄ ok '!J66</f>
        <v>0</v>
      </c>
      <c r="E64" s="697">
        <f>'★波及効果計算ｼｰﾄ ok '!K66</f>
        <v>0</v>
      </c>
    </row>
    <row r="65" spans="2:5" ht="20.25" customHeight="1">
      <c r="B65" s="700" t="s">
        <v>127</v>
      </c>
      <c r="C65" s="699" t="s">
        <v>12</v>
      </c>
      <c r="D65" s="698">
        <f>'★波及効果計算ｼｰﾄ ok '!J67</f>
        <v>0</v>
      </c>
      <c r="E65" s="697">
        <f>'★波及効果計算ｼｰﾄ ok '!K67</f>
        <v>0</v>
      </c>
    </row>
    <row r="66" spans="2:5" ht="20.25" customHeight="1">
      <c r="B66" s="700" t="s">
        <v>128</v>
      </c>
      <c r="C66" s="699" t="s">
        <v>418</v>
      </c>
      <c r="D66" s="698">
        <f>'★波及効果計算ｼｰﾄ ok '!J68</f>
        <v>0</v>
      </c>
      <c r="E66" s="697">
        <f>'★波及効果計算ｼｰﾄ ok '!K68</f>
        <v>0</v>
      </c>
    </row>
    <row r="67" spans="2:5" ht="20.25" customHeight="1">
      <c r="B67" s="696" t="s">
        <v>129</v>
      </c>
      <c r="C67" s="695" t="s">
        <v>419</v>
      </c>
      <c r="D67" s="694">
        <f>'★波及効果計算ｼｰﾄ ok '!J69</f>
        <v>0</v>
      </c>
      <c r="E67" s="693">
        <f>'★波及効果計算ｼｰﾄ ok '!K69</f>
        <v>0</v>
      </c>
    </row>
    <row r="68" spans="2:5" ht="20.25" customHeight="1">
      <c r="B68" s="700" t="s">
        <v>131</v>
      </c>
      <c r="C68" s="699" t="s">
        <v>420</v>
      </c>
      <c r="D68" s="698">
        <f>'★波及効果計算ｼｰﾄ ok '!J70</f>
        <v>0</v>
      </c>
      <c r="E68" s="697">
        <f>'★波及効果計算ｼｰﾄ ok '!K70</f>
        <v>0</v>
      </c>
    </row>
    <row r="69" spans="2:5" ht="20.25" customHeight="1">
      <c r="B69" s="700" t="s">
        <v>133</v>
      </c>
      <c r="C69" s="699" t="s">
        <v>14</v>
      </c>
      <c r="D69" s="698">
        <f>'★波及効果計算ｼｰﾄ ok '!J71</f>
        <v>0</v>
      </c>
      <c r="E69" s="697">
        <f>'★波及効果計算ｼｰﾄ ok '!K71</f>
        <v>0</v>
      </c>
    </row>
    <row r="70" spans="2:5" ht="20.25" customHeight="1">
      <c r="B70" s="700" t="s">
        <v>135</v>
      </c>
      <c r="C70" s="699" t="s">
        <v>13</v>
      </c>
      <c r="D70" s="698">
        <f>'★波及効果計算ｼｰﾄ ok '!J72</f>
        <v>0</v>
      </c>
      <c r="E70" s="697">
        <f>'★波及効果計算ｼｰﾄ ok '!K72</f>
        <v>0</v>
      </c>
    </row>
    <row r="71" spans="2:5" ht="20.25" customHeight="1">
      <c r="B71" s="700" t="s">
        <v>136</v>
      </c>
      <c r="C71" s="699" t="s">
        <v>577</v>
      </c>
      <c r="D71" s="698">
        <f>'★波及効果計算ｼｰﾄ ok '!J73</f>
        <v>0</v>
      </c>
      <c r="E71" s="697">
        <f>'★波及効果計算ｼｰﾄ ok '!K73</f>
        <v>0</v>
      </c>
    </row>
    <row r="72" spans="2:5" ht="20.25" customHeight="1">
      <c r="B72" s="700" t="s">
        <v>138</v>
      </c>
      <c r="C72" s="699" t="s">
        <v>15</v>
      </c>
      <c r="D72" s="698">
        <f>'★波及効果計算ｼｰﾄ ok '!J74</f>
        <v>0</v>
      </c>
      <c r="E72" s="697">
        <f>'★波及効果計算ｼｰﾄ ok '!K74</f>
        <v>0</v>
      </c>
    </row>
    <row r="73" spans="2:5" ht="20.25" customHeight="1">
      <c r="B73" s="700" t="s">
        <v>139</v>
      </c>
      <c r="C73" s="705" t="s">
        <v>16</v>
      </c>
      <c r="D73" s="698">
        <f>'★波及効果計算ｼｰﾄ ok '!J75</f>
        <v>0</v>
      </c>
      <c r="E73" s="697">
        <f>'★波及効果計算ｼｰﾄ ok '!K75</f>
        <v>0</v>
      </c>
    </row>
    <row r="74" spans="2:5" ht="20.25" customHeight="1">
      <c r="B74" s="700" t="s">
        <v>140</v>
      </c>
      <c r="C74" s="699" t="s">
        <v>17</v>
      </c>
      <c r="D74" s="698">
        <f>'★波及効果計算ｼｰﾄ ok '!J76</f>
        <v>0</v>
      </c>
      <c r="E74" s="697">
        <f>'★波及効果計算ｼｰﾄ ok '!K76</f>
        <v>0</v>
      </c>
    </row>
    <row r="75" spans="2:5" ht="20.25" customHeight="1">
      <c r="B75" s="700" t="s">
        <v>141</v>
      </c>
      <c r="C75" s="699" t="s">
        <v>18</v>
      </c>
      <c r="D75" s="698">
        <f>'★波及効果計算ｼｰﾄ ok '!J77</f>
        <v>0</v>
      </c>
      <c r="E75" s="697">
        <f>'★波及効果計算ｼｰﾄ ok '!K77</f>
        <v>0</v>
      </c>
    </row>
    <row r="76" spans="2:5" ht="20.25" customHeight="1">
      <c r="B76" s="700" t="s">
        <v>143</v>
      </c>
      <c r="C76" s="699" t="s">
        <v>29</v>
      </c>
      <c r="D76" s="698">
        <f>'★波及効果計算ｼｰﾄ ok '!J78</f>
        <v>0</v>
      </c>
      <c r="E76" s="697">
        <f>'★波及効果計算ｼｰﾄ ok '!K78</f>
        <v>0</v>
      </c>
    </row>
    <row r="77" spans="2:5" ht="20.25" customHeight="1">
      <c r="B77" s="700" t="s">
        <v>145</v>
      </c>
      <c r="C77" s="699" t="s">
        <v>30</v>
      </c>
      <c r="D77" s="698">
        <f>'★波及効果計算ｼｰﾄ ok '!J79</f>
        <v>0</v>
      </c>
      <c r="E77" s="697">
        <f>'★波及効果計算ｼｰﾄ ok '!K79</f>
        <v>0</v>
      </c>
    </row>
    <row r="78" spans="2:5" ht="20.25" customHeight="1">
      <c r="B78" s="700" t="s">
        <v>146</v>
      </c>
      <c r="C78" s="699" t="s">
        <v>19</v>
      </c>
      <c r="D78" s="698">
        <f>'★波及効果計算ｼｰﾄ ok '!J80</f>
        <v>0</v>
      </c>
      <c r="E78" s="697">
        <f>'★波及効果計算ｼｰﾄ ok '!K80</f>
        <v>0</v>
      </c>
    </row>
    <row r="79" spans="2:5" ht="20.25" customHeight="1">
      <c r="B79" s="700" t="s">
        <v>147</v>
      </c>
      <c r="C79" s="699" t="s">
        <v>20</v>
      </c>
      <c r="D79" s="698">
        <f>'★波及効果計算ｼｰﾄ ok '!J81</f>
        <v>0</v>
      </c>
      <c r="E79" s="697">
        <f>'★波及効果計算ｼｰﾄ ok '!K81</f>
        <v>0</v>
      </c>
    </row>
    <row r="80" spans="2:5" ht="20.25" customHeight="1">
      <c r="B80" s="700" t="s">
        <v>149</v>
      </c>
      <c r="C80" s="699" t="s">
        <v>21</v>
      </c>
      <c r="D80" s="698">
        <f>'★波及効果計算ｼｰﾄ ok '!J82</f>
        <v>0</v>
      </c>
      <c r="E80" s="697">
        <f>'★波及効果計算ｼｰﾄ ok '!K82</f>
        <v>0</v>
      </c>
    </row>
    <row r="81" spans="2:5" ht="20.25" customHeight="1">
      <c r="B81" s="700" t="s">
        <v>151</v>
      </c>
      <c r="C81" s="699" t="s">
        <v>32</v>
      </c>
      <c r="D81" s="698">
        <f>'★波及効果計算ｼｰﾄ ok '!J83</f>
        <v>0</v>
      </c>
      <c r="E81" s="697">
        <f>'★波及効果計算ｼｰﾄ ok '!K83</f>
        <v>0</v>
      </c>
    </row>
    <row r="82" spans="2:5" ht="20.25" customHeight="1">
      <c r="B82" s="700" t="s">
        <v>153</v>
      </c>
      <c r="C82" s="699" t="s">
        <v>22</v>
      </c>
      <c r="D82" s="698">
        <f>'★波及効果計算ｼｰﾄ ok '!J84</f>
        <v>0</v>
      </c>
      <c r="E82" s="697">
        <f>'★波及効果計算ｼｰﾄ ok '!K84</f>
        <v>0</v>
      </c>
    </row>
    <row r="83" spans="2:5" ht="20.25" customHeight="1">
      <c r="B83" s="700" t="s">
        <v>155</v>
      </c>
      <c r="C83" s="699" t="s">
        <v>23</v>
      </c>
      <c r="D83" s="698">
        <f>'★波及効果計算ｼｰﾄ ok '!J85</f>
        <v>0</v>
      </c>
      <c r="E83" s="697">
        <f>'★波及効果計算ｼｰﾄ ok '!K85</f>
        <v>0</v>
      </c>
    </row>
    <row r="84" spans="2:5" ht="20.25" customHeight="1">
      <c r="B84" s="700" t="s">
        <v>156</v>
      </c>
      <c r="C84" s="699" t="s">
        <v>24</v>
      </c>
      <c r="D84" s="698">
        <f>'★波及効果計算ｼｰﾄ ok '!J86</f>
        <v>0</v>
      </c>
      <c r="E84" s="697">
        <f>'★波及効果計算ｼｰﾄ ok '!K86</f>
        <v>0</v>
      </c>
    </row>
    <row r="85" spans="2:5" ht="20.25" customHeight="1">
      <c r="B85" s="704" t="s">
        <v>158</v>
      </c>
      <c r="C85" s="703" t="s">
        <v>31</v>
      </c>
      <c r="D85" s="702">
        <f>'★波及効果計算ｼｰﾄ ok '!J87</f>
        <v>0</v>
      </c>
      <c r="E85" s="701">
        <f>'★波及効果計算ｼｰﾄ ok '!K87</f>
        <v>0</v>
      </c>
    </row>
    <row r="86" spans="2:5" ht="20.25" customHeight="1">
      <c r="B86" s="700" t="s">
        <v>160</v>
      </c>
      <c r="C86" s="699" t="s">
        <v>447</v>
      </c>
      <c r="D86" s="698">
        <f>'★波及効果計算ｼｰﾄ ok '!J88</f>
        <v>0</v>
      </c>
      <c r="E86" s="697">
        <f>'★波及効果計算ｼｰﾄ ok '!K88</f>
        <v>0</v>
      </c>
    </row>
    <row r="87" spans="2:5" ht="20.25" customHeight="1">
      <c r="B87" s="696" t="s">
        <v>162</v>
      </c>
      <c r="C87" s="695" t="s">
        <v>25</v>
      </c>
      <c r="D87" s="694">
        <f>'★波及効果計算ｼｰﾄ ok '!J89</f>
        <v>0</v>
      </c>
      <c r="E87" s="693">
        <f>'★波及効果計算ｼｰﾄ ok '!K89</f>
        <v>0</v>
      </c>
    </row>
    <row r="88" spans="2:5" ht="20.25" customHeight="1">
      <c r="B88" s="700" t="s">
        <v>164</v>
      </c>
      <c r="C88" s="699" t="s">
        <v>26</v>
      </c>
      <c r="D88" s="698">
        <f>'★波及効果計算ｼｰﾄ ok '!J90</f>
        <v>0</v>
      </c>
      <c r="E88" s="697">
        <f>'★波及効果計算ｼｰﾄ ok '!K90</f>
        <v>0</v>
      </c>
    </row>
    <row r="89" spans="2:5" ht="20.25" customHeight="1">
      <c r="B89" s="700" t="s">
        <v>166</v>
      </c>
      <c r="C89" s="699" t="s">
        <v>27</v>
      </c>
      <c r="D89" s="698">
        <f>'★波及効果計算ｼｰﾄ ok '!J91</f>
        <v>0</v>
      </c>
      <c r="E89" s="697">
        <f>'★波及効果計算ｼｰﾄ ok '!K91</f>
        <v>0</v>
      </c>
    </row>
    <row r="90" spans="2:5" ht="20.25" customHeight="1">
      <c r="B90" s="696" t="s">
        <v>168</v>
      </c>
      <c r="C90" s="695" t="s">
        <v>28</v>
      </c>
      <c r="D90" s="694">
        <f>'★波及効果計算ｼｰﾄ ok '!J92</f>
        <v>0</v>
      </c>
      <c r="E90" s="693">
        <f>'★波及効果計算ｼｰﾄ ok '!K92</f>
        <v>0</v>
      </c>
    </row>
    <row r="91" spans="2:5" ht="20.25" customHeight="1">
      <c r="B91" s="692"/>
      <c r="C91" s="691" t="s">
        <v>578</v>
      </c>
      <c r="D91" s="690">
        <f>SUM(D52:D90)</f>
        <v>0</v>
      </c>
      <c r="E91" s="689">
        <f>SUM(E52:E90)</f>
        <v>0</v>
      </c>
    </row>
  </sheetData>
  <sheetProtection algorithmName="SHA-512" hashValue="526Rl7FBpsMxQcWPYqmr+gggFbukTowMCOxfC2kdXLuIwbxwBNImew8fRoHi11/+S15N0Jzjkwfrvl4aeXUKmA==" saltValue="dtJde9ZVNSUonH50DAqhgw==" spinCount="100000" sheet="1"/>
  <mergeCells count="6">
    <mergeCell ref="B2:C2"/>
    <mergeCell ref="B4:C5"/>
    <mergeCell ref="D4:F4"/>
    <mergeCell ref="B48:C48"/>
    <mergeCell ref="B50:C51"/>
    <mergeCell ref="D50:E50"/>
  </mergeCells>
  <phoneticPr fontId="28"/>
  <pageMargins left="0.78740157480314965" right="0.78740157480314965" top="0.78740157480314965" bottom="0.78740157480314965" header="0" footer="0.19685039370078741"/>
  <pageSetup paperSize="9" scale="84" firstPageNumber="2" orientation="portrait" useFirstPageNumber="1" r:id="rId1"/>
  <headerFooter alignWithMargins="0">
    <oddFooter>&amp;P ページ</oddFooter>
  </headerFooter>
  <rowBreaks count="1" manualBreakCount="1">
    <brk id="46" min="1" max="5"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F037E-8E41-45ED-B910-AE5FEEC11CBE}">
  <sheetPr>
    <tabColor rgb="FFFFC000"/>
  </sheetPr>
  <dimension ref="B1:AH100"/>
  <sheetViews>
    <sheetView showGridLines="0" view="pageBreakPreview" zoomScaleNormal="100" workbookViewId="0"/>
  </sheetViews>
  <sheetFormatPr defaultColWidth="3.5" defaultRowHeight="15.75" customHeight="1"/>
  <cols>
    <col min="1" max="1" width="2.1640625" style="719" customWidth="1"/>
    <col min="2" max="16384" width="3.5" style="719"/>
  </cols>
  <sheetData>
    <row r="1" spans="2:33" ht="15" customHeight="1"/>
    <row r="2" spans="2:33" ht="20.25" customHeight="1">
      <c r="B2" s="1374" t="s">
        <v>586</v>
      </c>
      <c r="C2" s="1468"/>
      <c r="D2" s="1468"/>
      <c r="E2" s="1468"/>
      <c r="F2" s="1468"/>
      <c r="G2" s="1468"/>
      <c r="H2" s="1468"/>
      <c r="I2" s="1468"/>
      <c r="J2" s="1468"/>
      <c r="K2" s="1468"/>
      <c r="L2" s="1375"/>
    </row>
    <row r="3" spans="2:33" ht="9" customHeight="1">
      <c r="B3" s="736"/>
    </row>
    <row r="4" spans="2:33" ht="16.5" customHeight="1">
      <c r="B4" s="720"/>
      <c r="C4" s="720"/>
      <c r="D4" s="720"/>
      <c r="E4" s="720"/>
      <c r="F4" s="720"/>
      <c r="G4" s="720"/>
      <c r="H4" s="720"/>
      <c r="I4" s="720"/>
      <c r="J4" s="720"/>
      <c r="K4" s="720"/>
      <c r="M4" s="720"/>
      <c r="N4" s="720"/>
      <c r="AG4" s="735" t="s">
        <v>587</v>
      </c>
    </row>
    <row r="5" spans="2:33" ht="16.5" customHeight="1">
      <c r="B5" s="720"/>
      <c r="C5" s="1659" t="s">
        <v>546</v>
      </c>
      <c r="D5" s="1660"/>
      <c r="E5" s="1660"/>
      <c r="F5" s="1660"/>
      <c r="G5" s="1660"/>
      <c r="H5" s="1660"/>
      <c r="I5" s="1660"/>
      <c r="J5" s="1660"/>
      <c r="K5" s="1660"/>
      <c r="L5" s="1660"/>
      <c r="M5" s="1660"/>
      <c r="N5" s="1660"/>
      <c r="O5" s="1660"/>
      <c r="P5" s="1660"/>
      <c r="Q5" s="1660"/>
      <c r="R5" s="1660"/>
      <c r="S5" s="1660"/>
      <c r="T5" s="1660"/>
      <c r="U5" s="1660"/>
      <c r="V5" s="1660"/>
      <c r="W5" s="1660"/>
      <c r="X5" s="1660"/>
      <c r="Y5" s="1660"/>
      <c r="Z5" s="1660"/>
      <c r="AA5" s="1660"/>
      <c r="AB5" s="1660"/>
      <c r="AC5" s="1660"/>
      <c r="AD5" s="1660"/>
      <c r="AE5" s="1660"/>
      <c r="AF5" s="1660"/>
      <c r="AG5" s="1661"/>
    </row>
    <row r="6" spans="2:33" ht="16.5" customHeight="1">
      <c r="B6" s="720"/>
      <c r="C6" s="1662"/>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c r="AE6" s="1663"/>
      <c r="AF6" s="1663"/>
      <c r="AG6" s="1664"/>
    </row>
    <row r="7" spans="2:33" ht="16.5" customHeight="1">
      <c r="B7" s="720"/>
      <c r="C7" s="1665">
        <f>'★波及効果計算ｼｰﾄ ok '!D47</f>
        <v>0</v>
      </c>
      <c r="D7" s="1666"/>
      <c r="E7" s="1666"/>
      <c r="F7" s="1666"/>
      <c r="G7" s="1666"/>
      <c r="H7" s="1666"/>
      <c r="I7" s="1666"/>
      <c r="J7" s="1666"/>
      <c r="K7" s="1666"/>
      <c r="L7" s="1666"/>
      <c r="M7" s="1666"/>
      <c r="N7" s="1666"/>
      <c r="O7" s="1666"/>
      <c r="P7" s="1666"/>
      <c r="Q7" s="1666"/>
      <c r="R7" s="1666"/>
      <c r="S7" s="1666"/>
      <c r="T7" s="1666"/>
      <c r="U7" s="1666"/>
      <c r="V7" s="1666"/>
      <c r="W7" s="1666"/>
      <c r="X7" s="1666"/>
      <c r="Y7" s="1666"/>
      <c r="Z7" s="1666"/>
      <c r="AA7" s="1666"/>
      <c r="AB7" s="1666"/>
      <c r="AC7" s="1666"/>
      <c r="AD7" s="1666"/>
      <c r="AE7" s="1666"/>
      <c r="AF7" s="1666"/>
      <c r="AG7" s="1667"/>
    </row>
    <row r="8" spans="2:33" ht="16.5" customHeight="1">
      <c r="B8" s="720"/>
      <c r="C8" s="720"/>
      <c r="D8" s="720"/>
      <c r="E8" s="720"/>
      <c r="F8" s="734"/>
      <c r="G8" s="720"/>
      <c r="H8" s="720"/>
      <c r="I8" s="720"/>
      <c r="J8" s="720"/>
      <c r="K8" s="720"/>
      <c r="L8" s="720"/>
      <c r="M8" s="720"/>
      <c r="N8" s="720"/>
    </row>
    <row r="9" spans="2:33" ht="16.5" customHeight="1">
      <c r="C9" s="720"/>
      <c r="D9" s="733"/>
      <c r="E9" s="720"/>
      <c r="F9" s="720"/>
      <c r="G9" s="720"/>
      <c r="H9" s="720"/>
      <c r="I9" s="720"/>
      <c r="J9" s="720"/>
      <c r="K9" s="720"/>
      <c r="L9" s="720"/>
      <c r="M9" s="720"/>
      <c r="N9" s="720"/>
      <c r="Q9" s="720" t="s">
        <v>588</v>
      </c>
    </row>
    <row r="10" spans="2:33" ht="16.5" customHeight="1">
      <c r="B10" s="731" t="s">
        <v>589</v>
      </c>
      <c r="C10" s="220"/>
      <c r="D10" s="220"/>
      <c r="E10" s="220"/>
      <c r="F10" s="220"/>
      <c r="G10" s="220"/>
      <c r="H10" s="220"/>
      <c r="I10" s="220"/>
      <c r="J10" s="220"/>
      <c r="K10" s="220"/>
      <c r="L10" s="220"/>
      <c r="M10" s="220"/>
      <c r="N10" s="220"/>
      <c r="O10" s="221"/>
      <c r="P10" s="221"/>
      <c r="Q10" s="221"/>
      <c r="R10" s="221"/>
      <c r="S10" s="221"/>
      <c r="T10" s="221"/>
      <c r="U10" s="221"/>
      <c r="V10" s="221"/>
      <c r="W10" s="221"/>
      <c r="X10" s="221"/>
      <c r="Y10" s="221"/>
      <c r="Z10" s="221"/>
      <c r="AA10" s="221"/>
      <c r="AB10" s="221"/>
      <c r="AC10" s="221"/>
      <c r="AD10" s="221"/>
      <c r="AE10" s="221"/>
      <c r="AF10" s="221"/>
      <c r="AG10" s="221"/>
    </row>
    <row r="11" spans="2:33" ht="16.5" customHeight="1">
      <c r="B11" s="220"/>
      <c r="C11" s="1659" t="s">
        <v>590</v>
      </c>
      <c r="D11" s="1660"/>
      <c r="E11" s="1660"/>
      <c r="F11" s="1660"/>
      <c r="G11" s="1660"/>
      <c r="H11" s="1660"/>
      <c r="I11" s="1660"/>
      <c r="J11" s="1660"/>
      <c r="K11" s="1660"/>
      <c r="L11" s="1660"/>
      <c r="M11" s="1660"/>
      <c r="N11" s="1660"/>
      <c r="O11" s="1660"/>
      <c r="P11" s="1660"/>
      <c r="Q11" s="1660"/>
      <c r="R11" s="1660"/>
      <c r="S11" s="1660"/>
      <c r="T11" s="1660"/>
      <c r="U11" s="1660"/>
      <c r="V11" s="1660"/>
      <c r="W11" s="1660"/>
      <c r="X11" s="1660"/>
      <c r="Y11" s="1660"/>
      <c r="Z11" s="1660"/>
      <c r="AA11" s="1660"/>
      <c r="AB11" s="1660"/>
      <c r="AC11" s="1660"/>
      <c r="AD11" s="1660"/>
      <c r="AE11" s="1660"/>
      <c r="AF11" s="1661"/>
      <c r="AG11" s="221"/>
    </row>
    <row r="12" spans="2:33" ht="16.5" customHeight="1">
      <c r="B12" s="220"/>
      <c r="C12" s="1662"/>
      <c r="D12" s="1663"/>
      <c r="E12" s="1663"/>
      <c r="F12" s="1663"/>
      <c r="G12" s="1663"/>
      <c r="H12" s="1663"/>
      <c r="I12" s="1663"/>
      <c r="J12" s="1663"/>
      <c r="K12" s="1663"/>
      <c r="L12" s="1663"/>
      <c r="M12" s="1663"/>
      <c r="N12" s="1663"/>
      <c r="O12" s="1663"/>
      <c r="P12" s="1663"/>
      <c r="Q12" s="1663"/>
      <c r="R12" s="1663"/>
      <c r="S12" s="1663"/>
      <c r="T12" s="1663"/>
      <c r="U12" s="1663"/>
      <c r="V12" s="1663"/>
      <c r="W12" s="1663"/>
      <c r="X12" s="1663"/>
      <c r="Y12" s="1663"/>
      <c r="Z12" s="1663"/>
      <c r="AA12" s="1663"/>
      <c r="AB12" s="1663"/>
      <c r="AC12" s="1663"/>
      <c r="AD12" s="1663"/>
      <c r="AE12" s="1663"/>
      <c r="AF12" s="1664"/>
      <c r="AG12" s="221"/>
    </row>
    <row r="13" spans="2:33" ht="16.5" customHeight="1">
      <c r="B13" s="220"/>
      <c r="C13" s="1665">
        <f>'★波及効果計算ｼｰﾄ ok '!E47</f>
        <v>0</v>
      </c>
      <c r="D13" s="1666"/>
      <c r="E13" s="1666"/>
      <c r="F13" s="1666"/>
      <c r="G13" s="1666"/>
      <c r="H13" s="1666"/>
      <c r="I13" s="1666"/>
      <c r="J13" s="1666"/>
      <c r="K13" s="1666"/>
      <c r="L13" s="1666"/>
      <c r="M13" s="1666"/>
      <c r="N13" s="1666"/>
      <c r="O13" s="1666"/>
      <c r="P13" s="1666"/>
      <c r="Q13" s="1666"/>
      <c r="R13" s="1666"/>
      <c r="S13" s="1666"/>
      <c r="T13" s="1666"/>
      <c r="U13" s="1666"/>
      <c r="V13" s="1666"/>
      <c r="W13" s="1666"/>
      <c r="X13" s="1666"/>
      <c r="Y13" s="1666"/>
      <c r="Z13" s="1666"/>
      <c r="AA13" s="1666"/>
      <c r="AB13" s="1666"/>
      <c r="AC13" s="1666"/>
      <c r="AD13" s="1666"/>
      <c r="AE13" s="1666"/>
      <c r="AF13" s="1667"/>
      <c r="AG13" s="221"/>
    </row>
    <row r="14" spans="2:33" ht="16.5" customHeight="1">
      <c r="B14" s="220"/>
      <c r="C14" s="220"/>
      <c r="D14" s="220"/>
      <c r="E14" s="220"/>
      <c r="F14" s="220"/>
      <c r="G14" s="220"/>
      <c r="H14" s="220"/>
      <c r="I14" s="220"/>
      <c r="J14" s="220"/>
      <c r="K14" s="220"/>
      <c r="L14" s="220"/>
      <c r="M14" s="220"/>
      <c r="N14" s="220"/>
      <c r="O14" s="221"/>
      <c r="P14" s="221"/>
      <c r="Q14" s="221"/>
      <c r="R14" s="221"/>
      <c r="S14" s="221"/>
      <c r="T14" s="221"/>
      <c r="U14" s="221"/>
      <c r="V14" s="221"/>
      <c r="W14" s="221"/>
      <c r="X14" s="221"/>
      <c r="Y14" s="221"/>
      <c r="Z14" s="221"/>
      <c r="AA14" s="221"/>
      <c r="AB14" s="221"/>
      <c r="AC14" s="221"/>
      <c r="AD14" s="221"/>
      <c r="AE14" s="221"/>
      <c r="AF14" s="221"/>
      <c r="AG14" s="221"/>
    </row>
    <row r="15" spans="2:33" ht="16.5" customHeight="1">
      <c r="B15" s="220"/>
      <c r="C15" s="220"/>
      <c r="D15" s="731"/>
      <c r="E15" s="220"/>
      <c r="F15" s="220"/>
      <c r="G15" s="220"/>
      <c r="H15" s="220"/>
      <c r="I15" s="220"/>
      <c r="J15" s="220" t="s">
        <v>1099</v>
      </c>
      <c r="K15" s="220"/>
      <c r="L15" s="220"/>
      <c r="M15" s="220"/>
      <c r="N15" s="220"/>
      <c r="O15" s="221"/>
      <c r="P15" s="221"/>
      <c r="Q15" s="221"/>
      <c r="R15" s="220"/>
      <c r="S15" s="221"/>
      <c r="T15" s="220" t="s">
        <v>591</v>
      </c>
      <c r="U15" s="221"/>
      <c r="V15" s="221"/>
      <c r="W15" s="220"/>
      <c r="X15" s="220"/>
      <c r="Y15" s="221"/>
      <c r="Z15" s="221"/>
      <c r="AA15" s="220" t="s">
        <v>592</v>
      </c>
      <c r="AB15" s="221"/>
      <c r="AC15" s="221"/>
      <c r="AD15" s="221"/>
      <c r="AE15" s="221"/>
      <c r="AF15" s="221"/>
      <c r="AG15" s="221"/>
    </row>
    <row r="16" spans="2:33" ht="16.5" customHeight="1">
      <c r="B16" s="220"/>
      <c r="C16" s="220"/>
      <c r="D16" s="220"/>
      <c r="E16" s="220"/>
      <c r="F16" s="220"/>
      <c r="G16" s="220"/>
      <c r="H16" s="220"/>
      <c r="I16" s="220"/>
      <c r="J16" s="220"/>
      <c r="K16" s="220"/>
      <c r="L16" s="220"/>
      <c r="M16" s="220"/>
      <c r="N16" s="220"/>
      <c r="O16" s="221"/>
      <c r="P16" s="221"/>
      <c r="Q16" s="221"/>
      <c r="R16" s="221"/>
      <c r="S16" s="221"/>
      <c r="T16" s="221"/>
      <c r="U16" s="221"/>
      <c r="V16" s="221"/>
      <c r="W16" s="221"/>
      <c r="X16" s="221"/>
      <c r="Y16" s="221"/>
      <c r="Z16" s="221"/>
      <c r="AA16" s="221"/>
      <c r="AB16" s="221"/>
      <c r="AC16" s="221"/>
      <c r="AD16" s="221"/>
      <c r="AE16" s="221"/>
      <c r="AF16" s="221"/>
      <c r="AG16" s="221"/>
    </row>
    <row r="17" spans="2:33" ht="16.5" customHeight="1">
      <c r="B17" s="220"/>
      <c r="C17" s="1679" t="s">
        <v>593</v>
      </c>
      <c r="D17" s="1680"/>
      <c r="E17" s="1680"/>
      <c r="F17" s="1680"/>
      <c r="G17" s="1680"/>
      <c r="H17" s="1680"/>
      <c r="I17" s="1680"/>
      <c r="J17" s="1680"/>
      <c r="K17" s="1680"/>
      <c r="L17" s="1680"/>
      <c r="M17" s="1680"/>
      <c r="N17" s="1680"/>
      <c r="O17" s="1680"/>
      <c r="P17" s="1680"/>
      <c r="Q17" s="1680"/>
      <c r="R17" s="1681"/>
      <c r="S17" s="1693" t="s">
        <v>594</v>
      </c>
      <c r="T17" s="1674"/>
      <c r="U17" s="1674"/>
      <c r="V17" s="1674"/>
      <c r="W17" s="1674"/>
      <c r="X17" s="1674"/>
      <c r="Y17" s="1674"/>
      <c r="Z17" s="1674"/>
      <c r="AA17" s="1674"/>
      <c r="AB17" s="1674"/>
      <c r="AC17" s="1674"/>
      <c r="AD17" s="1674"/>
      <c r="AE17" s="1674"/>
      <c r="AF17" s="1675"/>
      <c r="AG17" s="220"/>
    </row>
    <row r="18" spans="2:33" ht="16.5" customHeight="1">
      <c r="B18" s="220"/>
      <c r="C18" s="1682"/>
      <c r="D18" s="1683"/>
      <c r="E18" s="1683"/>
      <c r="F18" s="1683"/>
      <c r="G18" s="1683"/>
      <c r="H18" s="1683"/>
      <c r="I18" s="1683"/>
      <c r="J18" s="1683"/>
      <c r="K18" s="1683"/>
      <c r="L18" s="1683"/>
      <c r="M18" s="1683"/>
      <c r="N18" s="1683"/>
      <c r="O18" s="1683"/>
      <c r="P18" s="1683"/>
      <c r="Q18" s="1683"/>
      <c r="R18" s="1684"/>
      <c r="S18" s="744"/>
      <c r="T18" s="743"/>
      <c r="U18" s="1676" t="s">
        <v>595</v>
      </c>
      <c r="V18" s="1677"/>
      <c r="W18" s="1677"/>
      <c r="X18" s="1677"/>
      <c r="Y18" s="1677"/>
      <c r="Z18" s="1677"/>
      <c r="AA18" s="1677"/>
      <c r="AB18" s="1677"/>
      <c r="AC18" s="1677"/>
      <c r="AD18" s="1677"/>
      <c r="AE18" s="1677"/>
      <c r="AF18" s="1678"/>
      <c r="AG18" s="220"/>
    </row>
    <row r="19" spans="2:33" s="721" customFormat="1" ht="16.5" customHeight="1">
      <c r="B19" s="224"/>
      <c r="C19" s="1665">
        <f>'★波及効果計算ｼｰﾄ ok '!H47</f>
        <v>0</v>
      </c>
      <c r="D19" s="1666"/>
      <c r="E19" s="1666"/>
      <c r="F19" s="1666"/>
      <c r="G19" s="1666"/>
      <c r="H19" s="1666"/>
      <c r="I19" s="1666"/>
      <c r="J19" s="1666"/>
      <c r="K19" s="1666"/>
      <c r="L19" s="1666"/>
      <c r="M19" s="1666"/>
      <c r="N19" s="1666"/>
      <c r="O19" s="1666"/>
      <c r="P19" s="1666"/>
      <c r="Q19" s="1666"/>
      <c r="R19" s="1671"/>
      <c r="S19" s="1672">
        <f>'★波及効果計算ｼｰﾄ ok '!F47</f>
        <v>0</v>
      </c>
      <c r="T19" s="1671"/>
      <c r="U19" s="1672">
        <f>'★波及効果計算ｼｰﾄ ok '!G47</f>
        <v>0</v>
      </c>
      <c r="V19" s="1666"/>
      <c r="W19" s="1666"/>
      <c r="X19" s="1666"/>
      <c r="Y19" s="1666"/>
      <c r="Z19" s="1666"/>
      <c r="AA19" s="1666"/>
      <c r="AB19" s="1666"/>
      <c r="AC19" s="1666"/>
      <c r="AD19" s="1666"/>
      <c r="AE19" s="1666"/>
      <c r="AF19" s="1667"/>
      <c r="AG19" s="224"/>
    </row>
    <row r="20" spans="2:33" ht="16.5" customHeight="1">
      <c r="B20" s="220"/>
      <c r="C20" s="220"/>
      <c r="D20" s="220"/>
      <c r="E20" s="220"/>
      <c r="F20" s="220"/>
      <c r="G20" s="220"/>
      <c r="H20" s="220"/>
      <c r="I20" s="220"/>
      <c r="J20" s="220"/>
      <c r="K20" s="220"/>
      <c r="L20" s="220"/>
      <c r="M20" s="220"/>
      <c r="N20" s="220"/>
      <c r="O20" s="221"/>
      <c r="P20" s="221"/>
      <c r="Q20" s="221"/>
      <c r="R20" s="221"/>
      <c r="S20" s="221"/>
      <c r="T20" s="221"/>
      <c r="U20" s="221"/>
      <c r="V20" s="221"/>
      <c r="W20" s="221"/>
      <c r="X20" s="221"/>
      <c r="Y20" s="221"/>
      <c r="Z20" s="221"/>
      <c r="AA20" s="221"/>
      <c r="AB20" s="221"/>
      <c r="AC20" s="221"/>
      <c r="AD20" s="221"/>
      <c r="AE20" s="221"/>
      <c r="AF20" s="221"/>
      <c r="AG20" s="221"/>
    </row>
    <row r="21" spans="2:33" ht="16.5" customHeight="1">
      <c r="B21" s="720"/>
      <c r="C21" s="720"/>
      <c r="D21" s="720"/>
      <c r="E21" s="720"/>
      <c r="F21" s="720"/>
      <c r="G21" s="720"/>
      <c r="H21" s="720"/>
      <c r="I21" s="720"/>
      <c r="J21" s="720" t="s">
        <v>588</v>
      </c>
      <c r="K21" s="720"/>
      <c r="L21" s="720"/>
      <c r="M21" s="720"/>
      <c r="N21" s="720"/>
    </row>
    <row r="22" spans="2:33" ht="16.5" customHeight="1">
      <c r="B22" s="720"/>
      <c r="C22" s="720"/>
      <c r="D22" s="720"/>
      <c r="E22" s="720"/>
      <c r="F22" s="720"/>
      <c r="G22" s="720"/>
      <c r="H22" s="720"/>
      <c r="I22" s="720"/>
      <c r="J22" s="720"/>
      <c r="K22" s="720"/>
      <c r="L22" s="720"/>
      <c r="M22" s="720"/>
      <c r="N22" s="720"/>
    </row>
    <row r="23" spans="2:33" ht="16.5" customHeight="1">
      <c r="B23" s="720"/>
      <c r="C23" s="1679" t="s">
        <v>596</v>
      </c>
      <c r="D23" s="1680"/>
      <c r="E23" s="1680"/>
      <c r="F23" s="1680"/>
      <c r="G23" s="1680"/>
      <c r="H23" s="1680"/>
      <c r="I23" s="1680"/>
      <c r="J23" s="1680"/>
      <c r="K23" s="1680"/>
      <c r="L23" s="1680"/>
      <c r="M23" s="1680"/>
      <c r="N23" s="1680"/>
      <c r="O23" s="1680"/>
      <c r="P23" s="1680"/>
      <c r="Q23" s="1681"/>
      <c r="R23" s="1685" t="s">
        <v>597</v>
      </c>
      <c r="S23" s="720"/>
      <c r="T23" s="720"/>
      <c r="U23" s="720"/>
      <c r="V23" s="1679" t="s">
        <v>598</v>
      </c>
      <c r="W23" s="1680"/>
      <c r="X23" s="1680"/>
      <c r="Y23" s="1680"/>
      <c r="Z23" s="1680"/>
      <c r="AA23" s="1680"/>
      <c r="AB23" s="1680"/>
      <c r="AC23" s="1680"/>
      <c r="AD23" s="1680"/>
      <c r="AE23" s="1680"/>
      <c r="AF23" s="1680"/>
      <c r="AG23" s="1688"/>
    </row>
    <row r="24" spans="2:33" ht="16.5" customHeight="1">
      <c r="B24" s="720"/>
      <c r="C24" s="1682"/>
      <c r="D24" s="1683"/>
      <c r="E24" s="1683"/>
      <c r="F24" s="1683"/>
      <c r="G24" s="1683"/>
      <c r="H24" s="1683"/>
      <c r="I24" s="1683"/>
      <c r="J24" s="1683"/>
      <c r="K24" s="1683"/>
      <c r="L24" s="1683"/>
      <c r="M24" s="1683"/>
      <c r="N24" s="1683"/>
      <c r="O24" s="1683"/>
      <c r="P24" s="1683"/>
      <c r="Q24" s="1684"/>
      <c r="R24" s="1686"/>
      <c r="S24" s="720"/>
      <c r="T24" s="720"/>
      <c r="U24" s="720"/>
      <c r="V24" s="1682"/>
      <c r="W24" s="1683"/>
      <c r="X24" s="1683"/>
      <c r="Y24" s="1683"/>
      <c r="Z24" s="1683"/>
      <c r="AA24" s="1683"/>
      <c r="AB24" s="1683"/>
      <c r="AC24" s="1683"/>
      <c r="AD24" s="1683"/>
      <c r="AE24" s="1683"/>
      <c r="AF24" s="1683"/>
      <c r="AG24" s="1689"/>
    </row>
    <row r="25" spans="2:33" ht="16.5" customHeight="1">
      <c r="B25" s="720"/>
      <c r="C25" s="1665">
        <f>'★波及効果計算ｼｰﾄ ok '!I47</f>
        <v>0</v>
      </c>
      <c r="D25" s="1666"/>
      <c r="E25" s="1666"/>
      <c r="F25" s="1666"/>
      <c r="G25" s="1666"/>
      <c r="H25" s="1666"/>
      <c r="I25" s="1666"/>
      <c r="J25" s="1666"/>
      <c r="K25" s="1666"/>
      <c r="L25" s="1666"/>
      <c r="M25" s="1666"/>
      <c r="N25" s="1666"/>
      <c r="O25" s="1666"/>
      <c r="P25" s="1666"/>
      <c r="Q25" s="1671"/>
      <c r="R25" s="1687"/>
      <c r="S25" s="720"/>
      <c r="T25" s="720"/>
      <c r="U25" s="720"/>
      <c r="V25" s="1665">
        <f>'★波及効果計算ｼｰﾄ ok '!M47</f>
        <v>0</v>
      </c>
      <c r="W25" s="1666"/>
      <c r="X25" s="1666"/>
      <c r="Y25" s="1666"/>
      <c r="Z25" s="1666"/>
      <c r="AA25" s="1666"/>
      <c r="AB25" s="1666"/>
      <c r="AC25" s="1666"/>
      <c r="AD25" s="1666"/>
      <c r="AE25" s="1666"/>
      <c r="AF25" s="1666"/>
      <c r="AG25" s="1667"/>
    </row>
    <row r="26" spans="2:33" ht="16.5" customHeight="1">
      <c r="B26" s="720"/>
      <c r="C26" s="720"/>
      <c r="D26" s="720"/>
      <c r="E26" s="720"/>
      <c r="F26" s="720"/>
      <c r="G26" s="720"/>
      <c r="H26" s="720"/>
      <c r="I26" s="720"/>
      <c r="J26" s="720"/>
      <c r="K26" s="720"/>
      <c r="L26" s="720"/>
      <c r="M26" s="720"/>
      <c r="N26" s="720"/>
    </row>
    <row r="27" spans="2:33" ht="16.5" customHeight="1">
      <c r="C27" s="733"/>
      <c r="D27" s="733"/>
      <c r="E27" s="720"/>
      <c r="F27" s="720"/>
      <c r="G27" s="720"/>
      <c r="H27" s="720"/>
      <c r="I27" s="720"/>
      <c r="J27" s="720" t="s">
        <v>599</v>
      </c>
      <c r="K27" s="720"/>
      <c r="L27" s="720"/>
      <c r="M27" s="720"/>
      <c r="N27" s="720"/>
      <c r="AB27" s="720" t="s">
        <v>600</v>
      </c>
    </row>
    <row r="28" spans="2:33" ht="16.5" customHeight="1">
      <c r="B28" s="731" t="s">
        <v>558</v>
      </c>
      <c r="C28" s="220"/>
      <c r="D28" s="220"/>
      <c r="E28" s="220"/>
      <c r="F28" s="220"/>
      <c r="G28" s="220"/>
      <c r="H28" s="220"/>
      <c r="I28" s="220"/>
      <c r="J28" s="220"/>
      <c r="K28" s="220"/>
      <c r="L28" s="220"/>
      <c r="M28" s="220"/>
      <c r="N28" s="220"/>
      <c r="O28" s="220"/>
      <c r="P28" s="221"/>
      <c r="Q28" s="221"/>
      <c r="R28" s="221"/>
      <c r="S28" s="221"/>
    </row>
    <row r="29" spans="2:33" ht="16.5" customHeight="1">
      <c r="B29" s="220"/>
      <c r="C29" s="1659" t="s">
        <v>601</v>
      </c>
      <c r="D29" s="1660"/>
      <c r="E29" s="1660"/>
      <c r="F29" s="1660"/>
      <c r="G29" s="1660"/>
      <c r="H29" s="1660"/>
      <c r="I29" s="1660"/>
      <c r="J29" s="1660"/>
      <c r="K29" s="1660"/>
      <c r="L29" s="1660"/>
      <c r="M29" s="1660"/>
      <c r="N29" s="1660"/>
      <c r="O29" s="1660"/>
      <c r="P29" s="1660"/>
      <c r="Q29" s="1660"/>
      <c r="R29" s="1661"/>
      <c r="S29" s="220"/>
      <c r="T29" s="720"/>
      <c r="U29" s="720"/>
      <c r="V29" s="720"/>
      <c r="W29" s="1659" t="s">
        <v>602</v>
      </c>
      <c r="X29" s="1660"/>
      <c r="Y29" s="1660"/>
      <c r="Z29" s="1660"/>
      <c r="AA29" s="1660"/>
      <c r="AB29" s="1660"/>
      <c r="AC29" s="1660"/>
      <c r="AD29" s="1660"/>
      <c r="AE29" s="1660"/>
      <c r="AF29" s="1660"/>
      <c r="AG29" s="1661"/>
    </row>
    <row r="30" spans="2:33" ht="16.5" customHeight="1">
      <c r="B30" s="220"/>
      <c r="C30" s="1662"/>
      <c r="D30" s="1663"/>
      <c r="E30" s="1663"/>
      <c r="F30" s="1663"/>
      <c r="G30" s="1663"/>
      <c r="H30" s="1663"/>
      <c r="I30" s="1663"/>
      <c r="J30" s="1663"/>
      <c r="K30" s="1663"/>
      <c r="L30" s="1663"/>
      <c r="M30" s="1663"/>
      <c r="N30" s="1663"/>
      <c r="O30" s="1663"/>
      <c r="P30" s="1663"/>
      <c r="Q30" s="1663"/>
      <c r="R30" s="1664"/>
      <c r="S30" s="220"/>
      <c r="T30" s="720"/>
      <c r="U30" s="720"/>
      <c r="V30" s="720"/>
      <c r="W30" s="1662"/>
      <c r="X30" s="1663"/>
      <c r="Y30" s="1663"/>
      <c r="Z30" s="1663"/>
      <c r="AA30" s="1663"/>
      <c r="AB30" s="1663"/>
      <c r="AC30" s="1663"/>
      <c r="AD30" s="1663"/>
      <c r="AE30" s="1663"/>
      <c r="AF30" s="1663"/>
      <c r="AG30" s="1664"/>
    </row>
    <row r="31" spans="2:33" ht="16.5" customHeight="1">
      <c r="B31" s="220"/>
      <c r="C31" s="1665">
        <f>'★波及効果計算ｼｰﾄ ok '!J47</f>
        <v>0</v>
      </c>
      <c r="D31" s="1666"/>
      <c r="E31" s="1666"/>
      <c r="F31" s="1666"/>
      <c r="G31" s="1666"/>
      <c r="H31" s="1666"/>
      <c r="I31" s="1666"/>
      <c r="J31" s="1666"/>
      <c r="K31" s="1666"/>
      <c r="L31" s="1666"/>
      <c r="M31" s="1666"/>
      <c r="N31" s="1666"/>
      <c r="O31" s="1666"/>
      <c r="P31" s="1666"/>
      <c r="Q31" s="1666"/>
      <c r="R31" s="1667"/>
      <c r="S31" s="220"/>
      <c r="T31" s="720"/>
      <c r="U31" s="720"/>
      <c r="V31" s="720"/>
      <c r="W31" s="1665">
        <f>'★波及効果計算ｼｰﾄ ok '!N47</f>
        <v>0</v>
      </c>
      <c r="X31" s="1666"/>
      <c r="Y31" s="1666"/>
      <c r="Z31" s="1666"/>
      <c r="AA31" s="1666"/>
      <c r="AB31" s="1666"/>
      <c r="AC31" s="1666"/>
      <c r="AD31" s="1666"/>
      <c r="AE31" s="1666"/>
      <c r="AF31" s="1666"/>
      <c r="AG31" s="1667"/>
    </row>
    <row r="32" spans="2:33" ht="16.5" customHeight="1">
      <c r="B32" s="220"/>
      <c r="C32" s="220"/>
      <c r="D32" s="220"/>
      <c r="E32" s="220"/>
      <c r="F32" s="220"/>
      <c r="G32" s="220"/>
      <c r="H32" s="220"/>
      <c r="I32" s="220"/>
      <c r="J32" s="220"/>
      <c r="K32" s="220"/>
      <c r="L32" s="220"/>
      <c r="M32" s="220"/>
      <c r="N32" s="220"/>
      <c r="O32" s="220"/>
      <c r="P32" s="220"/>
      <c r="Q32" s="221"/>
      <c r="R32" s="221"/>
      <c r="S32" s="221"/>
    </row>
    <row r="33" spans="2:33" ht="16.5" customHeight="1">
      <c r="B33" s="220"/>
      <c r="C33" s="220"/>
      <c r="D33" s="220"/>
      <c r="E33" s="220" t="s">
        <v>591</v>
      </c>
      <c r="F33" s="220"/>
      <c r="G33" s="220"/>
      <c r="H33" s="220"/>
      <c r="I33" s="220"/>
      <c r="J33" s="220"/>
      <c r="K33" s="220"/>
      <c r="L33" s="220" t="s">
        <v>592</v>
      </c>
      <c r="M33" s="220"/>
      <c r="N33" s="220"/>
      <c r="O33" s="220"/>
      <c r="P33" s="220"/>
      <c r="Q33" s="221"/>
      <c r="R33" s="221"/>
      <c r="S33" s="221"/>
      <c r="AB33" s="720" t="s">
        <v>603</v>
      </c>
    </row>
    <row r="34" spans="2:33" ht="16.5" customHeight="1">
      <c r="B34" s="220"/>
      <c r="C34" s="220"/>
      <c r="D34" s="220"/>
      <c r="E34" s="220"/>
      <c r="F34" s="220"/>
      <c r="G34" s="220"/>
      <c r="H34" s="220"/>
      <c r="I34" s="220"/>
      <c r="J34" s="220"/>
      <c r="K34" s="220"/>
      <c r="L34" s="220"/>
      <c r="M34" s="220"/>
      <c r="N34" s="220"/>
      <c r="O34" s="220"/>
      <c r="P34" s="220"/>
      <c r="Q34" s="221"/>
      <c r="R34" s="221"/>
      <c r="S34" s="221"/>
    </row>
    <row r="35" spans="2:33" ht="16.5" customHeight="1">
      <c r="B35" s="220"/>
      <c r="C35" s="1673" t="s">
        <v>604</v>
      </c>
      <c r="D35" s="1674"/>
      <c r="E35" s="1674"/>
      <c r="F35" s="1674"/>
      <c r="G35" s="1674"/>
      <c r="H35" s="1674"/>
      <c r="I35" s="1674"/>
      <c r="J35" s="1674"/>
      <c r="K35" s="1674"/>
      <c r="L35" s="1674"/>
      <c r="M35" s="1674"/>
      <c r="N35" s="1674"/>
      <c r="O35" s="1674"/>
      <c r="P35" s="1674"/>
      <c r="Q35" s="1675"/>
      <c r="R35" s="220"/>
      <c r="S35" s="220"/>
      <c r="T35" s="720"/>
      <c r="W35" s="1679" t="s">
        <v>605</v>
      </c>
      <c r="X35" s="1680"/>
      <c r="Y35" s="1680"/>
      <c r="Z35" s="1680"/>
      <c r="AA35" s="1680"/>
      <c r="AB35" s="1680"/>
      <c r="AC35" s="1680"/>
      <c r="AD35" s="1680"/>
      <c r="AE35" s="1680"/>
      <c r="AF35" s="1680"/>
      <c r="AG35" s="1688"/>
    </row>
    <row r="36" spans="2:33" ht="16.5" customHeight="1">
      <c r="B36" s="220"/>
      <c r="C36" s="742"/>
      <c r="D36" s="741"/>
      <c r="E36" s="1690" t="s">
        <v>606</v>
      </c>
      <c r="F36" s="1691"/>
      <c r="G36" s="1691"/>
      <c r="H36" s="1691"/>
      <c r="I36" s="1691"/>
      <c r="J36" s="1691"/>
      <c r="K36" s="1691"/>
      <c r="L36" s="1691"/>
      <c r="M36" s="1691"/>
      <c r="N36" s="1691"/>
      <c r="O36" s="1691"/>
      <c r="P36" s="1691"/>
      <c r="Q36" s="1692"/>
      <c r="R36" s="220"/>
      <c r="S36" s="220"/>
      <c r="T36" s="720"/>
      <c r="W36" s="1682"/>
      <c r="X36" s="1683"/>
      <c r="Y36" s="1683"/>
      <c r="Z36" s="1683"/>
      <c r="AA36" s="1683"/>
      <c r="AB36" s="1683"/>
      <c r="AC36" s="1683"/>
      <c r="AD36" s="1683"/>
      <c r="AE36" s="1683"/>
      <c r="AF36" s="1683"/>
      <c r="AG36" s="1689"/>
    </row>
    <row r="37" spans="2:33" ht="16.5" customHeight="1">
      <c r="B37" s="220"/>
      <c r="C37" s="1665">
        <f>'★波及効果計算ｼｰﾄ ok '!K47</f>
        <v>0</v>
      </c>
      <c r="D37" s="1671"/>
      <c r="E37" s="1672">
        <f>'★波及効果計算ｼｰﾄ ok '!L47</f>
        <v>0</v>
      </c>
      <c r="F37" s="1666"/>
      <c r="G37" s="1666"/>
      <c r="H37" s="1666"/>
      <c r="I37" s="1666"/>
      <c r="J37" s="1666"/>
      <c r="K37" s="1666"/>
      <c r="L37" s="1666"/>
      <c r="M37" s="1666"/>
      <c r="N37" s="1666"/>
      <c r="O37" s="1666"/>
      <c r="P37" s="1666"/>
      <c r="Q37" s="1667"/>
      <c r="R37" s="220"/>
      <c r="S37" s="220"/>
      <c r="T37" s="720"/>
      <c r="W37" s="1665">
        <f>'★波及効果計算ｼｰﾄ ok '!O47</f>
        <v>0</v>
      </c>
      <c r="X37" s="1666"/>
      <c r="Y37" s="1666"/>
      <c r="Z37" s="1666"/>
      <c r="AA37" s="1666"/>
      <c r="AB37" s="1666"/>
      <c r="AC37" s="1666"/>
      <c r="AD37" s="1666"/>
      <c r="AE37" s="1666"/>
      <c r="AF37" s="1666"/>
      <c r="AG37" s="1667"/>
    </row>
    <row r="38" spans="2:33" ht="16.5" customHeight="1">
      <c r="B38" s="220"/>
      <c r="C38" s="220"/>
      <c r="D38" s="220"/>
      <c r="E38" s="220"/>
      <c r="F38" s="220"/>
      <c r="G38" s="220"/>
      <c r="H38" s="220"/>
      <c r="I38" s="220"/>
      <c r="J38" s="220"/>
      <c r="K38" s="220"/>
      <c r="L38" s="220"/>
      <c r="M38" s="220"/>
      <c r="N38" s="220"/>
      <c r="O38" s="220"/>
      <c r="P38" s="221"/>
      <c r="Q38" s="221"/>
      <c r="R38" s="221"/>
      <c r="S38" s="221"/>
    </row>
    <row r="39" spans="2:33" ht="16.5" customHeight="1">
      <c r="C39" s="733"/>
      <c r="D39" s="720"/>
      <c r="E39" s="720"/>
      <c r="F39" s="720"/>
      <c r="G39" s="720"/>
      <c r="H39" s="720"/>
      <c r="I39" s="720"/>
      <c r="J39" s="720"/>
      <c r="AB39" s="720" t="s">
        <v>588</v>
      </c>
    </row>
    <row r="40" spans="2:33" ht="16.5" customHeight="1">
      <c r="B40" s="731" t="s">
        <v>559</v>
      </c>
      <c r="C40" s="220"/>
      <c r="D40" s="220"/>
      <c r="E40" s="220"/>
      <c r="F40" s="220"/>
      <c r="G40" s="220"/>
      <c r="H40" s="220"/>
      <c r="I40" s="220"/>
      <c r="J40" s="220"/>
      <c r="K40" s="221"/>
      <c r="L40" s="221"/>
      <c r="M40" s="221"/>
      <c r="N40" s="221"/>
    </row>
    <row r="41" spans="2:33" ht="16.5" customHeight="1">
      <c r="B41" s="220"/>
      <c r="C41" s="1659" t="s">
        <v>607</v>
      </c>
      <c r="D41" s="1660"/>
      <c r="E41" s="1660"/>
      <c r="F41" s="1660"/>
      <c r="G41" s="1660"/>
      <c r="H41" s="1660"/>
      <c r="I41" s="1660"/>
      <c r="J41" s="1660"/>
      <c r="K41" s="1660"/>
      <c r="L41" s="1660"/>
      <c r="M41" s="1661"/>
      <c r="N41" s="220"/>
      <c r="O41" s="1663"/>
      <c r="P41" s="1663"/>
      <c r="Q41" s="1663"/>
      <c r="R41" s="1663"/>
      <c r="S41" s="1663"/>
      <c r="T41" s="1663"/>
      <c r="U41" s="1663"/>
      <c r="V41" s="1664"/>
      <c r="W41" s="1679" t="s">
        <v>608</v>
      </c>
      <c r="X41" s="1680"/>
      <c r="Y41" s="1680"/>
      <c r="Z41" s="1680"/>
      <c r="AA41" s="1680"/>
      <c r="AB41" s="1680"/>
      <c r="AC41" s="1680"/>
      <c r="AD41" s="1680"/>
      <c r="AE41" s="1680"/>
      <c r="AF41" s="1681"/>
      <c r="AG41" s="1685" t="s">
        <v>597</v>
      </c>
    </row>
    <row r="42" spans="2:33" ht="16.5" customHeight="1">
      <c r="B42" s="220"/>
      <c r="C42" s="1662"/>
      <c r="D42" s="1663"/>
      <c r="E42" s="1663"/>
      <c r="F42" s="1663"/>
      <c r="G42" s="1663"/>
      <c r="H42" s="1663"/>
      <c r="I42" s="1663"/>
      <c r="J42" s="1663"/>
      <c r="K42" s="1663"/>
      <c r="L42" s="1663"/>
      <c r="M42" s="1664"/>
      <c r="N42" s="220"/>
      <c r="P42" s="740" t="s">
        <v>609</v>
      </c>
      <c r="R42" s="737"/>
      <c r="S42" s="737"/>
      <c r="T42" s="737"/>
      <c r="U42" s="737"/>
      <c r="V42" s="737"/>
      <c r="W42" s="1682"/>
      <c r="X42" s="1683"/>
      <c r="Y42" s="1683"/>
      <c r="Z42" s="1683"/>
      <c r="AA42" s="1683"/>
      <c r="AB42" s="1683"/>
      <c r="AC42" s="1683"/>
      <c r="AD42" s="1683"/>
      <c r="AE42" s="1683"/>
      <c r="AF42" s="1684"/>
      <c r="AG42" s="1686"/>
    </row>
    <row r="43" spans="2:33" ht="16.5" customHeight="1">
      <c r="B43" s="220"/>
      <c r="C43" s="1665">
        <f>'★波及効果計算ｼｰﾄ ok '!Q47</f>
        <v>0</v>
      </c>
      <c r="D43" s="1666"/>
      <c r="E43" s="1666"/>
      <c r="F43" s="1666"/>
      <c r="G43" s="1666"/>
      <c r="H43" s="1666"/>
      <c r="I43" s="1666"/>
      <c r="J43" s="1666"/>
      <c r="K43" s="1666"/>
      <c r="L43" s="1666"/>
      <c r="M43" s="1667"/>
      <c r="N43" s="220"/>
      <c r="O43" s="720"/>
      <c r="P43" s="734"/>
      <c r="Q43" s="720" t="s">
        <v>610</v>
      </c>
      <c r="R43" s="720"/>
      <c r="S43" s="720"/>
      <c r="W43" s="1665">
        <f>'★波及効果計算ｼｰﾄ ok '!P47</f>
        <v>0</v>
      </c>
      <c r="X43" s="1666"/>
      <c r="Y43" s="1666"/>
      <c r="Z43" s="1666"/>
      <c r="AA43" s="1666"/>
      <c r="AB43" s="1666"/>
      <c r="AC43" s="1666"/>
      <c r="AD43" s="1666"/>
      <c r="AE43" s="1666"/>
      <c r="AF43" s="1671"/>
      <c r="AG43" s="1687"/>
    </row>
    <row r="44" spans="2:33" ht="16.5" customHeight="1">
      <c r="B44" s="220"/>
      <c r="C44" s="220"/>
      <c r="D44" s="220"/>
      <c r="E44" s="220"/>
      <c r="F44" s="220"/>
      <c r="G44" s="220"/>
      <c r="H44" s="220"/>
      <c r="I44" s="220"/>
      <c r="J44" s="220"/>
      <c r="K44" s="220"/>
      <c r="L44" s="220"/>
      <c r="M44" s="739"/>
      <c r="N44" s="220"/>
      <c r="O44" s="720"/>
      <c r="P44" s="720"/>
    </row>
    <row r="45" spans="2:33" ht="16.5" customHeight="1">
      <c r="B45" s="220"/>
      <c r="C45" s="220"/>
      <c r="D45" s="220" t="s">
        <v>591</v>
      </c>
      <c r="E45" s="220"/>
      <c r="F45" s="220"/>
      <c r="G45" s="220"/>
      <c r="H45" s="220"/>
      <c r="I45" s="220"/>
      <c r="J45" s="220"/>
      <c r="K45" s="220"/>
      <c r="L45" s="220" t="s">
        <v>592</v>
      </c>
      <c r="M45" s="220"/>
      <c r="N45" s="220"/>
      <c r="O45" s="720"/>
      <c r="P45" s="720"/>
      <c r="AB45" s="720"/>
    </row>
    <row r="46" spans="2:33" ht="16.5" customHeight="1">
      <c r="B46" s="220"/>
      <c r="C46" s="220"/>
      <c r="D46" s="220"/>
      <c r="E46" s="220"/>
      <c r="F46" s="220"/>
      <c r="G46" s="220"/>
      <c r="H46" s="220"/>
      <c r="I46" s="220"/>
      <c r="J46" s="220"/>
      <c r="K46" s="220"/>
      <c r="L46" s="220"/>
      <c r="M46" s="220"/>
      <c r="N46" s="220"/>
      <c r="O46" s="720"/>
      <c r="P46" s="720"/>
    </row>
    <row r="47" spans="2:33" ht="16.5" customHeight="1">
      <c r="B47" s="220"/>
      <c r="C47" s="1673" t="s">
        <v>611</v>
      </c>
      <c r="D47" s="1674"/>
      <c r="E47" s="1674"/>
      <c r="F47" s="1674"/>
      <c r="G47" s="1674"/>
      <c r="H47" s="1674"/>
      <c r="I47" s="1674"/>
      <c r="J47" s="1674"/>
      <c r="K47" s="1674"/>
      <c r="L47" s="1675"/>
      <c r="M47" s="220"/>
      <c r="N47" s="220"/>
      <c r="O47" s="720"/>
      <c r="P47" s="720"/>
      <c r="Q47" s="720"/>
      <c r="R47" s="720"/>
    </row>
    <row r="48" spans="2:33" ht="16.5" customHeight="1">
      <c r="B48" s="220"/>
      <c r="C48" s="738"/>
      <c r="D48" s="737"/>
      <c r="E48" s="1676" t="s">
        <v>612</v>
      </c>
      <c r="F48" s="1677"/>
      <c r="G48" s="1677"/>
      <c r="H48" s="1677"/>
      <c r="I48" s="1677"/>
      <c r="J48" s="1677"/>
      <c r="K48" s="1677"/>
      <c r="L48" s="1678"/>
      <c r="M48" s="220"/>
      <c r="N48" s="232"/>
      <c r="O48" s="720"/>
      <c r="P48" s="720"/>
      <c r="Q48" s="720"/>
      <c r="R48" s="720"/>
    </row>
    <row r="49" spans="2:33" ht="16.5" customHeight="1">
      <c r="B49" s="220"/>
      <c r="C49" s="1665">
        <f>'★波及効果計算ｼｰﾄ ok '!R47</f>
        <v>0</v>
      </c>
      <c r="D49" s="1671"/>
      <c r="E49" s="1672">
        <f>'★波及効果計算ｼｰﾄ ok '!S47</f>
        <v>0</v>
      </c>
      <c r="F49" s="1666"/>
      <c r="G49" s="1666"/>
      <c r="H49" s="1666"/>
      <c r="I49" s="1666"/>
      <c r="J49" s="1666"/>
      <c r="K49" s="1666"/>
      <c r="L49" s="1667"/>
      <c r="M49" s="220"/>
      <c r="N49" s="220"/>
      <c r="O49" s="720"/>
      <c r="P49" s="720"/>
      <c r="Q49" s="720"/>
      <c r="R49" s="720"/>
    </row>
    <row r="50" spans="2:33" ht="16.5" customHeight="1">
      <c r="B50" s="220"/>
      <c r="C50" s="220"/>
      <c r="D50" s="220"/>
      <c r="E50" s="220"/>
      <c r="F50" s="220"/>
      <c r="G50" s="220"/>
      <c r="H50" s="220"/>
      <c r="I50" s="220"/>
      <c r="J50" s="220"/>
      <c r="K50" s="220"/>
      <c r="L50" s="220"/>
      <c r="M50" s="220"/>
      <c r="N50" s="220"/>
    </row>
    <row r="51" spans="2:33" ht="16.5" customHeight="1">
      <c r="B51" s="720"/>
      <c r="C51" s="720"/>
      <c r="D51" s="720"/>
      <c r="E51" s="720"/>
      <c r="F51" s="720"/>
      <c r="G51" s="720"/>
      <c r="H51" s="720"/>
      <c r="I51" s="720"/>
      <c r="J51" s="720"/>
      <c r="K51" s="720"/>
      <c r="L51" s="720"/>
      <c r="M51" s="720"/>
      <c r="N51" s="720"/>
    </row>
    <row r="52" spans="2:33" ht="20.25" customHeight="1">
      <c r="B52" s="1374" t="s">
        <v>613</v>
      </c>
      <c r="C52" s="1468"/>
      <c r="D52" s="1468"/>
      <c r="E52" s="1468"/>
      <c r="F52" s="1468"/>
      <c r="G52" s="1468"/>
      <c r="H52" s="1468"/>
      <c r="I52" s="1468"/>
      <c r="J52" s="1468"/>
      <c r="K52" s="1468"/>
      <c r="L52" s="1375"/>
    </row>
    <row r="53" spans="2:33" ht="9" customHeight="1">
      <c r="B53" s="736"/>
    </row>
    <row r="54" spans="2:33" ht="15.75" customHeight="1">
      <c r="B54" s="720"/>
      <c r="C54" s="720"/>
      <c r="D54" s="720"/>
      <c r="E54" s="720"/>
      <c r="F54" s="720"/>
      <c r="G54" s="720"/>
      <c r="H54" s="720"/>
      <c r="I54" s="720"/>
      <c r="J54" s="720"/>
      <c r="K54" s="720"/>
      <c r="M54" s="720"/>
      <c r="N54" s="720"/>
      <c r="AG54" s="735" t="s">
        <v>614</v>
      </c>
    </row>
    <row r="55" spans="2:33" ht="15.75" customHeight="1">
      <c r="B55" s="720"/>
      <c r="C55" s="720"/>
      <c r="D55" s="720"/>
      <c r="E55" s="720"/>
      <c r="F55" s="720"/>
      <c r="G55" s="720"/>
      <c r="H55" s="720"/>
      <c r="I55" s="720"/>
      <c r="J55" s="720"/>
      <c r="K55" s="720"/>
      <c r="M55" s="720"/>
      <c r="N55" s="720"/>
      <c r="AG55" s="735"/>
    </row>
    <row r="56" spans="2:33" ht="15.75" customHeight="1">
      <c r="B56" s="720"/>
      <c r="C56" s="720"/>
      <c r="D56" s="720"/>
      <c r="E56" s="720"/>
      <c r="F56" s="720"/>
      <c r="G56" s="720"/>
      <c r="H56" s="720"/>
      <c r="I56" s="720"/>
      <c r="J56" s="720"/>
      <c r="K56" s="720"/>
      <c r="M56" s="720"/>
      <c r="N56" s="720"/>
      <c r="AG56" s="735"/>
    </row>
    <row r="57" spans="2:33" ht="15.75" customHeight="1">
      <c r="B57" s="720"/>
      <c r="C57" s="1659" t="s">
        <v>546</v>
      </c>
      <c r="D57" s="1660"/>
      <c r="E57" s="1660"/>
      <c r="F57" s="1660"/>
      <c r="G57" s="1660"/>
      <c r="H57" s="1660"/>
      <c r="I57" s="1660"/>
      <c r="J57" s="1660"/>
      <c r="K57" s="1660"/>
      <c r="L57" s="1660"/>
      <c r="M57" s="1660"/>
      <c r="N57" s="1660"/>
      <c r="O57" s="1661"/>
      <c r="P57" s="720"/>
      <c r="Q57" s="720"/>
      <c r="R57" s="720"/>
      <c r="AG57" s="735"/>
    </row>
    <row r="58" spans="2:33" ht="15.75" customHeight="1">
      <c r="B58" s="720"/>
      <c r="C58" s="1662"/>
      <c r="D58" s="1663"/>
      <c r="E58" s="1663"/>
      <c r="F58" s="1663"/>
      <c r="G58" s="1663"/>
      <c r="H58" s="1663"/>
      <c r="I58" s="1663"/>
      <c r="J58" s="1663"/>
      <c r="K58" s="1663"/>
      <c r="L58" s="1663"/>
      <c r="M58" s="1663"/>
      <c r="N58" s="1663"/>
      <c r="O58" s="1664"/>
      <c r="P58" s="720"/>
      <c r="Q58" s="720"/>
      <c r="R58" s="720"/>
      <c r="AG58" s="735"/>
    </row>
    <row r="59" spans="2:33" ht="15.75" customHeight="1">
      <c r="B59" s="720"/>
      <c r="C59" s="1665">
        <f>'★波及効果計算ｼｰﾄ ok '!D47</f>
        <v>0</v>
      </c>
      <c r="D59" s="1666"/>
      <c r="E59" s="1666"/>
      <c r="F59" s="1666"/>
      <c r="G59" s="1666"/>
      <c r="H59" s="1666"/>
      <c r="I59" s="1666"/>
      <c r="J59" s="1666"/>
      <c r="K59" s="1666"/>
      <c r="L59" s="1666"/>
      <c r="M59" s="1666"/>
      <c r="N59" s="1666"/>
      <c r="O59" s="1667"/>
      <c r="P59" s="723"/>
      <c r="Q59" s="723"/>
      <c r="R59" s="723"/>
      <c r="S59" s="720"/>
      <c r="T59" s="720"/>
      <c r="U59" s="720"/>
      <c r="V59" s="720"/>
      <c r="W59" s="720"/>
      <c r="X59" s="720"/>
      <c r="Y59" s="720"/>
      <c r="Z59" s="720"/>
      <c r="AA59" s="720"/>
      <c r="AB59" s="720"/>
      <c r="AC59" s="720"/>
      <c r="AD59" s="720"/>
      <c r="AE59" s="720"/>
      <c r="AF59" s="720"/>
      <c r="AG59" s="720"/>
    </row>
    <row r="60" spans="2:33" ht="15.75" customHeight="1">
      <c r="B60" s="720"/>
      <c r="S60" s="720"/>
      <c r="T60" s="720"/>
      <c r="U60" s="720"/>
      <c r="V60" s="720"/>
      <c r="W60" s="720"/>
      <c r="X60" s="720"/>
      <c r="Y60" s="720"/>
      <c r="Z60" s="720"/>
      <c r="AA60" s="720"/>
      <c r="AB60" s="720"/>
      <c r="AC60" s="720"/>
      <c r="AD60" s="720"/>
      <c r="AE60" s="720"/>
      <c r="AF60" s="720"/>
      <c r="AG60" s="720"/>
    </row>
    <row r="61" spans="2:33" ht="15.75" customHeight="1">
      <c r="B61" s="720"/>
      <c r="S61" s="723"/>
      <c r="T61" s="723"/>
      <c r="U61" s="723"/>
      <c r="V61" s="723"/>
      <c r="W61" s="723"/>
      <c r="X61" s="723"/>
      <c r="Y61" s="723"/>
      <c r="Z61" s="723"/>
      <c r="AA61" s="723"/>
      <c r="AB61" s="723"/>
      <c r="AC61" s="723"/>
      <c r="AD61" s="723"/>
      <c r="AE61" s="723"/>
      <c r="AF61" s="723"/>
      <c r="AG61" s="723"/>
    </row>
    <row r="62" spans="2:33" ht="15.75" customHeight="1">
      <c r="B62" s="720"/>
      <c r="C62" s="720"/>
      <c r="D62" s="720"/>
      <c r="E62" s="720"/>
      <c r="F62" s="734"/>
      <c r="G62" s="720"/>
      <c r="H62" s="720"/>
      <c r="I62" s="720"/>
      <c r="J62" s="720"/>
      <c r="K62" s="720"/>
      <c r="L62" s="720"/>
      <c r="M62" s="720"/>
      <c r="N62" s="720"/>
    </row>
    <row r="63" spans="2:33" ht="15.75" customHeight="1">
      <c r="C63" s="720"/>
      <c r="D63" s="733"/>
      <c r="E63" s="720"/>
      <c r="F63" s="720"/>
      <c r="G63" s="720"/>
      <c r="H63" s="720"/>
      <c r="I63" s="720"/>
      <c r="J63" s="720"/>
      <c r="K63" s="720"/>
      <c r="L63" s="720"/>
      <c r="M63" s="720"/>
      <c r="N63" s="720"/>
      <c r="Q63" s="720"/>
    </row>
    <row r="64" spans="2:33" ht="15.75" customHeight="1">
      <c r="B64" s="731" t="s">
        <v>589</v>
      </c>
      <c r="C64" s="220"/>
      <c r="D64" s="220"/>
      <c r="E64" s="220"/>
      <c r="F64" s="220"/>
      <c r="G64" s="220"/>
      <c r="H64" s="220"/>
      <c r="I64" s="220"/>
      <c r="J64" s="220"/>
      <c r="K64" s="220"/>
      <c r="L64" s="220"/>
      <c r="M64" s="220"/>
      <c r="N64" s="220"/>
      <c r="O64" s="221"/>
      <c r="P64" s="221"/>
      <c r="Y64" s="720"/>
      <c r="AA64" s="720"/>
    </row>
    <row r="65" spans="2:33" ht="15.75" customHeight="1">
      <c r="B65" s="220"/>
      <c r="C65" s="1659" t="s">
        <v>590</v>
      </c>
      <c r="D65" s="1660"/>
      <c r="E65" s="1660"/>
      <c r="F65" s="1660"/>
      <c r="G65" s="1660"/>
      <c r="H65" s="1660"/>
      <c r="I65" s="1660"/>
      <c r="J65" s="1660"/>
      <c r="K65" s="1660"/>
      <c r="L65" s="1660"/>
      <c r="M65" s="1660"/>
      <c r="N65" s="1660"/>
      <c r="O65" s="1661"/>
      <c r="P65" s="220"/>
      <c r="Q65" s="720"/>
      <c r="R65" s="720"/>
      <c r="S65" s="720"/>
      <c r="T65" s="720"/>
      <c r="U65" s="720"/>
      <c r="V65" s="720"/>
      <c r="W65" s="720"/>
      <c r="X65" s="720"/>
      <c r="Y65" s="720"/>
      <c r="Z65" s="720"/>
      <c r="AA65" s="720"/>
      <c r="AB65" s="720"/>
      <c r="AC65" s="720"/>
      <c r="AD65" s="720"/>
      <c r="AE65" s="720"/>
      <c r="AF65" s="720"/>
    </row>
    <row r="66" spans="2:33" ht="15.75" customHeight="1">
      <c r="B66" s="220"/>
      <c r="C66" s="1662"/>
      <c r="D66" s="1663"/>
      <c r="E66" s="1663"/>
      <c r="F66" s="1663"/>
      <c r="G66" s="1663"/>
      <c r="H66" s="1663"/>
      <c r="I66" s="1663"/>
      <c r="J66" s="1663"/>
      <c r="K66" s="1663"/>
      <c r="L66" s="1663"/>
      <c r="M66" s="1663"/>
      <c r="N66" s="1663"/>
      <c r="O66" s="1664"/>
      <c r="P66" s="220"/>
      <c r="Q66" s="720"/>
      <c r="R66" s="720"/>
      <c r="S66" s="720"/>
      <c r="T66" s="720"/>
      <c r="U66" s="720"/>
      <c r="V66" s="720"/>
      <c r="W66" s="720"/>
      <c r="X66" s="720"/>
      <c r="Y66" s="720"/>
      <c r="Z66" s="720"/>
      <c r="AA66" s="720"/>
      <c r="AB66" s="720"/>
      <c r="AC66" s="720"/>
      <c r="AD66" s="720"/>
      <c r="AE66" s="720"/>
      <c r="AF66" s="720"/>
    </row>
    <row r="67" spans="2:33" ht="15.75" customHeight="1">
      <c r="B67" s="220"/>
      <c r="C67" s="1665">
        <f>'★波及効果計算ｼｰﾄ ok '!E47</f>
        <v>0</v>
      </c>
      <c r="D67" s="1666"/>
      <c r="E67" s="1666"/>
      <c r="F67" s="1666"/>
      <c r="G67" s="1666"/>
      <c r="H67" s="1666"/>
      <c r="I67" s="1666"/>
      <c r="J67" s="1666"/>
      <c r="K67" s="1666"/>
      <c r="L67" s="1666"/>
      <c r="M67" s="1666"/>
      <c r="N67" s="1666"/>
      <c r="O67" s="1667"/>
      <c r="P67" s="730"/>
      <c r="Q67" s="723"/>
      <c r="R67" s="720" t="s">
        <v>615</v>
      </c>
      <c r="S67" s="723"/>
      <c r="T67" s="723"/>
      <c r="U67" s="720"/>
      <c r="V67" s="720"/>
      <c r="W67" s="720"/>
      <c r="X67" s="720"/>
      <c r="Y67" s="723"/>
      <c r="Z67" s="723"/>
      <c r="AA67" s="723"/>
      <c r="AB67" s="720" t="s">
        <v>616</v>
      </c>
      <c r="AC67" s="723"/>
      <c r="AD67" s="723"/>
      <c r="AE67" s="723"/>
      <c r="AF67" s="723"/>
    </row>
    <row r="68" spans="2:33" ht="15.75" customHeight="1">
      <c r="B68" s="220"/>
      <c r="C68" s="220"/>
      <c r="D68" s="220"/>
      <c r="E68" s="220"/>
      <c r="F68" s="220"/>
      <c r="G68" s="220"/>
      <c r="H68" s="220"/>
      <c r="I68" s="220"/>
      <c r="J68" s="220"/>
      <c r="K68" s="220"/>
      <c r="L68" s="220"/>
      <c r="M68" s="220"/>
      <c r="N68" s="220"/>
      <c r="O68" s="221"/>
      <c r="P68" s="221"/>
      <c r="R68" s="720"/>
    </row>
    <row r="69" spans="2:33" ht="15.75" customHeight="1">
      <c r="B69" s="720"/>
      <c r="C69" s="720"/>
      <c r="D69" s="733"/>
      <c r="E69" s="720"/>
      <c r="F69" s="720"/>
      <c r="G69" s="720"/>
      <c r="H69" s="720"/>
      <c r="I69" s="720"/>
      <c r="J69" s="720"/>
      <c r="K69" s="720"/>
      <c r="L69" s="720"/>
      <c r="M69" s="720"/>
      <c r="N69" s="720"/>
      <c r="R69" s="720"/>
      <c r="T69" s="720"/>
    </row>
    <row r="70" spans="2:33" ht="15.75" customHeight="1">
      <c r="B70" s="720"/>
      <c r="C70" s="720"/>
      <c r="D70" s="720"/>
      <c r="E70" s="720"/>
      <c r="F70" s="720"/>
      <c r="G70" s="720"/>
      <c r="H70" s="720"/>
      <c r="I70" s="720"/>
      <c r="J70" s="720"/>
      <c r="K70" s="720"/>
      <c r="L70" s="720"/>
      <c r="M70" s="720"/>
      <c r="N70" s="720"/>
      <c r="R70" s="728" t="s">
        <v>589</v>
      </c>
      <c r="S70" s="239"/>
      <c r="T70" s="239"/>
      <c r="U70" s="239"/>
      <c r="V70" s="239"/>
      <c r="W70" s="239"/>
      <c r="X70" s="239"/>
      <c r="Y70" s="239"/>
      <c r="Z70" s="239"/>
      <c r="AA70" s="239"/>
      <c r="AB70" s="239"/>
      <c r="AC70" s="239"/>
      <c r="AD70" s="239"/>
      <c r="AE70" s="239"/>
      <c r="AF70" s="239"/>
      <c r="AG70" s="239"/>
    </row>
    <row r="71" spans="2:33" ht="15.75" customHeight="1">
      <c r="B71" s="720"/>
      <c r="C71" s="729"/>
      <c r="D71" s="729"/>
      <c r="E71" s="729"/>
      <c r="F71" s="729"/>
      <c r="G71" s="729"/>
      <c r="H71" s="729"/>
      <c r="I71" s="729"/>
      <c r="J71" s="729"/>
      <c r="K71" s="729"/>
      <c r="L71" s="729"/>
      <c r="M71" s="729"/>
      <c r="N71" s="729"/>
      <c r="O71" s="729"/>
      <c r="P71" s="729"/>
      <c r="Q71" s="729"/>
      <c r="R71" s="724"/>
      <c r="S71" s="1668" t="s">
        <v>617</v>
      </c>
      <c r="T71" s="1669"/>
      <c r="U71" s="1669"/>
      <c r="V71" s="1669"/>
      <c r="W71" s="1669"/>
      <c r="X71" s="1669"/>
      <c r="Y71" s="1669"/>
      <c r="Z71" s="1669"/>
      <c r="AA71" s="1669"/>
      <c r="AB71" s="1669"/>
      <c r="AC71" s="1669"/>
      <c r="AD71" s="1669"/>
      <c r="AE71" s="1669"/>
      <c r="AF71" s="1670"/>
      <c r="AG71" s="239"/>
    </row>
    <row r="72" spans="2:33" ht="15.75" customHeight="1">
      <c r="B72" s="720"/>
      <c r="C72" s="729"/>
      <c r="D72" s="729"/>
      <c r="E72" s="729"/>
      <c r="F72" s="729"/>
      <c r="G72" s="729"/>
      <c r="H72" s="729"/>
      <c r="I72" s="729"/>
      <c r="J72" s="729"/>
      <c r="K72" s="729"/>
      <c r="L72" s="729"/>
      <c r="M72" s="729"/>
      <c r="N72" s="729"/>
      <c r="O72" s="729"/>
      <c r="P72" s="729"/>
      <c r="Q72" s="729"/>
      <c r="R72" s="239"/>
      <c r="S72" s="727"/>
      <c r="U72" s="1651" t="s">
        <v>618</v>
      </c>
      <c r="V72" s="1652"/>
      <c r="W72" s="1652"/>
      <c r="X72" s="1652"/>
      <c r="Y72" s="1652"/>
      <c r="Z72" s="1652"/>
      <c r="AA72" s="1652"/>
      <c r="AB72" s="1652"/>
      <c r="AC72" s="1652"/>
      <c r="AD72" s="1652"/>
      <c r="AE72" s="1652"/>
      <c r="AF72" s="1653"/>
      <c r="AG72" s="239"/>
    </row>
    <row r="73" spans="2:33" ht="15.75" customHeight="1">
      <c r="B73" s="720"/>
      <c r="C73" s="729"/>
      <c r="D73" s="729"/>
      <c r="E73" s="729"/>
      <c r="F73" s="729"/>
      <c r="G73" s="729"/>
      <c r="H73" s="729"/>
      <c r="I73" s="729"/>
      <c r="J73" s="729"/>
      <c r="K73" s="729"/>
      <c r="L73" s="729"/>
      <c r="M73" s="729"/>
      <c r="N73" s="729"/>
      <c r="O73" s="729"/>
      <c r="P73" s="729"/>
      <c r="Q73" s="729"/>
      <c r="R73" s="724"/>
      <c r="S73" s="1654">
        <f>'★波及効果計算ｼｰﾄ ok '!D93</f>
        <v>0</v>
      </c>
      <c r="T73" s="1658"/>
      <c r="U73" s="1656">
        <f>'★波及効果計算ｼｰﾄ ok '!E93</f>
        <v>0</v>
      </c>
      <c r="V73" s="1655"/>
      <c r="W73" s="1655"/>
      <c r="X73" s="1655"/>
      <c r="Y73" s="1655"/>
      <c r="Z73" s="1655"/>
      <c r="AA73" s="1655"/>
      <c r="AB73" s="1655"/>
      <c r="AC73" s="1655"/>
      <c r="AD73" s="1655"/>
      <c r="AE73" s="1655"/>
      <c r="AF73" s="1657"/>
      <c r="AG73" s="239"/>
    </row>
    <row r="74" spans="2:33" ht="15.75" customHeight="1">
      <c r="B74" s="720"/>
      <c r="C74" s="729"/>
      <c r="D74" s="729"/>
      <c r="E74" s="729"/>
      <c r="F74" s="729"/>
      <c r="G74" s="729"/>
      <c r="H74" s="729"/>
      <c r="I74" s="729"/>
      <c r="J74" s="729"/>
      <c r="K74" s="729"/>
      <c r="L74" s="729"/>
      <c r="M74" s="729"/>
      <c r="N74" s="729"/>
      <c r="O74" s="729"/>
      <c r="P74" s="729"/>
      <c r="Q74" s="729"/>
      <c r="R74" s="724"/>
      <c r="S74" s="724"/>
      <c r="T74" s="724"/>
      <c r="U74" s="724"/>
      <c r="V74" s="724"/>
      <c r="W74" s="724"/>
      <c r="X74" s="724"/>
      <c r="Y74" s="724"/>
      <c r="Z74" s="724"/>
      <c r="AA74" s="724"/>
      <c r="AB74" s="724"/>
      <c r="AC74" s="724"/>
      <c r="AD74" s="724"/>
      <c r="AE74" s="724"/>
      <c r="AF74" s="732"/>
      <c r="AG74" s="239"/>
    </row>
    <row r="75" spans="2:33" ht="15.75" customHeight="1">
      <c r="T75" s="729"/>
      <c r="U75" s="729"/>
      <c r="V75" s="729"/>
      <c r="W75" s="729"/>
      <c r="X75" s="729"/>
      <c r="Y75" s="729"/>
      <c r="Z75" s="729"/>
      <c r="AA75" s="729"/>
      <c r="AB75" s="729"/>
      <c r="AC75" s="729"/>
      <c r="AD75" s="729"/>
      <c r="AE75" s="729"/>
      <c r="AF75" s="729"/>
      <c r="AG75" s="720"/>
    </row>
    <row r="76" spans="2:33" ht="15.75" customHeight="1">
      <c r="B76" s="731" t="s">
        <v>619</v>
      </c>
      <c r="C76" s="220"/>
      <c r="D76" s="220"/>
      <c r="E76" s="220"/>
      <c r="F76" s="220"/>
      <c r="G76" s="220"/>
      <c r="H76" s="220"/>
      <c r="I76" s="220"/>
      <c r="J76" s="220"/>
      <c r="K76" s="220"/>
      <c r="L76" s="220"/>
      <c r="M76" s="220"/>
      <c r="N76" s="220"/>
      <c r="R76" s="720"/>
      <c r="S76" s="720"/>
      <c r="T76" s="729"/>
      <c r="U76" s="729"/>
      <c r="V76" s="729"/>
      <c r="W76" s="729"/>
      <c r="X76" s="729"/>
      <c r="Y76" s="720"/>
      <c r="Z76" s="729"/>
      <c r="AA76" s="720"/>
      <c r="AB76" s="729"/>
      <c r="AC76" s="729"/>
      <c r="AD76" s="729"/>
      <c r="AE76" s="729"/>
      <c r="AF76" s="729"/>
      <c r="AG76" s="720"/>
    </row>
    <row r="77" spans="2:33" ht="15.75" customHeight="1">
      <c r="B77" s="220"/>
      <c r="C77" s="1659" t="s">
        <v>620</v>
      </c>
      <c r="D77" s="1660"/>
      <c r="E77" s="1660"/>
      <c r="F77" s="1660"/>
      <c r="G77" s="1660"/>
      <c r="H77" s="1660"/>
      <c r="I77" s="1660"/>
      <c r="J77" s="1660"/>
      <c r="K77" s="1660"/>
      <c r="L77" s="1660"/>
      <c r="M77" s="1661"/>
      <c r="N77" s="220"/>
      <c r="O77" s="720"/>
      <c r="P77" s="720"/>
      <c r="Q77" s="720"/>
      <c r="R77" s="720"/>
      <c r="S77" s="720"/>
      <c r="T77" s="729"/>
      <c r="U77" s="729"/>
      <c r="V77" s="729"/>
      <c r="W77" s="729"/>
      <c r="X77" s="729"/>
      <c r="Y77" s="720"/>
      <c r="Z77" s="729"/>
      <c r="AA77" s="729"/>
      <c r="AB77" s="729"/>
      <c r="AC77" s="729"/>
      <c r="AD77" s="729"/>
      <c r="AE77" s="729"/>
      <c r="AF77" s="729"/>
      <c r="AG77" s="720"/>
    </row>
    <row r="78" spans="2:33" ht="15.75" customHeight="1">
      <c r="B78" s="220"/>
      <c r="C78" s="1662"/>
      <c r="D78" s="1663"/>
      <c r="E78" s="1663"/>
      <c r="F78" s="1663"/>
      <c r="G78" s="1663"/>
      <c r="H78" s="1663"/>
      <c r="I78" s="1663"/>
      <c r="J78" s="1663"/>
      <c r="K78" s="1663"/>
      <c r="L78" s="1663"/>
      <c r="M78" s="1664"/>
      <c r="N78" s="220"/>
      <c r="O78" s="720"/>
      <c r="P78" s="720"/>
      <c r="Q78" s="720"/>
      <c r="R78" s="723"/>
      <c r="S78" s="723"/>
      <c r="T78" s="729"/>
      <c r="U78" s="729"/>
      <c r="V78" s="729"/>
      <c r="W78" s="729"/>
      <c r="X78" s="729"/>
      <c r="Y78" s="729"/>
      <c r="Z78" s="729"/>
      <c r="AA78" s="729"/>
      <c r="AB78" s="729"/>
      <c r="AC78" s="729"/>
      <c r="AD78" s="729"/>
      <c r="AE78" s="729"/>
      <c r="AF78" s="729"/>
      <c r="AG78" s="720"/>
    </row>
    <row r="79" spans="2:33" ht="15.75" customHeight="1">
      <c r="B79" s="220"/>
      <c r="C79" s="1665">
        <f>'★波及効果計算ｼｰﾄ ok '!J47</f>
        <v>0</v>
      </c>
      <c r="D79" s="1666"/>
      <c r="E79" s="1666"/>
      <c r="F79" s="1666"/>
      <c r="G79" s="1666"/>
      <c r="H79" s="1666"/>
      <c r="I79" s="1666"/>
      <c r="J79" s="1666"/>
      <c r="K79" s="1666"/>
      <c r="L79" s="1666"/>
      <c r="M79" s="1667"/>
      <c r="N79" s="730"/>
      <c r="O79" s="723"/>
      <c r="P79" s="723"/>
      <c r="Q79" s="723"/>
      <c r="R79" s="720" t="s">
        <v>615</v>
      </c>
      <c r="T79" s="729"/>
      <c r="U79" s="720"/>
      <c r="V79" s="729"/>
      <c r="W79" s="720"/>
      <c r="X79" s="720"/>
      <c r="Y79" s="729"/>
      <c r="Z79" s="729"/>
      <c r="AA79" s="729"/>
      <c r="AB79" s="720" t="s">
        <v>616</v>
      </c>
      <c r="AC79" s="729"/>
      <c r="AD79" s="729"/>
      <c r="AE79" s="729"/>
      <c r="AF79" s="729"/>
      <c r="AG79" s="720"/>
    </row>
    <row r="80" spans="2:33" ht="15.75" customHeight="1">
      <c r="B80" s="220"/>
      <c r="C80" s="220"/>
      <c r="D80" s="220"/>
      <c r="E80" s="220"/>
      <c r="F80" s="220"/>
      <c r="G80" s="220"/>
      <c r="H80" s="220"/>
      <c r="I80" s="220"/>
      <c r="J80" s="220"/>
      <c r="K80" s="220"/>
      <c r="L80" s="220"/>
      <c r="M80" s="220"/>
      <c r="N80" s="220"/>
      <c r="R80" s="720"/>
      <c r="S80" s="729"/>
      <c r="T80" s="729"/>
      <c r="U80" s="729"/>
      <c r="V80" s="729"/>
      <c r="W80" s="729"/>
      <c r="X80" s="729"/>
      <c r="Y80" s="729"/>
      <c r="Z80" s="729"/>
      <c r="AA80" s="729"/>
      <c r="AB80" s="729"/>
      <c r="AC80" s="729"/>
      <c r="AD80" s="729"/>
      <c r="AE80" s="729"/>
      <c r="AF80" s="729"/>
      <c r="AG80" s="720"/>
    </row>
    <row r="81" spans="2:34" ht="15.75" customHeight="1">
      <c r="B81" s="722"/>
      <c r="C81" s="723"/>
      <c r="D81" s="723"/>
      <c r="E81" s="723"/>
      <c r="F81" s="723"/>
      <c r="G81" s="723"/>
      <c r="H81" s="723"/>
      <c r="I81" s="723"/>
      <c r="J81" s="723"/>
      <c r="K81" s="723"/>
      <c r="L81" s="723"/>
      <c r="M81" s="723"/>
      <c r="N81" s="723"/>
      <c r="O81" s="723"/>
      <c r="P81" s="723"/>
      <c r="Q81" s="723"/>
      <c r="R81" s="723"/>
      <c r="S81" s="723"/>
      <c r="T81" s="723"/>
      <c r="U81" s="723"/>
      <c r="V81" s="723"/>
      <c r="W81" s="723"/>
      <c r="X81" s="723"/>
      <c r="Y81" s="723"/>
      <c r="Z81" s="723"/>
      <c r="AA81" s="723"/>
      <c r="AB81" s="723"/>
      <c r="AC81" s="723"/>
      <c r="AD81" s="723"/>
      <c r="AE81" s="723"/>
      <c r="AF81" s="723"/>
      <c r="AG81" s="722"/>
      <c r="AH81" s="721"/>
    </row>
    <row r="82" spans="2:34" ht="15.75" customHeight="1">
      <c r="B82" s="722"/>
      <c r="C82" s="723"/>
      <c r="D82" s="723"/>
      <c r="E82" s="723"/>
      <c r="F82" s="723"/>
      <c r="G82" s="723"/>
      <c r="H82" s="723"/>
      <c r="I82" s="723"/>
      <c r="J82" s="723"/>
      <c r="K82" s="723"/>
      <c r="L82" s="723"/>
      <c r="M82" s="723"/>
      <c r="N82" s="723"/>
      <c r="O82" s="723"/>
      <c r="P82" s="723"/>
      <c r="Q82" s="723"/>
      <c r="R82" s="728" t="s">
        <v>619</v>
      </c>
      <c r="S82" s="239"/>
      <c r="T82" s="239"/>
      <c r="U82" s="239"/>
      <c r="V82" s="239"/>
      <c r="W82" s="239"/>
      <c r="X82" s="239"/>
      <c r="Y82" s="239"/>
      <c r="Z82" s="239"/>
      <c r="AA82" s="239"/>
      <c r="AB82" s="239"/>
      <c r="AC82" s="239"/>
      <c r="AD82" s="239"/>
      <c r="AE82" s="239"/>
      <c r="AF82" s="721"/>
      <c r="AG82" s="721"/>
      <c r="AH82" s="721"/>
    </row>
    <row r="83" spans="2:34" ht="15.75" customHeight="1">
      <c r="B83" s="722"/>
      <c r="C83" s="723"/>
      <c r="D83" s="723"/>
      <c r="E83" s="723"/>
      <c r="F83" s="723"/>
      <c r="G83" s="723"/>
      <c r="H83" s="723"/>
      <c r="I83" s="723"/>
      <c r="J83" s="723"/>
      <c r="K83" s="723"/>
      <c r="L83" s="723"/>
      <c r="M83" s="723"/>
      <c r="N83" s="723"/>
      <c r="O83" s="723"/>
      <c r="P83" s="723"/>
      <c r="Q83" s="723"/>
      <c r="R83" s="239"/>
      <c r="S83" s="1668" t="s">
        <v>621</v>
      </c>
      <c r="T83" s="1669"/>
      <c r="U83" s="1669"/>
      <c r="V83" s="1669"/>
      <c r="W83" s="1669"/>
      <c r="X83" s="1669"/>
      <c r="Y83" s="1669"/>
      <c r="Z83" s="1669"/>
      <c r="AA83" s="1669"/>
      <c r="AB83" s="1669"/>
      <c r="AC83" s="1669"/>
      <c r="AD83" s="1670"/>
      <c r="AE83" s="239"/>
      <c r="AF83" s="721"/>
      <c r="AG83" s="721"/>
      <c r="AH83" s="721"/>
    </row>
    <row r="84" spans="2:34" ht="15.75" customHeight="1">
      <c r="B84" s="722"/>
      <c r="C84" s="723"/>
      <c r="D84" s="723"/>
      <c r="E84" s="723"/>
      <c r="F84" s="723"/>
      <c r="G84" s="723"/>
      <c r="H84" s="723"/>
      <c r="I84" s="723"/>
      <c r="J84" s="723"/>
      <c r="K84" s="723"/>
      <c r="L84" s="723"/>
      <c r="M84" s="723"/>
      <c r="N84" s="723"/>
      <c r="O84" s="723"/>
      <c r="P84" s="723"/>
      <c r="Q84" s="723"/>
      <c r="R84" s="239"/>
      <c r="S84" s="727"/>
      <c r="U84" s="1651" t="s">
        <v>622</v>
      </c>
      <c r="V84" s="1652"/>
      <c r="W84" s="1652"/>
      <c r="X84" s="1652"/>
      <c r="Y84" s="1652"/>
      <c r="Z84" s="1652"/>
      <c r="AA84" s="1652"/>
      <c r="AB84" s="1652"/>
      <c r="AC84" s="1652"/>
      <c r="AD84" s="1653"/>
      <c r="AE84" s="239"/>
      <c r="AF84" s="721"/>
      <c r="AG84" s="721"/>
      <c r="AH84" s="721"/>
    </row>
    <row r="85" spans="2:34" ht="15.75" customHeight="1">
      <c r="B85" s="722"/>
      <c r="C85" s="723"/>
      <c r="D85" s="723"/>
      <c r="E85" s="723"/>
      <c r="F85" s="723"/>
      <c r="G85" s="723"/>
      <c r="H85" s="723"/>
      <c r="I85" s="723"/>
      <c r="J85" s="723"/>
      <c r="K85" s="723"/>
      <c r="L85" s="723"/>
      <c r="M85" s="723"/>
      <c r="N85" s="723"/>
      <c r="O85" s="723"/>
      <c r="P85" s="723"/>
      <c r="Q85" s="723"/>
      <c r="R85" s="724"/>
      <c r="S85" s="1654">
        <f>'★波及効果計算ｼｰﾄ ok '!F93</f>
        <v>0</v>
      </c>
      <c r="T85" s="1658"/>
      <c r="U85" s="1656">
        <f>'★波及効果計算ｼｰﾄ ok '!G93</f>
        <v>0</v>
      </c>
      <c r="V85" s="1655"/>
      <c r="W85" s="1655"/>
      <c r="X85" s="1655"/>
      <c r="Y85" s="1655"/>
      <c r="Z85" s="1655"/>
      <c r="AA85" s="1655"/>
      <c r="AB85" s="1655"/>
      <c r="AC85" s="1655"/>
      <c r="AD85" s="1657"/>
      <c r="AE85" s="239"/>
      <c r="AF85" s="721"/>
      <c r="AG85" s="721"/>
      <c r="AH85" s="721"/>
    </row>
    <row r="86" spans="2:34" ht="15.75" customHeight="1">
      <c r="B86" s="722"/>
      <c r="C86" s="723"/>
      <c r="D86" s="723"/>
      <c r="E86" s="723"/>
      <c r="F86" s="723"/>
      <c r="G86" s="723"/>
      <c r="H86" s="723"/>
      <c r="I86" s="723"/>
      <c r="J86" s="723"/>
      <c r="K86" s="723"/>
      <c r="L86" s="723"/>
      <c r="M86" s="723"/>
      <c r="N86" s="723"/>
      <c r="O86" s="723"/>
      <c r="P86" s="723"/>
      <c r="Q86" s="723"/>
      <c r="R86" s="724"/>
      <c r="S86" s="724"/>
      <c r="T86" s="724"/>
      <c r="U86" s="724"/>
      <c r="V86" s="724"/>
      <c r="W86" s="724"/>
      <c r="X86" s="724"/>
      <c r="Y86" s="724"/>
      <c r="Z86" s="724"/>
      <c r="AA86" s="724"/>
      <c r="AB86" s="724"/>
      <c r="AC86" s="724"/>
      <c r="AD86" s="732"/>
      <c r="AE86" s="239"/>
      <c r="AF86" s="721"/>
      <c r="AG86" s="721"/>
      <c r="AH86" s="721"/>
    </row>
    <row r="87" spans="2:34" ht="15.75" customHeight="1">
      <c r="B87" s="722"/>
      <c r="C87" s="723"/>
      <c r="D87" s="723"/>
      <c r="E87" s="723"/>
      <c r="F87" s="723"/>
      <c r="G87" s="723"/>
      <c r="H87" s="723"/>
      <c r="I87" s="723"/>
      <c r="J87" s="723"/>
      <c r="K87" s="723"/>
      <c r="L87" s="723"/>
      <c r="M87" s="723"/>
      <c r="N87" s="723"/>
      <c r="O87" s="723"/>
      <c r="P87" s="723"/>
      <c r="Q87" s="723"/>
      <c r="R87" s="723"/>
      <c r="S87" s="723"/>
      <c r="T87" s="723"/>
      <c r="U87" s="723"/>
      <c r="V87" s="723"/>
      <c r="W87" s="723"/>
      <c r="X87" s="723"/>
      <c r="Y87" s="723"/>
      <c r="Z87" s="723"/>
      <c r="AA87" s="723"/>
      <c r="AB87" s="723"/>
      <c r="AC87" s="723"/>
      <c r="AD87" s="723"/>
      <c r="AE87" s="723"/>
      <c r="AF87" s="723"/>
      <c r="AG87" s="722"/>
      <c r="AH87" s="721"/>
    </row>
    <row r="88" spans="2:34" ht="15.75" customHeight="1">
      <c r="B88" s="731" t="s">
        <v>623</v>
      </c>
      <c r="C88" s="220"/>
      <c r="D88" s="220"/>
      <c r="E88" s="220"/>
      <c r="F88" s="220"/>
      <c r="G88" s="220"/>
      <c r="H88" s="220"/>
      <c r="I88" s="220"/>
      <c r="J88" s="220"/>
      <c r="K88" s="220"/>
      <c r="L88" s="220"/>
      <c r="M88" s="720"/>
      <c r="N88" s="720"/>
      <c r="R88" s="720"/>
      <c r="S88" s="720"/>
      <c r="T88" s="729"/>
      <c r="U88" s="729"/>
      <c r="V88" s="729"/>
      <c r="W88" s="729"/>
      <c r="X88" s="729"/>
      <c r="Y88" s="720"/>
      <c r="Z88" s="729"/>
      <c r="AA88" s="720"/>
      <c r="AB88" s="729"/>
      <c r="AC88" s="729"/>
      <c r="AD88" s="729"/>
      <c r="AE88" s="729"/>
      <c r="AF88" s="729"/>
      <c r="AG88" s="720"/>
    </row>
    <row r="89" spans="2:34" ht="15.75" customHeight="1">
      <c r="B89" s="220"/>
      <c r="C89" s="1659" t="s">
        <v>624</v>
      </c>
      <c r="D89" s="1660"/>
      <c r="E89" s="1660"/>
      <c r="F89" s="1660"/>
      <c r="G89" s="1660"/>
      <c r="H89" s="1660"/>
      <c r="I89" s="1660"/>
      <c r="J89" s="1660"/>
      <c r="K89" s="1661"/>
      <c r="L89" s="220"/>
      <c r="M89" s="720"/>
      <c r="N89" s="720"/>
      <c r="O89" s="720"/>
      <c r="P89" s="720"/>
      <c r="Q89" s="720"/>
      <c r="R89" s="720"/>
      <c r="S89" s="720"/>
      <c r="T89" s="729"/>
      <c r="U89" s="729"/>
      <c r="V89" s="729"/>
      <c r="W89" s="729"/>
      <c r="X89" s="729"/>
      <c r="Y89" s="720"/>
      <c r="Z89" s="729"/>
      <c r="AA89" s="729"/>
      <c r="AB89" s="729"/>
      <c r="AC89" s="729"/>
      <c r="AD89" s="729"/>
      <c r="AE89" s="729"/>
      <c r="AF89" s="729"/>
      <c r="AG89" s="720"/>
    </row>
    <row r="90" spans="2:34" ht="15.75" customHeight="1">
      <c r="B90" s="220"/>
      <c r="C90" s="1662"/>
      <c r="D90" s="1663"/>
      <c r="E90" s="1663"/>
      <c r="F90" s="1663"/>
      <c r="G90" s="1663"/>
      <c r="H90" s="1663"/>
      <c r="I90" s="1663"/>
      <c r="J90" s="1663"/>
      <c r="K90" s="1664"/>
      <c r="L90" s="220"/>
      <c r="M90" s="720"/>
      <c r="N90" s="720"/>
      <c r="O90" s="720"/>
      <c r="P90" s="720"/>
      <c r="Q90" s="720"/>
      <c r="R90" s="723"/>
      <c r="S90" s="723"/>
      <c r="T90" s="729"/>
      <c r="U90" s="729"/>
      <c r="V90" s="729"/>
      <c r="W90" s="729"/>
      <c r="X90" s="729"/>
      <c r="Y90" s="729"/>
      <c r="Z90" s="729"/>
      <c r="AA90" s="729"/>
      <c r="AB90" s="729"/>
      <c r="AC90" s="729"/>
      <c r="AD90" s="729"/>
      <c r="AE90" s="729"/>
      <c r="AF90" s="729"/>
      <c r="AG90" s="720"/>
    </row>
    <row r="91" spans="2:34" ht="15.75" customHeight="1">
      <c r="B91" s="220"/>
      <c r="C91" s="1665">
        <f>'★波及効果計算ｼｰﾄ ok '!Q47</f>
        <v>0</v>
      </c>
      <c r="D91" s="1666"/>
      <c r="E91" s="1666"/>
      <c r="F91" s="1666"/>
      <c r="G91" s="1666"/>
      <c r="H91" s="1666"/>
      <c r="I91" s="1666"/>
      <c r="J91" s="1666"/>
      <c r="K91" s="1667"/>
      <c r="L91" s="730"/>
      <c r="M91" s="723"/>
      <c r="N91" s="723"/>
      <c r="O91" s="723"/>
      <c r="P91" s="723"/>
      <c r="Q91" s="723"/>
      <c r="R91" s="720" t="s">
        <v>615</v>
      </c>
      <c r="T91" s="729"/>
      <c r="U91" s="720"/>
      <c r="V91" s="729"/>
      <c r="W91" s="720"/>
      <c r="X91" s="720"/>
      <c r="Y91" s="729"/>
      <c r="Z91" s="729"/>
      <c r="AA91" s="729"/>
      <c r="AB91" s="720" t="s">
        <v>616</v>
      </c>
      <c r="AC91" s="729"/>
      <c r="AD91" s="729"/>
      <c r="AE91" s="729"/>
      <c r="AF91" s="729"/>
      <c r="AG91" s="720"/>
    </row>
    <row r="92" spans="2:34" ht="15.75" customHeight="1">
      <c r="B92" s="220"/>
      <c r="C92" s="220"/>
      <c r="D92" s="220"/>
      <c r="E92" s="220"/>
      <c r="F92" s="220"/>
      <c r="G92" s="220"/>
      <c r="H92" s="220"/>
      <c r="I92" s="220"/>
      <c r="J92" s="220"/>
      <c r="K92" s="220"/>
      <c r="L92" s="220"/>
      <c r="M92" s="720"/>
      <c r="N92" s="720"/>
      <c r="R92" s="720"/>
      <c r="S92" s="729"/>
      <c r="T92" s="729"/>
      <c r="U92" s="729"/>
      <c r="V92" s="729"/>
      <c r="W92" s="729"/>
      <c r="X92" s="729"/>
      <c r="Y92" s="729"/>
      <c r="Z92" s="729"/>
      <c r="AA92" s="729"/>
      <c r="AB92" s="729"/>
      <c r="AC92" s="729"/>
      <c r="AD92" s="729"/>
      <c r="AE92" s="729"/>
      <c r="AF92" s="729"/>
      <c r="AG92" s="720"/>
    </row>
    <row r="93" spans="2:34" ht="15.75" customHeight="1">
      <c r="B93" s="722"/>
      <c r="C93" s="723"/>
      <c r="D93" s="723"/>
      <c r="E93" s="723"/>
      <c r="F93" s="723"/>
      <c r="G93" s="723"/>
      <c r="H93" s="723"/>
      <c r="I93" s="723"/>
      <c r="J93" s="723"/>
      <c r="K93" s="723"/>
      <c r="L93" s="723"/>
      <c r="M93" s="723"/>
      <c r="N93" s="723"/>
      <c r="O93" s="723"/>
      <c r="P93" s="723"/>
      <c r="Q93" s="723"/>
      <c r="R93" s="723"/>
      <c r="S93" s="723"/>
      <c r="T93" s="723"/>
      <c r="U93" s="723"/>
      <c r="V93" s="723"/>
      <c r="W93" s="723"/>
      <c r="X93" s="723"/>
      <c r="Y93" s="723"/>
      <c r="Z93" s="723"/>
      <c r="AA93" s="723"/>
      <c r="AB93" s="723"/>
      <c r="AC93" s="723"/>
      <c r="AD93" s="723"/>
      <c r="AE93" s="723"/>
      <c r="AF93" s="723"/>
      <c r="AG93" s="722"/>
      <c r="AH93" s="721"/>
    </row>
    <row r="94" spans="2:34" ht="15.75" customHeight="1">
      <c r="B94" s="722"/>
      <c r="C94" s="723"/>
      <c r="D94" s="723"/>
      <c r="E94" s="723"/>
      <c r="F94" s="723"/>
      <c r="G94" s="723"/>
      <c r="H94" s="723"/>
      <c r="I94" s="723"/>
      <c r="J94" s="723"/>
      <c r="K94" s="723"/>
      <c r="L94" s="723"/>
      <c r="M94" s="723"/>
      <c r="N94" s="723"/>
      <c r="O94" s="723"/>
      <c r="P94" s="723"/>
      <c r="Q94" s="723"/>
      <c r="R94" s="728" t="s">
        <v>623</v>
      </c>
      <c r="S94" s="239"/>
      <c r="T94" s="239"/>
      <c r="U94" s="239"/>
      <c r="V94" s="239"/>
      <c r="W94" s="239"/>
      <c r="X94" s="239"/>
      <c r="Y94" s="239"/>
      <c r="Z94" s="239"/>
      <c r="AA94" s="239"/>
      <c r="AB94" s="239"/>
      <c r="AC94" s="239"/>
      <c r="AF94" s="721"/>
      <c r="AG94" s="721"/>
      <c r="AH94" s="721"/>
    </row>
    <row r="95" spans="2:34" ht="15.75" customHeight="1">
      <c r="B95" s="722"/>
      <c r="C95" s="723"/>
      <c r="D95" s="723"/>
      <c r="E95" s="723"/>
      <c r="F95" s="723"/>
      <c r="G95" s="723"/>
      <c r="H95" s="723"/>
      <c r="I95" s="723"/>
      <c r="J95" s="723"/>
      <c r="K95" s="723"/>
      <c r="L95" s="723"/>
      <c r="M95" s="723"/>
      <c r="N95" s="723"/>
      <c r="O95" s="723"/>
      <c r="P95" s="723"/>
      <c r="Q95" s="723"/>
      <c r="R95" s="239"/>
      <c r="S95" s="1668" t="s">
        <v>625</v>
      </c>
      <c r="T95" s="1669"/>
      <c r="U95" s="1669"/>
      <c r="V95" s="1669"/>
      <c r="W95" s="1669"/>
      <c r="X95" s="1669"/>
      <c r="Y95" s="1669"/>
      <c r="Z95" s="1669"/>
      <c r="AA95" s="1669"/>
      <c r="AB95" s="1670"/>
      <c r="AC95" s="239"/>
      <c r="AF95" s="721"/>
      <c r="AG95" s="721"/>
      <c r="AH95" s="721"/>
    </row>
    <row r="96" spans="2:34" ht="15.75" customHeight="1">
      <c r="B96" s="722"/>
      <c r="C96" s="723"/>
      <c r="D96" s="723"/>
      <c r="E96" s="723"/>
      <c r="F96" s="723"/>
      <c r="G96" s="723"/>
      <c r="H96" s="723"/>
      <c r="I96" s="723"/>
      <c r="J96" s="723"/>
      <c r="K96" s="723"/>
      <c r="L96" s="723"/>
      <c r="M96" s="723"/>
      <c r="N96" s="723"/>
      <c r="O96" s="723"/>
      <c r="P96" s="723"/>
      <c r="Q96" s="723"/>
      <c r="R96" s="239"/>
      <c r="S96" s="727"/>
      <c r="U96" s="1651" t="s">
        <v>626</v>
      </c>
      <c r="V96" s="1652"/>
      <c r="W96" s="1652"/>
      <c r="X96" s="1652"/>
      <c r="Y96" s="1652"/>
      <c r="Z96" s="1652"/>
      <c r="AA96" s="1652"/>
      <c r="AB96" s="1653"/>
      <c r="AC96" s="239"/>
      <c r="AF96" s="721"/>
      <c r="AG96" s="721"/>
      <c r="AH96" s="721"/>
    </row>
    <row r="97" spans="2:34" ht="15.75" customHeight="1">
      <c r="B97" s="722"/>
      <c r="C97" s="723"/>
      <c r="D97" s="723"/>
      <c r="E97" s="723"/>
      <c r="F97" s="723"/>
      <c r="G97" s="723"/>
      <c r="H97" s="723"/>
      <c r="I97" s="723"/>
      <c r="J97" s="723"/>
      <c r="K97" s="723"/>
      <c r="L97" s="723"/>
      <c r="M97" s="723"/>
      <c r="N97" s="723"/>
      <c r="O97" s="723"/>
      <c r="P97" s="723"/>
      <c r="Q97" s="723"/>
      <c r="R97" s="724"/>
      <c r="S97" s="1654">
        <f>'★波及効果計算ｼｰﾄ ok '!H93</f>
        <v>0</v>
      </c>
      <c r="T97" s="1655"/>
      <c r="U97" s="1656">
        <f>'★波及効果計算ｼｰﾄ ok '!I93</f>
        <v>0</v>
      </c>
      <c r="V97" s="1655"/>
      <c r="W97" s="1655"/>
      <c r="X97" s="1655"/>
      <c r="Y97" s="1655"/>
      <c r="Z97" s="1655"/>
      <c r="AA97" s="1655"/>
      <c r="AB97" s="1657"/>
      <c r="AC97" s="726"/>
      <c r="AD97" s="725"/>
      <c r="AF97" s="721"/>
      <c r="AG97" s="721"/>
      <c r="AH97" s="721"/>
    </row>
    <row r="98" spans="2:34" ht="15.75" customHeight="1">
      <c r="B98" s="722"/>
      <c r="C98" s="723"/>
      <c r="D98" s="723"/>
      <c r="E98" s="723"/>
      <c r="F98" s="723"/>
      <c r="G98" s="723"/>
      <c r="H98" s="723"/>
      <c r="I98" s="723"/>
      <c r="J98" s="723"/>
      <c r="K98" s="723"/>
      <c r="L98" s="723"/>
      <c r="M98" s="723"/>
      <c r="N98" s="723"/>
      <c r="O98" s="723"/>
      <c r="P98" s="723"/>
      <c r="Q98" s="723"/>
      <c r="R98" s="724"/>
      <c r="S98" s="724"/>
      <c r="T98" s="724"/>
      <c r="U98" s="724"/>
      <c r="V98" s="724"/>
      <c r="W98" s="724"/>
      <c r="X98" s="724"/>
      <c r="Y98" s="724"/>
      <c r="Z98" s="724"/>
      <c r="AA98" s="724"/>
      <c r="AB98" s="724"/>
      <c r="AC98" s="724"/>
      <c r="AD98" s="720"/>
      <c r="AF98" s="721"/>
      <c r="AG98" s="721"/>
      <c r="AH98" s="721"/>
    </row>
    <row r="99" spans="2:34" ht="15.75" customHeight="1">
      <c r="B99" s="722"/>
      <c r="C99" s="723"/>
      <c r="D99" s="723"/>
      <c r="E99" s="723"/>
      <c r="F99" s="723"/>
      <c r="G99" s="723"/>
      <c r="H99" s="723"/>
      <c r="I99" s="723"/>
      <c r="J99" s="723"/>
      <c r="K99" s="723"/>
      <c r="L99" s="723"/>
      <c r="M99" s="723"/>
      <c r="N99" s="723"/>
      <c r="O99" s="723"/>
      <c r="P99" s="723"/>
      <c r="Q99" s="723"/>
      <c r="R99" s="723"/>
      <c r="S99" s="723"/>
      <c r="T99" s="723"/>
      <c r="U99" s="723"/>
      <c r="V99" s="723"/>
      <c r="W99" s="723"/>
      <c r="X99" s="723"/>
      <c r="Y99" s="723"/>
      <c r="Z99" s="723"/>
      <c r="AA99" s="723"/>
      <c r="AB99" s="723"/>
      <c r="AC99" s="723"/>
      <c r="AD99" s="723"/>
      <c r="AE99" s="723"/>
      <c r="AF99" s="723"/>
      <c r="AG99" s="722"/>
      <c r="AH99" s="721"/>
    </row>
    <row r="100" spans="2:34" ht="15.75" customHeight="1">
      <c r="B100" s="720"/>
      <c r="C100" s="720"/>
      <c r="D100" s="720"/>
      <c r="E100" s="720"/>
      <c r="F100" s="720"/>
      <c r="G100" s="720"/>
      <c r="H100" s="720"/>
      <c r="I100" s="720"/>
      <c r="J100" s="720"/>
      <c r="K100" s="720"/>
      <c r="L100" s="720"/>
      <c r="M100" s="720"/>
      <c r="N100" s="720"/>
    </row>
  </sheetData>
  <sheetProtection algorithmName="SHA-512" hashValue="bp8nowinoqDGFtFVdSNKgiHnJsCMFBe3MHCf61qyMTSdjcO1cEZUCWzWNDQHs5K2LxivOnc6PAmMvBEs26ye2w==" saltValue="v9byUxXg5yZWgPXO3vbJWg==" spinCount="100000" sheet="1"/>
  <mergeCells count="57">
    <mergeCell ref="C17:R18"/>
    <mergeCell ref="S17:AF17"/>
    <mergeCell ref="U18:AF18"/>
    <mergeCell ref="B2:L2"/>
    <mergeCell ref="C5:AG6"/>
    <mergeCell ref="C7:AG7"/>
    <mergeCell ref="C11:AF12"/>
    <mergeCell ref="C13:AF13"/>
    <mergeCell ref="C19:R19"/>
    <mergeCell ref="S19:T19"/>
    <mergeCell ref="U19:AF19"/>
    <mergeCell ref="C23:Q24"/>
    <mergeCell ref="R23:R25"/>
    <mergeCell ref="V23:AG24"/>
    <mergeCell ref="C25:Q25"/>
    <mergeCell ref="V25:AG25"/>
    <mergeCell ref="C29:R30"/>
    <mergeCell ref="W29:AG30"/>
    <mergeCell ref="C31:R31"/>
    <mergeCell ref="W31:AG31"/>
    <mergeCell ref="C35:Q35"/>
    <mergeCell ref="W35:AG36"/>
    <mergeCell ref="E36:Q36"/>
    <mergeCell ref="W37:AG37"/>
    <mergeCell ref="C41:M42"/>
    <mergeCell ref="O41:V41"/>
    <mergeCell ref="W41:AF42"/>
    <mergeCell ref="AG41:AG43"/>
    <mergeCell ref="C43:M43"/>
    <mergeCell ref="W43:AF43"/>
    <mergeCell ref="C57:O58"/>
    <mergeCell ref="C59:O59"/>
    <mergeCell ref="C65:O66"/>
    <mergeCell ref="C37:D37"/>
    <mergeCell ref="E37:Q37"/>
    <mergeCell ref="C47:L47"/>
    <mergeCell ref="E48:L48"/>
    <mergeCell ref="C49:D49"/>
    <mergeCell ref="E49:L49"/>
    <mergeCell ref="B52:L52"/>
    <mergeCell ref="C89:K90"/>
    <mergeCell ref="C91:K91"/>
    <mergeCell ref="S95:AB95"/>
    <mergeCell ref="C67:O67"/>
    <mergeCell ref="S71:AF71"/>
    <mergeCell ref="U72:AF72"/>
    <mergeCell ref="C77:M78"/>
    <mergeCell ref="C79:M79"/>
    <mergeCell ref="S83:AD83"/>
    <mergeCell ref="S73:T73"/>
    <mergeCell ref="U73:AF73"/>
    <mergeCell ref="U96:AB96"/>
    <mergeCell ref="S97:T97"/>
    <mergeCell ref="U97:AB97"/>
    <mergeCell ref="U84:AD84"/>
    <mergeCell ref="S85:T85"/>
    <mergeCell ref="U85:AD85"/>
  </mergeCells>
  <phoneticPr fontId="28"/>
  <pageMargins left="0.78740157480314965" right="0.78740157480314965" top="0.78740157480314965" bottom="0.78740157480314965" header="0" footer="0.19685039370078741"/>
  <pageSetup paperSize="9" scale="90" firstPageNumber="4" orientation="portrait" useFirstPageNumber="1" r:id="rId1"/>
  <headerFooter alignWithMargins="0">
    <oddFooter>&amp;P ページ</oddFooter>
  </headerFooter>
  <rowBreaks count="1" manualBreakCount="1">
    <brk id="51" min="1" max="3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524CE-6A10-448E-B4B4-913781829C61}">
  <sheetPr>
    <tabColor rgb="FFFFC000"/>
  </sheetPr>
  <dimension ref="B1:E37"/>
  <sheetViews>
    <sheetView showGridLines="0" view="pageBreakPreview" zoomScaleNormal="100" workbookViewId="0"/>
  </sheetViews>
  <sheetFormatPr defaultColWidth="9.33203125" defaultRowHeight="25.5" customHeight="1"/>
  <cols>
    <col min="1" max="1" width="2.1640625" style="745" customWidth="1"/>
    <col min="2" max="2" width="6.1640625" style="745" customWidth="1"/>
    <col min="3" max="3" width="53.33203125" style="745" customWidth="1"/>
    <col min="4" max="4" width="35" style="745" customWidth="1"/>
    <col min="5" max="5" width="18.6640625" style="746" customWidth="1"/>
    <col min="6" max="16384" width="9.33203125" style="745"/>
  </cols>
  <sheetData>
    <row r="1" spans="2:5" ht="15" customHeight="1"/>
    <row r="2" spans="2:5" ht="20.25" customHeight="1">
      <c r="B2" s="1502" t="s">
        <v>627</v>
      </c>
      <c r="C2" s="1503"/>
      <c r="D2" s="746"/>
      <c r="E2" s="745"/>
    </row>
    <row r="3" spans="2:5" ht="20.25" customHeight="1">
      <c r="B3" s="767"/>
    </row>
    <row r="4" spans="2:5" ht="20.25" customHeight="1">
      <c r="B4" s="758" t="s">
        <v>628</v>
      </c>
      <c r="C4" s="757" t="s">
        <v>629</v>
      </c>
      <c r="D4" s="757" t="s">
        <v>630</v>
      </c>
      <c r="E4" s="756" t="s">
        <v>631</v>
      </c>
    </row>
    <row r="5" spans="2:5" ht="39" customHeight="1">
      <c r="B5" s="752" t="s">
        <v>632</v>
      </c>
      <c r="C5" s="764" t="s">
        <v>633</v>
      </c>
      <c r="D5" s="750"/>
      <c r="E5" s="765"/>
    </row>
    <row r="6" spans="2:5" ht="39" customHeight="1">
      <c r="B6" s="752" t="s">
        <v>634</v>
      </c>
      <c r="C6" s="764" t="s">
        <v>635</v>
      </c>
      <c r="D6" s="750" t="s">
        <v>636</v>
      </c>
      <c r="E6" s="1696" t="s">
        <v>637</v>
      </c>
    </row>
    <row r="7" spans="2:5" ht="39" customHeight="1">
      <c r="B7" s="752" t="s">
        <v>638</v>
      </c>
      <c r="C7" s="751" t="s">
        <v>639</v>
      </c>
      <c r="D7" s="750" t="s">
        <v>1102</v>
      </c>
      <c r="E7" s="1697"/>
    </row>
    <row r="8" spans="2:5" ht="39" customHeight="1">
      <c r="B8" s="752" t="s">
        <v>640</v>
      </c>
      <c r="C8" s="751" t="s">
        <v>641</v>
      </c>
      <c r="D8" s="750" t="s">
        <v>1101</v>
      </c>
      <c r="E8" s="1698"/>
    </row>
    <row r="9" spans="2:5" ht="39" customHeight="1">
      <c r="B9" s="752" t="s">
        <v>642</v>
      </c>
      <c r="C9" s="751" t="s">
        <v>643</v>
      </c>
      <c r="D9" s="750" t="s">
        <v>1100</v>
      </c>
      <c r="E9" s="766"/>
    </row>
    <row r="10" spans="2:5" ht="39" customHeight="1">
      <c r="B10" s="752" t="s">
        <v>644</v>
      </c>
      <c r="C10" s="751" t="s">
        <v>645</v>
      </c>
      <c r="D10" s="750" t="s">
        <v>1009</v>
      </c>
      <c r="E10" s="765"/>
    </row>
    <row r="11" spans="2:5" ht="39" customHeight="1">
      <c r="B11" s="752" t="s">
        <v>646</v>
      </c>
      <c r="C11" s="751" t="s">
        <v>647</v>
      </c>
      <c r="D11" s="750" t="s">
        <v>648</v>
      </c>
      <c r="E11" s="1696" t="s">
        <v>649</v>
      </c>
    </row>
    <row r="12" spans="2:5" ht="39" customHeight="1">
      <c r="B12" s="752" t="s">
        <v>650</v>
      </c>
      <c r="C12" s="751" t="s">
        <v>651</v>
      </c>
      <c r="D12" s="750" t="s">
        <v>652</v>
      </c>
      <c r="E12" s="1697"/>
    </row>
    <row r="13" spans="2:5" ht="39" customHeight="1">
      <c r="B13" s="752" t="s">
        <v>653</v>
      </c>
      <c r="C13" s="751" t="s">
        <v>654</v>
      </c>
      <c r="D13" s="750" t="s">
        <v>655</v>
      </c>
      <c r="E13" s="1698"/>
    </row>
    <row r="14" spans="2:5" ht="39" customHeight="1">
      <c r="B14" s="752" t="s">
        <v>656</v>
      </c>
      <c r="C14" s="764" t="s">
        <v>657</v>
      </c>
      <c r="D14" s="750" t="s">
        <v>658</v>
      </c>
      <c r="E14" s="765"/>
    </row>
    <row r="15" spans="2:5" ht="39" customHeight="1">
      <c r="B15" s="752" t="s">
        <v>659</v>
      </c>
      <c r="C15" s="751" t="s">
        <v>660</v>
      </c>
      <c r="D15" s="750" t="s">
        <v>661</v>
      </c>
      <c r="E15" s="765"/>
    </row>
    <row r="16" spans="2:5" ht="39" customHeight="1">
      <c r="B16" s="752" t="s">
        <v>662</v>
      </c>
      <c r="C16" s="751" t="s">
        <v>663</v>
      </c>
      <c r="D16" s="750" t="s">
        <v>664</v>
      </c>
      <c r="E16" s="765"/>
    </row>
    <row r="17" spans="2:5" ht="39" customHeight="1">
      <c r="B17" s="752" t="s">
        <v>665</v>
      </c>
      <c r="C17" s="751" t="s">
        <v>666</v>
      </c>
      <c r="D17" s="750" t="s">
        <v>667</v>
      </c>
      <c r="E17" s="765"/>
    </row>
    <row r="18" spans="2:5" ht="39" customHeight="1">
      <c r="B18" s="752" t="s">
        <v>668</v>
      </c>
      <c r="C18" s="751" t="s">
        <v>669</v>
      </c>
      <c r="D18" s="750" t="s">
        <v>670</v>
      </c>
      <c r="E18" s="1696" t="s">
        <v>671</v>
      </c>
    </row>
    <row r="19" spans="2:5" ht="39" customHeight="1">
      <c r="B19" s="752" t="s">
        <v>672</v>
      </c>
      <c r="C19" s="751" t="s">
        <v>673</v>
      </c>
      <c r="D19" s="750" t="s">
        <v>674</v>
      </c>
      <c r="E19" s="1697"/>
    </row>
    <row r="20" spans="2:5" ht="39" customHeight="1">
      <c r="B20" s="752" t="s">
        <v>675</v>
      </c>
      <c r="C20" s="751" t="s">
        <v>676</v>
      </c>
      <c r="D20" s="750" t="s">
        <v>677</v>
      </c>
      <c r="E20" s="1698"/>
    </row>
    <row r="21" spans="2:5" ht="39" customHeight="1">
      <c r="B21" s="752" t="s">
        <v>678</v>
      </c>
      <c r="C21" s="764" t="s">
        <v>679</v>
      </c>
      <c r="D21" s="750" t="s">
        <v>680</v>
      </c>
      <c r="E21" s="1696" t="s">
        <v>681</v>
      </c>
    </row>
    <row r="22" spans="2:5" ht="39" customHeight="1">
      <c r="B22" s="752" t="s">
        <v>682</v>
      </c>
      <c r="C22" s="764" t="s">
        <v>683</v>
      </c>
      <c r="D22" s="750" t="s">
        <v>684</v>
      </c>
      <c r="E22" s="1697"/>
    </row>
    <row r="23" spans="2:5" ht="39" customHeight="1">
      <c r="B23" s="749" t="s">
        <v>685</v>
      </c>
      <c r="C23" s="763" t="s">
        <v>686</v>
      </c>
      <c r="D23" s="747" t="s">
        <v>687</v>
      </c>
      <c r="E23" s="1699"/>
    </row>
    <row r="24" spans="2:5" ht="39" customHeight="1">
      <c r="B24" s="762"/>
      <c r="C24" s="761"/>
      <c r="D24" s="760"/>
      <c r="E24" s="759"/>
    </row>
    <row r="25" spans="2:5" ht="20.25" customHeight="1">
      <c r="B25" s="758" t="s">
        <v>628</v>
      </c>
      <c r="C25" s="757" t="s">
        <v>629</v>
      </c>
      <c r="D25" s="757" t="s">
        <v>630</v>
      </c>
      <c r="E25" s="756" t="s">
        <v>631</v>
      </c>
    </row>
    <row r="26" spans="2:5" ht="39" customHeight="1">
      <c r="B26" s="755" t="s">
        <v>688</v>
      </c>
      <c r="C26" s="754" t="s">
        <v>689</v>
      </c>
      <c r="D26" s="753" t="s">
        <v>690</v>
      </c>
      <c r="E26" s="1698" t="s">
        <v>637</v>
      </c>
    </row>
    <row r="27" spans="2:5" ht="39" customHeight="1">
      <c r="B27" s="752" t="s">
        <v>691</v>
      </c>
      <c r="C27" s="751" t="s">
        <v>692</v>
      </c>
      <c r="D27" s="750" t="s">
        <v>693</v>
      </c>
      <c r="E27" s="1694"/>
    </row>
    <row r="28" spans="2:5" ht="39" customHeight="1">
      <c r="B28" s="752" t="s">
        <v>694</v>
      </c>
      <c r="C28" s="751" t="s">
        <v>695</v>
      </c>
      <c r="D28" s="750" t="s">
        <v>696</v>
      </c>
      <c r="E28" s="1694" t="s">
        <v>649</v>
      </c>
    </row>
    <row r="29" spans="2:5" ht="39" customHeight="1">
      <c r="B29" s="752" t="s">
        <v>697</v>
      </c>
      <c r="C29" s="751" t="s">
        <v>698</v>
      </c>
      <c r="D29" s="750" t="s">
        <v>699</v>
      </c>
      <c r="E29" s="1694"/>
    </row>
    <row r="30" spans="2:5" ht="39" customHeight="1">
      <c r="B30" s="752" t="s">
        <v>700</v>
      </c>
      <c r="C30" s="751" t="s">
        <v>701</v>
      </c>
      <c r="D30" s="750" t="s">
        <v>702</v>
      </c>
      <c r="E30" s="1694" t="s">
        <v>671</v>
      </c>
    </row>
    <row r="31" spans="2:5" ht="39" customHeight="1">
      <c r="B31" s="752" t="s">
        <v>703</v>
      </c>
      <c r="C31" s="751" t="s">
        <v>704</v>
      </c>
      <c r="D31" s="750" t="s">
        <v>705</v>
      </c>
      <c r="E31" s="1694"/>
    </row>
    <row r="32" spans="2:5" ht="39" customHeight="1">
      <c r="B32" s="752" t="s">
        <v>706</v>
      </c>
      <c r="C32" s="751" t="s">
        <v>707</v>
      </c>
      <c r="D32" s="750" t="s">
        <v>708</v>
      </c>
      <c r="E32" s="1694" t="s">
        <v>681</v>
      </c>
    </row>
    <row r="33" spans="2:5" ht="39" customHeight="1">
      <c r="B33" s="749" t="s">
        <v>709</v>
      </c>
      <c r="C33" s="748" t="s">
        <v>710</v>
      </c>
      <c r="D33" s="747" t="s">
        <v>711</v>
      </c>
      <c r="E33" s="1695"/>
    </row>
    <row r="34" spans="2:5" ht="39" customHeight="1"/>
    <row r="35" spans="2:5" ht="39" customHeight="1"/>
    <row r="36" spans="2:5" ht="39" customHeight="1"/>
    <row r="37" spans="2:5" ht="39" customHeight="1"/>
  </sheetData>
  <sheetProtection algorithmName="SHA-512" hashValue="8kXZvhNyEGHZFKf6TCCGDSPUqKjAn6SlGyOQY7DsaBUVIHjp+aC3V/gKfGrNyCYVyLGuhu/mAWO9vMrtHSKLtQ==" saltValue="Jq/6bMn3PqQwaCl/OIIV4g==" spinCount="100000" sheet="1"/>
  <mergeCells count="9">
    <mergeCell ref="E28:E29"/>
    <mergeCell ref="E30:E31"/>
    <mergeCell ref="E32:E33"/>
    <mergeCell ref="B2:C2"/>
    <mergeCell ref="E6:E8"/>
    <mergeCell ref="E11:E13"/>
    <mergeCell ref="E18:E20"/>
    <mergeCell ref="E21:E23"/>
    <mergeCell ref="E26:E27"/>
  </mergeCells>
  <phoneticPr fontId="28"/>
  <pageMargins left="0.78740157480314965" right="0.78740157480314965" top="0.78740157480314965" bottom="0.78740157480314965" header="0" footer="0.19685039370078741"/>
  <pageSetup paperSize="9" scale="91" firstPageNumber="6" orientation="portrait" useFirstPageNumber="1" r:id="rId1"/>
  <headerFooter alignWithMargins="0">
    <oddFooter>&amp;P ページ</oddFooter>
  </headerFooter>
  <rowBreaks count="1" manualBreakCount="1">
    <brk id="23" max="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72230-E394-4ABB-A26F-022358C2A215}">
  <sheetPr>
    <tabColor rgb="FFFFC000"/>
  </sheetPr>
  <dimension ref="B1:W183"/>
  <sheetViews>
    <sheetView showGridLines="0" view="pageBreakPreview" topLeftCell="A151" zoomScaleNormal="100" workbookViewId="0">
      <selection activeCell="I168" sqref="I168"/>
    </sheetView>
  </sheetViews>
  <sheetFormatPr defaultColWidth="9.33203125" defaultRowHeight="18.75" customHeight="1"/>
  <cols>
    <col min="1" max="1" width="2.1640625" style="768" customWidth="1"/>
    <col min="2" max="2" width="3.5" style="768" bestFit="1" customWidth="1"/>
    <col min="3" max="3" width="33" style="768" bestFit="1" customWidth="1"/>
    <col min="4" max="4" width="11" style="768" customWidth="1"/>
    <col min="5" max="5" width="10.6640625" style="768" customWidth="1"/>
    <col min="6" max="8" width="11.33203125" style="768" customWidth="1"/>
    <col min="9" max="9" width="10.6640625" style="768" customWidth="1"/>
    <col min="10" max="16384" width="9.33203125" style="768"/>
  </cols>
  <sheetData>
    <row r="1" spans="2:23" ht="15" customHeight="1"/>
    <row r="2" spans="2:23" ht="20.25" customHeight="1">
      <c r="B2" s="1502" t="s">
        <v>712</v>
      </c>
      <c r="C2" s="1503"/>
    </row>
    <row r="3" spans="2:23" s="800" customFormat="1" ht="18.75" customHeight="1">
      <c r="I3" s="788" t="s">
        <v>713</v>
      </c>
      <c r="W3" s="812"/>
    </row>
    <row r="4" spans="2:23" s="812" customFormat="1" ht="18.75" customHeight="1">
      <c r="B4" s="787"/>
      <c r="C4" s="786"/>
      <c r="D4" s="1712" t="s">
        <v>714</v>
      </c>
      <c r="E4" s="1716" t="s">
        <v>637</v>
      </c>
      <c r="F4" s="1716"/>
      <c r="G4" s="1704"/>
      <c r="H4" s="1712" t="s">
        <v>715</v>
      </c>
      <c r="I4" s="1707" t="s">
        <v>716</v>
      </c>
    </row>
    <row r="5" spans="2:23" s="810" customFormat="1" ht="36" customHeight="1">
      <c r="B5" s="785"/>
      <c r="C5" s="784"/>
      <c r="D5" s="1713"/>
      <c r="E5" s="783" t="s">
        <v>717</v>
      </c>
      <c r="F5" s="783" t="s">
        <v>718</v>
      </c>
      <c r="G5" s="811" t="s">
        <v>719</v>
      </c>
      <c r="H5" s="1713"/>
      <c r="I5" s="1708"/>
    </row>
    <row r="6" spans="2:23" s="808" customFormat="1" ht="18.75" customHeight="1">
      <c r="B6" s="1700" t="s">
        <v>628</v>
      </c>
      <c r="C6" s="1701"/>
      <c r="D6" s="781" t="s">
        <v>632</v>
      </c>
      <c r="E6" s="781" t="s">
        <v>634</v>
      </c>
      <c r="F6" s="781" t="s">
        <v>638</v>
      </c>
      <c r="G6" s="809" t="s">
        <v>640</v>
      </c>
      <c r="H6" s="781" t="s">
        <v>642</v>
      </c>
      <c r="I6" s="780" t="s">
        <v>725</v>
      </c>
    </row>
    <row r="7" spans="2:23" s="805" customFormat="1" ht="18.75" customHeight="1">
      <c r="B7" s="1714" t="s">
        <v>630</v>
      </c>
      <c r="C7" s="1715"/>
      <c r="D7" s="798"/>
      <c r="E7" s="798" t="s">
        <v>726</v>
      </c>
      <c r="F7" s="798" t="s">
        <v>1105</v>
      </c>
      <c r="G7" s="807" t="s">
        <v>1104</v>
      </c>
      <c r="H7" s="798" t="s">
        <v>1103</v>
      </c>
      <c r="I7" s="806" t="s">
        <v>727</v>
      </c>
    </row>
    <row r="8" spans="2:23" s="800" customFormat="1" ht="18.75" customHeight="1">
      <c r="B8" s="796" t="s">
        <v>263</v>
      </c>
      <c r="C8" s="795" t="s">
        <v>0</v>
      </c>
      <c r="D8" s="794">
        <f>'★波及効果計算ｼｰﾄ ok '!D8</f>
        <v>0</v>
      </c>
      <c r="E8" s="794">
        <f>'★波及効果計算ｼｰﾄ ok '!E8</f>
        <v>0</v>
      </c>
      <c r="F8" s="794">
        <f>'★波及効果計算ｼｰﾄ ok '!F8</f>
        <v>0</v>
      </c>
      <c r="G8" s="804">
        <f>'★波及効果計算ｼｰﾄ ok '!G8</f>
        <v>0</v>
      </c>
      <c r="H8" s="794">
        <f>'★波及効果計算ｼｰﾄ ok '!H8</f>
        <v>0</v>
      </c>
      <c r="I8" s="803">
        <f>'★波及効果計算ｼｰﾄ ok '!I8</f>
        <v>0</v>
      </c>
    </row>
    <row r="9" spans="2:23" s="800" customFormat="1" ht="18.75" customHeight="1">
      <c r="B9" s="776" t="s">
        <v>265</v>
      </c>
      <c r="C9" s="775" t="s">
        <v>574</v>
      </c>
      <c r="D9" s="774">
        <f>'★波及効果計算ｼｰﾄ ok '!D9</f>
        <v>0</v>
      </c>
      <c r="E9" s="774">
        <f>'★波及効果計算ｼｰﾄ ok '!E9</f>
        <v>0</v>
      </c>
      <c r="F9" s="774">
        <f>'★波及効果計算ｼｰﾄ ok '!F9</f>
        <v>0</v>
      </c>
      <c r="G9" s="802">
        <f>'★波及効果計算ｼｰﾄ ok '!G9</f>
        <v>0</v>
      </c>
      <c r="H9" s="774">
        <f>'★波及効果計算ｼｰﾄ ok '!H9</f>
        <v>0</v>
      </c>
      <c r="I9" s="773">
        <f>'★波及効果計算ｼｰﾄ ok '!I9</f>
        <v>0</v>
      </c>
    </row>
    <row r="10" spans="2:23" s="800" customFormat="1" ht="18.75" customHeight="1">
      <c r="B10" s="776" t="s">
        <v>267</v>
      </c>
      <c r="C10" s="775" t="s">
        <v>575</v>
      </c>
      <c r="D10" s="774">
        <f>'★波及効果計算ｼｰﾄ ok '!D10</f>
        <v>0</v>
      </c>
      <c r="E10" s="774">
        <f>'★波及効果計算ｼｰﾄ ok '!E10</f>
        <v>0</v>
      </c>
      <c r="F10" s="774">
        <f>'★波及効果計算ｼｰﾄ ok '!F10</f>
        <v>0</v>
      </c>
      <c r="G10" s="802">
        <f>'★波及効果計算ｼｰﾄ ok '!G10</f>
        <v>0</v>
      </c>
      <c r="H10" s="774">
        <f>'★波及効果計算ｼｰﾄ ok '!H10</f>
        <v>0</v>
      </c>
      <c r="I10" s="773">
        <f>'★波及効果計算ｼｰﾄ ok '!I10</f>
        <v>0</v>
      </c>
    </row>
    <row r="11" spans="2:23" s="800" customFormat="1" ht="18.75" customHeight="1">
      <c r="B11" s="776" t="s">
        <v>268</v>
      </c>
      <c r="C11" s="775" t="s">
        <v>3</v>
      </c>
      <c r="D11" s="774">
        <f>'★波及効果計算ｼｰﾄ ok '!D11</f>
        <v>0</v>
      </c>
      <c r="E11" s="774">
        <f>'★波及効果計算ｼｰﾄ ok '!E11</f>
        <v>0</v>
      </c>
      <c r="F11" s="774">
        <f>'★波及効果計算ｼｰﾄ ok '!F11</f>
        <v>0</v>
      </c>
      <c r="G11" s="802">
        <f>'★波及効果計算ｼｰﾄ ok '!G11</f>
        <v>0</v>
      </c>
      <c r="H11" s="774">
        <f>'★波及効果計算ｼｰﾄ ok '!H11</f>
        <v>0</v>
      </c>
      <c r="I11" s="773">
        <f>'★波及効果計算ｼｰﾄ ok '!I11</f>
        <v>0</v>
      </c>
    </row>
    <row r="12" spans="2:23" s="800" customFormat="1" ht="18.75" customHeight="1">
      <c r="B12" s="776" t="s">
        <v>269</v>
      </c>
      <c r="C12" s="775" t="s">
        <v>4</v>
      </c>
      <c r="D12" s="774">
        <f>'★波及効果計算ｼｰﾄ ok '!D12</f>
        <v>0</v>
      </c>
      <c r="E12" s="774">
        <f>'★波及効果計算ｼｰﾄ ok '!E12</f>
        <v>0</v>
      </c>
      <c r="F12" s="774">
        <f>'★波及効果計算ｼｰﾄ ok '!F12</f>
        <v>0</v>
      </c>
      <c r="G12" s="802">
        <f>'★波及効果計算ｼｰﾄ ok '!G12</f>
        <v>0</v>
      </c>
      <c r="H12" s="774">
        <f>'★波及効果計算ｼｰﾄ ok '!H12</f>
        <v>0</v>
      </c>
      <c r="I12" s="773">
        <f>'★波及効果計算ｼｰﾄ ok '!I12</f>
        <v>0</v>
      </c>
    </row>
    <row r="13" spans="2:23" s="800" customFormat="1" ht="18.75" customHeight="1">
      <c r="B13" s="776" t="s">
        <v>271</v>
      </c>
      <c r="C13" s="775" t="s">
        <v>5</v>
      </c>
      <c r="D13" s="774">
        <f>'★波及効果計算ｼｰﾄ ok '!D13</f>
        <v>0</v>
      </c>
      <c r="E13" s="774">
        <f>'★波及効果計算ｼｰﾄ ok '!E13</f>
        <v>0</v>
      </c>
      <c r="F13" s="774">
        <f>'★波及効果計算ｼｰﾄ ok '!F13</f>
        <v>0</v>
      </c>
      <c r="G13" s="802">
        <f>'★波及効果計算ｼｰﾄ ok '!G13</f>
        <v>0</v>
      </c>
      <c r="H13" s="774">
        <f>'★波及効果計算ｼｰﾄ ok '!H13</f>
        <v>0</v>
      </c>
      <c r="I13" s="773">
        <f>'★波及効果計算ｼｰﾄ ok '!I13</f>
        <v>0</v>
      </c>
    </row>
    <row r="14" spans="2:23" s="800" customFormat="1" ht="18.75" customHeight="1">
      <c r="B14" s="776" t="s">
        <v>273</v>
      </c>
      <c r="C14" s="777" t="s">
        <v>6</v>
      </c>
      <c r="D14" s="774">
        <f>'★波及効果計算ｼｰﾄ ok '!D14</f>
        <v>0</v>
      </c>
      <c r="E14" s="774">
        <f>'★波及効果計算ｼｰﾄ ok '!E14</f>
        <v>0</v>
      </c>
      <c r="F14" s="774">
        <f>'★波及効果計算ｼｰﾄ ok '!F14</f>
        <v>0</v>
      </c>
      <c r="G14" s="802">
        <f>'★波及効果計算ｼｰﾄ ok '!G14</f>
        <v>0</v>
      </c>
      <c r="H14" s="774">
        <f>'★波及効果計算ｼｰﾄ ok '!H14</f>
        <v>0</v>
      </c>
      <c r="I14" s="773">
        <f>'★波及効果計算ｼｰﾄ ok '!I14</f>
        <v>0</v>
      </c>
    </row>
    <row r="15" spans="2:23" s="800" customFormat="1" ht="18.75" customHeight="1">
      <c r="B15" s="776" t="s">
        <v>274</v>
      </c>
      <c r="C15" s="775" t="s">
        <v>7</v>
      </c>
      <c r="D15" s="774">
        <f>'★波及効果計算ｼｰﾄ ok '!D15</f>
        <v>0</v>
      </c>
      <c r="E15" s="774">
        <f>'★波及効果計算ｼｰﾄ ok '!E15</f>
        <v>0</v>
      </c>
      <c r="F15" s="774">
        <f>'★波及効果計算ｼｰﾄ ok '!F15</f>
        <v>0</v>
      </c>
      <c r="G15" s="802">
        <f>'★波及効果計算ｼｰﾄ ok '!G15</f>
        <v>0</v>
      </c>
      <c r="H15" s="774">
        <f>'★波及効果計算ｼｰﾄ ok '!H15</f>
        <v>0</v>
      </c>
      <c r="I15" s="773">
        <f>'★波及効果計算ｼｰﾄ ok '!I15</f>
        <v>0</v>
      </c>
    </row>
    <row r="16" spans="2:23" s="800" customFormat="1" ht="18.75" customHeight="1">
      <c r="B16" s="776" t="s">
        <v>277</v>
      </c>
      <c r="C16" s="777" t="s">
        <v>8</v>
      </c>
      <c r="D16" s="774">
        <f>'★波及効果計算ｼｰﾄ ok '!D16</f>
        <v>0</v>
      </c>
      <c r="E16" s="774">
        <f>'★波及効果計算ｼｰﾄ ok '!E16</f>
        <v>0</v>
      </c>
      <c r="F16" s="774">
        <f>'★波及効果計算ｼｰﾄ ok '!F16</f>
        <v>0</v>
      </c>
      <c r="G16" s="802">
        <f>'★波及効果計算ｼｰﾄ ok '!G16</f>
        <v>0</v>
      </c>
      <c r="H16" s="774">
        <f>'★波及効果計算ｼｰﾄ ok '!H16</f>
        <v>0</v>
      </c>
      <c r="I16" s="773">
        <f>'★波及効果計算ｼｰﾄ ok '!I16</f>
        <v>0</v>
      </c>
    </row>
    <row r="17" spans="2:9" s="800" customFormat="1" ht="18.75" customHeight="1">
      <c r="B17" s="776" t="s">
        <v>120</v>
      </c>
      <c r="C17" s="777" t="s">
        <v>576</v>
      </c>
      <c r="D17" s="774">
        <f>'★波及効果計算ｼｰﾄ ok '!D17</f>
        <v>0</v>
      </c>
      <c r="E17" s="774">
        <f>'★波及効果計算ｼｰﾄ ok '!E17</f>
        <v>0</v>
      </c>
      <c r="F17" s="774">
        <f>'★波及効果計算ｼｰﾄ ok '!F17</f>
        <v>0</v>
      </c>
      <c r="G17" s="802">
        <f>'★波及効果計算ｼｰﾄ ok '!G17</f>
        <v>0</v>
      </c>
      <c r="H17" s="774">
        <f>'★波及効果計算ｼｰﾄ ok '!H17</f>
        <v>0</v>
      </c>
      <c r="I17" s="773">
        <f>'★波及効果計算ｼｰﾄ ok '!I17</f>
        <v>0</v>
      </c>
    </row>
    <row r="18" spans="2:9" s="800" customFormat="1" ht="18.75" customHeight="1">
      <c r="B18" s="776" t="s">
        <v>121</v>
      </c>
      <c r="C18" s="775" t="s">
        <v>9</v>
      </c>
      <c r="D18" s="774">
        <f>'★波及効果計算ｼｰﾄ ok '!D18</f>
        <v>0</v>
      </c>
      <c r="E18" s="774">
        <f>'★波及効果計算ｼｰﾄ ok '!E18</f>
        <v>0</v>
      </c>
      <c r="F18" s="774">
        <f>'★波及効果計算ｼｰﾄ ok '!F18</f>
        <v>0</v>
      </c>
      <c r="G18" s="802">
        <f>'★波及効果計算ｼｰﾄ ok '!G18</f>
        <v>0</v>
      </c>
      <c r="H18" s="774">
        <f>'★波及効果計算ｼｰﾄ ok '!H18</f>
        <v>0</v>
      </c>
      <c r="I18" s="773">
        <f>'★波及効果計算ｼｰﾄ ok '!I18</f>
        <v>0</v>
      </c>
    </row>
    <row r="19" spans="2:9" s="800" customFormat="1" ht="18.75" customHeight="1">
      <c r="B19" s="776" t="s">
        <v>123</v>
      </c>
      <c r="C19" s="775" t="s">
        <v>10</v>
      </c>
      <c r="D19" s="774">
        <f>'★波及効果計算ｼｰﾄ ok '!D19</f>
        <v>0</v>
      </c>
      <c r="E19" s="774">
        <f>'★波及効果計算ｼｰﾄ ok '!E19</f>
        <v>0</v>
      </c>
      <c r="F19" s="774">
        <f>'★波及効果計算ｼｰﾄ ok '!F19</f>
        <v>0</v>
      </c>
      <c r="G19" s="802">
        <f>'★波及効果計算ｼｰﾄ ok '!G19</f>
        <v>0</v>
      </c>
      <c r="H19" s="774">
        <f>'★波及効果計算ｼｰﾄ ok '!H19</f>
        <v>0</v>
      </c>
      <c r="I19" s="773">
        <f>'★波及効果計算ｼｰﾄ ok '!I19</f>
        <v>0</v>
      </c>
    </row>
    <row r="20" spans="2:9" s="800" customFormat="1" ht="18.75" customHeight="1">
      <c r="B20" s="776" t="s">
        <v>125</v>
      </c>
      <c r="C20" s="775" t="s">
        <v>11</v>
      </c>
      <c r="D20" s="774">
        <f>'★波及効果計算ｼｰﾄ ok '!D20</f>
        <v>0</v>
      </c>
      <c r="E20" s="774">
        <f>'★波及効果計算ｼｰﾄ ok '!E20</f>
        <v>0</v>
      </c>
      <c r="F20" s="774">
        <f>'★波及効果計算ｼｰﾄ ok '!F20</f>
        <v>0</v>
      </c>
      <c r="G20" s="802">
        <f>'★波及効果計算ｼｰﾄ ok '!G20</f>
        <v>0</v>
      </c>
      <c r="H20" s="774">
        <f>'★波及効果計算ｼｰﾄ ok '!H20</f>
        <v>0</v>
      </c>
      <c r="I20" s="773">
        <f>'★波及効果計算ｼｰﾄ ok '!I20</f>
        <v>0</v>
      </c>
    </row>
    <row r="21" spans="2:9" s="800" customFormat="1" ht="18.75" customHeight="1">
      <c r="B21" s="776" t="s">
        <v>127</v>
      </c>
      <c r="C21" s="775" t="s">
        <v>12</v>
      </c>
      <c r="D21" s="774">
        <f>'★波及効果計算ｼｰﾄ ok '!D21</f>
        <v>0</v>
      </c>
      <c r="E21" s="774">
        <f>'★波及効果計算ｼｰﾄ ok '!E21</f>
        <v>0</v>
      </c>
      <c r="F21" s="774">
        <f>'★波及効果計算ｼｰﾄ ok '!F21</f>
        <v>0</v>
      </c>
      <c r="G21" s="802">
        <f>'★波及効果計算ｼｰﾄ ok '!G21</f>
        <v>0</v>
      </c>
      <c r="H21" s="774">
        <f>'★波及効果計算ｼｰﾄ ok '!H21</f>
        <v>0</v>
      </c>
      <c r="I21" s="773">
        <f>'★波及効果計算ｼｰﾄ ok '!I21</f>
        <v>0</v>
      </c>
    </row>
    <row r="22" spans="2:9" s="800" customFormat="1" ht="18.75" customHeight="1">
      <c r="B22" s="776" t="s">
        <v>128</v>
      </c>
      <c r="C22" s="775" t="s">
        <v>418</v>
      </c>
      <c r="D22" s="774">
        <f>'★波及効果計算ｼｰﾄ ok '!D22</f>
        <v>0</v>
      </c>
      <c r="E22" s="774">
        <f>'★波及効果計算ｼｰﾄ ok '!E22</f>
        <v>0</v>
      </c>
      <c r="F22" s="774">
        <f>'★波及効果計算ｼｰﾄ ok '!F22</f>
        <v>0</v>
      </c>
      <c r="G22" s="802">
        <f>'★波及効果計算ｼｰﾄ ok '!G22</f>
        <v>0</v>
      </c>
      <c r="H22" s="774">
        <f>'★波及効果計算ｼｰﾄ ok '!H22</f>
        <v>0</v>
      </c>
      <c r="I22" s="773">
        <f>'★波及効果計算ｼｰﾄ ok '!I22</f>
        <v>0</v>
      </c>
    </row>
    <row r="23" spans="2:9" s="800" customFormat="1" ht="18.75" customHeight="1">
      <c r="B23" s="776" t="s">
        <v>129</v>
      </c>
      <c r="C23" s="775" t="s">
        <v>419</v>
      </c>
      <c r="D23" s="774">
        <f>'★波及効果計算ｼｰﾄ ok '!D23</f>
        <v>0</v>
      </c>
      <c r="E23" s="774">
        <f>'★波及効果計算ｼｰﾄ ok '!E23</f>
        <v>0</v>
      </c>
      <c r="F23" s="774">
        <f>'★波及効果計算ｼｰﾄ ok '!F23</f>
        <v>0</v>
      </c>
      <c r="G23" s="802">
        <f>'★波及効果計算ｼｰﾄ ok '!G23</f>
        <v>0</v>
      </c>
      <c r="H23" s="774">
        <f>'★波及効果計算ｼｰﾄ ok '!H23</f>
        <v>0</v>
      </c>
      <c r="I23" s="773">
        <f>'★波及効果計算ｼｰﾄ ok '!I23</f>
        <v>0</v>
      </c>
    </row>
    <row r="24" spans="2:9" s="800" customFormat="1" ht="18.75" customHeight="1">
      <c r="B24" s="776" t="s">
        <v>131</v>
      </c>
      <c r="C24" s="775" t="s">
        <v>420</v>
      </c>
      <c r="D24" s="774">
        <f>'★波及効果計算ｼｰﾄ ok '!D24</f>
        <v>0</v>
      </c>
      <c r="E24" s="774">
        <f>'★波及効果計算ｼｰﾄ ok '!E24</f>
        <v>0</v>
      </c>
      <c r="F24" s="774">
        <f>'★波及効果計算ｼｰﾄ ok '!F24</f>
        <v>0</v>
      </c>
      <c r="G24" s="802">
        <f>'★波及効果計算ｼｰﾄ ok '!G24</f>
        <v>0</v>
      </c>
      <c r="H24" s="774">
        <f>'★波及効果計算ｼｰﾄ ok '!H24</f>
        <v>0</v>
      </c>
      <c r="I24" s="773">
        <f>'★波及効果計算ｼｰﾄ ok '!I24</f>
        <v>0</v>
      </c>
    </row>
    <row r="25" spans="2:9" s="800" customFormat="1" ht="18.75" customHeight="1">
      <c r="B25" s="776" t="s">
        <v>133</v>
      </c>
      <c r="C25" s="775" t="s">
        <v>14</v>
      </c>
      <c r="D25" s="774">
        <f>'★波及効果計算ｼｰﾄ ok '!D25</f>
        <v>0</v>
      </c>
      <c r="E25" s="774">
        <f>'★波及効果計算ｼｰﾄ ok '!E25</f>
        <v>0</v>
      </c>
      <c r="F25" s="774">
        <f>'★波及効果計算ｼｰﾄ ok '!F25</f>
        <v>0</v>
      </c>
      <c r="G25" s="802">
        <f>'★波及効果計算ｼｰﾄ ok '!G25</f>
        <v>0</v>
      </c>
      <c r="H25" s="774">
        <f>'★波及効果計算ｼｰﾄ ok '!H25</f>
        <v>0</v>
      </c>
      <c r="I25" s="773">
        <f>'★波及効果計算ｼｰﾄ ok '!I25</f>
        <v>0</v>
      </c>
    </row>
    <row r="26" spans="2:9" s="800" customFormat="1" ht="18.75" customHeight="1">
      <c r="B26" s="776" t="s">
        <v>135</v>
      </c>
      <c r="C26" s="775" t="s">
        <v>13</v>
      </c>
      <c r="D26" s="774">
        <f>'★波及効果計算ｼｰﾄ ok '!D26</f>
        <v>0</v>
      </c>
      <c r="E26" s="774">
        <f>'★波及効果計算ｼｰﾄ ok '!E26</f>
        <v>0</v>
      </c>
      <c r="F26" s="774">
        <f>'★波及効果計算ｼｰﾄ ok '!F26</f>
        <v>0</v>
      </c>
      <c r="G26" s="802">
        <f>'★波及効果計算ｼｰﾄ ok '!G26</f>
        <v>0</v>
      </c>
      <c r="H26" s="774">
        <f>'★波及効果計算ｼｰﾄ ok '!H26</f>
        <v>0</v>
      </c>
      <c r="I26" s="773">
        <f>'★波及効果計算ｼｰﾄ ok '!I26</f>
        <v>0</v>
      </c>
    </row>
    <row r="27" spans="2:9" s="800" customFormat="1" ht="18.75" customHeight="1">
      <c r="B27" s="776" t="s">
        <v>136</v>
      </c>
      <c r="C27" s="775" t="s">
        <v>577</v>
      </c>
      <c r="D27" s="774">
        <f>'★波及効果計算ｼｰﾄ ok '!D27</f>
        <v>0</v>
      </c>
      <c r="E27" s="774">
        <f>'★波及効果計算ｼｰﾄ ok '!E27</f>
        <v>0</v>
      </c>
      <c r="F27" s="774">
        <f>'★波及効果計算ｼｰﾄ ok '!F27</f>
        <v>0</v>
      </c>
      <c r="G27" s="802">
        <f>'★波及効果計算ｼｰﾄ ok '!G27</f>
        <v>0</v>
      </c>
      <c r="H27" s="774">
        <f>'★波及効果計算ｼｰﾄ ok '!H27</f>
        <v>0</v>
      </c>
      <c r="I27" s="773">
        <f>'★波及効果計算ｼｰﾄ ok '!I27</f>
        <v>0</v>
      </c>
    </row>
    <row r="28" spans="2:9" s="800" customFormat="1" ht="18.75" customHeight="1">
      <c r="B28" s="776" t="s">
        <v>138</v>
      </c>
      <c r="C28" s="775" t="s">
        <v>15</v>
      </c>
      <c r="D28" s="774">
        <f>'★波及効果計算ｼｰﾄ ok '!D28</f>
        <v>0</v>
      </c>
      <c r="E28" s="774">
        <f>'★波及効果計算ｼｰﾄ ok '!E28</f>
        <v>0</v>
      </c>
      <c r="F28" s="774">
        <f>'★波及効果計算ｼｰﾄ ok '!F28</f>
        <v>0</v>
      </c>
      <c r="G28" s="802">
        <f>'★波及効果計算ｼｰﾄ ok '!G28</f>
        <v>0</v>
      </c>
      <c r="H28" s="774">
        <f>'★波及効果計算ｼｰﾄ ok '!H28</f>
        <v>0</v>
      </c>
      <c r="I28" s="773">
        <f>'★波及効果計算ｼｰﾄ ok '!I28</f>
        <v>0</v>
      </c>
    </row>
    <row r="29" spans="2:9" s="800" customFormat="1" ht="18.75" customHeight="1">
      <c r="B29" s="776" t="s">
        <v>139</v>
      </c>
      <c r="C29" s="775" t="s">
        <v>16</v>
      </c>
      <c r="D29" s="774">
        <f>'★波及効果計算ｼｰﾄ ok '!D29</f>
        <v>0</v>
      </c>
      <c r="E29" s="774">
        <f>'★波及効果計算ｼｰﾄ ok '!E29</f>
        <v>0</v>
      </c>
      <c r="F29" s="774">
        <f>'★波及効果計算ｼｰﾄ ok '!F29</f>
        <v>0</v>
      </c>
      <c r="G29" s="802">
        <f>'★波及効果計算ｼｰﾄ ok '!G29</f>
        <v>0</v>
      </c>
      <c r="H29" s="774">
        <f>'★波及効果計算ｼｰﾄ ok '!H29</f>
        <v>0</v>
      </c>
      <c r="I29" s="773">
        <f>'★波及効果計算ｼｰﾄ ok '!I29</f>
        <v>0</v>
      </c>
    </row>
    <row r="30" spans="2:9" s="800" customFormat="1" ht="18.75" customHeight="1">
      <c r="B30" s="776" t="s">
        <v>140</v>
      </c>
      <c r="C30" s="775" t="s">
        <v>17</v>
      </c>
      <c r="D30" s="774">
        <f>'★波及効果計算ｼｰﾄ ok '!D30</f>
        <v>0</v>
      </c>
      <c r="E30" s="774">
        <f>'★波及効果計算ｼｰﾄ ok '!E30</f>
        <v>0</v>
      </c>
      <c r="F30" s="774">
        <f>'★波及効果計算ｼｰﾄ ok '!F30</f>
        <v>0</v>
      </c>
      <c r="G30" s="802">
        <f>'★波及効果計算ｼｰﾄ ok '!G30</f>
        <v>0</v>
      </c>
      <c r="H30" s="774">
        <f>'★波及効果計算ｼｰﾄ ok '!H30</f>
        <v>0</v>
      </c>
      <c r="I30" s="773">
        <f>'★波及効果計算ｼｰﾄ ok '!I30</f>
        <v>0</v>
      </c>
    </row>
    <row r="31" spans="2:9" s="800" customFormat="1" ht="18.75" customHeight="1">
      <c r="B31" s="776" t="s">
        <v>141</v>
      </c>
      <c r="C31" s="775" t="s">
        <v>18</v>
      </c>
      <c r="D31" s="774">
        <f>'★波及効果計算ｼｰﾄ ok '!D31</f>
        <v>0</v>
      </c>
      <c r="E31" s="774">
        <f>'★波及効果計算ｼｰﾄ ok '!E31</f>
        <v>0</v>
      </c>
      <c r="F31" s="774">
        <f>'★波及効果計算ｼｰﾄ ok '!F31</f>
        <v>0</v>
      </c>
      <c r="G31" s="802">
        <f>'★波及効果計算ｼｰﾄ ok '!G31</f>
        <v>0</v>
      </c>
      <c r="H31" s="774">
        <f>'★波及効果計算ｼｰﾄ ok '!H31</f>
        <v>0</v>
      </c>
      <c r="I31" s="773">
        <f>'★波及効果計算ｼｰﾄ ok '!I31</f>
        <v>0</v>
      </c>
    </row>
    <row r="32" spans="2:9" s="800" customFormat="1" ht="18.75" customHeight="1">
      <c r="B32" s="776" t="s">
        <v>143</v>
      </c>
      <c r="C32" s="775" t="s">
        <v>29</v>
      </c>
      <c r="D32" s="774">
        <f>'★波及効果計算ｼｰﾄ ok '!D32</f>
        <v>0</v>
      </c>
      <c r="E32" s="774">
        <f>'★波及効果計算ｼｰﾄ ok '!E32</f>
        <v>0</v>
      </c>
      <c r="F32" s="774">
        <f>'★波及効果計算ｼｰﾄ ok '!F32</f>
        <v>0</v>
      </c>
      <c r="G32" s="802">
        <f>'★波及効果計算ｼｰﾄ ok '!G32</f>
        <v>0</v>
      </c>
      <c r="H32" s="774">
        <f>'★波及効果計算ｼｰﾄ ok '!H32</f>
        <v>0</v>
      </c>
      <c r="I32" s="773">
        <f>'★波及効果計算ｼｰﾄ ok '!I32</f>
        <v>0</v>
      </c>
    </row>
    <row r="33" spans="2:9" s="800" customFormat="1" ht="18.75" customHeight="1">
      <c r="B33" s="776" t="s">
        <v>145</v>
      </c>
      <c r="C33" s="775" t="s">
        <v>30</v>
      </c>
      <c r="D33" s="774">
        <f>'★波及効果計算ｼｰﾄ ok '!D33</f>
        <v>0</v>
      </c>
      <c r="E33" s="774">
        <f>'★波及効果計算ｼｰﾄ ok '!E33</f>
        <v>0</v>
      </c>
      <c r="F33" s="774">
        <f>'★波及効果計算ｼｰﾄ ok '!F33</f>
        <v>0</v>
      </c>
      <c r="G33" s="802">
        <f>'★波及効果計算ｼｰﾄ ok '!G33</f>
        <v>0</v>
      </c>
      <c r="H33" s="774">
        <f>'★波及効果計算ｼｰﾄ ok '!H33</f>
        <v>0</v>
      </c>
      <c r="I33" s="773">
        <f>'★波及効果計算ｼｰﾄ ok '!I33</f>
        <v>0</v>
      </c>
    </row>
    <row r="34" spans="2:9" s="800" customFormat="1" ht="18.75" customHeight="1">
      <c r="B34" s="776" t="s">
        <v>146</v>
      </c>
      <c r="C34" s="775" t="s">
        <v>19</v>
      </c>
      <c r="D34" s="774">
        <f>'★波及効果計算ｼｰﾄ ok '!D34</f>
        <v>0</v>
      </c>
      <c r="E34" s="774">
        <f>'★波及効果計算ｼｰﾄ ok '!E34</f>
        <v>0</v>
      </c>
      <c r="F34" s="774">
        <f>'★波及効果計算ｼｰﾄ ok '!F34</f>
        <v>0</v>
      </c>
      <c r="G34" s="802">
        <f>'★波及効果計算ｼｰﾄ ok '!G34</f>
        <v>0</v>
      </c>
      <c r="H34" s="774">
        <f>'★波及効果計算ｼｰﾄ ok '!H34</f>
        <v>0</v>
      </c>
      <c r="I34" s="773">
        <f>'★波及効果計算ｼｰﾄ ok '!I34</f>
        <v>0</v>
      </c>
    </row>
    <row r="35" spans="2:9" s="800" customFormat="1" ht="18.75" customHeight="1">
      <c r="B35" s="776" t="s">
        <v>147</v>
      </c>
      <c r="C35" s="775" t="s">
        <v>20</v>
      </c>
      <c r="D35" s="774">
        <f>'★波及効果計算ｼｰﾄ ok '!D35</f>
        <v>0</v>
      </c>
      <c r="E35" s="774">
        <f>'★波及効果計算ｼｰﾄ ok '!E35</f>
        <v>0</v>
      </c>
      <c r="F35" s="774">
        <f>'★波及効果計算ｼｰﾄ ok '!F35</f>
        <v>0</v>
      </c>
      <c r="G35" s="802">
        <f>'★波及効果計算ｼｰﾄ ok '!G35</f>
        <v>0</v>
      </c>
      <c r="H35" s="774">
        <f>'★波及効果計算ｼｰﾄ ok '!H35</f>
        <v>0</v>
      </c>
      <c r="I35" s="773">
        <f>'★波及効果計算ｼｰﾄ ok '!I35</f>
        <v>0</v>
      </c>
    </row>
    <row r="36" spans="2:9" s="800" customFormat="1" ht="18.75" customHeight="1">
      <c r="B36" s="776" t="s">
        <v>149</v>
      </c>
      <c r="C36" s="775" t="s">
        <v>21</v>
      </c>
      <c r="D36" s="774">
        <f>'★波及効果計算ｼｰﾄ ok '!D36</f>
        <v>0</v>
      </c>
      <c r="E36" s="774">
        <f>'★波及効果計算ｼｰﾄ ok '!E36</f>
        <v>0</v>
      </c>
      <c r="F36" s="774">
        <f>'★波及効果計算ｼｰﾄ ok '!F36</f>
        <v>0</v>
      </c>
      <c r="G36" s="802">
        <f>'★波及効果計算ｼｰﾄ ok '!G36</f>
        <v>0</v>
      </c>
      <c r="H36" s="774">
        <f>'★波及効果計算ｼｰﾄ ok '!H36</f>
        <v>0</v>
      </c>
      <c r="I36" s="773">
        <f>'★波及効果計算ｼｰﾄ ok '!I36</f>
        <v>0</v>
      </c>
    </row>
    <row r="37" spans="2:9" s="800" customFormat="1" ht="18.75" customHeight="1">
      <c r="B37" s="776" t="s">
        <v>151</v>
      </c>
      <c r="C37" s="775" t="s">
        <v>32</v>
      </c>
      <c r="D37" s="774">
        <f>'★波及効果計算ｼｰﾄ ok '!D37</f>
        <v>0</v>
      </c>
      <c r="E37" s="774">
        <f>'★波及効果計算ｼｰﾄ ok '!E37</f>
        <v>0</v>
      </c>
      <c r="F37" s="774">
        <f>'★波及効果計算ｼｰﾄ ok '!F37</f>
        <v>0</v>
      </c>
      <c r="G37" s="802">
        <f>'★波及効果計算ｼｰﾄ ok '!G37</f>
        <v>0</v>
      </c>
      <c r="H37" s="774">
        <f>'★波及効果計算ｼｰﾄ ok '!H37</f>
        <v>0</v>
      </c>
      <c r="I37" s="773">
        <f>'★波及効果計算ｼｰﾄ ok '!I37</f>
        <v>0</v>
      </c>
    </row>
    <row r="38" spans="2:9" s="800" customFormat="1" ht="18.75" customHeight="1">
      <c r="B38" s="776" t="s">
        <v>153</v>
      </c>
      <c r="C38" s="775" t="s">
        <v>22</v>
      </c>
      <c r="D38" s="774">
        <f>'★波及効果計算ｼｰﾄ ok '!D38</f>
        <v>0</v>
      </c>
      <c r="E38" s="774">
        <f>'★波及効果計算ｼｰﾄ ok '!E38</f>
        <v>0</v>
      </c>
      <c r="F38" s="774">
        <f>'★波及効果計算ｼｰﾄ ok '!F38</f>
        <v>0</v>
      </c>
      <c r="G38" s="802">
        <f>'★波及効果計算ｼｰﾄ ok '!G38</f>
        <v>0</v>
      </c>
      <c r="H38" s="774">
        <f>'★波及効果計算ｼｰﾄ ok '!H38</f>
        <v>0</v>
      </c>
      <c r="I38" s="773">
        <f>'★波及効果計算ｼｰﾄ ok '!I38</f>
        <v>0</v>
      </c>
    </row>
    <row r="39" spans="2:9" s="800" customFormat="1" ht="18.75" customHeight="1">
      <c r="B39" s="776" t="s">
        <v>155</v>
      </c>
      <c r="C39" s="775" t="s">
        <v>23</v>
      </c>
      <c r="D39" s="774">
        <f>'★波及効果計算ｼｰﾄ ok '!D39</f>
        <v>0</v>
      </c>
      <c r="E39" s="774">
        <f>'★波及効果計算ｼｰﾄ ok '!E39</f>
        <v>0</v>
      </c>
      <c r="F39" s="774">
        <f>'★波及効果計算ｼｰﾄ ok '!F39</f>
        <v>0</v>
      </c>
      <c r="G39" s="802">
        <f>'★波及効果計算ｼｰﾄ ok '!G39</f>
        <v>0</v>
      </c>
      <c r="H39" s="774">
        <f>'★波及効果計算ｼｰﾄ ok '!H39</f>
        <v>0</v>
      </c>
      <c r="I39" s="773">
        <f>'★波及効果計算ｼｰﾄ ok '!I39</f>
        <v>0</v>
      </c>
    </row>
    <row r="40" spans="2:9" s="800" customFormat="1" ht="18.75" customHeight="1">
      <c r="B40" s="776" t="s">
        <v>156</v>
      </c>
      <c r="C40" s="775" t="s">
        <v>24</v>
      </c>
      <c r="D40" s="774">
        <f>'★波及効果計算ｼｰﾄ ok '!D40</f>
        <v>0</v>
      </c>
      <c r="E40" s="774">
        <f>'★波及効果計算ｼｰﾄ ok '!E40</f>
        <v>0</v>
      </c>
      <c r="F40" s="774">
        <f>'★波及効果計算ｼｰﾄ ok '!F40</f>
        <v>0</v>
      </c>
      <c r="G40" s="802">
        <f>'★波及効果計算ｼｰﾄ ok '!G40</f>
        <v>0</v>
      </c>
      <c r="H40" s="774">
        <f>'★波及効果計算ｼｰﾄ ok '!H40</f>
        <v>0</v>
      </c>
      <c r="I40" s="773">
        <f>'★波及効果計算ｼｰﾄ ok '!I40</f>
        <v>0</v>
      </c>
    </row>
    <row r="41" spans="2:9" s="800" customFormat="1" ht="18.75" customHeight="1">
      <c r="B41" s="776" t="s">
        <v>158</v>
      </c>
      <c r="C41" s="775" t="s">
        <v>31</v>
      </c>
      <c r="D41" s="774">
        <f>'★波及効果計算ｼｰﾄ ok '!D41</f>
        <v>0</v>
      </c>
      <c r="E41" s="774">
        <f>'★波及効果計算ｼｰﾄ ok '!E41</f>
        <v>0</v>
      </c>
      <c r="F41" s="774">
        <f>'★波及効果計算ｼｰﾄ ok '!F41</f>
        <v>0</v>
      </c>
      <c r="G41" s="802">
        <f>'★波及効果計算ｼｰﾄ ok '!G41</f>
        <v>0</v>
      </c>
      <c r="H41" s="774">
        <f>'★波及効果計算ｼｰﾄ ok '!H41</f>
        <v>0</v>
      </c>
      <c r="I41" s="773">
        <f>'★波及効果計算ｼｰﾄ ok '!I41</f>
        <v>0</v>
      </c>
    </row>
    <row r="42" spans="2:9" s="800" customFormat="1" ht="18.75" customHeight="1">
      <c r="B42" s="776" t="s">
        <v>160</v>
      </c>
      <c r="C42" s="775" t="s">
        <v>447</v>
      </c>
      <c r="D42" s="774">
        <f>'★波及効果計算ｼｰﾄ ok '!D42</f>
        <v>0</v>
      </c>
      <c r="E42" s="774">
        <f>'★波及効果計算ｼｰﾄ ok '!E42</f>
        <v>0</v>
      </c>
      <c r="F42" s="774">
        <f>'★波及効果計算ｼｰﾄ ok '!F42</f>
        <v>0</v>
      </c>
      <c r="G42" s="802">
        <f>'★波及効果計算ｼｰﾄ ok '!G42</f>
        <v>0</v>
      </c>
      <c r="H42" s="774">
        <f>'★波及効果計算ｼｰﾄ ok '!H42</f>
        <v>0</v>
      </c>
      <c r="I42" s="773">
        <f>'★波及効果計算ｼｰﾄ ok '!I42</f>
        <v>0</v>
      </c>
    </row>
    <row r="43" spans="2:9" s="800" customFormat="1" ht="18.75" customHeight="1">
      <c r="B43" s="776" t="s">
        <v>162</v>
      </c>
      <c r="C43" s="775" t="s">
        <v>25</v>
      </c>
      <c r="D43" s="774">
        <f>'★波及効果計算ｼｰﾄ ok '!D43</f>
        <v>0</v>
      </c>
      <c r="E43" s="774">
        <f>'★波及効果計算ｼｰﾄ ok '!E43</f>
        <v>0</v>
      </c>
      <c r="F43" s="774">
        <f>'★波及効果計算ｼｰﾄ ok '!F43</f>
        <v>0</v>
      </c>
      <c r="G43" s="802">
        <f>'★波及効果計算ｼｰﾄ ok '!G43</f>
        <v>0</v>
      </c>
      <c r="H43" s="774">
        <f>'★波及効果計算ｼｰﾄ ok '!H43</f>
        <v>0</v>
      </c>
      <c r="I43" s="773">
        <f>'★波及効果計算ｼｰﾄ ok '!I43</f>
        <v>0</v>
      </c>
    </row>
    <row r="44" spans="2:9" s="800" customFormat="1" ht="18.75" customHeight="1">
      <c r="B44" s="776" t="s">
        <v>164</v>
      </c>
      <c r="C44" s="775" t="s">
        <v>26</v>
      </c>
      <c r="D44" s="774">
        <f>'★波及効果計算ｼｰﾄ ok '!D44</f>
        <v>0</v>
      </c>
      <c r="E44" s="774">
        <f>'★波及効果計算ｼｰﾄ ok '!E44</f>
        <v>0</v>
      </c>
      <c r="F44" s="774">
        <f>'★波及効果計算ｼｰﾄ ok '!F44</f>
        <v>0</v>
      </c>
      <c r="G44" s="802">
        <f>'★波及効果計算ｼｰﾄ ok '!G44</f>
        <v>0</v>
      </c>
      <c r="H44" s="774">
        <f>'★波及効果計算ｼｰﾄ ok '!H44</f>
        <v>0</v>
      </c>
      <c r="I44" s="773">
        <f>'★波及効果計算ｼｰﾄ ok '!I44</f>
        <v>0</v>
      </c>
    </row>
    <row r="45" spans="2:9" s="800" customFormat="1" ht="18.75" customHeight="1">
      <c r="B45" s="776" t="s">
        <v>166</v>
      </c>
      <c r="C45" s="775" t="s">
        <v>27</v>
      </c>
      <c r="D45" s="774">
        <f>'★波及効果計算ｼｰﾄ ok '!D45</f>
        <v>0</v>
      </c>
      <c r="E45" s="774">
        <f>'★波及効果計算ｼｰﾄ ok '!E45</f>
        <v>0</v>
      </c>
      <c r="F45" s="774">
        <f>'★波及効果計算ｼｰﾄ ok '!F45</f>
        <v>0</v>
      </c>
      <c r="G45" s="802">
        <f>'★波及効果計算ｼｰﾄ ok '!G45</f>
        <v>0</v>
      </c>
      <c r="H45" s="774">
        <f>'★波及効果計算ｼｰﾄ ok '!H45</f>
        <v>0</v>
      </c>
      <c r="I45" s="773">
        <f>'★波及効果計算ｼｰﾄ ok '!I45</f>
        <v>0</v>
      </c>
    </row>
    <row r="46" spans="2:9" s="800" customFormat="1" ht="18.75" customHeight="1">
      <c r="B46" s="776" t="s">
        <v>168</v>
      </c>
      <c r="C46" s="775" t="s">
        <v>28</v>
      </c>
      <c r="D46" s="774">
        <f>'★波及効果計算ｼｰﾄ ok '!D46</f>
        <v>0</v>
      </c>
      <c r="E46" s="774">
        <f>'★波及効果計算ｼｰﾄ ok '!E46</f>
        <v>0</v>
      </c>
      <c r="F46" s="774">
        <f>'★波及効果計算ｼｰﾄ ok '!F46</f>
        <v>0</v>
      </c>
      <c r="G46" s="802">
        <f>'★波及効果計算ｼｰﾄ ok '!G46</f>
        <v>0</v>
      </c>
      <c r="H46" s="774">
        <f>'★波及効果計算ｼｰﾄ ok '!H46</f>
        <v>0</v>
      </c>
      <c r="I46" s="773">
        <f>'★波及効果計算ｼｰﾄ ok '!I46</f>
        <v>0</v>
      </c>
    </row>
    <row r="47" spans="2:9" s="800" customFormat="1" ht="18.75" customHeight="1">
      <c r="B47" s="772"/>
      <c r="C47" s="771" t="s">
        <v>578</v>
      </c>
      <c r="D47" s="770">
        <f>'★波及効果計算ｼｰﾄ ok '!D47</f>
        <v>0</v>
      </c>
      <c r="E47" s="770">
        <f>'★波及効果計算ｼｰﾄ ok '!E47</f>
        <v>0</v>
      </c>
      <c r="F47" s="770">
        <f>'★波及効果計算ｼｰﾄ ok '!F47</f>
        <v>0</v>
      </c>
      <c r="G47" s="801">
        <f>'★波及効果計算ｼｰﾄ ok '!G47</f>
        <v>0</v>
      </c>
      <c r="H47" s="770">
        <f>'★波及効果計算ｼｰﾄ ok '!H47</f>
        <v>0</v>
      </c>
      <c r="I47" s="769">
        <f>'★波及効果計算ｼｰﾄ ok '!I47</f>
        <v>0</v>
      </c>
    </row>
    <row r="49" spans="2:10" ht="18.75" customHeight="1">
      <c r="B49" s="787"/>
      <c r="C49" s="786"/>
      <c r="D49" s="1716" t="s">
        <v>728</v>
      </c>
      <c r="E49" s="1716"/>
      <c r="F49" s="1716"/>
      <c r="G49" s="1718" t="s">
        <v>729</v>
      </c>
      <c r="H49" s="1712" t="s">
        <v>730</v>
      </c>
      <c r="I49" s="1712" t="s">
        <v>731</v>
      </c>
      <c r="J49" s="1707" t="s">
        <v>732</v>
      </c>
    </row>
    <row r="50" spans="2:10" ht="36" customHeight="1">
      <c r="B50" s="785"/>
      <c r="C50" s="784"/>
      <c r="D50" s="783" t="s">
        <v>733</v>
      </c>
      <c r="E50" s="783" t="s">
        <v>734</v>
      </c>
      <c r="F50" s="783" t="s">
        <v>735</v>
      </c>
      <c r="G50" s="1719"/>
      <c r="H50" s="1713"/>
      <c r="I50" s="1713"/>
      <c r="J50" s="1708"/>
    </row>
    <row r="51" spans="2:10" ht="18.75" customHeight="1">
      <c r="B51" s="1700" t="s">
        <v>628</v>
      </c>
      <c r="C51" s="1701"/>
      <c r="D51" s="781" t="s">
        <v>736</v>
      </c>
      <c r="E51" s="781" t="s">
        <v>737</v>
      </c>
      <c r="F51" s="781" t="s">
        <v>738</v>
      </c>
      <c r="G51" s="799" t="s">
        <v>739</v>
      </c>
      <c r="H51" s="781" t="s">
        <v>740</v>
      </c>
      <c r="I51" s="781" t="s">
        <v>741</v>
      </c>
      <c r="J51" s="780" t="s">
        <v>742</v>
      </c>
    </row>
    <row r="52" spans="2:10" ht="18.75" customHeight="1">
      <c r="B52" s="1714" t="s">
        <v>630</v>
      </c>
      <c r="C52" s="1715"/>
      <c r="D52" s="798" t="s">
        <v>743</v>
      </c>
      <c r="E52" s="798" t="s">
        <v>744</v>
      </c>
      <c r="F52" s="798" t="s">
        <v>745</v>
      </c>
      <c r="G52" s="797" t="s">
        <v>658</v>
      </c>
      <c r="H52" s="779" t="s">
        <v>747</v>
      </c>
      <c r="I52" s="779" t="s">
        <v>748</v>
      </c>
      <c r="J52" s="778" t="s">
        <v>749</v>
      </c>
    </row>
    <row r="53" spans="2:10" ht="18.75" customHeight="1">
      <c r="B53" s="796" t="s">
        <v>263</v>
      </c>
      <c r="C53" s="795" t="s">
        <v>0</v>
      </c>
      <c r="D53" s="794">
        <f>'★波及効果計算ｼｰﾄ ok '!J8</f>
        <v>0</v>
      </c>
      <c r="E53" s="794">
        <f>'★波及効果計算ｼｰﾄ ok '!K8</f>
        <v>0</v>
      </c>
      <c r="F53" s="794">
        <f>'★波及効果計算ｼｰﾄ ok '!L8</f>
        <v>0</v>
      </c>
      <c r="G53" s="1709"/>
      <c r="H53" s="1709"/>
      <c r="I53" s="774">
        <f>'★波及効果計算ｼｰﾄ ok '!O8</f>
        <v>0</v>
      </c>
      <c r="J53" s="773">
        <f>'★波及効果計算ｼｰﾄ ok '!P8</f>
        <v>0</v>
      </c>
    </row>
    <row r="54" spans="2:10" ht="18.75" customHeight="1">
      <c r="B54" s="776" t="s">
        <v>265</v>
      </c>
      <c r="C54" s="775" t="s">
        <v>574</v>
      </c>
      <c r="D54" s="774">
        <f>'★波及効果計算ｼｰﾄ ok '!J9</f>
        <v>0</v>
      </c>
      <c r="E54" s="774">
        <f>'★波及効果計算ｼｰﾄ ok '!K9</f>
        <v>0</v>
      </c>
      <c r="F54" s="774">
        <f>'★波及効果計算ｼｰﾄ ok '!L9</f>
        <v>0</v>
      </c>
      <c r="G54" s="1710"/>
      <c r="H54" s="1710"/>
      <c r="I54" s="774">
        <f>'★波及効果計算ｼｰﾄ ok '!O9</f>
        <v>0</v>
      </c>
      <c r="J54" s="773">
        <f>'★波及効果計算ｼｰﾄ ok '!P9</f>
        <v>0</v>
      </c>
    </row>
    <row r="55" spans="2:10" ht="18.75" customHeight="1">
      <c r="B55" s="776" t="s">
        <v>267</v>
      </c>
      <c r="C55" s="775" t="s">
        <v>575</v>
      </c>
      <c r="D55" s="774">
        <f>'★波及効果計算ｼｰﾄ ok '!J10</f>
        <v>0</v>
      </c>
      <c r="E55" s="774">
        <f>'★波及効果計算ｼｰﾄ ok '!K10</f>
        <v>0</v>
      </c>
      <c r="F55" s="774">
        <f>'★波及効果計算ｼｰﾄ ok '!L10</f>
        <v>0</v>
      </c>
      <c r="G55" s="1710"/>
      <c r="H55" s="1710"/>
      <c r="I55" s="774">
        <f>'★波及効果計算ｼｰﾄ ok '!O10</f>
        <v>0</v>
      </c>
      <c r="J55" s="773">
        <f>'★波及効果計算ｼｰﾄ ok '!P10</f>
        <v>0</v>
      </c>
    </row>
    <row r="56" spans="2:10" ht="18.75" customHeight="1">
      <c r="B56" s="776" t="s">
        <v>268</v>
      </c>
      <c r="C56" s="775" t="s">
        <v>3</v>
      </c>
      <c r="D56" s="774">
        <f>'★波及効果計算ｼｰﾄ ok '!J11</f>
        <v>0</v>
      </c>
      <c r="E56" s="774">
        <f>'★波及効果計算ｼｰﾄ ok '!K11</f>
        <v>0</v>
      </c>
      <c r="F56" s="774">
        <f>'★波及効果計算ｼｰﾄ ok '!L11</f>
        <v>0</v>
      </c>
      <c r="G56" s="1710"/>
      <c r="H56" s="1710"/>
      <c r="I56" s="774">
        <f>'★波及効果計算ｼｰﾄ ok '!O11</f>
        <v>0</v>
      </c>
      <c r="J56" s="773">
        <f>'★波及効果計算ｼｰﾄ ok '!P11</f>
        <v>0</v>
      </c>
    </row>
    <row r="57" spans="2:10" ht="18.75" customHeight="1">
      <c r="B57" s="776" t="s">
        <v>269</v>
      </c>
      <c r="C57" s="775" t="s">
        <v>4</v>
      </c>
      <c r="D57" s="774">
        <f>'★波及効果計算ｼｰﾄ ok '!J12</f>
        <v>0</v>
      </c>
      <c r="E57" s="774">
        <f>'★波及効果計算ｼｰﾄ ok '!K12</f>
        <v>0</v>
      </c>
      <c r="F57" s="774">
        <f>'★波及効果計算ｼｰﾄ ok '!L12</f>
        <v>0</v>
      </c>
      <c r="G57" s="1710"/>
      <c r="H57" s="1710"/>
      <c r="I57" s="774">
        <f>'★波及効果計算ｼｰﾄ ok '!O12</f>
        <v>0</v>
      </c>
      <c r="J57" s="773">
        <f>'★波及効果計算ｼｰﾄ ok '!P12</f>
        <v>0</v>
      </c>
    </row>
    <row r="58" spans="2:10" ht="18.75" customHeight="1">
      <c r="B58" s="776" t="s">
        <v>271</v>
      </c>
      <c r="C58" s="775" t="s">
        <v>5</v>
      </c>
      <c r="D58" s="774">
        <f>'★波及効果計算ｼｰﾄ ok '!J13</f>
        <v>0</v>
      </c>
      <c r="E58" s="774">
        <f>'★波及効果計算ｼｰﾄ ok '!K13</f>
        <v>0</v>
      </c>
      <c r="F58" s="774">
        <f>'★波及効果計算ｼｰﾄ ok '!L13</f>
        <v>0</v>
      </c>
      <c r="G58" s="1710"/>
      <c r="H58" s="1710"/>
      <c r="I58" s="774">
        <f>'★波及効果計算ｼｰﾄ ok '!O13</f>
        <v>0</v>
      </c>
      <c r="J58" s="773">
        <f>'★波及効果計算ｼｰﾄ ok '!P13</f>
        <v>0</v>
      </c>
    </row>
    <row r="59" spans="2:10" ht="18.75" customHeight="1">
      <c r="B59" s="776" t="s">
        <v>273</v>
      </c>
      <c r="C59" s="777" t="s">
        <v>6</v>
      </c>
      <c r="D59" s="774">
        <f>'★波及効果計算ｼｰﾄ ok '!J14</f>
        <v>0</v>
      </c>
      <c r="E59" s="774">
        <f>'★波及効果計算ｼｰﾄ ok '!K14</f>
        <v>0</v>
      </c>
      <c r="F59" s="774">
        <f>'★波及効果計算ｼｰﾄ ok '!L14</f>
        <v>0</v>
      </c>
      <c r="G59" s="1710"/>
      <c r="H59" s="1710"/>
      <c r="I59" s="774">
        <f>'★波及効果計算ｼｰﾄ ok '!O14</f>
        <v>0</v>
      </c>
      <c r="J59" s="773">
        <f>'★波及効果計算ｼｰﾄ ok '!P14</f>
        <v>0</v>
      </c>
    </row>
    <row r="60" spans="2:10" ht="18.75" customHeight="1">
      <c r="B60" s="776" t="s">
        <v>274</v>
      </c>
      <c r="C60" s="775" t="s">
        <v>7</v>
      </c>
      <c r="D60" s="774">
        <f>'★波及効果計算ｼｰﾄ ok '!J15</f>
        <v>0</v>
      </c>
      <c r="E60" s="774">
        <f>'★波及効果計算ｼｰﾄ ok '!K15</f>
        <v>0</v>
      </c>
      <c r="F60" s="774">
        <f>'★波及効果計算ｼｰﾄ ok '!L15</f>
        <v>0</v>
      </c>
      <c r="G60" s="1710"/>
      <c r="H60" s="1710"/>
      <c r="I60" s="774">
        <f>'★波及効果計算ｼｰﾄ ok '!O15</f>
        <v>0</v>
      </c>
      <c r="J60" s="773">
        <f>'★波及効果計算ｼｰﾄ ok '!P15</f>
        <v>0</v>
      </c>
    </row>
    <row r="61" spans="2:10" ht="18.75" customHeight="1">
      <c r="B61" s="776" t="s">
        <v>277</v>
      </c>
      <c r="C61" s="777" t="s">
        <v>8</v>
      </c>
      <c r="D61" s="774">
        <f>'★波及効果計算ｼｰﾄ ok '!J16</f>
        <v>0</v>
      </c>
      <c r="E61" s="774">
        <f>'★波及効果計算ｼｰﾄ ok '!K16</f>
        <v>0</v>
      </c>
      <c r="F61" s="774">
        <f>'★波及効果計算ｼｰﾄ ok '!L16</f>
        <v>0</v>
      </c>
      <c r="G61" s="1710"/>
      <c r="H61" s="1710"/>
      <c r="I61" s="774">
        <f>'★波及効果計算ｼｰﾄ ok '!O16</f>
        <v>0</v>
      </c>
      <c r="J61" s="773">
        <f>'★波及効果計算ｼｰﾄ ok '!P16</f>
        <v>0</v>
      </c>
    </row>
    <row r="62" spans="2:10" ht="18.75" customHeight="1">
      <c r="B62" s="776" t="s">
        <v>120</v>
      </c>
      <c r="C62" s="777" t="s">
        <v>576</v>
      </c>
      <c r="D62" s="774">
        <f>'★波及効果計算ｼｰﾄ ok '!J17</f>
        <v>0</v>
      </c>
      <c r="E62" s="774">
        <f>'★波及効果計算ｼｰﾄ ok '!K17</f>
        <v>0</v>
      </c>
      <c r="F62" s="774">
        <f>'★波及効果計算ｼｰﾄ ok '!L17</f>
        <v>0</v>
      </c>
      <c r="G62" s="1710"/>
      <c r="H62" s="1710"/>
      <c r="I62" s="774">
        <f>'★波及効果計算ｼｰﾄ ok '!O17</f>
        <v>0</v>
      </c>
      <c r="J62" s="773">
        <f>'★波及効果計算ｼｰﾄ ok '!P17</f>
        <v>0</v>
      </c>
    </row>
    <row r="63" spans="2:10" ht="18.75" customHeight="1">
      <c r="B63" s="776" t="s">
        <v>121</v>
      </c>
      <c r="C63" s="775" t="s">
        <v>9</v>
      </c>
      <c r="D63" s="774">
        <f>'★波及効果計算ｼｰﾄ ok '!J18</f>
        <v>0</v>
      </c>
      <c r="E63" s="774">
        <f>'★波及効果計算ｼｰﾄ ok '!K18</f>
        <v>0</v>
      </c>
      <c r="F63" s="774">
        <f>'★波及効果計算ｼｰﾄ ok '!L18</f>
        <v>0</v>
      </c>
      <c r="G63" s="1710"/>
      <c r="H63" s="1710"/>
      <c r="I63" s="774">
        <f>'★波及効果計算ｼｰﾄ ok '!O18</f>
        <v>0</v>
      </c>
      <c r="J63" s="773">
        <f>'★波及効果計算ｼｰﾄ ok '!P18</f>
        <v>0</v>
      </c>
    </row>
    <row r="64" spans="2:10" ht="18.75" customHeight="1">
      <c r="B64" s="776" t="s">
        <v>123</v>
      </c>
      <c r="C64" s="775" t="s">
        <v>10</v>
      </c>
      <c r="D64" s="774">
        <f>'★波及効果計算ｼｰﾄ ok '!J19</f>
        <v>0</v>
      </c>
      <c r="E64" s="774">
        <f>'★波及効果計算ｼｰﾄ ok '!K19</f>
        <v>0</v>
      </c>
      <c r="F64" s="774">
        <f>'★波及効果計算ｼｰﾄ ok '!L19</f>
        <v>0</v>
      </c>
      <c r="G64" s="1710"/>
      <c r="H64" s="1710"/>
      <c r="I64" s="774">
        <f>'★波及効果計算ｼｰﾄ ok '!O19</f>
        <v>0</v>
      </c>
      <c r="J64" s="773">
        <f>'★波及効果計算ｼｰﾄ ok '!P19</f>
        <v>0</v>
      </c>
    </row>
    <row r="65" spans="2:10" ht="18.75" customHeight="1">
      <c r="B65" s="776" t="s">
        <v>125</v>
      </c>
      <c r="C65" s="775" t="s">
        <v>11</v>
      </c>
      <c r="D65" s="774">
        <f>'★波及効果計算ｼｰﾄ ok '!J20</f>
        <v>0</v>
      </c>
      <c r="E65" s="774">
        <f>'★波及効果計算ｼｰﾄ ok '!K20</f>
        <v>0</v>
      </c>
      <c r="F65" s="774">
        <f>'★波及効果計算ｼｰﾄ ok '!L20</f>
        <v>0</v>
      </c>
      <c r="G65" s="1710"/>
      <c r="H65" s="1710"/>
      <c r="I65" s="774">
        <f>'★波及効果計算ｼｰﾄ ok '!O20</f>
        <v>0</v>
      </c>
      <c r="J65" s="773">
        <f>'★波及効果計算ｼｰﾄ ok '!P20</f>
        <v>0</v>
      </c>
    </row>
    <row r="66" spans="2:10" ht="18.75" customHeight="1">
      <c r="B66" s="776" t="s">
        <v>127</v>
      </c>
      <c r="C66" s="775" t="s">
        <v>12</v>
      </c>
      <c r="D66" s="774">
        <f>'★波及効果計算ｼｰﾄ ok '!J21</f>
        <v>0</v>
      </c>
      <c r="E66" s="774">
        <f>'★波及効果計算ｼｰﾄ ok '!K21</f>
        <v>0</v>
      </c>
      <c r="F66" s="774">
        <f>'★波及効果計算ｼｰﾄ ok '!L21</f>
        <v>0</v>
      </c>
      <c r="G66" s="1710"/>
      <c r="H66" s="1710"/>
      <c r="I66" s="774">
        <f>'★波及効果計算ｼｰﾄ ok '!O21</f>
        <v>0</v>
      </c>
      <c r="J66" s="773">
        <f>'★波及効果計算ｼｰﾄ ok '!P21</f>
        <v>0</v>
      </c>
    </row>
    <row r="67" spans="2:10" ht="18.75" customHeight="1">
      <c r="B67" s="776" t="s">
        <v>128</v>
      </c>
      <c r="C67" s="775" t="s">
        <v>418</v>
      </c>
      <c r="D67" s="774">
        <f>'★波及効果計算ｼｰﾄ ok '!J22</f>
        <v>0</v>
      </c>
      <c r="E67" s="774">
        <f>'★波及効果計算ｼｰﾄ ok '!K22</f>
        <v>0</v>
      </c>
      <c r="F67" s="774">
        <f>'★波及効果計算ｼｰﾄ ok '!L22</f>
        <v>0</v>
      </c>
      <c r="G67" s="1710"/>
      <c r="H67" s="1710"/>
      <c r="I67" s="774">
        <f>'★波及効果計算ｼｰﾄ ok '!O22</f>
        <v>0</v>
      </c>
      <c r="J67" s="773">
        <f>'★波及効果計算ｼｰﾄ ok '!P22</f>
        <v>0</v>
      </c>
    </row>
    <row r="68" spans="2:10" ht="18.75" customHeight="1">
      <c r="B68" s="776" t="s">
        <v>129</v>
      </c>
      <c r="C68" s="775" t="s">
        <v>419</v>
      </c>
      <c r="D68" s="774">
        <f>'★波及効果計算ｼｰﾄ ok '!J23</f>
        <v>0</v>
      </c>
      <c r="E68" s="774">
        <f>'★波及効果計算ｼｰﾄ ok '!K23</f>
        <v>0</v>
      </c>
      <c r="F68" s="774">
        <f>'★波及効果計算ｼｰﾄ ok '!L23</f>
        <v>0</v>
      </c>
      <c r="G68" s="1710"/>
      <c r="H68" s="1710"/>
      <c r="I68" s="774">
        <f>'★波及効果計算ｼｰﾄ ok '!O23</f>
        <v>0</v>
      </c>
      <c r="J68" s="773">
        <f>'★波及効果計算ｼｰﾄ ok '!P23</f>
        <v>0</v>
      </c>
    </row>
    <row r="69" spans="2:10" ht="18.75" customHeight="1">
      <c r="B69" s="776" t="s">
        <v>131</v>
      </c>
      <c r="C69" s="775" t="s">
        <v>420</v>
      </c>
      <c r="D69" s="774">
        <f>'★波及効果計算ｼｰﾄ ok '!J24</f>
        <v>0</v>
      </c>
      <c r="E69" s="774">
        <f>'★波及効果計算ｼｰﾄ ok '!K24</f>
        <v>0</v>
      </c>
      <c r="F69" s="774">
        <f>'★波及効果計算ｼｰﾄ ok '!L24</f>
        <v>0</v>
      </c>
      <c r="G69" s="1710"/>
      <c r="H69" s="1710"/>
      <c r="I69" s="774">
        <f>'★波及効果計算ｼｰﾄ ok '!O24</f>
        <v>0</v>
      </c>
      <c r="J69" s="773">
        <f>'★波及効果計算ｼｰﾄ ok '!P24</f>
        <v>0</v>
      </c>
    </row>
    <row r="70" spans="2:10" ht="18.75" customHeight="1">
      <c r="B70" s="776" t="s">
        <v>133</v>
      </c>
      <c r="C70" s="775" t="s">
        <v>14</v>
      </c>
      <c r="D70" s="774">
        <f>'★波及効果計算ｼｰﾄ ok '!J25</f>
        <v>0</v>
      </c>
      <c r="E70" s="774">
        <f>'★波及効果計算ｼｰﾄ ok '!K25</f>
        <v>0</v>
      </c>
      <c r="F70" s="774">
        <f>'★波及効果計算ｼｰﾄ ok '!L25</f>
        <v>0</v>
      </c>
      <c r="G70" s="1710"/>
      <c r="H70" s="1710"/>
      <c r="I70" s="774">
        <f>'★波及効果計算ｼｰﾄ ok '!O25</f>
        <v>0</v>
      </c>
      <c r="J70" s="773">
        <f>'★波及効果計算ｼｰﾄ ok '!P25</f>
        <v>0</v>
      </c>
    </row>
    <row r="71" spans="2:10" ht="18.75" customHeight="1">
      <c r="B71" s="776" t="s">
        <v>135</v>
      </c>
      <c r="C71" s="775" t="s">
        <v>13</v>
      </c>
      <c r="D71" s="774">
        <f>'★波及効果計算ｼｰﾄ ok '!J26</f>
        <v>0</v>
      </c>
      <c r="E71" s="774">
        <f>'★波及効果計算ｼｰﾄ ok '!K26</f>
        <v>0</v>
      </c>
      <c r="F71" s="774">
        <f>'★波及効果計算ｼｰﾄ ok '!L26</f>
        <v>0</v>
      </c>
      <c r="G71" s="1710"/>
      <c r="H71" s="1710"/>
      <c r="I71" s="774">
        <f>'★波及効果計算ｼｰﾄ ok '!O26</f>
        <v>0</v>
      </c>
      <c r="J71" s="773">
        <f>'★波及効果計算ｼｰﾄ ok '!P26</f>
        <v>0</v>
      </c>
    </row>
    <row r="72" spans="2:10" ht="18.75" customHeight="1">
      <c r="B72" s="776" t="s">
        <v>136</v>
      </c>
      <c r="C72" s="775" t="s">
        <v>577</v>
      </c>
      <c r="D72" s="774">
        <f>'★波及効果計算ｼｰﾄ ok '!J27</f>
        <v>0</v>
      </c>
      <c r="E72" s="774">
        <f>'★波及効果計算ｼｰﾄ ok '!K27</f>
        <v>0</v>
      </c>
      <c r="F72" s="774">
        <f>'★波及効果計算ｼｰﾄ ok '!L27</f>
        <v>0</v>
      </c>
      <c r="G72" s="1710"/>
      <c r="H72" s="1710"/>
      <c r="I72" s="774">
        <f>'★波及効果計算ｼｰﾄ ok '!O27</f>
        <v>0</v>
      </c>
      <c r="J72" s="773">
        <f>'★波及効果計算ｼｰﾄ ok '!P27</f>
        <v>0</v>
      </c>
    </row>
    <row r="73" spans="2:10" ht="18.75" customHeight="1">
      <c r="B73" s="776" t="s">
        <v>138</v>
      </c>
      <c r="C73" s="775" t="s">
        <v>15</v>
      </c>
      <c r="D73" s="774">
        <f>'★波及効果計算ｼｰﾄ ok '!J28</f>
        <v>0</v>
      </c>
      <c r="E73" s="774">
        <f>'★波及効果計算ｼｰﾄ ok '!K28</f>
        <v>0</v>
      </c>
      <c r="F73" s="774">
        <f>'★波及効果計算ｼｰﾄ ok '!L28</f>
        <v>0</v>
      </c>
      <c r="G73" s="1710"/>
      <c r="H73" s="1710"/>
      <c r="I73" s="774">
        <f>'★波及効果計算ｼｰﾄ ok '!O28</f>
        <v>0</v>
      </c>
      <c r="J73" s="773">
        <f>'★波及効果計算ｼｰﾄ ok '!P28</f>
        <v>0</v>
      </c>
    </row>
    <row r="74" spans="2:10" ht="18.75" customHeight="1">
      <c r="B74" s="776" t="s">
        <v>139</v>
      </c>
      <c r="C74" s="775" t="s">
        <v>16</v>
      </c>
      <c r="D74" s="774">
        <f>'★波及効果計算ｼｰﾄ ok '!J29</f>
        <v>0</v>
      </c>
      <c r="E74" s="774">
        <f>'★波及効果計算ｼｰﾄ ok '!K29</f>
        <v>0</v>
      </c>
      <c r="F74" s="774">
        <f>'★波及効果計算ｼｰﾄ ok '!L29</f>
        <v>0</v>
      </c>
      <c r="G74" s="1710"/>
      <c r="H74" s="1710"/>
      <c r="I74" s="774">
        <f>'★波及効果計算ｼｰﾄ ok '!O29</f>
        <v>0</v>
      </c>
      <c r="J74" s="773">
        <f>'★波及効果計算ｼｰﾄ ok '!P29</f>
        <v>0</v>
      </c>
    </row>
    <row r="75" spans="2:10" ht="18.75" customHeight="1">
      <c r="B75" s="776" t="s">
        <v>140</v>
      </c>
      <c r="C75" s="775" t="s">
        <v>17</v>
      </c>
      <c r="D75" s="774">
        <f>'★波及効果計算ｼｰﾄ ok '!J30</f>
        <v>0</v>
      </c>
      <c r="E75" s="774">
        <f>'★波及効果計算ｼｰﾄ ok '!K30</f>
        <v>0</v>
      </c>
      <c r="F75" s="774">
        <f>'★波及効果計算ｼｰﾄ ok '!L30</f>
        <v>0</v>
      </c>
      <c r="G75" s="1710"/>
      <c r="H75" s="1710"/>
      <c r="I75" s="774">
        <f>'★波及効果計算ｼｰﾄ ok '!O30</f>
        <v>0</v>
      </c>
      <c r="J75" s="773">
        <f>'★波及効果計算ｼｰﾄ ok '!P30</f>
        <v>0</v>
      </c>
    </row>
    <row r="76" spans="2:10" ht="18.75" customHeight="1">
      <c r="B76" s="776" t="s">
        <v>141</v>
      </c>
      <c r="C76" s="775" t="s">
        <v>18</v>
      </c>
      <c r="D76" s="774">
        <f>'★波及効果計算ｼｰﾄ ok '!J31</f>
        <v>0</v>
      </c>
      <c r="E76" s="774">
        <f>'★波及効果計算ｼｰﾄ ok '!K31</f>
        <v>0</v>
      </c>
      <c r="F76" s="774">
        <f>'★波及効果計算ｼｰﾄ ok '!L31</f>
        <v>0</v>
      </c>
      <c r="G76" s="1710"/>
      <c r="H76" s="1710"/>
      <c r="I76" s="774">
        <f>'★波及効果計算ｼｰﾄ ok '!O31</f>
        <v>0</v>
      </c>
      <c r="J76" s="773">
        <f>'★波及効果計算ｼｰﾄ ok '!P31</f>
        <v>0</v>
      </c>
    </row>
    <row r="77" spans="2:10" ht="18.75" customHeight="1">
      <c r="B77" s="776" t="s">
        <v>143</v>
      </c>
      <c r="C77" s="775" t="s">
        <v>29</v>
      </c>
      <c r="D77" s="774">
        <f>'★波及効果計算ｼｰﾄ ok '!J32</f>
        <v>0</v>
      </c>
      <c r="E77" s="774">
        <f>'★波及効果計算ｼｰﾄ ok '!K32</f>
        <v>0</v>
      </c>
      <c r="F77" s="774">
        <f>'★波及効果計算ｼｰﾄ ok '!L32</f>
        <v>0</v>
      </c>
      <c r="G77" s="1710"/>
      <c r="H77" s="1710"/>
      <c r="I77" s="774">
        <f>'★波及効果計算ｼｰﾄ ok '!O32</f>
        <v>0</v>
      </c>
      <c r="J77" s="773">
        <f>'★波及効果計算ｼｰﾄ ok '!P32</f>
        <v>0</v>
      </c>
    </row>
    <row r="78" spans="2:10" ht="18.75" customHeight="1">
      <c r="B78" s="776" t="s">
        <v>145</v>
      </c>
      <c r="C78" s="775" t="s">
        <v>30</v>
      </c>
      <c r="D78" s="774">
        <f>'★波及効果計算ｼｰﾄ ok '!J33</f>
        <v>0</v>
      </c>
      <c r="E78" s="774">
        <f>'★波及効果計算ｼｰﾄ ok '!K33</f>
        <v>0</v>
      </c>
      <c r="F78" s="774">
        <f>'★波及効果計算ｼｰﾄ ok '!L33</f>
        <v>0</v>
      </c>
      <c r="G78" s="1710"/>
      <c r="H78" s="1710"/>
      <c r="I78" s="774">
        <f>'★波及効果計算ｼｰﾄ ok '!O33</f>
        <v>0</v>
      </c>
      <c r="J78" s="773">
        <f>'★波及効果計算ｼｰﾄ ok '!P33</f>
        <v>0</v>
      </c>
    </row>
    <row r="79" spans="2:10" ht="18.75" customHeight="1">
      <c r="B79" s="776" t="s">
        <v>146</v>
      </c>
      <c r="C79" s="775" t="s">
        <v>19</v>
      </c>
      <c r="D79" s="774">
        <f>'★波及効果計算ｼｰﾄ ok '!J34</f>
        <v>0</v>
      </c>
      <c r="E79" s="774">
        <f>'★波及効果計算ｼｰﾄ ok '!K34</f>
        <v>0</v>
      </c>
      <c r="F79" s="774">
        <f>'★波及効果計算ｼｰﾄ ok '!L34</f>
        <v>0</v>
      </c>
      <c r="G79" s="1710"/>
      <c r="H79" s="1710"/>
      <c r="I79" s="774">
        <f>'★波及効果計算ｼｰﾄ ok '!O34</f>
        <v>0</v>
      </c>
      <c r="J79" s="773">
        <f>'★波及効果計算ｼｰﾄ ok '!P34</f>
        <v>0</v>
      </c>
    </row>
    <row r="80" spans="2:10" ht="18.75" customHeight="1">
      <c r="B80" s="776" t="s">
        <v>147</v>
      </c>
      <c r="C80" s="775" t="s">
        <v>20</v>
      </c>
      <c r="D80" s="774">
        <f>'★波及効果計算ｼｰﾄ ok '!J35</f>
        <v>0</v>
      </c>
      <c r="E80" s="774">
        <f>'★波及効果計算ｼｰﾄ ok '!K35</f>
        <v>0</v>
      </c>
      <c r="F80" s="774">
        <f>'★波及効果計算ｼｰﾄ ok '!L35</f>
        <v>0</v>
      </c>
      <c r="G80" s="1710"/>
      <c r="H80" s="1710"/>
      <c r="I80" s="774">
        <f>'★波及効果計算ｼｰﾄ ok '!O35</f>
        <v>0</v>
      </c>
      <c r="J80" s="773">
        <f>'★波及効果計算ｼｰﾄ ok '!P35</f>
        <v>0</v>
      </c>
    </row>
    <row r="81" spans="2:10" ht="18.75" customHeight="1">
      <c r="B81" s="776" t="s">
        <v>149</v>
      </c>
      <c r="C81" s="775" t="s">
        <v>21</v>
      </c>
      <c r="D81" s="774">
        <f>'★波及効果計算ｼｰﾄ ok '!J36</f>
        <v>0</v>
      </c>
      <c r="E81" s="774">
        <f>'★波及効果計算ｼｰﾄ ok '!K36</f>
        <v>0</v>
      </c>
      <c r="F81" s="774">
        <f>'★波及効果計算ｼｰﾄ ok '!L36</f>
        <v>0</v>
      </c>
      <c r="G81" s="1710"/>
      <c r="H81" s="1710"/>
      <c r="I81" s="774">
        <f>'★波及効果計算ｼｰﾄ ok '!O36</f>
        <v>0</v>
      </c>
      <c r="J81" s="773">
        <f>'★波及効果計算ｼｰﾄ ok '!P36</f>
        <v>0</v>
      </c>
    </row>
    <row r="82" spans="2:10" ht="18.75" customHeight="1">
      <c r="B82" s="776" t="s">
        <v>151</v>
      </c>
      <c r="C82" s="775" t="s">
        <v>32</v>
      </c>
      <c r="D82" s="774">
        <f>'★波及効果計算ｼｰﾄ ok '!J37</f>
        <v>0</v>
      </c>
      <c r="E82" s="774">
        <f>'★波及効果計算ｼｰﾄ ok '!K37</f>
        <v>0</v>
      </c>
      <c r="F82" s="774">
        <f>'★波及効果計算ｼｰﾄ ok '!L37</f>
        <v>0</v>
      </c>
      <c r="G82" s="1710"/>
      <c r="H82" s="1710"/>
      <c r="I82" s="774">
        <f>'★波及効果計算ｼｰﾄ ok '!O37</f>
        <v>0</v>
      </c>
      <c r="J82" s="773">
        <f>'★波及効果計算ｼｰﾄ ok '!P37</f>
        <v>0</v>
      </c>
    </row>
    <row r="83" spans="2:10" ht="18.75" customHeight="1">
      <c r="B83" s="776" t="s">
        <v>153</v>
      </c>
      <c r="C83" s="775" t="s">
        <v>22</v>
      </c>
      <c r="D83" s="774">
        <f>'★波及効果計算ｼｰﾄ ok '!J38</f>
        <v>0</v>
      </c>
      <c r="E83" s="774">
        <f>'★波及効果計算ｼｰﾄ ok '!K38</f>
        <v>0</v>
      </c>
      <c r="F83" s="774">
        <f>'★波及効果計算ｼｰﾄ ok '!L38</f>
        <v>0</v>
      </c>
      <c r="G83" s="1710"/>
      <c r="H83" s="1710"/>
      <c r="I83" s="774">
        <f>'★波及効果計算ｼｰﾄ ok '!O38</f>
        <v>0</v>
      </c>
      <c r="J83" s="773">
        <f>'★波及効果計算ｼｰﾄ ok '!P38</f>
        <v>0</v>
      </c>
    </row>
    <row r="84" spans="2:10" ht="18.75" customHeight="1">
      <c r="B84" s="776" t="s">
        <v>155</v>
      </c>
      <c r="C84" s="775" t="s">
        <v>23</v>
      </c>
      <c r="D84" s="774">
        <f>'★波及効果計算ｼｰﾄ ok '!J39</f>
        <v>0</v>
      </c>
      <c r="E84" s="774">
        <f>'★波及効果計算ｼｰﾄ ok '!K39</f>
        <v>0</v>
      </c>
      <c r="F84" s="774">
        <f>'★波及効果計算ｼｰﾄ ok '!L39</f>
        <v>0</v>
      </c>
      <c r="G84" s="1710"/>
      <c r="H84" s="1710"/>
      <c r="I84" s="774">
        <f>'★波及効果計算ｼｰﾄ ok '!O39</f>
        <v>0</v>
      </c>
      <c r="J84" s="773">
        <f>'★波及効果計算ｼｰﾄ ok '!P39</f>
        <v>0</v>
      </c>
    </row>
    <row r="85" spans="2:10" ht="18.75" customHeight="1">
      <c r="B85" s="776" t="s">
        <v>156</v>
      </c>
      <c r="C85" s="775" t="s">
        <v>24</v>
      </c>
      <c r="D85" s="774">
        <f>'★波及効果計算ｼｰﾄ ok '!J40</f>
        <v>0</v>
      </c>
      <c r="E85" s="774">
        <f>'★波及効果計算ｼｰﾄ ok '!K40</f>
        <v>0</v>
      </c>
      <c r="F85" s="774">
        <f>'★波及効果計算ｼｰﾄ ok '!L40</f>
        <v>0</v>
      </c>
      <c r="G85" s="1710"/>
      <c r="H85" s="1710"/>
      <c r="I85" s="774">
        <f>'★波及効果計算ｼｰﾄ ok '!O40</f>
        <v>0</v>
      </c>
      <c r="J85" s="773">
        <f>'★波及効果計算ｼｰﾄ ok '!P40</f>
        <v>0</v>
      </c>
    </row>
    <row r="86" spans="2:10" ht="18.75" customHeight="1">
      <c r="B86" s="776" t="s">
        <v>158</v>
      </c>
      <c r="C86" s="775" t="s">
        <v>31</v>
      </c>
      <c r="D86" s="774">
        <f>'★波及効果計算ｼｰﾄ ok '!J41</f>
        <v>0</v>
      </c>
      <c r="E86" s="774">
        <f>'★波及効果計算ｼｰﾄ ok '!K41</f>
        <v>0</v>
      </c>
      <c r="F86" s="774">
        <f>'★波及効果計算ｼｰﾄ ok '!L41</f>
        <v>0</v>
      </c>
      <c r="G86" s="1710"/>
      <c r="H86" s="1710"/>
      <c r="I86" s="774">
        <f>'★波及効果計算ｼｰﾄ ok '!O41</f>
        <v>0</v>
      </c>
      <c r="J86" s="773">
        <f>'★波及効果計算ｼｰﾄ ok '!P41</f>
        <v>0</v>
      </c>
    </row>
    <row r="87" spans="2:10" ht="18.75" customHeight="1">
      <c r="B87" s="776" t="s">
        <v>160</v>
      </c>
      <c r="C87" s="775" t="s">
        <v>447</v>
      </c>
      <c r="D87" s="774">
        <f>'★波及効果計算ｼｰﾄ ok '!J42</f>
        <v>0</v>
      </c>
      <c r="E87" s="774">
        <f>'★波及効果計算ｼｰﾄ ok '!K42</f>
        <v>0</v>
      </c>
      <c r="F87" s="774">
        <f>'★波及効果計算ｼｰﾄ ok '!L42</f>
        <v>0</v>
      </c>
      <c r="G87" s="1710"/>
      <c r="H87" s="1710"/>
      <c r="I87" s="774">
        <f>'★波及効果計算ｼｰﾄ ok '!O42</f>
        <v>0</v>
      </c>
      <c r="J87" s="773">
        <f>'★波及効果計算ｼｰﾄ ok '!P42</f>
        <v>0</v>
      </c>
    </row>
    <row r="88" spans="2:10" ht="18.75" customHeight="1">
      <c r="B88" s="776" t="s">
        <v>162</v>
      </c>
      <c r="C88" s="775" t="s">
        <v>25</v>
      </c>
      <c r="D88" s="774">
        <f>'★波及効果計算ｼｰﾄ ok '!J43</f>
        <v>0</v>
      </c>
      <c r="E88" s="774">
        <f>'★波及効果計算ｼｰﾄ ok '!K43</f>
        <v>0</v>
      </c>
      <c r="F88" s="774">
        <f>'★波及効果計算ｼｰﾄ ok '!L43</f>
        <v>0</v>
      </c>
      <c r="G88" s="1710"/>
      <c r="H88" s="1710"/>
      <c r="I88" s="774">
        <f>'★波及効果計算ｼｰﾄ ok '!O43</f>
        <v>0</v>
      </c>
      <c r="J88" s="773">
        <f>'★波及効果計算ｼｰﾄ ok '!P43</f>
        <v>0</v>
      </c>
    </row>
    <row r="89" spans="2:10" ht="18.75" customHeight="1">
      <c r="B89" s="776" t="s">
        <v>164</v>
      </c>
      <c r="C89" s="775" t="s">
        <v>26</v>
      </c>
      <c r="D89" s="774">
        <f>'★波及効果計算ｼｰﾄ ok '!J44</f>
        <v>0</v>
      </c>
      <c r="E89" s="774">
        <f>'★波及効果計算ｼｰﾄ ok '!K44</f>
        <v>0</v>
      </c>
      <c r="F89" s="774">
        <f>'★波及効果計算ｼｰﾄ ok '!L44</f>
        <v>0</v>
      </c>
      <c r="G89" s="1710"/>
      <c r="H89" s="1710"/>
      <c r="I89" s="774">
        <f>'★波及効果計算ｼｰﾄ ok '!O44</f>
        <v>0</v>
      </c>
      <c r="J89" s="773">
        <f>'★波及効果計算ｼｰﾄ ok '!P44</f>
        <v>0</v>
      </c>
    </row>
    <row r="90" spans="2:10" ht="18.75" customHeight="1">
      <c r="B90" s="776" t="s">
        <v>166</v>
      </c>
      <c r="C90" s="775" t="s">
        <v>27</v>
      </c>
      <c r="D90" s="774">
        <f>'★波及効果計算ｼｰﾄ ok '!J45</f>
        <v>0</v>
      </c>
      <c r="E90" s="774">
        <f>'★波及効果計算ｼｰﾄ ok '!K45</f>
        <v>0</v>
      </c>
      <c r="F90" s="774">
        <f>'★波及効果計算ｼｰﾄ ok '!L45</f>
        <v>0</v>
      </c>
      <c r="G90" s="1710"/>
      <c r="H90" s="1710"/>
      <c r="I90" s="774">
        <f>'★波及効果計算ｼｰﾄ ok '!O45</f>
        <v>0</v>
      </c>
      <c r="J90" s="773">
        <f>'★波及効果計算ｼｰﾄ ok '!P45</f>
        <v>0</v>
      </c>
    </row>
    <row r="91" spans="2:10" ht="18.75" customHeight="1">
      <c r="B91" s="776" t="s">
        <v>168</v>
      </c>
      <c r="C91" s="775" t="s">
        <v>28</v>
      </c>
      <c r="D91" s="774">
        <f>'★波及効果計算ｼｰﾄ ok '!J46</f>
        <v>0</v>
      </c>
      <c r="E91" s="774">
        <f>'★波及効果計算ｼｰﾄ ok '!K46</f>
        <v>0</v>
      </c>
      <c r="F91" s="774">
        <f>'★波及効果計算ｼｰﾄ ok '!L46</f>
        <v>0</v>
      </c>
      <c r="G91" s="1711"/>
      <c r="H91" s="1711"/>
      <c r="I91" s="774">
        <f>'★波及効果計算ｼｰﾄ ok '!O46</f>
        <v>0</v>
      </c>
      <c r="J91" s="773">
        <f>'★波及効果計算ｼｰﾄ ok '!P46</f>
        <v>0</v>
      </c>
    </row>
    <row r="92" spans="2:10" ht="18.75" customHeight="1">
      <c r="B92" s="772"/>
      <c r="C92" s="771" t="s">
        <v>578</v>
      </c>
      <c r="D92" s="770">
        <f>'★波及効果計算ｼｰﾄ ok '!J47</f>
        <v>0</v>
      </c>
      <c r="E92" s="770">
        <f>'★波及効果計算ｼｰﾄ ok '!K47</f>
        <v>0</v>
      </c>
      <c r="F92" s="770">
        <f>'★波及効果計算ｼｰﾄ ok '!L47</f>
        <v>0</v>
      </c>
      <c r="G92" s="793">
        <f>'★波及効果計算ｼｰﾄ ok '!M47</f>
        <v>0</v>
      </c>
      <c r="H92" s="770">
        <f>'★波及効果計算ｼｰﾄ ok '!N47</f>
        <v>0</v>
      </c>
      <c r="I92" s="770">
        <f>'★波及効果計算ｼｰﾄ ok '!O47</f>
        <v>0</v>
      </c>
      <c r="J92" s="769">
        <f>'★波及効果計算ｼｰﾄ ok '!P47</f>
        <v>0</v>
      </c>
    </row>
    <row r="94" spans="2:10" ht="18.75" customHeight="1">
      <c r="B94" s="787"/>
      <c r="C94" s="786"/>
      <c r="D94" s="1716" t="s">
        <v>750</v>
      </c>
      <c r="E94" s="1716"/>
      <c r="F94" s="1716"/>
      <c r="G94" s="1716" t="s">
        <v>681</v>
      </c>
      <c r="H94" s="1716"/>
      <c r="I94" s="1717"/>
    </row>
    <row r="95" spans="2:10" ht="36" customHeight="1">
      <c r="B95" s="785"/>
      <c r="C95" s="784"/>
      <c r="D95" s="783" t="s">
        <v>751</v>
      </c>
      <c r="E95" s="783" t="s">
        <v>752</v>
      </c>
      <c r="F95" s="783" t="s">
        <v>753</v>
      </c>
      <c r="G95" s="783" t="s">
        <v>754</v>
      </c>
      <c r="H95" s="783" t="s">
        <v>755</v>
      </c>
      <c r="I95" s="782" t="s">
        <v>756</v>
      </c>
    </row>
    <row r="96" spans="2:10" ht="18.75" customHeight="1">
      <c r="B96" s="1700" t="s">
        <v>628</v>
      </c>
      <c r="C96" s="1701"/>
      <c r="D96" s="781" t="s">
        <v>757</v>
      </c>
      <c r="E96" s="781" t="s">
        <v>758</v>
      </c>
      <c r="F96" s="781" t="s">
        <v>759</v>
      </c>
      <c r="G96" s="781" t="s">
        <v>760</v>
      </c>
      <c r="H96" s="781" t="s">
        <v>682</v>
      </c>
      <c r="I96" s="780" t="s">
        <v>685</v>
      </c>
    </row>
    <row r="97" spans="2:9" ht="18.75" customHeight="1">
      <c r="B97" s="1702" t="s">
        <v>630</v>
      </c>
      <c r="C97" s="1703"/>
      <c r="D97" s="779" t="s">
        <v>761</v>
      </c>
      <c r="E97" s="779" t="s">
        <v>762</v>
      </c>
      <c r="F97" s="779" t="s">
        <v>763</v>
      </c>
      <c r="G97" s="779" t="s">
        <v>680</v>
      </c>
      <c r="H97" s="779" t="s">
        <v>684</v>
      </c>
      <c r="I97" s="778" t="s">
        <v>687</v>
      </c>
    </row>
    <row r="98" spans="2:9" ht="18.75" customHeight="1">
      <c r="B98" s="776" t="s">
        <v>263</v>
      </c>
      <c r="C98" s="775" t="s">
        <v>0</v>
      </c>
      <c r="D98" s="774">
        <f>'★波及効果計算ｼｰﾄ ok '!Q8</f>
        <v>0</v>
      </c>
      <c r="E98" s="774">
        <f>'★波及効果計算ｼｰﾄ ok '!R8</f>
        <v>0</v>
      </c>
      <c r="F98" s="774">
        <f>'★波及効果計算ｼｰﾄ ok '!S8</f>
        <v>0</v>
      </c>
      <c r="G98" s="792">
        <f>'★波及効果計算ｼｰﾄ ok '!T8</f>
        <v>0</v>
      </c>
      <c r="H98" s="774">
        <f>'★波及効果計算ｼｰﾄ ok '!U8</f>
        <v>0</v>
      </c>
      <c r="I98" s="773">
        <f>'★波及効果計算ｼｰﾄ ok '!V8</f>
        <v>0</v>
      </c>
    </row>
    <row r="99" spans="2:9" ht="18.75" customHeight="1">
      <c r="B99" s="776" t="s">
        <v>265</v>
      </c>
      <c r="C99" s="775" t="s">
        <v>574</v>
      </c>
      <c r="D99" s="774">
        <f>'★波及効果計算ｼｰﾄ ok '!Q9</f>
        <v>0</v>
      </c>
      <c r="E99" s="774">
        <f>'★波及効果計算ｼｰﾄ ok '!R9</f>
        <v>0</v>
      </c>
      <c r="F99" s="774">
        <f>'★波及効果計算ｼｰﾄ ok '!S9</f>
        <v>0</v>
      </c>
      <c r="G99" s="792">
        <f>'★波及効果計算ｼｰﾄ ok '!T9</f>
        <v>0</v>
      </c>
      <c r="H99" s="774">
        <f>'★波及効果計算ｼｰﾄ ok '!U9</f>
        <v>0</v>
      </c>
      <c r="I99" s="773">
        <f>'★波及効果計算ｼｰﾄ ok '!V9</f>
        <v>0</v>
      </c>
    </row>
    <row r="100" spans="2:9" ht="18.75" customHeight="1">
      <c r="B100" s="776" t="s">
        <v>267</v>
      </c>
      <c r="C100" s="775" t="s">
        <v>575</v>
      </c>
      <c r="D100" s="774">
        <f>'★波及効果計算ｼｰﾄ ok '!Q10</f>
        <v>0</v>
      </c>
      <c r="E100" s="774">
        <f>'★波及効果計算ｼｰﾄ ok '!R10</f>
        <v>0</v>
      </c>
      <c r="F100" s="774">
        <f>'★波及効果計算ｼｰﾄ ok '!S10</f>
        <v>0</v>
      </c>
      <c r="G100" s="792">
        <f>'★波及効果計算ｼｰﾄ ok '!T10</f>
        <v>0</v>
      </c>
      <c r="H100" s="774">
        <f>'★波及効果計算ｼｰﾄ ok '!U10</f>
        <v>0</v>
      </c>
      <c r="I100" s="773">
        <f>'★波及効果計算ｼｰﾄ ok '!V10</f>
        <v>0</v>
      </c>
    </row>
    <row r="101" spans="2:9" ht="18.75" customHeight="1">
      <c r="B101" s="776" t="s">
        <v>268</v>
      </c>
      <c r="C101" s="775" t="s">
        <v>3</v>
      </c>
      <c r="D101" s="774">
        <f>'★波及効果計算ｼｰﾄ ok '!Q11</f>
        <v>0</v>
      </c>
      <c r="E101" s="774">
        <f>'★波及効果計算ｼｰﾄ ok '!R11</f>
        <v>0</v>
      </c>
      <c r="F101" s="774">
        <f>'★波及効果計算ｼｰﾄ ok '!S11</f>
        <v>0</v>
      </c>
      <c r="G101" s="792">
        <f>'★波及効果計算ｼｰﾄ ok '!T11</f>
        <v>0</v>
      </c>
      <c r="H101" s="774">
        <f>'★波及効果計算ｼｰﾄ ok '!U11</f>
        <v>0</v>
      </c>
      <c r="I101" s="773">
        <f>'★波及効果計算ｼｰﾄ ok '!V11</f>
        <v>0</v>
      </c>
    </row>
    <row r="102" spans="2:9" ht="18.75" customHeight="1">
      <c r="B102" s="776" t="s">
        <v>269</v>
      </c>
      <c r="C102" s="775" t="s">
        <v>4</v>
      </c>
      <c r="D102" s="774">
        <f>'★波及効果計算ｼｰﾄ ok '!Q12</f>
        <v>0</v>
      </c>
      <c r="E102" s="774">
        <f>'★波及効果計算ｼｰﾄ ok '!R12</f>
        <v>0</v>
      </c>
      <c r="F102" s="774">
        <f>'★波及効果計算ｼｰﾄ ok '!S12</f>
        <v>0</v>
      </c>
      <c r="G102" s="792">
        <f>'★波及効果計算ｼｰﾄ ok '!T12</f>
        <v>0</v>
      </c>
      <c r="H102" s="774">
        <f>'★波及効果計算ｼｰﾄ ok '!U12</f>
        <v>0</v>
      </c>
      <c r="I102" s="773">
        <f>'★波及効果計算ｼｰﾄ ok '!V12</f>
        <v>0</v>
      </c>
    </row>
    <row r="103" spans="2:9" ht="18.75" customHeight="1">
      <c r="B103" s="776" t="s">
        <v>271</v>
      </c>
      <c r="C103" s="775" t="s">
        <v>5</v>
      </c>
      <c r="D103" s="774">
        <f>'★波及効果計算ｼｰﾄ ok '!Q13</f>
        <v>0</v>
      </c>
      <c r="E103" s="774">
        <f>'★波及効果計算ｼｰﾄ ok '!R13</f>
        <v>0</v>
      </c>
      <c r="F103" s="774">
        <f>'★波及効果計算ｼｰﾄ ok '!S13</f>
        <v>0</v>
      </c>
      <c r="G103" s="792">
        <f>'★波及効果計算ｼｰﾄ ok '!T13</f>
        <v>0</v>
      </c>
      <c r="H103" s="774">
        <f>'★波及効果計算ｼｰﾄ ok '!U13</f>
        <v>0</v>
      </c>
      <c r="I103" s="773">
        <f>'★波及効果計算ｼｰﾄ ok '!V13</f>
        <v>0</v>
      </c>
    </row>
    <row r="104" spans="2:9" ht="18.75" customHeight="1">
      <c r="B104" s="776" t="s">
        <v>273</v>
      </c>
      <c r="C104" s="777" t="s">
        <v>6</v>
      </c>
      <c r="D104" s="774">
        <f>'★波及効果計算ｼｰﾄ ok '!Q14</f>
        <v>0</v>
      </c>
      <c r="E104" s="774">
        <f>'★波及効果計算ｼｰﾄ ok '!R14</f>
        <v>0</v>
      </c>
      <c r="F104" s="774">
        <f>'★波及効果計算ｼｰﾄ ok '!S14</f>
        <v>0</v>
      </c>
      <c r="G104" s="792">
        <f>'★波及効果計算ｼｰﾄ ok '!T14</f>
        <v>0</v>
      </c>
      <c r="H104" s="774">
        <f>'★波及効果計算ｼｰﾄ ok '!U14</f>
        <v>0</v>
      </c>
      <c r="I104" s="773">
        <f>'★波及効果計算ｼｰﾄ ok '!V14</f>
        <v>0</v>
      </c>
    </row>
    <row r="105" spans="2:9" ht="18.75" customHeight="1">
      <c r="B105" s="776" t="s">
        <v>274</v>
      </c>
      <c r="C105" s="775" t="s">
        <v>7</v>
      </c>
      <c r="D105" s="774">
        <f>'★波及効果計算ｼｰﾄ ok '!Q15</f>
        <v>0</v>
      </c>
      <c r="E105" s="774">
        <f>'★波及効果計算ｼｰﾄ ok '!R15</f>
        <v>0</v>
      </c>
      <c r="F105" s="774">
        <f>'★波及効果計算ｼｰﾄ ok '!S15</f>
        <v>0</v>
      </c>
      <c r="G105" s="792">
        <f>'★波及効果計算ｼｰﾄ ok '!T15</f>
        <v>0</v>
      </c>
      <c r="H105" s="774">
        <f>'★波及効果計算ｼｰﾄ ok '!U15</f>
        <v>0</v>
      </c>
      <c r="I105" s="773">
        <f>'★波及効果計算ｼｰﾄ ok '!V15</f>
        <v>0</v>
      </c>
    </row>
    <row r="106" spans="2:9" ht="18.75" customHeight="1">
      <c r="B106" s="776" t="s">
        <v>277</v>
      </c>
      <c r="C106" s="777" t="s">
        <v>8</v>
      </c>
      <c r="D106" s="774">
        <f>'★波及効果計算ｼｰﾄ ok '!Q16</f>
        <v>0</v>
      </c>
      <c r="E106" s="774">
        <f>'★波及効果計算ｼｰﾄ ok '!R16</f>
        <v>0</v>
      </c>
      <c r="F106" s="774">
        <f>'★波及効果計算ｼｰﾄ ok '!S16</f>
        <v>0</v>
      </c>
      <c r="G106" s="792">
        <f>'★波及効果計算ｼｰﾄ ok '!T16</f>
        <v>0</v>
      </c>
      <c r="H106" s="774">
        <f>'★波及効果計算ｼｰﾄ ok '!U16</f>
        <v>0</v>
      </c>
      <c r="I106" s="773">
        <f>'★波及効果計算ｼｰﾄ ok '!V16</f>
        <v>0</v>
      </c>
    </row>
    <row r="107" spans="2:9" ht="18.75" customHeight="1">
      <c r="B107" s="776" t="s">
        <v>120</v>
      </c>
      <c r="C107" s="777" t="s">
        <v>576</v>
      </c>
      <c r="D107" s="774">
        <f>'★波及効果計算ｼｰﾄ ok '!Q17</f>
        <v>0</v>
      </c>
      <c r="E107" s="774">
        <f>'★波及効果計算ｼｰﾄ ok '!R17</f>
        <v>0</v>
      </c>
      <c r="F107" s="774">
        <f>'★波及効果計算ｼｰﾄ ok '!S17</f>
        <v>0</v>
      </c>
      <c r="G107" s="792">
        <f>'★波及効果計算ｼｰﾄ ok '!T17</f>
        <v>0</v>
      </c>
      <c r="H107" s="774">
        <f>'★波及効果計算ｼｰﾄ ok '!U17</f>
        <v>0</v>
      </c>
      <c r="I107" s="773">
        <f>'★波及効果計算ｼｰﾄ ok '!V17</f>
        <v>0</v>
      </c>
    </row>
    <row r="108" spans="2:9" ht="18.75" customHeight="1">
      <c r="B108" s="776" t="s">
        <v>121</v>
      </c>
      <c r="C108" s="775" t="s">
        <v>9</v>
      </c>
      <c r="D108" s="774">
        <f>'★波及効果計算ｼｰﾄ ok '!Q18</f>
        <v>0</v>
      </c>
      <c r="E108" s="774">
        <f>'★波及効果計算ｼｰﾄ ok '!R18</f>
        <v>0</v>
      </c>
      <c r="F108" s="774">
        <f>'★波及効果計算ｼｰﾄ ok '!S18</f>
        <v>0</v>
      </c>
      <c r="G108" s="792">
        <f>'★波及効果計算ｼｰﾄ ok '!T18</f>
        <v>0</v>
      </c>
      <c r="H108" s="774">
        <f>'★波及効果計算ｼｰﾄ ok '!U18</f>
        <v>0</v>
      </c>
      <c r="I108" s="773">
        <f>'★波及効果計算ｼｰﾄ ok '!V18</f>
        <v>0</v>
      </c>
    </row>
    <row r="109" spans="2:9" ht="18.75" customHeight="1">
      <c r="B109" s="776" t="s">
        <v>123</v>
      </c>
      <c r="C109" s="775" t="s">
        <v>10</v>
      </c>
      <c r="D109" s="774">
        <f>'★波及効果計算ｼｰﾄ ok '!Q19</f>
        <v>0</v>
      </c>
      <c r="E109" s="774">
        <f>'★波及効果計算ｼｰﾄ ok '!R19</f>
        <v>0</v>
      </c>
      <c r="F109" s="774">
        <f>'★波及効果計算ｼｰﾄ ok '!S19</f>
        <v>0</v>
      </c>
      <c r="G109" s="792">
        <f>'★波及効果計算ｼｰﾄ ok '!T19</f>
        <v>0</v>
      </c>
      <c r="H109" s="774">
        <f>'★波及効果計算ｼｰﾄ ok '!U19</f>
        <v>0</v>
      </c>
      <c r="I109" s="773">
        <f>'★波及効果計算ｼｰﾄ ok '!V19</f>
        <v>0</v>
      </c>
    </row>
    <row r="110" spans="2:9" ht="18.75" customHeight="1">
      <c r="B110" s="776" t="s">
        <v>125</v>
      </c>
      <c r="C110" s="775" t="s">
        <v>11</v>
      </c>
      <c r="D110" s="774">
        <f>'★波及効果計算ｼｰﾄ ok '!Q20</f>
        <v>0</v>
      </c>
      <c r="E110" s="774">
        <f>'★波及効果計算ｼｰﾄ ok '!R20</f>
        <v>0</v>
      </c>
      <c r="F110" s="774">
        <f>'★波及効果計算ｼｰﾄ ok '!S20</f>
        <v>0</v>
      </c>
      <c r="G110" s="792">
        <f>'★波及効果計算ｼｰﾄ ok '!T20</f>
        <v>0</v>
      </c>
      <c r="H110" s="774">
        <f>'★波及効果計算ｼｰﾄ ok '!U20</f>
        <v>0</v>
      </c>
      <c r="I110" s="773">
        <f>'★波及効果計算ｼｰﾄ ok '!V20</f>
        <v>0</v>
      </c>
    </row>
    <row r="111" spans="2:9" ht="18.75" customHeight="1">
      <c r="B111" s="776" t="s">
        <v>127</v>
      </c>
      <c r="C111" s="775" t="s">
        <v>12</v>
      </c>
      <c r="D111" s="774">
        <f>'★波及効果計算ｼｰﾄ ok '!Q21</f>
        <v>0</v>
      </c>
      <c r="E111" s="774">
        <f>'★波及効果計算ｼｰﾄ ok '!R21</f>
        <v>0</v>
      </c>
      <c r="F111" s="774">
        <f>'★波及効果計算ｼｰﾄ ok '!S21</f>
        <v>0</v>
      </c>
      <c r="G111" s="792">
        <f>'★波及効果計算ｼｰﾄ ok '!T21</f>
        <v>0</v>
      </c>
      <c r="H111" s="774">
        <f>'★波及効果計算ｼｰﾄ ok '!U21</f>
        <v>0</v>
      </c>
      <c r="I111" s="773">
        <f>'★波及効果計算ｼｰﾄ ok '!V21</f>
        <v>0</v>
      </c>
    </row>
    <row r="112" spans="2:9" ht="18.75" customHeight="1">
      <c r="B112" s="776" t="s">
        <v>128</v>
      </c>
      <c r="C112" s="775" t="s">
        <v>418</v>
      </c>
      <c r="D112" s="774">
        <f>'★波及効果計算ｼｰﾄ ok '!Q22</f>
        <v>0</v>
      </c>
      <c r="E112" s="774">
        <f>'★波及効果計算ｼｰﾄ ok '!R22</f>
        <v>0</v>
      </c>
      <c r="F112" s="774">
        <f>'★波及効果計算ｼｰﾄ ok '!S22</f>
        <v>0</v>
      </c>
      <c r="G112" s="792">
        <f>'★波及効果計算ｼｰﾄ ok '!T22</f>
        <v>0</v>
      </c>
      <c r="H112" s="774">
        <f>'★波及効果計算ｼｰﾄ ok '!U22</f>
        <v>0</v>
      </c>
      <c r="I112" s="773">
        <f>'★波及効果計算ｼｰﾄ ok '!V22</f>
        <v>0</v>
      </c>
    </row>
    <row r="113" spans="2:9" ht="18.75" customHeight="1">
      <c r="B113" s="776" t="s">
        <v>129</v>
      </c>
      <c r="C113" s="775" t="s">
        <v>419</v>
      </c>
      <c r="D113" s="774">
        <f>'★波及効果計算ｼｰﾄ ok '!Q23</f>
        <v>0</v>
      </c>
      <c r="E113" s="774">
        <f>'★波及効果計算ｼｰﾄ ok '!R23</f>
        <v>0</v>
      </c>
      <c r="F113" s="774">
        <f>'★波及効果計算ｼｰﾄ ok '!S23</f>
        <v>0</v>
      </c>
      <c r="G113" s="792">
        <f>'★波及効果計算ｼｰﾄ ok '!T23</f>
        <v>0</v>
      </c>
      <c r="H113" s="774">
        <f>'★波及効果計算ｼｰﾄ ok '!U23</f>
        <v>0</v>
      </c>
      <c r="I113" s="773">
        <f>'★波及効果計算ｼｰﾄ ok '!V23</f>
        <v>0</v>
      </c>
    </row>
    <row r="114" spans="2:9" ht="18.75" customHeight="1">
      <c r="B114" s="776" t="s">
        <v>131</v>
      </c>
      <c r="C114" s="775" t="s">
        <v>420</v>
      </c>
      <c r="D114" s="774">
        <f>'★波及効果計算ｼｰﾄ ok '!Q24</f>
        <v>0</v>
      </c>
      <c r="E114" s="774">
        <f>'★波及効果計算ｼｰﾄ ok '!R24</f>
        <v>0</v>
      </c>
      <c r="F114" s="774">
        <f>'★波及効果計算ｼｰﾄ ok '!S24</f>
        <v>0</v>
      </c>
      <c r="G114" s="792">
        <f>'★波及効果計算ｼｰﾄ ok '!T24</f>
        <v>0</v>
      </c>
      <c r="H114" s="774">
        <f>'★波及効果計算ｼｰﾄ ok '!U24</f>
        <v>0</v>
      </c>
      <c r="I114" s="773">
        <f>'★波及効果計算ｼｰﾄ ok '!V24</f>
        <v>0</v>
      </c>
    </row>
    <row r="115" spans="2:9" ht="18.75" customHeight="1">
      <c r="B115" s="776" t="s">
        <v>133</v>
      </c>
      <c r="C115" s="775" t="s">
        <v>14</v>
      </c>
      <c r="D115" s="774">
        <f>'★波及効果計算ｼｰﾄ ok '!Q25</f>
        <v>0</v>
      </c>
      <c r="E115" s="774">
        <f>'★波及効果計算ｼｰﾄ ok '!R25</f>
        <v>0</v>
      </c>
      <c r="F115" s="774">
        <f>'★波及効果計算ｼｰﾄ ok '!S25</f>
        <v>0</v>
      </c>
      <c r="G115" s="792">
        <f>'★波及効果計算ｼｰﾄ ok '!T25</f>
        <v>0</v>
      </c>
      <c r="H115" s="774">
        <f>'★波及効果計算ｼｰﾄ ok '!U25</f>
        <v>0</v>
      </c>
      <c r="I115" s="773">
        <f>'★波及効果計算ｼｰﾄ ok '!V25</f>
        <v>0</v>
      </c>
    </row>
    <row r="116" spans="2:9" ht="18.75" customHeight="1">
      <c r="B116" s="776" t="s">
        <v>135</v>
      </c>
      <c r="C116" s="775" t="s">
        <v>13</v>
      </c>
      <c r="D116" s="774">
        <f>'★波及効果計算ｼｰﾄ ok '!Q26</f>
        <v>0</v>
      </c>
      <c r="E116" s="774">
        <f>'★波及効果計算ｼｰﾄ ok '!R26</f>
        <v>0</v>
      </c>
      <c r="F116" s="774">
        <f>'★波及効果計算ｼｰﾄ ok '!S26</f>
        <v>0</v>
      </c>
      <c r="G116" s="792">
        <f>'★波及効果計算ｼｰﾄ ok '!T26</f>
        <v>0</v>
      </c>
      <c r="H116" s="774">
        <f>'★波及効果計算ｼｰﾄ ok '!U26</f>
        <v>0</v>
      </c>
      <c r="I116" s="773">
        <f>'★波及効果計算ｼｰﾄ ok '!V26</f>
        <v>0</v>
      </c>
    </row>
    <row r="117" spans="2:9" ht="18.75" customHeight="1">
      <c r="B117" s="776" t="s">
        <v>136</v>
      </c>
      <c r="C117" s="775" t="s">
        <v>577</v>
      </c>
      <c r="D117" s="774">
        <f>'★波及効果計算ｼｰﾄ ok '!Q27</f>
        <v>0</v>
      </c>
      <c r="E117" s="774">
        <f>'★波及効果計算ｼｰﾄ ok '!R27</f>
        <v>0</v>
      </c>
      <c r="F117" s="774">
        <f>'★波及効果計算ｼｰﾄ ok '!S27</f>
        <v>0</v>
      </c>
      <c r="G117" s="792">
        <f>'★波及効果計算ｼｰﾄ ok '!T27</f>
        <v>0</v>
      </c>
      <c r="H117" s="774">
        <f>'★波及効果計算ｼｰﾄ ok '!U27</f>
        <v>0</v>
      </c>
      <c r="I117" s="773">
        <f>'★波及効果計算ｼｰﾄ ok '!V27</f>
        <v>0</v>
      </c>
    </row>
    <row r="118" spans="2:9" ht="18.75" customHeight="1">
      <c r="B118" s="776" t="s">
        <v>138</v>
      </c>
      <c r="C118" s="775" t="s">
        <v>15</v>
      </c>
      <c r="D118" s="774">
        <f>'★波及効果計算ｼｰﾄ ok '!Q28</f>
        <v>0</v>
      </c>
      <c r="E118" s="774">
        <f>'★波及効果計算ｼｰﾄ ok '!R28</f>
        <v>0</v>
      </c>
      <c r="F118" s="774">
        <f>'★波及効果計算ｼｰﾄ ok '!S28</f>
        <v>0</v>
      </c>
      <c r="G118" s="792">
        <f>'★波及効果計算ｼｰﾄ ok '!T28</f>
        <v>0</v>
      </c>
      <c r="H118" s="774">
        <f>'★波及効果計算ｼｰﾄ ok '!U28</f>
        <v>0</v>
      </c>
      <c r="I118" s="773">
        <f>'★波及効果計算ｼｰﾄ ok '!V28</f>
        <v>0</v>
      </c>
    </row>
    <row r="119" spans="2:9" ht="18.75" customHeight="1">
      <c r="B119" s="776" t="s">
        <v>139</v>
      </c>
      <c r="C119" s="775" t="s">
        <v>16</v>
      </c>
      <c r="D119" s="774">
        <f>'★波及効果計算ｼｰﾄ ok '!Q29</f>
        <v>0</v>
      </c>
      <c r="E119" s="774">
        <f>'★波及効果計算ｼｰﾄ ok '!R29</f>
        <v>0</v>
      </c>
      <c r="F119" s="774">
        <f>'★波及効果計算ｼｰﾄ ok '!S29</f>
        <v>0</v>
      </c>
      <c r="G119" s="792">
        <f>'★波及効果計算ｼｰﾄ ok '!T29</f>
        <v>0</v>
      </c>
      <c r="H119" s="774">
        <f>'★波及効果計算ｼｰﾄ ok '!U29</f>
        <v>0</v>
      </c>
      <c r="I119" s="773">
        <f>'★波及効果計算ｼｰﾄ ok '!V29</f>
        <v>0</v>
      </c>
    </row>
    <row r="120" spans="2:9" ht="18.75" customHeight="1">
      <c r="B120" s="776" t="s">
        <v>140</v>
      </c>
      <c r="C120" s="775" t="s">
        <v>17</v>
      </c>
      <c r="D120" s="774">
        <f>'★波及効果計算ｼｰﾄ ok '!Q30</f>
        <v>0</v>
      </c>
      <c r="E120" s="774">
        <f>'★波及効果計算ｼｰﾄ ok '!R30</f>
        <v>0</v>
      </c>
      <c r="F120" s="774">
        <f>'★波及効果計算ｼｰﾄ ok '!S30</f>
        <v>0</v>
      </c>
      <c r="G120" s="792">
        <f>'★波及効果計算ｼｰﾄ ok '!T30</f>
        <v>0</v>
      </c>
      <c r="H120" s="774">
        <f>'★波及効果計算ｼｰﾄ ok '!U30</f>
        <v>0</v>
      </c>
      <c r="I120" s="773">
        <f>'★波及効果計算ｼｰﾄ ok '!V30</f>
        <v>0</v>
      </c>
    </row>
    <row r="121" spans="2:9" ht="18.75" customHeight="1">
      <c r="B121" s="776" t="s">
        <v>141</v>
      </c>
      <c r="C121" s="775" t="s">
        <v>18</v>
      </c>
      <c r="D121" s="774">
        <f>'★波及効果計算ｼｰﾄ ok '!Q31</f>
        <v>0</v>
      </c>
      <c r="E121" s="774">
        <f>'★波及効果計算ｼｰﾄ ok '!R31</f>
        <v>0</v>
      </c>
      <c r="F121" s="774">
        <f>'★波及効果計算ｼｰﾄ ok '!S31</f>
        <v>0</v>
      </c>
      <c r="G121" s="792">
        <f>'★波及効果計算ｼｰﾄ ok '!T31</f>
        <v>0</v>
      </c>
      <c r="H121" s="774">
        <f>'★波及効果計算ｼｰﾄ ok '!U31</f>
        <v>0</v>
      </c>
      <c r="I121" s="773">
        <f>'★波及効果計算ｼｰﾄ ok '!V31</f>
        <v>0</v>
      </c>
    </row>
    <row r="122" spans="2:9" ht="18.75" customHeight="1">
      <c r="B122" s="776" t="s">
        <v>143</v>
      </c>
      <c r="C122" s="775" t="s">
        <v>29</v>
      </c>
      <c r="D122" s="774">
        <f>'★波及効果計算ｼｰﾄ ok '!Q32</f>
        <v>0</v>
      </c>
      <c r="E122" s="774">
        <f>'★波及効果計算ｼｰﾄ ok '!R32</f>
        <v>0</v>
      </c>
      <c r="F122" s="774">
        <f>'★波及効果計算ｼｰﾄ ok '!S32</f>
        <v>0</v>
      </c>
      <c r="G122" s="792">
        <f>'★波及効果計算ｼｰﾄ ok '!T32</f>
        <v>0</v>
      </c>
      <c r="H122" s="774">
        <f>'★波及効果計算ｼｰﾄ ok '!U32</f>
        <v>0</v>
      </c>
      <c r="I122" s="773">
        <f>'★波及効果計算ｼｰﾄ ok '!V32</f>
        <v>0</v>
      </c>
    </row>
    <row r="123" spans="2:9" ht="18.75" customHeight="1">
      <c r="B123" s="776" t="s">
        <v>145</v>
      </c>
      <c r="C123" s="775" t="s">
        <v>30</v>
      </c>
      <c r="D123" s="774">
        <f>'★波及効果計算ｼｰﾄ ok '!Q33</f>
        <v>0</v>
      </c>
      <c r="E123" s="774">
        <f>'★波及効果計算ｼｰﾄ ok '!R33</f>
        <v>0</v>
      </c>
      <c r="F123" s="774">
        <f>'★波及効果計算ｼｰﾄ ok '!S33</f>
        <v>0</v>
      </c>
      <c r="G123" s="792">
        <f>'★波及効果計算ｼｰﾄ ok '!T33</f>
        <v>0</v>
      </c>
      <c r="H123" s="774">
        <f>'★波及効果計算ｼｰﾄ ok '!U33</f>
        <v>0</v>
      </c>
      <c r="I123" s="773">
        <f>'★波及効果計算ｼｰﾄ ok '!V33</f>
        <v>0</v>
      </c>
    </row>
    <row r="124" spans="2:9" ht="18.75" customHeight="1">
      <c r="B124" s="776" t="s">
        <v>146</v>
      </c>
      <c r="C124" s="775" t="s">
        <v>19</v>
      </c>
      <c r="D124" s="774">
        <f>'★波及効果計算ｼｰﾄ ok '!Q34</f>
        <v>0</v>
      </c>
      <c r="E124" s="774">
        <f>'★波及効果計算ｼｰﾄ ok '!R34</f>
        <v>0</v>
      </c>
      <c r="F124" s="774">
        <f>'★波及効果計算ｼｰﾄ ok '!S34</f>
        <v>0</v>
      </c>
      <c r="G124" s="792">
        <f>'★波及効果計算ｼｰﾄ ok '!T34</f>
        <v>0</v>
      </c>
      <c r="H124" s="774">
        <f>'★波及効果計算ｼｰﾄ ok '!U34</f>
        <v>0</v>
      </c>
      <c r="I124" s="773">
        <f>'★波及効果計算ｼｰﾄ ok '!V34</f>
        <v>0</v>
      </c>
    </row>
    <row r="125" spans="2:9" ht="18.75" customHeight="1">
      <c r="B125" s="776" t="s">
        <v>147</v>
      </c>
      <c r="C125" s="775" t="s">
        <v>20</v>
      </c>
      <c r="D125" s="774">
        <f>'★波及効果計算ｼｰﾄ ok '!Q35</f>
        <v>0</v>
      </c>
      <c r="E125" s="774">
        <f>'★波及効果計算ｼｰﾄ ok '!R35</f>
        <v>0</v>
      </c>
      <c r="F125" s="774">
        <f>'★波及効果計算ｼｰﾄ ok '!S35</f>
        <v>0</v>
      </c>
      <c r="G125" s="792">
        <f>'★波及効果計算ｼｰﾄ ok '!T35</f>
        <v>0</v>
      </c>
      <c r="H125" s="774">
        <f>'★波及効果計算ｼｰﾄ ok '!U35</f>
        <v>0</v>
      </c>
      <c r="I125" s="773">
        <f>'★波及効果計算ｼｰﾄ ok '!V35</f>
        <v>0</v>
      </c>
    </row>
    <row r="126" spans="2:9" ht="18.75" customHeight="1">
      <c r="B126" s="776" t="s">
        <v>149</v>
      </c>
      <c r="C126" s="775" t="s">
        <v>21</v>
      </c>
      <c r="D126" s="774">
        <f>'★波及効果計算ｼｰﾄ ok '!Q36</f>
        <v>0</v>
      </c>
      <c r="E126" s="774">
        <f>'★波及効果計算ｼｰﾄ ok '!R36</f>
        <v>0</v>
      </c>
      <c r="F126" s="774">
        <f>'★波及効果計算ｼｰﾄ ok '!S36</f>
        <v>0</v>
      </c>
      <c r="G126" s="792">
        <f>'★波及効果計算ｼｰﾄ ok '!T36</f>
        <v>0</v>
      </c>
      <c r="H126" s="774">
        <f>'★波及効果計算ｼｰﾄ ok '!U36</f>
        <v>0</v>
      </c>
      <c r="I126" s="773">
        <f>'★波及効果計算ｼｰﾄ ok '!V36</f>
        <v>0</v>
      </c>
    </row>
    <row r="127" spans="2:9" ht="18.75" customHeight="1">
      <c r="B127" s="776" t="s">
        <v>151</v>
      </c>
      <c r="C127" s="775" t="s">
        <v>32</v>
      </c>
      <c r="D127" s="774">
        <f>'★波及効果計算ｼｰﾄ ok '!Q37</f>
        <v>0</v>
      </c>
      <c r="E127" s="774">
        <f>'★波及効果計算ｼｰﾄ ok '!R37</f>
        <v>0</v>
      </c>
      <c r="F127" s="774">
        <f>'★波及効果計算ｼｰﾄ ok '!S37</f>
        <v>0</v>
      </c>
      <c r="G127" s="792">
        <f>'★波及効果計算ｼｰﾄ ok '!T37</f>
        <v>0</v>
      </c>
      <c r="H127" s="774">
        <f>'★波及効果計算ｼｰﾄ ok '!U37</f>
        <v>0</v>
      </c>
      <c r="I127" s="773">
        <f>'★波及効果計算ｼｰﾄ ok '!V37</f>
        <v>0</v>
      </c>
    </row>
    <row r="128" spans="2:9" ht="18.75" customHeight="1">
      <c r="B128" s="776" t="s">
        <v>153</v>
      </c>
      <c r="C128" s="775" t="s">
        <v>22</v>
      </c>
      <c r="D128" s="774">
        <f>'★波及効果計算ｼｰﾄ ok '!Q38</f>
        <v>0</v>
      </c>
      <c r="E128" s="774">
        <f>'★波及効果計算ｼｰﾄ ok '!R38</f>
        <v>0</v>
      </c>
      <c r="F128" s="774">
        <f>'★波及効果計算ｼｰﾄ ok '!S38</f>
        <v>0</v>
      </c>
      <c r="G128" s="792">
        <f>'★波及効果計算ｼｰﾄ ok '!T38</f>
        <v>0</v>
      </c>
      <c r="H128" s="774">
        <f>'★波及効果計算ｼｰﾄ ok '!U38</f>
        <v>0</v>
      </c>
      <c r="I128" s="773">
        <f>'★波及効果計算ｼｰﾄ ok '!V38</f>
        <v>0</v>
      </c>
    </row>
    <row r="129" spans="2:11" ht="18.75" customHeight="1">
      <c r="B129" s="776" t="s">
        <v>155</v>
      </c>
      <c r="C129" s="775" t="s">
        <v>23</v>
      </c>
      <c r="D129" s="774">
        <f>'★波及効果計算ｼｰﾄ ok '!Q39</f>
        <v>0</v>
      </c>
      <c r="E129" s="774">
        <f>'★波及効果計算ｼｰﾄ ok '!R39</f>
        <v>0</v>
      </c>
      <c r="F129" s="774">
        <f>'★波及効果計算ｼｰﾄ ok '!S39</f>
        <v>0</v>
      </c>
      <c r="G129" s="792">
        <f>'★波及効果計算ｼｰﾄ ok '!T39</f>
        <v>0</v>
      </c>
      <c r="H129" s="774">
        <f>'★波及効果計算ｼｰﾄ ok '!U39</f>
        <v>0</v>
      </c>
      <c r="I129" s="773">
        <f>'★波及効果計算ｼｰﾄ ok '!V39</f>
        <v>0</v>
      </c>
    </row>
    <row r="130" spans="2:11" ht="18.75" customHeight="1">
      <c r="B130" s="776" t="s">
        <v>156</v>
      </c>
      <c r="C130" s="775" t="s">
        <v>24</v>
      </c>
      <c r="D130" s="774">
        <f>'★波及効果計算ｼｰﾄ ok '!Q40</f>
        <v>0</v>
      </c>
      <c r="E130" s="774">
        <f>'★波及効果計算ｼｰﾄ ok '!R40</f>
        <v>0</v>
      </c>
      <c r="F130" s="774">
        <f>'★波及効果計算ｼｰﾄ ok '!S40</f>
        <v>0</v>
      </c>
      <c r="G130" s="792">
        <f>'★波及効果計算ｼｰﾄ ok '!T40</f>
        <v>0</v>
      </c>
      <c r="H130" s="774">
        <f>'★波及効果計算ｼｰﾄ ok '!U40</f>
        <v>0</v>
      </c>
      <c r="I130" s="773">
        <f>'★波及効果計算ｼｰﾄ ok '!V40</f>
        <v>0</v>
      </c>
    </row>
    <row r="131" spans="2:11" ht="18.75" customHeight="1">
      <c r="B131" s="776" t="s">
        <v>158</v>
      </c>
      <c r="C131" s="775" t="s">
        <v>31</v>
      </c>
      <c r="D131" s="774">
        <f>'★波及効果計算ｼｰﾄ ok '!Q41</f>
        <v>0</v>
      </c>
      <c r="E131" s="774">
        <f>'★波及効果計算ｼｰﾄ ok '!R41</f>
        <v>0</v>
      </c>
      <c r="F131" s="774">
        <f>'★波及効果計算ｼｰﾄ ok '!S41</f>
        <v>0</v>
      </c>
      <c r="G131" s="774">
        <f>'★波及効果計算ｼｰﾄ ok '!T41</f>
        <v>0</v>
      </c>
      <c r="H131" s="774">
        <f>'★波及効果計算ｼｰﾄ ok '!U41</f>
        <v>0</v>
      </c>
      <c r="I131" s="773">
        <f>'★波及効果計算ｼｰﾄ ok '!V41</f>
        <v>0</v>
      </c>
    </row>
    <row r="132" spans="2:11" ht="18.75" customHeight="1">
      <c r="B132" s="776" t="s">
        <v>160</v>
      </c>
      <c r="C132" s="775" t="s">
        <v>447</v>
      </c>
      <c r="D132" s="774">
        <f>'★波及効果計算ｼｰﾄ ok '!Q42</f>
        <v>0</v>
      </c>
      <c r="E132" s="774">
        <f>'★波及効果計算ｼｰﾄ ok '!R42</f>
        <v>0</v>
      </c>
      <c r="F132" s="774">
        <f>'★波及効果計算ｼｰﾄ ok '!S42</f>
        <v>0</v>
      </c>
      <c r="G132" s="774">
        <f>'★波及効果計算ｼｰﾄ ok '!T42</f>
        <v>0</v>
      </c>
      <c r="H132" s="774">
        <f>'★波及効果計算ｼｰﾄ ok '!U42</f>
        <v>0</v>
      </c>
      <c r="I132" s="773">
        <f>'★波及効果計算ｼｰﾄ ok '!V42</f>
        <v>0</v>
      </c>
    </row>
    <row r="133" spans="2:11" ht="18.75" customHeight="1">
      <c r="B133" s="776" t="s">
        <v>162</v>
      </c>
      <c r="C133" s="775" t="s">
        <v>25</v>
      </c>
      <c r="D133" s="774">
        <f>'★波及効果計算ｼｰﾄ ok '!Q43</f>
        <v>0</v>
      </c>
      <c r="E133" s="774">
        <f>'★波及効果計算ｼｰﾄ ok '!R43</f>
        <v>0</v>
      </c>
      <c r="F133" s="774">
        <f>'★波及効果計算ｼｰﾄ ok '!S43</f>
        <v>0</v>
      </c>
      <c r="G133" s="774">
        <f>'★波及効果計算ｼｰﾄ ok '!T43</f>
        <v>0</v>
      </c>
      <c r="H133" s="774">
        <f>'★波及効果計算ｼｰﾄ ok '!U43</f>
        <v>0</v>
      </c>
      <c r="I133" s="773">
        <f>'★波及効果計算ｼｰﾄ ok '!V43</f>
        <v>0</v>
      </c>
    </row>
    <row r="134" spans="2:11" ht="18.75" customHeight="1">
      <c r="B134" s="776" t="s">
        <v>164</v>
      </c>
      <c r="C134" s="775" t="s">
        <v>26</v>
      </c>
      <c r="D134" s="774">
        <f>'★波及効果計算ｼｰﾄ ok '!Q44</f>
        <v>0</v>
      </c>
      <c r="E134" s="774">
        <f>'★波及効果計算ｼｰﾄ ok '!R44</f>
        <v>0</v>
      </c>
      <c r="F134" s="774">
        <f>'★波及効果計算ｼｰﾄ ok '!S44</f>
        <v>0</v>
      </c>
      <c r="G134" s="774">
        <f>'★波及効果計算ｼｰﾄ ok '!T44</f>
        <v>0</v>
      </c>
      <c r="H134" s="774">
        <f>'★波及効果計算ｼｰﾄ ok '!U44</f>
        <v>0</v>
      </c>
      <c r="I134" s="773">
        <f>'★波及効果計算ｼｰﾄ ok '!V44</f>
        <v>0</v>
      </c>
    </row>
    <row r="135" spans="2:11" ht="18.75" customHeight="1">
      <c r="B135" s="776" t="s">
        <v>166</v>
      </c>
      <c r="C135" s="775" t="s">
        <v>27</v>
      </c>
      <c r="D135" s="774">
        <f>'★波及効果計算ｼｰﾄ ok '!Q45</f>
        <v>0</v>
      </c>
      <c r="E135" s="774">
        <f>'★波及効果計算ｼｰﾄ ok '!R45</f>
        <v>0</v>
      </c>
      <c r="F135" s="774">
        <f>'★波及効果計算ｼｰﾄ ok '!S45</f>
        <v>0</v>
      </c>
      <c r="G135" s="774">
        <f>'★波及効果計算ｼｰﾄ ok '!T45</f>
        <v>0</v>
      </c>
      <c r="H135" s="774">
        <f>'★波及効果計算ｼｰﾄ ok '!U45</f>
        <v>0</v>
      </c>
      <c r="I135" s="773">
        <f>'★波及効果計算ｼｰﾄ ok '!V45</f>
        <v>0</v>
      </c>
    </row>
    <row r="136" spans="2:11" ht="18.75" customHeight="1">
      <c r="B136" s="776" t="s">
        <v>168</v>
      </c>
      <c r="C136" s="775" t="s">
        <v>28</v>
      </c>
      <c r="D136" s="774">
        <f>'★波及効果計算ｼｰﾄ ok '!Q46</f>
        <v>0</v>
      </c>
      <c r="E136" s="774">
        <f>'★波及効果計算ｼｰﾄ ok '!R46</f>
        <v>0</v>
      </c>
      <c r="F136" s="774">
        <f>'★波及効果計算ｼｰﾄ ok '!S46</f>
        <v>0</v>
      </c>
      <c r="G136" s="774">
        <f>'★波及効果計算ｼｰﾄ ok '!T46</f>
        <v>0</v>
      </c>
      <c r="H136" s="774">
        <f>'★波及効果計算ｼｰﾄ ok '!U46</f>
        <v>0</v>
      </c>
      <c r="I136" s="773">
        <f>'★波及効果計算ｼｰﾄ ok '!V46</f>
        <v>0</v>
      </c>
    </row>
    <row r="137" spans="2:11" ht="18.75" customHeight="1">
      <c r="B137" s="772"/>
      <c r="C137" s="771" t="s">
        <v>578</v>
      </c>
      <c r="D137" s="770">
        <f>'★波及効果計算ｼｰﾄ ok '!Q47</f>
        <v>0</v>
      </c>
      <c r="E137" s="770">
        <f>'★波及効果計算ｼｰﾄ ok '!R47</f>
        <v>0</v>
      </c>
      <c r="F137" s="770">
        <f>'★波及効果計算ｼｰﾄ ok '!S47</f>
        <v>0</v>
      </c>
      <c r="G137" s="770">
        <f>'★波及効果計算ｼｰﾄ ok '!T47</f>
        <v>0</v>
      </c>
      <c r="H137" s="770">
        <f>'★波及効果計算ｼｰﾄ ok '!U47</f>
        <v>0</v>
      </c>
      <c r="I137" s="769">
        <f>'★波及効果計算ｼｰﾄ ok '!V47</f>
        <v>0</v>
      </c>
    </row>
    <row r="138" spans="2:11" ht="18.75" customHeight="1">
      <c r="B138" s="791"/>
      <c r="C138" s="790"/>
      <c r="D138" s="789"/>
      <c r="E138" s="789"/>
      <c r="F138" s="789"/>
      <c r="G138" s="789"/>
      <c r="H138" s="789"/>
      <c r="I138" s="789"/>
    </row>
    <row r="139" spans="2:11" ht="18.75" customHeight="1">
      <c r="K139" s="788" t="s">
        <v>764</v>
      </c>
    </row>
    <row r="140" spans="2:11" ht="18.75" customHeight="1">
      <c r="B140" s="787"/>
      <c r="C140" s="786"/>
      <c r="D140" s="1704" t="s">
        <v>637</v>
      </c>
      <c r="E140" s="1705"/>
      <c r="F140" s="1704" t="s">
        <v>728</v>
      </c>
      <c r="G140" s="1705"/>
      <c r="H140" s="1704" t="s">
        <v>750</v>
      </c>
      <c r="I140" s="1705"/>
      <c r="J140" s="1704" t="s">
        <v>681</v>
      </c>
      <c r="K140" s="1706"/>
    </row>
    <row r="141" spans="2:11" ht="31.5">
      <c r="B141" s="785"/>
      <c r="C141" s="784"/>
      <c r="D141" s="783" t="s">
        <v>765</v>
      </c>
      <c r="E141" s="783" t="s">
        <v>766</v>
      </c>
      <c r="F141" s="783" t="s">
        <v>767</v>
      </c>
      <c r="G141" s="783" t="s">
        <v>768</v>
      </c>
      <c r="H141" s="783" t="s">
        <v>769</v>
      </c>
      <c r="I141" s="783" t="s">
        <v>770</v>
      </c>
      <c r="J141" s="783" t="s">
        <v>771</v>
      </c>
      <c r="K141" s="782" t="s">
        <v>772</v>
      </c>
    </row>
    <row r="142" spans="2:11" ht="18.75" customHeight="1">
      <c r="B142" s="1700" t="s">
        <v>628</v>
      </c>
      <c r="C142" s="1701"/>
      <c r="D142" s="781" t="s">
        <v>688</v>
      </c>
      <c r="E142" s="781" t="s">
        <v>691</v>
      </c>
      <c r="F142" s="781" t="s">
        <v>694</v>
      </c>
      <c r="G142" s="781" t="s">
        <v>697</v>
      </c>
      <c r="H142" s="781" t="s">
        <v>700</v>
      </c>
      <c r="I142" s="781" t="s">
        <v>703</v>
      </c>
      <c r="J142" s="781" t="s">
        <v>706</v>
      </c>
      <c r="K142" s="780" t="s">
        <v>709</v>
      </c>
    </row>
    <row r="143" spans="2:11" ht="18.75" customHeight="1">
      <c r="B143" s="1702" t="s">
        <v>630</v>
      </c>
      <c r="C143" s="1703"/>
      <c r="D143" s="779" t="s">
        <v>773</v>
      </c>
      <c r="E143" s="779" t="s">
        <v>774</v>
      </c>
      <c r="F143" s="779" t="s">
        <v>775</v>
      </c>
      <c r="G143" s="779" t="s">
        <v>776</v>
      </c>
      <c r="H143" s="779" t="s">
        <v>777</v>
      </c>
      <c r="I143" s="779" t="s">
        <v>778</v>
      </c>
      <c r="J143" s="779" t="s">
        <v>708</v>
      </c>
      <c r="K143" s="778" t="s">
        <v>711</v>
      </c>
    </row>
    <row r="144" spans="2:11" ht="18.75" customHeight="1">
      <c r="B144" s="776" t="s">
        <v>263</v>
      </c>
      <c r="C144" s="775" t="s">
        <v>0</v>
      </c>
      <c r="D144" s="774">
        <f>'★波及効果計算ｼｰﾄ ok '!D54</f>
        <v>0</v>
      </c>
      <c r="E144" s="774">
        <f>'★波及効果計算ｼｰﾄ ok '!E54</f>
        <v>0</v>
      </c>
      <c r="F144" s="774">
        <f>'★波及効果計算ｼｰﾄ ok '!F54</f>
        <v>0</v>
      </c>
      <c r="G144" s="774">
        <f>'★波及効果計算ｼｰﾄ ok '!G54</f>
        <v>0</v>
      </c>
      <c r="H144" s="774">
        <f>'★波及効果計算ｼｰﾄ ok '!H54</f>
        <v>0</v>
      </c>
      <c r="I144" s="774">
        <f>'★波及効果計算ｼｰﾄ ok '!I54</f>
        <v>0</v>
      </c>
      <c r="J144" s="774">
        <f>'★波及効果計算ｼｰﾄ ok '!J54</f>
        <v>0</v>
      </c>
      <c r="K144" s="773">
        <f>'★波及効果計算ｼｰﾄ ok '!K54</f>
        <v>0</v>
      </c>
    </row>
    <row r="145" spans="2:11" ht="18.75" customHeight="1">
      <c r="B145" s="776" t="s">
        <v>265</v>
      </c>
      <c r="C145" s="775" t="s">
        <v>574</v>
      </c>
      <c r="D145" s="774">
        <f>'★波及効果計算ｼｰﾄ ok '!D55</f>
        <v>0</v>
      </c>
      <c r="E145" s="774">
        <f>'★波及効果計算ｼｰﾄ ok '!E55</f>
        <v>0</v>
      </c>
      <c r="F145" s="774">
        <f>'★波及効果計算ｼｰﾄ ok '!F55</f>
        <v>0</v>
      </c>
      <c r="G145" s="774">
        <f>'★波及効果計算ｼｰﾄ ok '!G55</f>
        <v>0</v>
      </c>
      <c r="H145" s="774">
        <f>'★波及効果計算ｼｰﾄ ok '!H55</f>
        <v>0</v>
      </c>
      <c r="I145" s="774">
        <f>'★波及効果計算ｼｰﾄ ok '!I55</f>
        <v>0</v>
      </c>
      <c r="J145" s="774">
        <f>'★波及効果計算ｼｰﾄ ok '!J55</f>
        <v>0</v>
      </c>
      <c r="K145" s="773">
        <f>'★波及効果計算ｼｰﾄ ok '!K55</f>
        <v>0</v>
      </c>
    </row>
    <row r="146" spans="2:11" ht="18.75" customHeight="1">
      <c r="B146" s="776" t="s">
        <v>267</v>
      </c>
      <c r="C146" s="775" t="s">
        <v>575</v>
      </c>
      <c r="D146" s="774">
        <f>'★波及効果計算ｼｰﾄ ok '!D56</f>
        <v>0</v>
      </c>
      <c r="E146" s="774">
        <f>'★波及効果計算ｼｰﾄ ok '!E56</f>
        <v>0</v>
      </c>
      <c r="F146" s="774">
        <f>'★波及効果計算ｼｰﾄ ok '!F56</f>
        <v>0</v>
      </c>
      <c r="G146" s="774">
        <f>'★波及効果計算ｼｰﾄ ok '!G56</f>
        <v>0</v>
      </c>
      <c r="H146" s="774">
        <f>'★波及効果計算ｼｰﾄ ok '!H56</f>
        <v>0</v>
      </c>
      <c r="I146" s="774">
        <f>'★波及効果計算ｼｰﾄ ok '!I56</f>
        <v>0</v>
      </c>
      <c r="J146" s="774">
        <f>'★波及効果計算ｼｰﾄ ok '!J56</f>
        <v>0</v>
      </c>
      <c r="K146" s="773">
        <f>'★波及効果計算ｼｰﾄ ok '!K56</f>
        <v>0</v>
      </c>
    </row>
    <row r="147" spans="2:11" ht="18.75" customHeight="1">
      <c r="B147" s="776" t="s">
        <v>268</v>
      </c>
      <c r="C147" s="775" t="s">
        <v>3</v>
      </c>
      <c r="D147" s="774">
        <f>'★波及効果計算ｼｰﾄ ok '!D57</f>
        <v>0</v>
      </c>
      <c r="E147" s="774">
        <f>'★波及効果計算ｼｰﾄ ok '!E57</f>
        <v>0</v>
      </c>
      <c r="F147" s="774">
        <f>'★波及効果計算ｼｰﾄ ok '!F57</f>
        <v>0</v>
      </c>
      <c r="G147" s="774">
        <f>'★波及効果計算ｼｰﾄ ok '!G57</f>
        <v>0</v>
      </c>
      <c r="H147" s="774">
        <f>'★波及効果計算ｼｰﾄ ok '!H57</f>
        <v>0</v>
      </c>
      <c r="I147" s="774">
        <f>'★波及効果計算ｼｰﾄ ok '!I57</f>
        <v>0</v>
      </c>
      <c r="J147" s="774">
        <f>'★波及効果計算ｼｰﾄ ok '!J57</f>
        <v>0</v>
      </c>
      <c r="K147" s="773">
        <f>'★波及効果計算ｼｰﾄ ok '!K57</f>
        <v>0</v>
      </c>
    </row>
    <row r="148" spans="2:11" ht="18.75" customHeight="1">
      <c r="B148" s="776" t="s">
        <v>269</v>
      </c>
      <c r="C148" s="775" t="s">
        <v>4</v>
      </c>
      <c r="D148" s="774">
        <f>'★波及効果計算ｼｰﾄ ok '!D58</f>
        <v>0</v>
      </c>
      <c r="E148" s="774">
        <f>'★波及効果計算ｼｰﾄ ok '!E58</f>
        <v>0</v>
      </c>
      <c r="F148" s="774">
        <f>'★波及効果計算ｼｰﾄ ok '!F58</f>
        <v>0</v>
      </c>
      <c r="G148" s="774">
        <f>'★波及効果計算ｼｰﾄ ok '!G58</f>
        <v>0</v>
      </c>
      <c r="H148" s="774">
        <f>'★波及効果計算ｼｰﾄ ok '!H58</f>
        <v>0</v>
      </c>
      <c r="I148" s="774">
        <f>'★波及効果計算ｼｰﾄ ok '!I58</f>
        <v>0</v>
      </c>
      <c r="J148" s="774">
        <f>'★波及効果計算ｼｰﾄ ok '!J58</f>
        <v>0</v>
      </c>
      <c r="K148" s="773">
        <f>'★波及効果計算ｼｰﾄ ok '!K58</f>
        <v>0</v>
      </c>
    </row>
    <row r="149" spans="2:11" ht="18.75" customHeight="1">
      <c r="B149" s="776" t="s">
        <v>271</v>
      </c>
      <c r="C149" s="775" t="s">
        <v>5</v>
      </c>
      <c r="D149" s="774">
        <f>'★波及効果計算ｼｰﾄ ok '!D59</f>
        <v>0</v>
      </c>
      <c r="E149" s="774">
        <f>'★波及効果計算ｼｰﾄ ok '!E59</f>
        <v>0</v>
      </c>
      <c r="F149" s="774">
        <f>'★波及効果計算ｼｰﾄ ok '!F59</f>
        <v>0</v>
      </c>
      <c r="G149" s="774">
        <f>'★波及効果計算ｼｰﾄ ok '!G59</f>
        <v>0</v>
      </c>
      <c r="H149" s="774">
        <f>'★波及効果計算ｼｰﾄ ok '!H59</f>
        <v>0</v>
      </c>
      <c r="I149" s="774">
        <f>'★波及効果計算ｼｰﾄ ok '!I59</f>
        <v>0</v>
      </c>
      <c r="J149" s="774">
        <f>'★波及効果計算ｼｰﾄ ok '!J59</f>
        <v>0</v>
      </c>
      <c r="K149" s="773">
        <f>'★波及効果計算ｼｰﾄ ok '!K59</f>
        <v>0</v>
      </c>
    </row>
    <row r="150" spans="2:11" ht="18.75" customHeight="1">
      <c r="B150" s="776" t="s">
        <v>273</v>
      </c>
      <c r="C150" s="777" t="s">
        <v>6</v>
      </c>
      <c r="D150" s="774">
        <f>'★波及効果計算ｼｰﾄ ok '!D60</f>
        <v>0</v>
      </c>
      <c r="E150" s="774">
        <f>'★波及効果計算ｼｰﾄ ok '!E60</f>
        <v>0</v>
      </c>
      <c r="F150" s="774">
        <f>'★波及効果計算ｼｰﾄ ok '!F60</f>
        <v>0</v>
      </c>
      <c r="G150" s="774">
        <f>'★波及効果計算ｼｰﾄ ok '!G60</f>
        <v>0</v>
      </c>
      <c r="H150" s="774">
        <f>'★波及効果計算ｼｰﾄ ok '!H60</f>
        <v>0</v>
      </c>
      <c r="I150" s="774">
        <f>'★波及効果計算ｼｰﾄ ok '!I60</f>
        <v>0</v>
      </c>
      <c r="J150" s="774">
        <f>'★波及効果計算ｼｰﾄ ok '!J60</f>
        <v>0</v>
      </c>
      <c r="K150" s="773">
        <f>'★波及効果計算ｼｰﾄ ok '!K60</f>
        <v>0</v>
      </c>
    </row>
    <row r="151" spans="2:11" ht="18.75" customHeight="1">
      <c r="B151" s="776" t="s">
        <v>274</v>
      </c>
      <c r="C151" s="775" t="s">
        <v>7</v>
      </c>
      <c r="D151" s="774">
        <f>'★波及効果計算ｼｰﾄ ok '!D61</f>
        <v>0</v>
      </c>
      <c r="E151" s="774">
        <f>'★波及効果計算ｼｰﾄ ok '!E61</f>
        <v>0</v>
      </c>
      <c r="F151" s="774">
        <f>'★波及効果計算ｼｰﾄ ok '!F61</f>
        <v>0</v>
      </c>
      <c r="G151" s="774">
        <f>'★波及効果計算ｼｰﾄ ok '!G61</f>
        <v>0</v>
      </c>
      <c r="H151" s="774">
        <f>'★波及効果計算ｼｰﾄ ok '!H61</f>
        <v>0</v>
      </c>
      <c r="I151" s="774">
        <f>'★波及効果計算ｼｰﾄ ok '!I61</f>
        <v>0</v>
      </c>
      <c r="J151" s="774">
        <f>'★波及効果計算ｼｰﾄ ok '!J61</f>
        <v>0</v>
      </c>
      <c r="K151" s="773">
        <f>'★波及効果計算ｼｰﾄ ok '!K61</f>
        <v>0</v>
      </c>
    </row>
    <row r="152" spans="2:11" ht="18.75" customHeight="1">
      <c r="B152" s="776" t="s">
        <v>277</v>
      </c>
      <c r="C152" s="777" t="s">
        <v>8</v>
      </c>
      <c r="D152" s="774">
        <f>'★波及効果計算ｼｰﾄ ok '!D62</f>
        <v>0</v>
      </c>
      <c r="E152" s="774">
        <f>'★波及効果計算ｼｰﾄ ok '!E62</f>
        <v>0</v>
      </c>
      <c r="F152" s="774">
        <f>'★波及効果計算ｼｰﾄ ok '!F62</f>
        <v>0</v>
      </c>
      <c r="G152" s="774">
        <f>'★波及効果計算ｼｰﾄ ok '!G62</f>
        <v>0</v>
      </c>
      <c r="H152" s="774">
        <f>'★波及効果計算ｼｰﾄ ok '!H62</f>
        <v>0</v>
      </c>
      <c r="I152" s="774">
        <f>'★波及効果計算ｼｰﾄ ok '!I62</f>
        <v>0</v>
      </c>
      <c r="J152" s="774">
        <f>'★波及効果計算ｼｰﾄ ok '!J62</f>
        <v>0</v>
      </c>
      <c r="K152" s="773">
        <f>'★波及効果計算ｼｰﾄ ok '!K62</f>
        <v>0</v>
      </c>
    </row>
    <row r="153" spans="2:11" ht="18.75" customHeight="1">
      <c r="B153" s="776" t="s">
        <v>120</v>
      </c>
      <c r="C153" s="777" t="s">
        <v>576</v>
      </c>
      <c r="D153" s="774">
        <f>'★波及効果計算ｼｰﾄ ok '!D63</f>
        <v>0</v>
      </c>
      <c r="E153" s="774">
        <f>'★波及効果計算ｼｰﾄ ok '!E63</f>
        <v>0</v>
      </c>
      <c r="F153" s="774">
        <f>'★波及効果計算ｼｰﾄ ok '!F63</f>
        <v>0</v>
      </c>
      <c r="G153" s="774">
        <f>'★波及効果計算ｼｰﾄ ok '!G63</f>
        <v>0</v>
      </c>
      <c r="H153" s="774">
        <f>'★波及効果計算ｼｰﾄ ok '!H63</f>
        <v>0</v>
      </c>
      <c r="I153" s="774">
        <f>'★波及効果計算ｼｰﾄ ok '!I63</f>
        <v>0</v>
      </c>
      <c r="J153" s="774">
        <f>'★波及効果計算ｼｰﾄ ok '!J63</f>
        <v>0</v>
      </c>
      <c r="K153" s="773">
        <f>'★波及効果計算ｼｰﾄ ok '!K63</f>
        <v>0</v>
      </c>
    </row>
    <row r="154" spans="2:11" ht="18.75" customHeight="1">
      <c r="B154" s="776" t="s">
        <v>121</v>
      </c>
      <c r="C154" s="775" t="s">
        <v>9</v>
      </c>
      <c r="D154" s="774">
        <f>'★波及効果計算ｼｰﾄ ok '!D64</f>
        <v>0</v>
      </c>
      <c r="E154" s="774">
        <f>'★波及効果計算ｼｰﾄ ok '!E64</f>
        <v>0</v>
      </c>
      <c r="F154" s="774">
        <f>'★波及効果計算ｼｰﾄ ok '!F64</f>
        <v>0</v>
      </c>
      <c r="G154" s="774">
        <f>'★波及効果計算ｼｰﾄ ok '!G64</f>
        <v>0</v>
      </c>
      <c r="H154" s="774">
        <f>'★波及効果計算ｼｰﾄ ok '!H64</f>
        <v>0</v>
      </c>
      <c r="I154" s="774">
        <f>'★波及効果計算ｼｰﾄ ok '!I64</f>
        <v>0</v>
      </c>
      <c r="J154" s="774">
        <f>'★波及効果計算ｼｰﾄ ok '!J64</f>
        <v>0</v>
      </c>
      <c r="K154" s="773">
        <f>'★波及効果計算ｼｰﾄ ok '!K64</f>
        <v>0</v>
      </c>
    </row>
    <row r="155" spans="2:11" ht="18.75" customHeight="1">
      <c r="B155" s="776" t="s">
        <v>123</v>
      </c>
      <c r="C155" s="775" t="s">
        <v>10</v>
      </c>
      <c r="D155" s="774">
        <f>'★波及効果計算ｼｰﾄ ok '!D65</f>
        <v>0</v>
      </c>
      <c r="E155" s="774">
        <f>'★波及効果計算ｼｰﾄ ok '!E65</f>
        <v>0</v>
      </c>
      <c r="F155" s="774">
        <f>'★波及効果計算ｼｰﾄ ok '!F65</f>
        <v>0</v>
      </c>
      <c r="G155" s="774">
        <f>'★波及効果計算ｼｰﾄ ok '!G65</f>
        <v>0</v>
      </c>
      <c r="H155" s="774">
        <f>'★波及効果計算ｼｰﾄ ok '!H65</f>
        <v>0</v>
      </c>
      <c r="I155" s="774">
        <f>'★波及効果計算ｼｰﾄ ok '!I65</f>
        <v>0</v>
      </c>
      <c r="J155" s="774">
        <f>'★波及効果計算ｼｰﾄ ok '!J65</f>
        <v>0</v>
      </c>
      <c r="K155" s="773">
        <f>'★波及効果計算ｼｰﾄ ok '!K65</f>
        <v>0</v>
      </c>
    </row>
    <row r="156" spans="2:11" ht="18.75" customHeight="1">
      <c r="B156" s="776" t="s">
        <v>125</v>
      </c>
      <c r="C156" s="775" t="s">
        <v>11</v>
      </c>
      <c r="D156" s="774">
        <f>'★波及効果計算ｼｰﾄ ok '!D66</f>
        <v>0</v>
      </c>
      <c r="E156" s="774">
        <f>'★波及効果計算ｼｰﾄ ok '!E66</f>
        <v>0</v>
      </c>
      <c r="F156" s="774">
        <f>'★波及効果計算ｼｰﾄ ok '!F66</f>
        <v>0</v>
      </c>
      <c r="G156" s="774">
        <f>'★波及効果計算ｼｰﾄ ok '!G66</f>
        <v>0</v>
      </c>
      <c r="H156" s="774">
        <f>'★波及効果計算ｼｰﾄ ok '!H66</f>
        <v>0</v>
      </c>
      <c r="I156" s="774">
        <f>'★波及効果計算ｼｰﾄ ok '!I66</f>
        <v>0</v>
      </c>
      <c r="J156" s="774">
        <f>'★波及効果計算ｼｰﾄ ok '!J66</f>
        <v>0</v>
      </c>
      <c r="K156" s="773">
        <f>'★波及効果計算ｼｰﾄ ok '!K66</f>
        <v>0</v>
      </c>
    </row>
    <row r="157" spans="2:11" ht="18.75" customHeight="1">
      <c r="B157" s="776" t="s">
        <v>127</v>
      </c>
      <c r="C157" s="775" t="s">
        <v>12</v>
      </c>
      <c r="D157" s="774">
        <f>'★波及効果計算ｼｰﾄ ok '!D67</f>
        <v>0</v>
      </c>
      <c r="E157" s="774">
        <f>'★波及効果計算ｼｰﾄ ok '!E67</f>
        <v>0</v>
      </c>
      <c r="F157" s="774">
        <f>'★波及効果計算ｼｰﾄ ok '!F67</f>
        <v>0</v>
      </c>
      <c r="G157" s="774">
        <f>'★波及効果計算ｼｰﾄ ok '!G67</f>
        <v>0</v>
      </c>
      <c r="H157" s="774">
        <f>'★波及効果計算ｼｰﾄ ok '!H67</f>
        <v>0</v>
      </c>
      <c r="I157" s="774">
        <f>'★波及効果計算ｼｰﾄ ok '!I67</f>
        <v>0</v>
      </c>
      <c r="J157" s="774">
        <f>'★波及効果計算ｼｰﾄ ok '!J67</f>
        <v>0</v>
      </c>
      <c r="K157" s="773">
        <f>'★波及効果計算ｼｰﾄ ok '!K67</f>
        <v>0</v>
      </c>
    </row>
    <row r="158" spans="2:11" ht="18.75" customHeight="1">
      <c r="B158" s="776" t="s">
        <v>128</v>
      </c>
      <c r="C158" s="775" t="s">
        <v>418</v>
      </c>
      <c r="D158" s="774">
        <f>'★波及効果計算ｼｰﾄ ok '!D68</f>
        <v>0</v>
      </c>
      <c r="E158" s="774">
        <f>'★波及効果計算ｼｰﾄ ok '!E68</f>
        <v>0</v>
      </c>
      <c r="F158" s="774">
        <f>'★波及効果計算ｼｰﾄ ok '!F68</f>
        <v>0</v>
      </c>
      <c r="G158" s="774">
        <f>'★波及効果計算ｼｰﾄ ok '!G68</f>
        <v>0</v>
      </c>
      <c r="H158" s="774">
        <f>'★波及効果計算ｼｰﾄ ok '!H68</f>
        <v>0</v>
      </c>
      <c r="I158" s="774">
        <f>'★波及効果計算ｼｰﾄ ok '!I68</f>
        <v>0</v>
      </c>
      <c r="J158" s="774">
        <f>'★波及効果計算ｼｰﾄ ok '!J68</f>
        <v>0</v>
      </c>
      <c r="K158" s="773">
        <f>'★波及効果計算ｼｰﾄ ok '!K68</f>
        <v>0</v>
      </c>
    </row>
    <row r="159" spans="2:11" ht="18.75" customHeight="1">
      <c r="B159" s="776" t="s">
        <v>129</v>
      </c>
      <c r="C159" s="775" t="s">
        <v>419</v>
      </c>
      <c r="D159" s="774">
        <f>'★波及効果計算ｼｰﾄ ok '!D69</f>
        <v>0</v>
      </c>
      <c r="E159" s="774">
        <f>'★波及効果計算ｼｰﾄ ok '!E69</f>
        <v>0</v>
      </c>
      <c r="F159" s="774">
        <f>'★波及効果計算ｼｰﾄ ok '!F69</f>
        <v>0</v>
      </c>
      <c r="G159" s="774">
        <f>'★波及効果計算ｼｰﾄ ok '!G69</f>
        <v>0</v>
      </c>
      <c r="H159" s="774">
        <f>'★波及効果計算ｼｰﾄ ok '!H69</f>
        <v>0</v>
      </c>
      <c r="I159" s="774">
        <f>'★波及効果計算ｼｰﾄ ok '!I69</f>
        <v>0</v>
      </c>
      <c r="J159" s="774">
        <f>'★波及効果計算ｼｰﾄ ok '!J69</f>
        <v>0</v>
      </c>
      <c r="K159" s="773">
        <f>'★波及効果計算ｼｰﾄ ok '!K69</f>
        <v>0</v>
      </c>
    </row>
    <row r="160" spans="2:11" ht="18.75" customHeight="1">
      <c r="B160" s="776" t="s">
        <v>131</v>
      </c>
      <c r="C160" s="775" t="s">
        <v>420</v>
      </c>
      <c r="D160" s="774">
        <f>'★波及効果計算ｼｰﾄ ok '!D70</f>
        <v>0</v>
      </c>
      <c r="E160" s="774">
        <f>'★波及効果計算ｼｰﾄ ok '!E70</f>
        <v>0</v>
      </c>
      <c r="F160" s="774">
        <f>'★波及効果計算ｼｰﾄ ok '!F70</f>
        <v>0</v>
      </c>
      <c r="G160" s="774">
        <f>'★波及効果計算ｼｰﾄ ok '!G70</f>
        <v>0</v>
      </c>
      <c r="H160" s="774">
        <f>'★波及効果計算ｼｰﾄ ok '!H70</f>
        <v>0</v>
      </c>
      <c r="I160" s="774">
        <f>'★波及効果計算ｼｰﾄ ok '!I70</f>
        <v>0</v>
      </c>
      <c r="J160" s="774">
        <f>'★波及効果計算ｼｰﾄ ok '!J70</f>
        <v>0</v>
      </c>
      <c r="K160" s="773">
        <f>'★波及効果計算ｼｰﾄ ok '!K70</f>
        <v>0</v>
      </c>
    </row>
    <row r="161" spans="2:11" ht="18.75" customHeight="1">
      <c r="B161" s="776" t="s">
        <v>133</v>
      </c>
      <c r="C161" s="775" t="s">
        <v>14</v>
      </c>
      <c r="D161" s="774">
        <f>'★波及効果計算ｼｰﾄ ok '!D71</f>
        <v>0</v>
      </c>
      <c r="E161" s="774">
        <f>'★波及効果計算ｼｰﾄ ok '!E71</f>
        <v>0</v>
      </c>
      <c r="F161" s="774">
        <f>'★波及効果計算ｼｰﾄ ok '!F71</f>
        <v>0</v>
      </c>
      <c r="G161" s="774">
        <f>'★波及効果計算ｼｰﾄ ok '!G71</f>
        <v>0</v>
      </c>
      <c r="H161" s="774">
        <f>'★波及効果計算ｼｰﾄ ok '!H71</f>
        <v>0</v>
      </c>
      <c r="I161" s="774">
        <f>'★波及効果計算ｼｰﾄ ok '!I71</f>
        <v>0</v>
      </c>
      <c r="J161" s="774">
        <f>'★波及効果計算ｼｰﾄ ok '!J71</f>
        <v>0</v>
      </c>
      <c r="K161" s="773">
        <f>'★波及効果計算ｼｰﾄ ok '!K71</f>
        <v>0</v>
      </c>
    </row>
    <row r="162" spans="2:11" ht="18.75" customHeight="1">
      <c r="B162" s="776" t="s">
        <v>135</v>
      </c>
      <c r="C162" s="775" t="s">
        <v>13</v>
      </c>
      <c r="D162" s="774">
        <f>'★波及効果計算ｼｰﾄ ok '!D72</f>
        <v>0</v>
      </c>
      <c r="E162" s="774">
        <f>'★波及効果計算ｼｰﾄ ok '!E72</f>
        <v>0</v>
      </c>
      <c r="F162" s="774">
        <f>'★波及効果計算ｼｰﾄ ok '!F72</f>
        <v>0</v>
      </c>
      <c r="G162" s="774">
        <f>'★波及効果計算ｼｰﾄ ok '!G72</f>
        <v>0</v>
      </c>
      <c r="H162" s="774">
        <f>'★波及効果計算ｼｰﾄ ok '!H72</f>
        <v>0</v>
      </c>
      <c r="I162" s="774">
        <f>'★波及効果計算ｼｰﾄ ok '!I72</f>
        <v>0</v>
      </c>
      <c r="J162" s="774">
        <f>'★波及効果計算ｼｰﾄ ok '!J72</f>
        <v>0</v>
      </c>
      <c r="K162" s="773">
        <f>'★波及効果計算ｼｰﾄ ok '!K72</f>
        <v>0</v>
      </c>
    </row>
    <row r="163" spans="2:11" ht="18.75" customHeight="1">
      <c r="B163" s="776" t="s">
        <v>136</v>
      </c>
      <c r="C163" s="775" t="s">
        <v>577</v>
      </c>
      <c r="D163" s="774">
        <f>'★波及効果計算ｼｰﾄ ok '!D73</f>
        <v>0</v>
      </c>
      <c r="E163" s="774">
        <f>'★波及効果計算ｼｰﾄ ok '!E73</f>
        <v>0</v>
      </c>
      <c r="F163" s="774">
        <f>'★波及効果計算ｼｰﾄ ok '!F73</f>
        <v>0</v>
      </c>
      <c r="G163" s="774">
        <f>'★波及効果計算ｼｰﾄ ok '!G73</f>
        <v>0</v>
      </c>
      <c r="H163" s="774">
        <f>'★波及効果計算ｼｰﾄ ok '!H73</f>
        <v>0</v>
      </c>
      <c r="I163" s="774">
        <f>'★波及効果計算ｼｰﾄ ok '!I73</f>
        <v>0</v>
      </c>
      <c r="J163" s="774">
        <f>'★波及効果計算ｼｰﾄ ok '!J73</f>
        <v>0</v>
      </c>
      <c r="K163" s="773">
        <f>'★波及効果計算ｼｰﾄ ok '!K73</f>
        <v>0</v>
      </c>
    </row>
    <row r="164" spans="2:11" ht="18.75" customHeight="1">
      <c r="B164" s="776" t="s">
        <v>138</v>
      </c>
      <c r="C164" s="775" t="s">
        <v>15</v>
      </c>
      <c r="D164" s="774">
        <f>'★波及効果計算ｼｰﾄ ok '!D74</f>
        <v>0</v>
      </c>
      <c r="E164" s="774">
        <f>'★波及効果計算ｼｰﾄ ok '!E74</f>
        <v>0</v>
      </c>
      <c r="F164" s="774">
        <f>'★波及効果計算ｼｰﾄ ok '!F74</f>
        <v>0</v>
      </c>
      <c r="G164" s="774">
        <f>'★波及効果計算ｼｰﾄ ok '!G74</f>
        <v>0</v>
      </c>
      <c r="H164" s="774">
        <f>'★波及効果計算ｼｰﾄ ok '!H74</f>
        <v>0</v>
      </c>
      <c r="I164" s="774">
        <f>'★波及効果計算ｼｰﾄ ok '!I74</f>
        <v>0</v>
      </c>
      <c r="J164" s="774">
        <f>'★波及効果計算ｼｰﾄ ok '!J74</f>
        <v>0</v>
      </c>
      <c r="K164" s="773">
        <f>'★波及効果計算ｼｰﾄ ok '!K74</f>
        <v>0</v>
      </c>
    </row>
    <row r="165" spans="2:11" ht="18.75" customHeight="1">
      <c r="B165" s="776" t="s">
        <v>139</v>
      </c>
      <c r="C165" s="775" t="s">
        <v>16</v>
      </c>
      <c r="D165" s="774">
        <f>'★波及効果計算ｼｰﾄ ok '!D75</f>
        <v>0</v>
      </c>
      <c r="E165" s="774">
        <f>'★波及効果計算ｼｰﾄ ok '!E75</f>
        <v>0</v>
      </c>
      <c r="F165" s="774">
        <f>'★波及効果計算ｼｰﾄ ok '!F75</f>
        <v>0</v>
      </c>
      <c r="G165" s="774">
        <f>'★波及効果計算ｼｰﾄ ok '!G75</f>
        <v>0</v>
      </c>
      <c r="H165" s="774">
        <f>'★波及効果計算ｼｰﾄ ok '!H75</f>
        <v>0</v>
      </c>
      <c r="I165" s="774">
        <f>'★波及効果計算ｼｰﾄ ok '!I75</f>
        <v>0</v>
      </c>
      <c r="J165" s="774">
        <f>'★波及効果計算ｼｰﾄ ok '!J75</f>
        <v>0</v>
      </c>
      <c r="K165" s="773">
        <f>'★波及効果計算ｼｰﾄ ok '!K75</f>
        <v>0</v>
      </c>
    </row>
    <row r="166" spans="2:11" ht="18.75" customHeight="1">
      <c r="B166" s="776" t="s">
        <v>140</v>
      </c>
      <c r="C166" s="775" t="s">
        <v>17</v>
      </c>
      <c r="D166" s="774">
        <f>'★波及効果計算ｼｰﾄ ok '!D76</f>
        <v>0</v>
      </c>
      <c r="E166" s="774">
        <f>'★波及効果計算ｼｰﾄ ok '!E76</f>
        <v>0</v>
      </c>
      <c r="F166" s="774">
        <f>'★波及効果計算ｼｰﾄ ok '!F76</f>
        <v>0</v>
      </c>
      <c r="G166" s="774">
        <f>'★波及効果計算ｼｰﾄ ok '!G76</f>
        <v>0</v>
      </c>
      <c r="H166" s="774">
        <f>'★波及効果計算ｼｰﾄ ok '!H76</f>
        <v>0</v>
      </c>
      <c r="I166" s="774">
        <f>'★波及効果計算ｼｰﾄ ok '!I76</f>
        <v>0</v>
      </c>
      <c r="J166" s="774">
        <f>'★波及効果計算ｼｰﾄ ok '!J76</f>
        <v>0</v>
      </c>
      <c r="K166" s="773">
        <f>'★波及効果計算ｼｰﾄ ok '!K76</f>
        <v>0</v>
      </c>
    </row>
    <row r="167" spans="2:11" ht="18.75" customHeight="1">
      <c r="B167" s="776" t="s">
        <v>141</v>
      </c>
      <c r="C167" s="775" t="s">
        <v>18</v>
      </c>
      <c r="D167" s="774">
        <f>'★波及効果計算ｼｰﾄ ok '!D77</f>
        <v>0</v>
      </c>
      <c r="E167" s="774">
        <f>'★波及効果計算ｼｰﾄ ok '!E77</f>
        <v>0</v>
      </c>
      <c r="F167" s="774">
        <f>'★波及効果計算ｼｰﾄ ok '!F77</f>
        <v>0</v>
      </c>
      <c r="G167" s="774">
        <f>'★波及効果計算ｼｰﾄ ok '!G77</f>
        <v>0</v>
      </c>
      <c r="H167" s="774">
        <f>'★波及効果計算ｼｰﾄ ok '!H77</f>
        <v>0</v>
      </c>
      <c r="I167" s="774">
        <f>'★波及効果計算ｼｰﾄ ok '!I77</f>
        <v>0</v>
      </c>
      <c r="J167" s="774">
        <f>'★波及効果計算ｼｰﾄ ok '!J77</f>
        <v>0</v>
      </c>
      <c r="K167" s="773">
        <f>'★波及効果計算ｼｰﾄ ok '!K77</f>
        <v>0</v>
      </c>
    </row>
    <row r="168" spans="2:11" ht="18.75" customHeight="1">
      <c r="B168" s="776" t="s">
        <v>143</v>
      </c>
      <c r="C168" s="775" t="s">
        <v>29</v>
      </c>
      <c r="D168" s="774">
        <f>'★波及効果計算ｼｰﾄ ok '!D78</f>
        <v>0</v>
      </c>
      <c r="E168" s="774">
        <f>'★波及効果計算ｼｰﾄ ok '!E78</f>
        <v>0</v>
      </c>
      <c r="F168" s="774">
        <f>'★波及効果計算ｼｰﾄ ok '!F78</f>
        <v>0</v>
      </c>
      <c r="G168" s="774">
        <f>'★波及効果計算ｼｰﾄ ok '!G78</f>
        <v>0</v>
      </c>
      <c r="H168" s="774">
        <f>'★波及効果計算ｼｰﾄ ok '!H78</f>
        <v>0</v>
      </c>
      <c r="I168" s="774">
        <f>'★波及効果計算ｼｰﾄ ok '!I78</f>
        <v>0</v>
      </c>
      <c r="J168" s="774">
        <f>'★波及効果計算ｼｰﾄ ok '!J78</f>
        <v>0</v>
      </c>
      <c r="K168" s="773">
        <f>'★波及効果計算ｼｰﾄ ok '!K78</f>
        <v>0</v>
      </c>
    </row>
    <row r="169" spans="2:11" ht="18.75" customHeight="1">
      <c r="B169" s="776" t="s">
        <v>145</v>
      </c>
      <c r="C169" s="775" t="s">
        <v>30</v>
      </c>
      <c r="D169" s="774">
        <f>'★波及効果計算ｼｰﾄ ok '!D79</f>
        <v>0</v>
      </c>
      <c r="E169" s="774">
        <f>'★波及効果計算ｼｰﾄ ok '!E79</f>
        <v>0</v>
      </c>
      <c r="F169" s="774">
        <f>'★波及効果計算ｼｰﾄ ok '!F79</f>
        <v>0</v>
      </c>
      <c r="G169" s="774">
        <f>'★波及効果計算ｼｰﾄ ok '!G79</f>
        <v>0</v>
      </c>
      <c r="H169" s="774">
        <f>'★波及効果計算ｼｰﾄ ok '!H79</f>
        <v>0</v>
      </c>
      <c r="I169" s="774">
        <f>'★波及効果計算ｼｰﾄ ok '!I79</f>
        <v>0</v>
      </c>
      <c r="J169" s="774">
        <f>'★波及効果計算ｼｰﾄ ok '!J79</f>
        <v>0</v>
      </c>
      <c r="K169" s="773">
        <f>'★波及効果計算ｼｰﾄ ok '!K79</f>
        <v>0</v>
      </c>
    </row>
    <row r="170" spans="2:11" ht="18.75" customHeight="1">
      <c r="B170" s="776" t="s">
        <v>146</v>
      </c>
      <c r="C170" s="775" t="s">
        <v>19</v>
      </c>
      <c r="D170" s="774">
        <f>'★波及効果計算ｼｰﾄ ok '!D80</f>
        <v>0</v>
      </c>
      <c r="E170" s="774">
        <f>'★波及効果計算ｼｰﾄ ok '!E80</f>
        <v>0</v>
      </c>
      <c r="F170" s="774">
        <f>'★波及効果計算ｼｰﾄ ok '!F80</f>
        <v>0</v>
      </c>
      <c r="G170" s="774">
        <f>'★波及効果計算ｼｰﾄ ok '!G80</f>
        <v>0</v>
      </c>
      <c r="H170" s="774">
        <f>'★波及効果計算ｼｰﾄ ok '!H80</f>
        <v>0</v>
      </c>
      <c r="I170" s="774">
        <f>'★波及効果計算ｼｰﾄ ok '!I80</f>
        <v>0</v>
      </c>
      <c r="J170" s="774">
        <f>'★波及効果計算ｼｰﾄ ok '!J80</f>
        <v>0</v>
      </c>
      <c r="K170" s="773">
        <f>'★波及効果計算ｼｰﾄ ok '!K80</f>
        <v>0</v>
      </c>
    </row>
    <row r="171" spans="2:11" ht="18.75" customHeight="1">
      <c r="B171" s="776" t="s">
        <v>147</v>
      </c>
      <c r="C171" s="775" t="s">
        <v>20</v>
      </c>
      <c r="D171" s="774">
        <f>'★波及効果計算ｼｰﾄ ok '!D81</f>
        <v>0</v>
      </c>
      <c r="E171" s="774">
        <f>'★波及効果計算ｼｰﾄ ok '!E81</f>
        <v>0</v>
      </c>
      <c r="F171" s="774">
        <f>'★波及効果計算ｼｰﾄ ok '!F81</f>
        <v>0</v>
      </c>
      <c r="G171" s="774">
        <f>'★波及効果計算ｼｰﾄ ok '!G81</f>
        <v>0</v>
      </c>
      <c r="H171" s="774">
        <f>'★波及効果計算ｼｰﾄ ok '!H81</f>
        <v>0</v>
      </c>
      <c r="I171" s="774">
        <f>'★波及効果計算ｼｰﾄ ok '!I81</f>
        <v>0</v>
      </c>
      <c r="J171" s="774">
        <f>'★波及効果計算ｼｰﾄ ok '!J81</f>
        <v>0</v>
      </c>
      <c r="K171" s="773">
        <f>'★波及効果計算ｼｰﾄ ok '!K81</f>
        <v>0</v>
      </c>
    </row>
    <row r="172" spans="2:11" ht="18.75" customHeight="1">
      <c r="B172" s="776" t="s">
        <v>149</v>
      </c>
      <c r="C172" s="775" t="s">
        <v>21</v>
      </c>
      <c r="D172" s="774">
        <f>'★波及効果計算ｼｰﾄ ok '!D82</f>
        <v>0</v>
      </c>
      <c r="E172" s="774">
        <f>'★波及効果計算ｼｰﾄ ok '!E82</f>
        <v>0</v>
      </c>
      <c r="F172" s="774">
        <f>'★波及効果計算ｼｰﾄ ok '!F82</f>
        <v>0</v>
      </c>
      <c r="G172" s="774">
        <f>'★波及効果計算ｼｰﾄ ok '!G82</f>
        <v>0</v>
      </c>
      <c r="H172" s="774">
        <f>'★波及効果計算ｼｰﾄ ok '!H82</f>
        <v>0</v>
      </c>
      <c r="I172" s="774">
        <f>'★波及効果計算ｼｰﾄ ok '!I82</f>
        <v>0</v>
      </c>
      <c r="J172" s="774">
        <f>'★波及効果計算ｼｰﾄ ok '!J82</f>
        <v>0</v>
      </c>
      <c r="K172" s="773">
        <f>'★波及効果計算ｼｰﾄ ok '!K82</f>
        <v>0</v>
      </c>
    </row>
    <row r="173" spans="2:11" ht="18.75" customHeight="1">
      <c r="B173" s="776" t="s">
        <v>151</v>
      </c>
      <c r="C173" s="775" t="s">
        <v>32</v>
      </c>
      <c r="D173" s="774">
        <f>'★波及効果計算ｼｰﾄ ok '!D83</f>
        <v>0</v>
      </c>
      <c r="E173" s="774">
        <f>'★波及効果計算ｼｰﾄ ok '!E83</f>
        <v>0</v>
      </c>
      <c r="F173" s="774">
        <f>'★波及効果計算ｼｰﾄ ok '!F83</f>
        <v>0</v>
      </c>
      <c r="G173" s="774">
        <f>'★波及効果計算ｼｰﾄ ok '!G83</f>
        <v>0</v>
      </c>
      <c r="H173" s="774">
        <f>'★波及効果計算ｼｰﾄ ok '!H83</f>
        <v>0</v>
      </c>
      <c r="I173" s="774">
        <f>'★波及効果計算ｼｰﾄ ok '!I83</f>
        <v>0</v>
      </c>
      <c r="J173" s="774">
        <f>'★波及効果計算ｼｰﾄ ok '!J83</f>
        <v>0</v>
      </c>
      <c r="K173" s="773">
        <f>'★波及効果計算ｼｰﾄ ok '!K83</f>
        <v>0</v>
      </c>
    </row>
    <row r="174" spans="2:11" ht="18.75" customHeight="1">
      <c r="B174" s="776" t="s">
        <v>153</v>
      </c>
      <c r="C174" s="775" t="s">
        <v>22</v>
      </c>
      <c r="D174" s="774">
        <f>'★波及効果計算ｼｰﾄ ok '!D84</f>
        <v>0</v>
      </c>
      <c r="E174" s="774">
        <f>'★波及効果計算ｼｰﾄ ok '!E84</f>
        <v>0</v>
      </c>
      <c r="F174" s="774">
        <f>'★波及効果計算ｼｰﾄ ok '!F84</f>
        <v>0</v>
      </c>
      <c r="G174" s="774">
        <f>'★波及効果計算ｼｰﾄ ok '!G84</f>
        <v>0</v>
      </c>
      <c r="H174" s="774">
        <f>'★波及効果計算ｼｰﾄ ok '!H84</f>
        <v>0</v>
      </c>
      <c r="I174" s="774">
        <f>'★波及効果計算ｼｰﾄ ok '!I84</f>
        <v>0</v>
      </c>
      <c r="J174" s="774">
        <f>'★波及効果計算ｼｰﾄ ok '!J84</f>
        <v>0</v>
      </c>
      <c r="K174" s="773">
        <f>'★波及効果計算ｼｰﾄ ok '!K84</f>
        <v>0</v>
      </c>
    </row>
    <row r="175" spans="2:11" ht="18.75" customHeight="1">
      <c r="B175" s="776" t="s">
        <v>155</v>
      </c>
      <c r="C175" s="775" t="s">
        <v>23</v>
      </c>
      <c r="D175" s="774">
        <f>'★波及効果計算ｼｰﾄ ok '!D85</f>
        <v>0</v>
      </c>
      <c r="E175" s="774">
        <f>'★波及効果計算ｼｰﾄ ok '!E85</f>
        <v>0</v>
      </c>
      <c r="F175" s="774">
        <f>'★波及効果計算ｼｰﾄ ok '!F85</f>
        <v>0</v>
      </c>
      <c r="G175" s="774">
        <f>'★波及効果計算ｼｰﾄ ok '!G85</f>
        <v>0</v>
      </c>
      <c r="H175" s="774">
        <f>'★波及効果計算ｼｰﾄ ok '!H85</f>
        <v>0</v>
      </c>
      <c r="I175" s="774">
        <f>'★波及効果計算ｼｰﾄ ok '!I85</f>
        <v>0</v>
      </c>
      <c r="J175" s="774">
        <f>'★波及効果計算ｼｰﾄ ok '!J85</f>
        <v>0</v>
      </c>
      <c r="K175" s="773">
        <f>'★波及効果計算ｼｰﾄ ok '!K85</f>
        <v>0</v>
      </c>
    </row>
    <row r="176" spans="2:11" ht="18.75" customHeight="1">
      <c r="B176" s="776" t="s">
        <v>156</v>
      </c>
      <c r="C176" s="775" t="s">
        <v>24</v>
      </c>
      <c r="D176" s="774">
        <f>'★波及効果計算ｼｰﾄ ok '!D86</f>
        <v>0</v>
      </c>
      <c r="E176" s="774">
        <f>'★波及効果計算ｼｰﾄ ok '!E86</f>
        <v>0</v>
      </c>
      <c r="F176" s="774">
        <f>'★波及効果計算ｼｰﾄ ok '!F86</f>
        <v>0</v>
      </c>
      <c r="G176" s="774">
        <f>'★波及効果計算ｼｰﾄ ok '!G86</f>
        <v>0</v>
      </c>
      <c r="H176" s="774">
        <f>'★波及効果計算ｼｰﾄ ok '!H86</f>
        <v>0</v>
      </c>
      <c r="I176" s="774">
        <f>'★波及効果計算ｼｰﾄ ok '!I86</f>
        <v>0</v>
      </c>
      <c r="J176" s="774">
        <f>'★波及効果計算ｼｰﾄ ok '!J86</f>
        <v>0</v>
      </c>
      <c r="K176" s="773">
        <f>'★波及効果計算ｼｰﾄ ok '!K86</f>
        <v>0</v>
      </c>
    </row>
    <row r="177" spans="2:11" ht="18.75" customHeight="1">
      <c r="B177" s="776" t="s">
        <v>158</v>
      </c>
      <c r="C177" s="775" t="s">
        <v>31</v>
      </c>
      <c r="D177" s="774">
        <f>'★波及効果計算ｼｰﾄ ok '!D87</f>
        <v>0</v>
      </c>
      <c r="E177" s="774">
        <f>'★波及効果計算ｼｰﾄ ok '!E87</f>
        <v>0</v>
      </c>
      <c r="F177" s="774">
        <f>'★波及効果計算ｼｰﾄ ok '!F87</f>
        <v>0</v>
      </c>
      <c r="G177" s="774">
        <f>'★波及効果計算ｼｰﾄ ok '!G87</f>
        <v>0</v>
      </c>
      <c r="H177" s="774">
        <f>'★波及効果計算ｼｰﾄ ok '!H87</f>
        <v>0</v>
      </c>
      <c r="I177" s="774">
        <f>'★波及効果計算ｼｰﾄ ok '!I87</f>
        <v>0</v>
      </c>
      <c r="J177" s="774">
        <f>'★波及効果計算ｼｰﾄ ok '!J87</f>
        <v>0</v>
      </c>
      <c r="K177" s="773">
        <f>'★波及効果計算ｼｰﾄ ok '!K87</f>
        <v>0</v>
      </c>
    </row>
    <row r="178" spans="2:11" ht="18.75" customHeight="1">
      <c r="B178" s="776" t="s">
        <v>160</v>
      </c>
      <c r="C178" s="775" t="s">
        <v>447</v>
      </c>
      <c r="D178" s="774">
        <f>'★波及効果計算ｼｰﾄ ok '!D88</f>
        <v>0</v>
      </c>
      <c r="E178" s="774">
        <f>'★波及効果計算ｼｰﾄ ok '!E88</f>
        <v>0</v>
      </c>
      <c r="F178" s="774">
        <f>'★波及効果計算ｼｰﾄ ok '!F88</f>
        <v>0</v>
      </c>
      <c r="G178" s="774">
        <f>'★波及効果計算ｼｰﾄ ok '!G88</f>
        <v>0</v>
      </c>
      <c r="H178" s="774">
        <f>'★波及効果計算ｼｰﾄ ok '!H88</f>
        <v>0</v>
      </c>
      <c r="I178" s="774">
        <f>'★波及効果計算ｼｰﾄ ok '!I88</f>
        <v>0</v>
      </c>
      <c r="J178" s="774">
        <f>'★波及効果計算ｼｰﾄ ok '!J88</f>
        <v>0</v>
      </c>
      <c r="K178" s="773">
        <f>'★波及効果計算ｼｰﾄ ok '!K88</f>
        <v>0</v>
      </c>
    </row>
    <row r="179" spans="2:11" ht="18.75" customHeight="1">
      <c r="B179" s="776" t="s">
        <v>162</v>
      </c>
      <c r="C179" s="775" t="s">
        <v>25</v>
      </c>
      <c r="D179" s="774">
        <f>'★波及効果計算ｼｰﾄ ok '!D89</f>
        <v>0</v>
      </c>
      <c r="E179" s="774">
        <f>'★波及効果計算ｼｰﾄ ok '!E89</f>
        <v>0</v>
      </c>
      <c r="F179" s="774">
        <f>'★波及効果計算ｼｰﾄ ok '!F89</f>
        <v>0</v>
      </c>
      <c r="G179" s="774">
        <f>'★波及効果計算ｼｰﾄ ok '!G89</f>
        <v>0</v>
      </c>
      <c r="H179" s="774">
        <f>'★波及効果計算ｼｰﾄ ok '!H89</f>
        <v>0</v>
      </c>
      <c r="I179" s="774">
        <f>'★波及効果計算ｼｰﾄ ok '!I89</f>
        <v>0</v>
      </c>
      <c r="J179" s="774">
        <f>'★波及効果計算ｼｰﾄ ok '!J89</f>
        <v>0</v>
      </c>
      <c r="K179" s="773">
        <f>'★波及効果計算ｼｰﾄ ok '!K89</f>
        <v>0</v>
      </c>
    </row>
    <row r="180" spans="2:11" ht="18.75" customHeight="1">
      <c r="B180" s="776" t="s">
        <v>164</v>
      </c>
      <c r="C180" s="775" t="s">
        <v>26</v>
      </c>
      <c r="D180" s="774">
        <f>'★波及効果計算ｼｰﾄ ok '!D90</f>
        <v>0</v>
      </c>
      <c r="E180" s="774">
        <f>'★波及効果計算ｼｰﾄ ok '!E90</f>
        <v>0</v>
      </c>
      <c r="F180" s="774">
        <f>'★波及効果計算ｼｰﾄ ok '!F90</f>
        <v>0</v>
      </c>
      <c r="G180" s="774">
        <f>'★波及効果計算ｼｰﾄ ok '!G90</f>
        <v>0</v>
      </c>
      <c r="H180" s="774">
        <f>'★波及効果計算ｼｰﾄ ok '!H90</f>
        <v>0</v>
      </c>
      <c r="I180" s="774">
        <f>'★波及効果計算ｼｰﾄ ok '!I90</f>
        <v>0</v>
      </c>
      <c r="J180" s="774">
        <f>'★波及効果計算ｼｰﾄ ok '!J90</f>
        <v>0</v>
      </c>
      <c r="K180" s="773">
        <f>'★波及効果計算ｼｰﾄ ok '!K90</f>
        <v>0</v>
      </c>
    </row>
    <row r="181" spans="2:11" ht="18.75" customHeight="1">
      <c r="B181" s="776" t="s">
        <v>166</v>
      </c>
      <c r="C181" s="775" t="s">
        <v>27</v>
      </c>
      <c r="D181" s="774">
        <f>'★波及効果計算ｼｰﾄ ok '!D91</f>
        <v>0</v>
      </c>
      <c r="E181" s="774">
        <f>'★波及効果計算ｼｰﾄ ok '!E91</f>
        <v>0</v>
      </c>
      <c r="F181" s="774">
        <f>'★波及効果計算ｼｰﾄ ok '!F91</f>
        <v>0</v>
      </c>
      <c r="G181" s="774">
        <f>'★波及効果計算ｼｰﾄ ok '!G91</f>
        <v>0</v>
      </c>
      <c r="H181" s="774">
        <f>'★波及効果計算ｼｰﾄ ok '!H91</f>
        <v>0</v>
      </c>
      <c r="I181" s="774">
        <f>'★波及効果計算ｼｰﾄ ok '!I91</f>
        <v>0</v>
      </c>
      <c r="J181" s="774">
        <f>'★波及効果計算ｼｰﾄ ok '!J91</f>
        <v>0</v>
      </c>
      <c r="K181" s="773">
        <f>'★波及効果計算ｼｰﾄ ok '!K91</f>
        <v>0</v>
      </c>
    </row>
    <row r="182" spans="2:11" ht="18.75" customHeight="1">
      <c r="B182" s="776" t="s">
        <v>168</v>
      </c>
      <c r="C182" s="775" t="s">
        <v>28</v>
      </c>
      <c r="D182" s="774">
        <f>'★波及効果計算ｼｰﾄ ok '!D92</f>
        <v>0</v>
      </c>
      <c r="E182" s="774">
        <f>'★波及効果計算ｼｰﾄ ok '!E92</f>
        <v>0</v>
      </c>
      <c r="F182" s="774">
        <f>'★波及効果計算ｼｰﾄ ok '!F92</f>
        <v>0</v>
      </c>
      <c r="G182" s="774">
        <f>'★波及効果計算ｼｰﾄ ok '!G92</f>
        <v>0</v>
      </c>
      <c r="H182" s="774">
        <f>'★波及効果計算ｼｰﾄ ok '!H92</f>
        <v>0</v>
      </c>
      <c r="I182" s="774">
        <f>'★波及効果計算ｼｰﾄ ok '!I92</f>
        <v>0</v>
      </c>
      <c r="J182" s="774">
        <f>'★波及効果計算ｼｰﾄ ok '!J92</f>
        <v>0</v>
      </c>
      <c r="K182" s="773">
        <f>'★波及効果計算ｼｰﾄ ok '!K92</f>
        <v>0</v>
      </c>
    </row>
    <row r="183" spans="2:11" ht="18.75" customHeight="1">
      <c r="B183" s="772"/>
      <c r="C183" s="771" t="s">
        <v>578</v>
      </c>
      <c r="D183" s="770">
        <f>'★波及効果計算ｼｰﾄ ok '!D93</f>
        <v>0</v>
      </c>
      <c r="E183" s="770">
        <f>'★波及効果計算ｼｰﾄ ok '!E93</f>
        <v>0</v>
      </c>
      <c r="F183" s="770">
        <f>'★波及効果計算ｼｰﾄ ok '!F93</f>
        <v>0</v>
      </c>
      <c r="G183" s="770">
        <f>'★波及効果計算ｼｰﾄ ok '!G93</f>
        <v>0</v>
      </c>
      <c r="H183" s="770">
        <f>'★波及効果計算ｼｰﾄ ok '!H93</f>
        <v>0</v>
      </c>
      <c r="I183" s="770">
        <f>'★波及効果計算ｼｰﾄ ok '!I93</f>
        <v>0</v>
      </c>
      <c r="J183" s="770">
        <f>'★波及効果計算ｼｰﾄ ok '!J93</f>
        <v>0</v>
      </c>
      <c r="K183" s="769">
        <f>'★波及効果計算ｼｰﾄ ok '!K93</f>
        <v>0</v>
      </c>
    </row>
  </sheetData>
  <sheetProtection algorithmName="SHA-512" hashValue="cDevfV6aiFMdbWK8I6UqRi8VmJR9W5Z7177OlGTdC/XYJ8aoaophHXqS2JDD/1MrxatJ/kZq18A/MFcyUHU7ZA==" saltValue="PfFl5/f+YafmuZu6vQjlsQ==" spinCount="100000" sheet="1"/>
  <mergeCells count="26">
    <mergeCell ref="B52:C52"/>
    <mergeCell ref="D94:F94"/>
    <mergeCell ref="G94:I94"/>
    <mergeCell ref="G53:G91"/>
    <mergeCell ref="B2:C2"/>
    <mergeCell ref="D4:D5"/>
    <mergeCell ref="E4:G4"/>
    <mergeCell ref="H4:H5"/>
    <mergeCell ref="I4:I5"/>
    <mergeCell ref="B6:C6"/>
    <mergeCell ref="B7:C7"/>
    <mergeCell ref="D49:F49"/>
    <mergeCell ref="G49:G50"/>
    <mergeCell ref="B51:C51"/>
    <mergeCell ref="F140:G140"/>
    <mergeCell ref="H140:I140"/>
    <mergeCell ref="J140:K140"/>
    <mergeCell ref="J49:J50"/>
    <mergeCell ref="H53:H91"/>
    <mergeCell ref="H49:H50"/>
    <mergeCell ref="I49:I50"/>
    <mergeCell ref="B142:C142"/>
    <mergeCell ref="B143:C143"/>
    <mergeCell ref="B96:C96"/>
    <mergeCell ref="B97:C97"/>
    <mergeCell ref="D140:E140"/>
  </mergeCells>
  <phoneticPr fontId="28"/>
  <pageMargins left="0.78740157480314965" right="0.78740157480314965" top="0.78740157480314965" bottom="0.78740157480314965" header="0" footer="0.19685039370078741"/>
  <pageSetup paperSize="9" scale="86" firstPageNumber="8" orientation="portrait" useFirstPageNumber="1" r:id="rId1"/>
  <headerFooter alignWithMargins="0">
    <oddFooter>&amp;P ページ</oddFooter>
  </headerFooter>
  <rowBreaks count="3" manualBreakCount="3">
    <brk id="47" min="1" max="10" man="1"/>
    <brk id="92" min="1" max="10" man="1"/>
    <brk id="137" min="1" max="1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A4A89-7A3F-45BC-BD8B-269019B5089D}">
  <sheetPr>
    <tabColor rgb="FFFFC000"/>
  </sheetPr>
  <dimension ref="B2:X61"/>
  <sheetViews>
    <sheetView showGridLines="0" view="pageBreakPreview" zoomScaleNormal="100" workbookViewId="0"/>
  </sheetViews>
  <sheetFormatPr defaultColWidth="13.5" defaultRowHeight="18.75" customHeight="1"/>
  <cols>
    <col min="1" max="1" width="2.1640625" style="745" customWidth="1"/>
    <col min="2" max="2" width="3.5" style="745" customWidth="1"/>
    <col min="3" max="3" width="33" style="745" bestFit="1" customWidth="1"/>
    <col min="4" max="10" width="16.6640625" style="745" customWidth="1"/>
    <col min="11" max="18" width="13.5" style="745" customWidth="1"/>
    <col min="19" max="24" width="13.5" style="745" hidden="1" customWidth="1"/>
    <col min="25" max="16384" width="13.5" style="745"/>
  </cols>
  <sheetData>
    <row r="2" spans="2:10" ht="20.25" customHeight="1">
      <c r="B2" s="1502" t="s">
        <v>779</v>
      </c>
      <c r="C2" s="1503"/>
      <c r="D2" s="767"/>
    </row>
    <row r="3" spans="2:10" s="800" customFormat="1" ht="18.75" customHeight="1"/>
    <row r="4" spans="2:10" s="800" customFormat="1" ht="52.5" customHeight="1">
      <c r="B4" s="847"/>
      <c r="C4" s="846"/>
      <c r="D4" s="845" t="s">
        <v>780</v>
      </c>
      <c r="E4" s="845" t="s">
        <v>781</v>
      </c>
      <c r="F4" s="845" t="s">
        <v>782</v>
      </c>
      <c r="G4" s="845" t="s">
        <v>783</v>
      </c>
      <c r="H4" s="844" t="s">
        <v>784</v>
      </c>
      <c r="I4" s="517" t="s">
        <v>989</v>
      </c>
      <c r="J4" s="518" t="s">
        <v>990</v>
      </c>
    </row>
    <row r="5" spans="2:10" s="800" customFormat="1" ht="18.75" customHeight="1">
      <c r="B5" s="843"/>
      <c r="C5" s="842"/>
      <c r="D5" s="841" t="s">
        <v>787</v>
      </c>
      <c r="E5" s="841" t="s">
        <v>788</v>
      </c>
      <c r="F5" s="841" t="s">
        <v>789</v>
      </c>
      <c r="G5" s="841" t="s">
        <v>790</v>
      </c>
      <c r="H5" s="840" t="s">
        <v>791</v>
      </c>
      <c r="I5" s="839" t="s">
        <v>792</v>
      </c>
      <c r="J5" s="838" t="s">
        <v>793</v>
      </c>
    </row>
    <row r="6" spans="2:10" s="800" customFormat="1" ht="18.75" customHeight="1">
      <c r="B6" s="796" t="s">
        <v>263</v>
      </c>
      <c r="C6" s="795" t="s">
        <v>0</v>
      </c>
      <c r="D6" s="837">
        <f>'★波及効果計算ｼｰﾄ ok '!D99</f>
        <v>0.49177300000000002</v>
      </c>
      <c r="E6" s="837">
        <f>'★波及効果計算ｼｰﾄ ok '!E99</f>
        <v>0.49663807220553308</v>
      </c>
      <c r="F6" s="837">
        <f>'★波及効果計算ｼｰﾄ ok '!F99</f>
        <v>8.9020594518973206E-2</v>
      </c>
      <c r="G6" s="1720"/>
      <c r="H6" s="836">
        <f>'★波及効果計算ｼｰﾄ ok '!J99</f>
        <v>1.1789000000000001E-2</v>
      </c>
      <c r="I6" s="836">
        <f>'★波及効果計算ｼｰﾄ ok '!K99</f>
        <v>0.34712999999999999</v>
      </c>
      <c r="J6" s="835">
        <f>'★波及効果計算ｼｰﾄ ok '!L99</f>
        <v>4.9653999999999997E-2</v>
      </c>
    </row>
    <row r="7" spans="2:10" s="800" customFormat="1" ht="18.75" customHeight="1">
      <c r="B7" s="776" t="s">
        <v>265</v>
      </c>
      <c r="C7" s="775" t="s">
        <v>574</v>
      </c>
      <c r="D7" s="834">
        <f>'★波及効果計算ｼｰﾄ ok '!D100</f>
        <v>0.80410400000000004</v>
      </c>
      <c r="E7" s="834">
        <f>'★波及効果計算ｼｰﾄ ok '!E100</f>
        <v>0.68345706764471004</v>
      </c>
      <c r="F7" s="834">
        <f>'★波及効果計算ｼｰﾄ ok '!F100</f>
        <v>0.26102517081250554</v>
      </c>
      <c r="G7" s="1721"/>
      <c r="H7" s="833">
        <f>'★波及効果計算ｼｰﾄ ok '!J100</f>
        <v>5.7899999999999998E-4</v>
      </c>
      <c r="I7" s="833">
        <f>'★波及効果計算ｼｰﾄ ok '!K100</f>
        <v>7.8589000000000006E-2</v>
      </c>
      <c r="J7" s="832">
        <f>'★波及効果計算ｼｰﾄ ok '!L100</f>
        <v>7.2288000000000005E-2</v>
      </c>
    </row>
    <row r="8" spans="2:10" s="800" customFormat="1" ht="18.75" customHeight="1">
      <c r="B8" s="776" t="s">
        <v>267</v>
      </c>
      <c r="C8" s="775" t="s">
        <v>575</v>
      </c>
      <c r="D8" s="834">
        <f>'★波及効果計算ｼｰﾄ ok '!D101</f>
        <v>0.27551800000000004</v>
      </c>
      <c r="E8" s="834">
        <f>'★波及効果計算ｼｰﾄ ok '!E101</f>
        <v>0.62753890793985756</v>
      </c>
      <c r="F8" s="834">
        <f>'★波及効果計算ｼｰﾄ ok '!F101</f>
        <v>0.19440780796623583</v>
      </c>
      <c r="G8" s="1721"/>
      <c r="H8" s="833">
        <f>'★波及効果計算ｼｰﾄ ok '!J101</f>
        <v>1.096E-3</v>
      </c>
      <c r="I8" s="833">
        <f>'★波及効果計算ｼｰﾄ ok '!K101</f>
        <v>0.21445500000000001</v>
      </c>
      <c r="J8" s="832">
        <f>'★波及効果計算ｼｰﾄ ok '!L101</f>
        <v>7.2539999999999993E-2</v>
      </c>
    </row>
    <row r="9" spans="2:10" s="800" customFormat="1" ht="18.75" customHeight="1">
      <c r="B9" s="776" t="s">
        <v>268</v>
      </c>
      <c r="C9" s="775" t="s">
        <v>3</v>
      </c>
      <c r="D9" s="834">
        <f>'★波及効果計算ｼｰﾄ ok '!D102</f>
        <v>5.901500000000004E-2</v>
      </c>
      <c r="E9" s="834">
        <f>'★波及効果計算ｼｰﾄ ok '!E102</f>
        <v>0.55118903667875851</v>
      </c>
      <c r="F9" s="834">
        <f>'★波及効果計算ｼｰﾄ ok '!F102</f>
        <v>0.17963186887007926</v>
      </c>
      <c r="G9" s="1721"/>
      <c r="H9" s="833">
        <f>'★波及効果計算ｼｰﾄ ok '!J102</f>
        <v>0</v>
      </c>
      <c r="I9" s="833">
        <f>'★波及効果計算ｼｰﾄ ok '!K102</f>
        <v>4.7157999999999999E-2</v>
      </c>
      <c r="J9" s="832">
        <f>'★波及効果計算ｼｰﾄ ok '!L102</f>
        <v>4.6822999999999997E-2</v>
      </c>
    </row>
    <row r="10" spans="2:10" s="800" customFormat="1" ht="18.75" customHeight="1">
      <c r="B10" s="776" t="s">
        <v>269</v>
      </c>
      <c r="C10" s="775" t="s">
        <v>4</v>
      </c>
      <c r="D10" s="834">
        <f>'★波及効果計算ｼｰﾄ ok '!D103</f>
        <v>0.27283400000000002</v>
      </c>
      <c r="E10" s="834">
        <f>'★波及効果計算ｼｰﾄ ok '!E103</f>
        <v>0.33337984539391063</v>
      </c>
      <c r="F10" s="834">
        <f>'★波及効果計算ｼｰﾄ ok '!F103</f>
        <v>0.14989674322551838</v>
      </c>
      <c r="G10" s="1721"/>
      <c r="H10" s="833">
        <f>'★波及効果計算ｼｰﾄ ok '!J103</f>
        <v>9.9676000000000001E-2</v>
      </c>
      <c r="I10" s="833">
        <f>'★波及効果計算ｼｰﾄ ok '!K103</f>
        <v>6.6461000000000006E-2</v>
      </c>
      <c r="J10" s="832">
        <f>'★波及効果計算ｼｰﾄ ok '!L103</f>
        <v>6.5401000000000001E-2</v>
      </c>
    </row>
    <row r="11" spans="2:10" s="800" customFormat="1" ht="18.75" customHeight="1">
      <c r="B11" s="776" t="s">
        <v>271</v>
      </c>
      <c r="C11" s="775" t="s">
        <v>5</v>
      </c>
      <c r="D11" s="834">
        <f>'★波及効果計算ｼｰﾄ ok '!D104</f>
        <v>4.1777999999999982E-2</v>
      </c>
      <c r="E11" s="834">
        <f>'★波及効果計算ｼｰﾄ ok '!E104</f>
        <v>0.41947716735782353</v>
      </c>
      <c r="F11" s="834">
        <f>'★波及効果計算ｼｰﾄ ok '!F104</f>
        <v>0.2699915593232779</v>
      </c>
      <c r="G11" s="1721"/>
      <c r="H11" s="833">
        <f>'★波及効果計算ｼｰﾄ ok '!J104</f>
        <v>3.1896000000000001E-2</v>
      </c>
      <c r="I11" s="833">
        <f>'★波及効果計算ｼｰﾄ ok '!K104</f>
        <v>9.2529E-2</v>
      </c>
      <c r="J11" s="832">
        <f>'★波及効果計算ｼｰﾄ ok '!L104</f>
        <v>9.1881000000000004E-2</v>
      </c>
    </row>
    <row r="12" spans="2:10" s="800" customFormat="1" ht="18.75" customHeight="1">
      <c r="B12" s="776" t="s">
        <v>273</v>
      </c>
      <c r="C12" s="777" t="s">
        <v>6</v>
      </c>
      <c r="D12" s="834">
        <f>'★波及効果計算ｼｰﾄ ok '!D105</f>
        <v>0.21689999999999998</v>
      </c>
      <c r="E12" s="834">
        <f>'★波及効果計算ｼｰﾄ ok '!E105</f>
        <v>0.31652645604850471</v>
      </c>
      <c r="F12" s="834">
        <f>'★波及効果計算ｼｰﾄ ok '!F105</f>
        <v>0.13546159122625814</v>
      </c>
      <c r="G12" s="1721"/>
      <c r="H12" s="833">
        <f>'★波及効果計算ｼｰﾄ ok '!J105</f>
        <v>1.5989999999999999E-3</v>
      </c>
      <c r="I12" s="833">
        <f>'★波及効果計算ｼｰﾄ ok '!K105</f>
        <v>3.4896000000000003E-2</v>
      </c>
      <c r="J12" s="832">
        <f>'★波及効果計算ｼｰﾄ ok '!L105</f>
        <v>3.3870999999999998E-2</v>
      </c>
    </row>
    <row r="13" spans="2:10" s="800" customFormat="1" ht="18.75" customHeight="1">
      <c r="B13" s="776" t="s">
        <v>274</v>
      </c>
      <c r="C13" s="775" t="s">
        <v>7</v>
      </c>
      <c r="D13" s="834">
        <f>'★波及効果計算ｼｰﾄ ok '!D106</f>
        <v>4.783599999999999E-2</v>
      </c>
      <c r="E13" s="834">
        <f>'★波及効果計算ｼｰﾄ ok '!E106</f>
        <v>0.49097754264263604</v>
      </c>
      <c r="F13" s="834">
        <f>'★波及効果計算ｼｰﾄ ok '!F106</f>
        <v>9.3045463526002681E-2</v>
      </c>
      <c r="G13" s="1721"/>
      <c r="H13" s="833">
        <f>'★波及効果計算ｼｰﾄ ok '!J106</f>
        <v>8.3800000000000003E-3</v>
      </c>
      <c r="I13" s="833">
        <f>'★波及効果計算ｼｰﾄ ok '!K106</f>
        <v>1.5268E-2</v>
      </c>
      <c r="J13" s="832">
        <f>'★波及効果計算ｼｰﾄ ok '!L106</f>
        <v>1.5268E-2</v>
      </c>
    </row>
    <row r="14" spans="2:10" s="800" customFormat="1" ht="18.75" customHeight="1">
      <c r="B14" s="776" t="s">
        <v>277</v>
      </c>
      <c r="C14" s="777" t="s">
        <v>8</v>
      </c>
      <c r="D14" s="834">
        <f>'★波及効果計算ｼｰﾄ ok '!D107</f>
        <v>3.1436000000000019E-2</v>
      </c>
      <c r="E14" s="834">
        <f>'★波及効果計算ｼｰﾄ ok '!E107</f>
        <v>0.36985357450473727</v>
      </c>
      <c r="F14" s="834">
        <f>'★波及効果計算ｼｰﾄ ok '!F107</f>
        <v>8.8372093023255813E-2</v>
      </c>
      <c r="G14" s="1721"/>
      <c r="H14" s="833">
        <f>'★波及効果計算ｼｰﾄ ok '!J107</f>
        <v>1.6721E-2</v>
      </c>
      <c r="I14" s="833">
        <f>'★波及効果計算ｼｰﾄ ok '!K107</f>
        <v>2.0671999999999999E-2</v>
      </c>
      <c r="J14" s="832">
        <f>'★波及効果計算ｼｰﾄ ok '!L107</f>
        <v>2.0671999999999999E-2</v>
      </c>
    </row>
    <row r="15" spans="2:10" s="800" customFormat="1" ht="18.75" customHeight="1">
      <c r="B15" s="776" t="s">
        <v>120</v>
      </c>
      <c r="C15" s="777" t="s">
        <v>576</v>
      </c>
      <c r="D15" s="834">
        <f>'★波及効果計算ｼｰﾄ ok '!D108</f>
        <v>0.15337699999999999</v>
      </c>
      <c r="E15" s="834">
        <f>'★波及効果計算ｼｰﾄ ok '!E108</f>
        <v>0.39133767727098506</v>
      </c>
      <c r="F15" s="834">
        <f>'★波及効果計算ｼｰﾄ ok '!F108</f>
        <v>0.2386291043822665</v>
      </c>
      <c r="G15" s="1721"/>
      <c r="H15" s="833">
        <f>'★波及効果計算ｼｰﾄ ok '!J108</f>
        <v>3.0019999999999999E-3</v>
      </c>
      <c r="I15" s="833">
        <f>'★波及効果計算ｼｰﾄ ok '!K108</f>
        <v>6.88E-2</v>
      </c>
      <c r="J15" s="832">
        <f>'★波及効果計算ｼｰﾄ ok '!L108</f>
        <v>6.8640999999999994E-2</v>
      </c>
    </row>
    <row r="16" spans="2:10" s="800" customFormat="1" ht="18.75" customHeight="1">
      <c r="B16" s="776" t="s">
        <v>121</v>
      </c>
      <c r="C16" s="775" t="s">
        <v>9</v>
      </c>
      <c r="D16" s="834">
        <f>'★波及効果計算ｼｰﾄ ok '!D109</f>
        <v>0.37539199999999995</v>
      </c>
      <c r="E16" s="834">
        <f>'★波及効果計算ｼｰﾄ ok '!E109</f>
        <v>0.49326006203806533</v>
      </c>
      <c r="F16" s="834">
        <f>'★波及効果計算ｼｰﾄ ok '!F109</f>
        <v>0.23134071152299621</v>
      </c>
      <c r="G16" s="1721"/>
      <c r="H16" s="833">
        <f>'★波及効果計算ｼｰﾄ ok '!J109</f>
        <v>4.6200000000000001E-4</v>
      </c>
      <c r="I16" s="833">
        <f>'★波及効果計算ｼｰﾄ ok '!K109</f>
        <v>3.5307999999999999E-2</v>
      </c>
      <c r="J16" s="832">
        <f>'★波及効果計算ｼｰﾄ ok '!L109</f>
        <v>3.5173999999999997E-2</v>
      </c>
    </row>
    <row r="17" spans="2:10" s="800" customFormat="1" ht="18.75" customHeight="1">
      <c r="B17" s="776" t="s">
        <v>123</v>
      </c>
      <c r="C17" s="775" t="s">
        <v>10</v>
      </c>
      <c r="D17" s="834">
        <f>'★波及効果計算ｼｰﾄ ok '!D110</f>
        <v>7.7842999999999996E-2</v>
      </c>
      <c r="E17" s="834">
        <f>'★波及効果計算ｼｰﾄ ok '!E110</f>
        <v>0.39755922469490307</v>
      </c>
      <c r="F17" s="834">
        <f>'★波及効果計算ｼｰﾄ ok '!F110</f>
        <v>0.13443407513759273</v>
      </c>
      <c r="G17" s="1721"/>
      <c r="H17" s="833">
        <f>'★波及効果計算ｼｰﾄ ok '!J110</f>
        <v>-6.7999999999999999E-5</v>
      </c>
      <c r="I17" s="833">
        <f>'★波及効果計算ｼｰﾄ ok '!K110</f>
        <v>4.4172999999999997E-2</v>
      </c>
      <c r="J17" s="832">
        <f>'★波及効果計算ｼｰﾄ ok '!L110</f>
        <v>4.3886000000000001E-2</v>
      </c>
    </row>
    <row r="18" spans="2:10" s="800" customFormat="1" ht="18.75" customHeight="1">
      <c r="B18" s="776" t="s">
        <v>125</v>
      </c>
      <c r="C18" s="775" t="s">
        <v>11</v>
      </c>
      <c r="D18" s="834">
        <f>'★波及効果計算ｼｰﾄ ok '!D111</f>
        <v>0.13757799999999998</v>
      </c>
      <c r="E18" s="834">
        <f>'★波及効果計算ｼｰﾄ ok '!E111</f>
        <v>0.27015403345331357</v>
      </c>
      <c r="F18" s="834">
        <f>'★波及効果計算ｼｰﾄ ok '!F111</f>
        <v>8.3328922295151389E-2</v>
      </c>
      <c r="G18" s="1721"/>
      <c r="H18" s="833">
        <f>'★波及効果計算ｼｰﾄ ok '!J111</f>
        <v>5.62E-4</v>
      </c>
      <c r="I18" s="833">
        <f>'★波及効果計算ｼｰﾄ ok '!K111</f>
        <v>1.7586999999999998E-2</v>
      </c>
      <c r="J18" s="832">
        <f>'★波及効果計算ｼｰﾄ ok '!L111</f>
        <v>1.7559999999999999E-2</v>
      </c>
    </row>
    <row r="19" spans="2:10" s="800" customFormat="1" ht="18.75" customHeight="1">
      <c r="B19" s="776" t="s">
        <v>127</v>
      </c>
      <c r="C19" s="775" t="s">
        <v>12</v>
      </c>
      <c r="D19" s="834">
        <f>'★波及効果計算ｼｰﾄ ok '!D112</f>
        <v>0.18662100000000004</v>
      </c>
      <c r="E19" s="834">
        <f>'★波及効果計算ｼｰﾄ ok '!E112</f>
        <v>0.43780285259318868</v>
      </c>
      <c r="F19" s="834">
        <f>'★波及効果計算ｼｰﾄ ok '!F112</f>
        <v>0.2725202472475729</v>
      </c>
      <c r="G19" s="1721"/>
      <c r="H19" s="833">
        <f>'★波及効果計算ｼｰﾄ ok '!J112</f>
        <v>9.2400000000000002E-4</v>
      </c>
      <c r="I19" s="833">
        <f>'★波及効果計算ｼｰﾄ ok '!K112</f>
        <v>6.3832E-2</v>
      </c>
      <c r="J19" s="832">
        <f>'★波及効果計算ｼｰﾄ ok '!L112</f>
        <v>6.3386999999999999E-2</v>
      </c>
    </row>
    <row r="20" spans="2:10" s="800" customFormat="1" ht="18.75" customHeight="1">
      <c r="B20" s="776" t="s">
        <v>128</v>
      </c>
      <c r="C20" s="775" t="s">
        <v>418</v>
      </c>
      <c r="D20" s="834">
        <f>'★波及効果計算ｼｰﾄ ok '!D113</f>
        <v>0.10160400000000003</v>
      </c>
      <c r="E20" s="834">
        <f>'★波及効果計算ｼｰﾄ ok '!E113</f>
        <v>0.46877172078244467</v>
      </c>
      <c r="F20" s="834">
        <f>'★波及効果計算ｼｰﾄ ok '!F113</f>
        <v>0.28547314070102275</v>
      </c>
      <c r="G20" s="1721"/>
      <c r="H20" s="833">
        <f>'★波及効果計算ｼｰﾄ ok '!J113</f>
        <v>4.3999999999999999E-5</v>
      </c>
      <c r="I20" s="833">
        <f>'★波及効果計算ｼｰﾄ ok '!K113</f>
        <v>5.8682999999999999E-2</v>
      </c>
      <c r="J20" s="832">
        <f>'★波及効果計算ｼｰﾄ ok '!L113</f>
        <v>5.8187000000000003E-2</v>
      </c>
    </row>
    <row r="21" spans="2:10" s="800" customFormat="1" ht="18.75" customHeight="1">
      <c r="B21" s="776" t="s">
        <v>129</v>
      </c>
      <c r="C21" s="775" t="s">
        <v>419</v>
      </c>
      <c r="D21" s="834">
        <f>'★波及効果計算ｼｰﾄ ok '!D114</f>
        <v>0.27219300000000002</v>
      </c>
      <c r="E21" s="834">
        <f>'★波及効果計算ｼｰﾄ ok '!E114</f>
        <v>0.4727360722736072</v>
      </c>
      <c r="F21" s="834">
        <f>'★波及効果計算ｼｰﾄ ok '!F114</f>
        <v>0.26000215100021512</v>
      </c>
      <c r="G21" s="1721"/>
      <c r="H21" s="833">
        <f>'★波及効果計算ｼｰﾄ ok '!J114</f>
        <v>2.5999999999999998E-5</v>
      </c>
      <c r="I21" s="833">
        <f>'★波及効果計算ｼｰﾄ ok '!K114</f>
        <v>4.8709000000000002E-2</v>
      </c>
      <c r="J21" s="832">
        <f>'★波及効果計算ｼｰﾄ ok '!L114</f>
        <v>4.8505E-2</v>
      </c>
    </row>
    <row r="22" spans="2:10" s="800" customFormat="1" ht="18.75" customHeight="1">
      <c r="B22" s="776" t="s">
        <v>131</v>
      </c>
      <c r="C22" s="775" t="s">
        <v>420</v>
      </c>
      <c r="D22" s="834">
        <f>'★波及効果計算ｼｰﾄ ok '!D115</f>
        <v>3.7355999999999945E-2</v>
      </c>
      <c r="E22" s="834">
        <f>'★波及効果計算ｼｰﾄ ok '!E115</f>
        <v>0.44339815463676713</v>
      </c>
      <c r="F22" s="834">
        <f>'★波及効果計算ｼｰﾄ ok '!F115</f>
        <v>0.23829128708245736</v>
      </c>
      <c r="G22" s="1721"/>
      <c r="H22" s="833">
        <f>'★波及効果計算ｼｰﾄ ok '!J115</f>
        <v>3.3599999999999998E-4</v>
      </c>
      <c r="I22" s="833">
        <f>'★波及効果計算ｼｰﾄ ok '!K115</f>
        <v>5.2032000000000002E-2</v>
      </c>
      <c r="J22" s="832">
        <f>'★波及効果計算ｼｰﾄ ok '!L115</f>
        <v>5.1987999999999999E-2</v>
      </c>
    </row>
    <row r="23" spans="2:10" s="800" customFormat="1" ht="18.75" customHeight="1">
      <c r="B23" s="776" t="s">
        <v>133</v>
      </c>
      <c r="C23" s="775" t="s">
        <v>14</v>
      </c>
      <c r="D23" s="834">
        <f>'★波及効果計算ｼｰﾄ ok '!D116</f>
        <v>7.158500000000001E-2</v>
      </c>
      <c r="E23" s="834">
        <f>'★波及効果計算ｼｰﾄ ok '!E116</f>
        <v>0.36318951862819365</v>
      </c>
      <c r="F23" s="834">
        <f>'★波及効果計算ｼｰﾄ ok '!F116</f>
        <v>0.23013796111378923</v>
      </c>
      <c r="G23" s="1721"/>
      <c r="H23" s="833">
        <f>'★波及効果計算ｼｰﾄ ok '!J116</f>
        <v>5.2099999999999998E-4</v>
      </c>
      <c r="I23" s="833">
        <f>'★波及効果計算ｼｰﾄ ok '!K116</f>
        <v>3.5230999999999998E-2</v>
      </c>
      <c r="J23" s="832">
        <f>'★波及効果計算ｼｰﾄ ok '!L116</f>
        <v>3.5208000000000003E-2</v>
      </c>
    </row>
    <row r="24" spans="2:10" s="800" customFormat="1" ht="18.75" customHeight="1">
      <c r="B24" s="776" t="s">
        <v>135</v>
      </c>
      <c r="C24" s="775" t="s">
        <v>13</v>
      </c>
      <c r="D24" s="834">
        <f>'★波及効果計算ｼｰﾄ ok '!D117</f>
        <v>6.5110000000000445E-3</v>
      </c>
      <c r="E24" s="834">
        <f>'★波及効果計算ｼｰﾄ ok '!E117</f>
        <v>0.38601152479210515</v>
      </c>
      <c r="F24" s="834">
        <f>'★波及効果計算ｼｰﾄ ok '!F117</f>
        <v>0.20472033401193884</v>
      </c>
      <c r="G24" s="1721"/>
      <c r="H24" s="833">
        <f>'★波及効果計算ｼｰﾄ ok '!J117</f>
        <v>1.039E-2</v>
      </c>
      <c r="I24" s="833">
        <f>'★波及効果計算ｼｰﾄ ok '!K117</f>
        <v>6.8528000000000006E-2</v>
      </c>
      <c r="J24" s="832">
        <f>'★波及効果計算ｼｰﾄ ok '!L117</f>
        <v>6.8354999999999999E-2</v>
      </c>
    </row>
    <row r="25" spans="2:10" s="800" customFormat="1" ht="18.75" customHeight="1">
      <c r="B25" s="776" t="s">
        <v>136</v>
      </c>
      <c r="C25" s="775" t="s">
        <v>577</v>
      </c>
      <c r="D25" s="834">
        <f>'★波及効果計算ｼｰﾄ ok '!D118</f>
        <v>7.1590000000000265E-3</v>
      </c>
      <c r="E25" s="834">
        <f>'★波及効果計算ｼｰﾄ ok '!E118</f>
        <v>0.37528089887640448</v>
      </c>
      <c r="F25" s="834">
        <f>'★波及効果計算ｼｰﾄ ok '!F118</f>
        <v>0.21158167675021608</v>
      </c>
      <c r="G25" s="1721"/>
      <c r="H25" s="833">
        <f>'★波及効果計算ｼｰﾄ ok '!J118</f>
        <v>1.1502E-2</v>
      </c>
      <c r="I25" s="833">
        <f>'★波及効果計算ｼｰﾄ ok '!K118</f>
        <v>0.14502999999999999</v>
      </c>
      <c r="J25" s="832">
        <f>'★波及効果計算ｼｰﾄ ok '!L118</f>
        <v>0.14468500000000001</v>
      </c>
    </row>
    <row r="26" spans="2:10" s="800" customFormat="1" ht="18.75" customHeight="1">
      <c r="B26" s="776" t="s">
        <v>138</v>
      </c>
      <c r="C26" s="775" t="s">
        <v>15</v>
      </c>
      <c r="D26" s="834">
        <f>'★波及効果計算ｼｰﾄ ok '!D119</f>
        <v>1.4216000000000006E-2</v>
      </c>
      <c r="E26" s="834">
        <f>'★波及効果計算ｼｰﾄ ok '!E119</f>
        <v>0.26554595194671321</v>
      </c>
      <c r="F26" s="834">
        <f>'★波及効果計算ｼｰﾄ ok '!F119</f>
        <v>0.16022520022202838</v>
      </c>
      <c r="G26" s="1721"/>
      <c r="H26" s="833">
        <f>'★波及効果計算ｼｰﾄ ok '!J119</f>
        <v>1.9706999999999999E-2</v>
      </c>
      <c r="I26" s="833">
        <f>'★波及効果計算ｼｰﾄ ok '!K119</f>
        <v>3.9125E-2</v>
      </c>
      <c r="J26" s="832">
        <f>'★波及効果計算ｼｰﾄ ok '!L119</f>
        <v>3.9093000000000003E-2</v>
      </c>
    </row>
    <row r="27" spans="2:10" s="800" customFormat="1" ht="18.75" customHeight="1">
      <c r="B27" s="776" t="s">
        <v>139</v>
      </c>
      <c r="C27" s="775" t="s">
        <v>16</v>
      </c>
      <c r="D27" s="834">
        <f>'★波及効果計算ｼｰﾄ ok '!D120</f>
        <v>0.19950400000000001</v>
      </c>
      <c r="E27" s="834">
        <f>'★波及効果計算ｼｰﾄ ok '!E120</f>
        <v>0.42779027621547305</v>
      </c>
      <c r="F27" s="834">
        <f>'★波及効果計算ｼｰﾄ ok '!F120</f>
        <v>0.25934258217722783</v>
      </c>
      <c r="G27" s="1721"/>
      <c r="H27" s="833">
        <f>'★波及効果計算ｼｰﾄ ok '!J120</f>
        <v>1.0224E-2</v>
      </c>
      <c r="I27" s="833">
        <f>'★波及効果計算ｼｰﾄ ok '!K120</f>
        <v>0.105768</v>
      </c>
      <c r="J27" s="832">
        <f>'★波及効果計算ｼｰﾄ ok '!L120</f>
        <v>0.10036200000000001</v>
      </c>
    </row>
    <row r="28" spans="2:10" s="800" customFormat="1" ht="18.75" customHeight="1">
      <c r="B28" s="776" t="s">
        <v>140</v>
      </c>
      <c r="C28" s="775" t="s">
        <v>17</v>
      </c>
      <c r="D28" s="834">
        <f>'★波及効果計算ｼｰﾄ ok '!D121</f>
        <v>1</v>
      </c>
      <c r="E28" s="834">
        <f>'★波及効果計算ｼｰﾄ ok '!E121</f>
        <v>0.47825465738353734</v>
      </c>
      <c r="F28" s="834">
        <f>'★波及効果計算ｼｰﾄ ok '!F121</f>
        <v>0.35319163701902961</v>
      </c>
      <c r="G28" s="1721"/>
      <c r="H28" s="833">
        <f>'★波及効果計算ｼｰﾄ ok '!J121</f>
        <v>0</v>
      </c>
      <c r="I28" s="833">
        <f>'★波及効果計算ｼｰﾄ ok '!K121</f>
        <v>9.9030000000000007E-2</v>
      </c>
      <c r="J28" s="832">
        <f>'★波及効果計算ｼｰﾄ ok '!L121</f>
        <v>8.1623000000000001E-2</v>
      </c>
    </row>
    <row r="29" spans="2:10" s="800" customFormat="1" ht="18.75" customHeight="1">
      <c r="B29" s="776" t="s">
        <v>141</v>
      </c>
      <c r="C29" s="775" t="s">
        <v>18</v>
      </c>
      <c r="D29" s="834">
        <f>'★波及効果計算ｼｰﾄ ok '!D122</f>
        <v>0.776536</v>
      </c>
      <c r="E29" s="834">
        <f>'★波及効果計算ｼｰﾄ ok '!E122</f>
        <v>0.36288682822335372</v>
      </c>
      <c r="F29" s="834">
        <f>'★波及効果計算ｼｰﾄ ok '!F122</f>
        <v>8.0564512895706014E-2</v>
      </c>
      <c r="G29" s="1721"/>
      <c r="H29" s="833">
        <f>'★波及効果計算ｼｰﾄ ok '!J122</f>
        <v>2.2811999999999999E-2</v>
      </c>
      <c r="I29" s="833">
        <f>'★波及効果計算ｼｰﾄ ok '!K122</f>
        <v>5.0860000000000002E-3</v>
      </c>
      <c r="J29" s="832">
        <f>'★波及効果計算ｼｰﾄ ok '!L122</f>
        <v>5.0860000000000002E-3</v>
      </c>
    </row>
    <row r="30" spans="2:10" s="800" customFormat="1" ht="18.75" customHeight="1">
      <c r="B30" s="776" t="s">
        <v>143</v>
      </c>
      <c r="C30" s="775" t="s">
        <v>29</v>
      </c>
      <c r="D30" s="834">
        <f>'★波及効果計算ｼｰﾄ ok '!D123</f>
        <v>0.99990999999999997</v>
      </c>
      <c r="E30" s="834">
        <f>'★波及効果計算ｼｰﾄ ok '!E123</f>
        <v>0.49728968883830971</v>
      </c>
      <c r="F30" s="834">
        <f>'★波及効果計算ｼｰﾄ ok '!F123</f>
        <v>0.14321224281992154</v>
      </c>
      <c r="G30" s="1721"/>
      <c r="H30" s="833">
        <f>'★波及効果計算ｼｰﾄ ok '!J123</f>
        <v>6.5750000000000001E-3</v>
      </c>
      <c r="I30" s="833">
        <f>'★波及効果計算ｼｰﾄ ok '!K123</f>
        <v>2.1263000000000001E-2</v>
      </c>
      <c r="J30" s="832">
        <f>'★波及効果計算ｼｰﾄ ok '!L123</f>
        <v>2.1263000000000001E-2</v>
      </c>
    </row>
    <row r="31" spans="2:10" s="800" customFormat="1" ht="18.75" customHeight="1">
      <c r="B31" s="776" t="s">
        <v>145</v>
      </c>
      <c r="C31" s="775" t="s">
        <v>30</v>
      </c>
      <c r="D31" s="834">
        <f>'★波及効果計算ｼｰﾄ ok '!D124</f>
        <v>0.93095700000000003</v>
      </c>
      <c r="E31" s="834">
        <f>'★波及効果計算ｼｰﾄ ok '!E124</f>
        <v>0.66192534194528874</v>
      </c>
      <c r="F31" s="834">
        <f>'★波及効果計算ｼｰﾄ ok '!F124</f>
        <v>0.48050436930091184</v>
      </c>
      <c r="G31" s="1721"/>
      <c r="H31" s="833">
        <f>'★波及効果計算ｼｰﾄ ok '!J124</f>
        <v>1.044E-3</v>
      </c>
      <c r="I31" s="833">
        <f>'★波及効果計算ｼｰﾄ ok '!K124</f>
        <v>6.8934999999999996E-2</v>
      </c>
      <c r="J31" s="832">
        <f>'★波及効果計算ｼｰﾄ ok '!L124</f>
        <v>6.7604999999999998E-2</v>
      </c>
    </row>
    <row r="32" spans="2:10" s="800" customFormat="1" ht="18.75" customHeight="1">
      <c r="B32" s="776" t="s">
        <v>146</v>
      </c>
      <c r="C32" s="775" t="s">
        <v>19</v>
      </c>
      <c r="D32" s="834">
        <f>'★波及効果計算ｼｰﾄ ok '!D125</f>
        <v>0.62944500000000003</v>
      </c>
      <c r="E32" s="834">
        <f>'★波及効果計算ｼｰﾄ ok '!E125</f>
        <v>0.61945494943998547</v>
      </c>
      <c r="F32" s="834">
        <f>'★波及効果計算ｼｰﾄ ok '!F125</f>
        <v>0.35366798168049701</v>
      </c>
      <c r="G32" s="1721"/>
      <c r="H32" s="833">
        <f>'★波及効果計算ｼｰﾄ ok '!J125</f>
        <v>0.16015599999999999</v>
      </c>
      <c r="I32" s="833">
        <f>'★波及効果計算ｼｰﾄ ok '!K125</f>
        <v>0.14697299999999999</v>
      </c>
      <c r="J32" s="832">
        <f>'★波及効果計算ｼｰﾄ ok '!L125</f>
        <v>0.128694</v>
      </c>
    </row>
    <row r="33" spans="2:10" s="800" customFormat="1" ht="18.75" customHeight="1">
      <c r="B33" s="776" t="s">
        <v>147</v>
      </c>
      <c r="C33" s="775" t="s">
        <v>20</v>
      </c>
      <c r="D33" s="834">
        <f>'★波及効果計算ｼｰﾄ ok '!D126</f>
        <v>0.78769699999999998</v>
      </c>
      <c r="E33" s="834">
        <f>'★波及効果計算ｼｰﾄ ok '!E126</f>
        <v>0.679115241176107</v>
      </c>
      <c r="F33" s="834">
        <f>'★波及効果計算ｼｰﾄ ok '!F126</f>
        <v>0.32178105618857272</v>
      </c>
      <c r="G33" s="1721"/>
      <c r="H33" s="833">
        <f>'★波及効果計算ｼｰﾄ ok '!J126</f>
        <v>6.4534999999999995E-2</v>
      </c>
      <c r="I33" s="833">
        <f>'★波及効果計算ｼｰﾄ ok '!K126</f>
        <v>6.7557000000000006E-2</v>
      </c>
      <c r="J33" s="832">
        <f>'★波及効果計算ｼｰﾄ ok '!L126</f>
        <v>6.5810999999999995E-2</v>
      </c>
    </row>
    <row r="34" spans="2:10" s="800" customFormat="1" ht="18.75" customHeight="1">
      <c r="B34" s="776" t="s">
        <v>149</v>
      </c>
      <c r="C34" s="775" t="s">
        <v>21</v>
      </c>
      <c r="D34" s="834">
        <f>'★波及効果計算ｼｰﾄ ok '!D127</f>
        <v>0.89658899999999997</v>
      </c>
      <c r="E34" s="834">
        <f>'★波及効果計算ｼｰﾄ ok '!E127</f>
        <v>0.87527114421600949</v>
      </c>
      <c r="F34" s="834">
        <f>'★波及効果計算ｼｰﾄ ok '!F127</f>
        <v>2.5878859558619995E-2</v>
      </c>
      <c r="G34" s="1721"/>
      <c r="H34" s="833">
        <f>'★波及効果計算ｼｰﾄ ok '!J127</f>
        <v>0.17646400000000001</v>
      </c>
      <c r="I34" s="833">
        <f>'★波及効果計算ｼｰﾄ ok '!K127</f>
        <v>8.3700000000000007E-3</v>
      </c>
      <c r="J34" s="832">
        <f>'★波及効果計算ｼｰﾄ ok '!L127</f>
        <v>6.0470000000000003E-3</v>
      </c>
    </row>
    <row r="35" spans="2:10" s="800" customFormat="1" ht="18.75" customHeight="1">
      <c r="B35" s="776" t="s">
        <v>151</v>
      </c>
      <c r="C35" s="775" t="s">
        <v>32</v>
      </c>
      <c r="D35" s="834">
        <f>'★波及効果計算ｼｰﾄ ok '!D128</f>
        <v>0.56455199999999994</v>
      </c>
      <c r="E35" s="834">
        <f>'★波及効果計算ｼｰﾄ ok '!E128</f>
        <v>0.39083152467243143</v>
      </c>
      <c r="F35" s="834">
        <f>'★波及効果計算ｼｰﾄ ok '!F128</f>
        <v>0.23698625417714542</v>
      </c>
      <c r="G35" s="1721"/>
      <c r="H35" s="833">
        <f>'★波及効果計算ｼｰﾄ ok '!J128</f>
        <v>3.6087000000000001E-2</v>
      </c>
      <c r="I35" s="833">
        <f>'★波及効果計算ｼｰﾄ ok '!K128</f>
        <v>7.6495999999999995E-2</v>
      </c>
      <c r="J35" s="832">
        <f>'★波及効果計算ｼｰﾄ ok '!L128</f>
        <v>7.5577000000000005E-2</v>
      </c>
    </row>
    <row r="36" spans="2:10" s="800" customFormat="1" ht="18.75" customHeight="1">
      <c r="B36" s="776" t="s">
        <v>153</v>
      </c>
      <c r="C36" s="775" t="s">
        <v>22</v>
      </c>
      <c r="D36" s="834">
        <f>'★波及効果計算ｼｰﾄ ok '!D129</f>
        <v>0.64604499999999998</v>
      </c>
      <c r="E36" s="834">
        <f>'★波及効果計算ｼｰﾄ ok '!E129</f>
        <v>0.51317615170321929</v>
      </c>
      <c r="F36" s="834">
        <f>'★波及効果計算ｼｰﾄ ok '!F129</f>
        <v>0.15028879973325016</v>
      </c>
      <c r="G36" s="1721"/>
      <c r="H36" s="833">
        <f>'★波及効果計算ｼｰﾄ ok '!J129</f>
        <v>4.5569999999999999E-2</v>
      </c>
      <c r="I36" s="833">
        <f>'★波及効果計算ｼｰﾄ ok '!K129</f>
        <v>2.3921000000000001E-2</v>
      </c>
      <c r="J36" s="832">
        <f>'★波及効果計算ｼｰﾄ ok '!L129</f>
        <v>2.2894000000000001E-2</v>
      </c>
    </row>
    <row r="37" spans="2:10" s="800" customFormat="1" ht="18.75" customHeight="1">
      <c r="B37" s="776" t="s">
        <v>155</v>
      </c>
      <c r="C37" s="775" t="s">
        <v>23</v>
      </c>
      <c r="D37" s="834">
        <f>'★波及効果計算ｼｰﾄ ok '!D130</f>
        <v>1</v>
      </c>
      <c r="E37" s="834">
        <f>'★波及効果計算ｼｰﾄ ok '!E130</f>
        <v>0.7174306556417458</v>
      </c>
      <c r="F37" s="834">
        <f>'★波及効果計算ｼｰﾄ ok '!F130</f>
        <v>0.36598424964460863</v>
      </c>
      <c r="G37" s="1721"/>
      <c r="H37" s="833">
        <f>'★波及効果計算ｼｰﾄ ok '!J130</f>
        <v>3.8839999999999999E-3</v>
      </c>
      <c r="I37" s="833">
        <f>'★波及効果計算ｼｰﾄ ok '!K130</f>
        <v>5.3893999999999997E-2</v>
      </c>
      <c r="J37" s="832">
        <f>'★波及効果計算ｼｰﾄ ok '!L130</f>
        <v>5.3893999999999997E-2</v>
      </c>
    </row>
    <row r="38" spans="2:10" s="800" customFormat="1" ht="18.75" customHeight="1">
      <c r="B38" s="776" t="s">
        <v>156</v>
      </c>
      <c r="C38" s="775" t="s">
        <v>24</v>
      </c>
      <c r="D38" s="834">
        <f>'★波及効果計算ｼｰﾄ ok '!D131</f>
        <v>0.93800499999999998</v>
      </c>
      <c r="E38" s="834">
        <f>'★波及効果計算ｼｰﾄ ok '!E131</f>
        <v>0.74984624240679865</v>
      </c>
      <c r="F38" s="834">
        <f>'★波及効果計算ｼｰﾄ ok '!F131</f>
        <v>0.50367048914607726</v>
      </c>
      <c r="G38" s="1721"/>
      <c r="H38" s="833">
        <f>'★波及効果計算ｼｰﾄ ok '!J131</f>
        <v>1.3818E-2</v>
      </c>
      <c r="I38" s="833">
        <f>'★波及効果計算ｼｰﾄ ok '!K131</f>
        <v>8.4732000000000002E-2</v>
      </c>
      <c r="J38" s="832">
        <f>'★波及効果計算ｼｰﾄ ok '!L131</f>
        <v>8.2101999999999994E-2</v>
      </c>
    </row>
    <row r="39" spans="2:10" s="800" customFormat="1" ht="18.75" customHeight="1">
      <c r="B39" s="776" t="s">
        <v>158</v>
      </c>
      <c r="C39" s="775" t="s">
        <v>31</v>
      </c>
      <c r="D39" s="834">
        <f>'★波及効果計算ｼｰﾄ ok '!D132</f>
        <v>0.99397599999999997</v>
      </c>
      <c r="E39" s="834">
        <f>'★波及効果計算ｼｰﾄ ok '!E132</f>
        <v>0.6154160700104675</v>
      </c>
      <c r="F39" s="834">
        <f>'★波及効果計算ｼｰﾄ ok '!F132</f>
        <v>0.50362888010723239</v>
      </c>
      <c r="G39" s="1721"/>
      <c r="H39" s="833">
        <f>'★波及効果計算ｼｰﾄ ok '!J132</f>
        <v>6.7088999999999996E-2</v>
      </c>
      <c r="I39" s="833">
        <f>'★波及効果計算ｼｰﾄ ok '!K132</f>
        <v>0.12191399999999999</v>
      </c>
      <c r="J39" s="832">
        <f>'★波及効果計算ｼｰﾄ ok '!L132</f>
        <v>0.119648</v>
      </c>
    </row>
    <row r="40" spans="2:10" s="800" customFormat="1" ht="18.75" customHeight="1">
      <c r="B40" s="776" t="s">
        <v>160</v>
      </c>
      <c r="C40" s="775" t="s">
        <v>447</v>
      </c>
      <c r="D40" s="834">
        <f>'★波及効果計算ｼｰﾄ ok '!D133</f>
        <v>0.99280599999999997</v>
      </c>
      <c r="E40" s="834">
        <f>'★波及効果計算ｼｰﾄ ok '!E133</f>
        <v>0.58429734102929454</v>
      </c>
      <c r="F40" s="834">
        <f>'★波及効果計算ｼｰﾄ ok '!F133</f>
        <v>0.49175260221701644</v>
      </c>
      <c r="G40" s="1721"/>
      <c r="H40" s="833">
        <f>'★波及効果計算ｼｰﾄ ok '!J133</f>
        <v>1.6064999999999999E-2</v>
      </c>
      <c r="I40" s="833">
        <f>'★波及効果計算ｼｰﾄ ok '!K133</f>
        <v>0.128577</v>
      </c>
      <c r="J40" s="832">
        <f>'★波及効果計算ｼｰﾄ ok '!L133</f>
        <v>0.119811</v>
      </c>
    </row>
    <row r="41" spans="2:10" s="800" customFormat="1" ht="18.75" customHeight="1">
      <c r="B41" s="776" t="s">
        <v>162</v>
      </c>
      <c r="C41" s="775" t="s">
        <v>25</v>
      </c>
      <c r="D41" s="834">
        <f>'★波及効果計算ｼｰﾄ ok '!D134</f>
        <v>0.52265699999999993</v>
      </c>
      <c r="E41" s="834">
        <f>'★波及効果計算ｼｰﾄ ok '!E134</f>
        <v>0.62004222748489635</v>
      </c>
      <c r="F41" s="834">
        <f>'★波及効果計算ｼｰﾄ ok '!F134</f>
        <v>0.35565158442659911</v>
      </c>
      <c r="G41" s="1721"/>
      <c r="H41" s="833">
        <f>'★波及効果計算ｼｰﾄ ok '!J134</f>
        <v>1.2689000000000001E-2</v>
      </c>
      <c r="I41" s="833">
        <f>'★波及効果計算ｼｰﾄ ok '!K134</f>
        <v>0.103239</v>
      </c>
      <c r="J41" s="832">
        <f>'★波及効果計算ｼｰﾄ ok '!L134</f>
        <v>8.9538000000000006E-2</v>
      </c>
    </row>
    <row r="42" spans="2:10" s="800" customFormat="1" ht="18.75" customHeight="1">
      <c r="B42" s="776" t="s">
        <v>164</v>
      </c>
      <c r="C42" s="775" t="s">
        <v>26</v>
      </c>
      <c r="D42" s="834">
        <f>'★波及効果計算ｼｰﾄ ok '!D135</f>
        <v>0.71028400000000003</v>
      </c>
      <c r="E42" s="834">
        <f>'★波及効果計算ｼｰﾄ ok '!E135</f>
        <v>0.51958817861752604</v>
      </c>
      <c r="F42" s="834">
        <f>'★波及効果計算ｼｰﾄ ok '!F135</f>
        <v>0.25761863497815457</v>
      </c>
      <c r="G42" s="1721"/>
      <c r="H42" s="833">
        <f>'★波及効果計算ｼｰﾄ ok '!J135</f>
        <v>0.143812</v>
      </c>
      <c r="I42" s="833">
        <f>'★波及効果計算ｼｰﾄ ok '!K135</f>
        <v>0.1741</v>
      </c>
      <c r="J42" s="832">
        <f>'★波及効果計算ｼｰﾄ ok '!L135</f>
        <v>0.13689899999999999</v>
      </c>
    </row>
    <row r="43" spans="2:10" s="800" customFormat="1" ht="18.75" customHeight="1">
      <c r="B43" s="776" t="s">
        <v>166</v>
      </c>
      <c r="C43" s="775" t="s">
        <v>27</v>
      </c>
      <c r="D43" s="834">
        <f>'★波及効果計算ｼｰﾄ ok '!D136</f>
        <v>1</v>
      </c>
      <c r="E43" s="834">
        <f>'★波及効果計算ｼｰﾄ ok '!E136</f>
        <v>0</v>
      </c>
      <c r="F43" s="834">
        <f>'★波及効果計算ｼｰﾄ ok '!F136</f>
        <v>0</v>
      </c>
      <c r="G43" s="1721"/>
      <c r="H43" s="833">
        <f>'★波及効果計算ｼｰﾄ ok '!J136</f>
        <v>0</v>
      </c>
      <c r="I43" s="833">
        <f>'★波及効果計算ｼｰﾄ ok '!K136</f>
        <v>0</v>
      </c>
      <c r="J43" s="832">
        <f>'★波及効果計算ｼｰﾄ ok '!L136</f>
        <v>0</v>
      </c>
    </row>
    <row r="44" spans="2:10" s="800" customFormat="1" ht="18.75" customHeight="1">
      <c r="B44" s="776" t="s">
        <v>168</v>
      </c>
      <c r="C44" s="775" t="s">
        <v>28</v>
      </c>
      <c r="D44" s="834">
        <f>'★波及効果計算ｼｰﾄ ok '!D137</f>
        <v>0.90303800000000001</v>
      </c>
      <c r="E44" s="834">
        <f>'★波及効果計算ｼｰﾄ ok '!E137</f>
        <v>0.41207023657931774</v>
      </c>
      <c r="F44" s="834">
        <f>'★波及効果計算ｼｰﾄ ok '!F137</f>
        <v>1.2700221164801287E-2</v>
      </c>
      <c r="G44" s="1722"/>
      <c r="H44" s="833">
        <f>'★波及効果計算ｼｰﾄ ok '!J137</f>
        <v>3.4E-5</v>
      </c>
      <c r="I44" s="833">
        <f>'★波及効果計算ｼｰﾄ ok '!K137</f>
        <v>0.26211400000000001</v>
      </c>
      <c r="J44" s="832">
        <f>'★波及効果計算ｼｰﾄ ok '!L137</f>
        <v>0.230682</v>
      </c>
    </row>
    <row r="45" spans="2:10" s="800" customFormat="1" ht="18.75" customHeight="1">
      <c r="B45" s="772"/>
      <c r="C45" s="771" t="s">
        <v>578</v>
      </c>
      <c r="D45" s="831" t="s">
        <v>794</v>
      </c>
      <c r="E45" s="831" t="s">
        <v>794</v>
      </c>
      <c r="F45" s="831" t="s">
        <v>794</v>
      </c>
      <c r="G45" s="830">
        <f>'★波及効果計算ｼｰﾄ ok '!I138</f>
        <v>0.495722</v>
      </c>
      <c r="H45" s="829">
        <f>'★波及効果計算ｼｰﾄ ok '!J138</f>
        <v>1.0000020000000001</v>
      </c>
      <c r="I45" s="828">
        <f>'★波及効果計算ｼｰﾄ ok '!K138</f>
        <v>8.6990999999999999E-2</v>
      </c>
      <c r="J45" s="827">
        <f>'★波及効果計算ｼｰﾄ ok '!L138</f>
        <v>7.1327000000000002E-2</v>
      </c>
    </row>
    <row r="46" spans="2:10" s="800" customFormat="1" ht="18.75" customHeight="1">
      <c r="B46" s="800" t="s">
        <v>795</v>
      </c>
    </row>
    <row r="47" spans="2:10" s="800" customFormat="1" ht="18.75" customHeight="1"/>
    <row r="48" spans="2:10" s="800" customFormat="1" ht="18.75" customHeight="1">
      <c r="B48" s="812" t="s">
        <v>796</v>
      </c>
      <c r="C48" s="812"/>
      <c r="D48" s="813"/>
    </row>
    <row r="49" spans="2:8" s="800" customFormat="1" ht="18.75" customHeight="1">
      <c r="B49" s="1723" t="s">
        <v>797</v>
      </c>
      <c r="C49" s="1724"/>
      <c r="D49" s="1725" t="s">
        <v>798</v>
      </c>
      <c r="E49" s="1726"/>
      <c r="F49" s="1726"/>
      <c r="G49" s="1726"/>
      <c r="H49" s="1727"/>
    </row>
    <row r="50" spans="2:8" s="800" customFormat="1" ht="18.75" customHeight="1">
      <c r="B50" s="820" t="s">
        <v>787</v>
      </c>
      <c r="C50" s="819" t="s">
        <v>780</v>
      </c>
      <c r="D50" s="823" t="s">
        <v>799</v>
      </c>
      <c r="E50" s="826"/>
      <c r="F50" s="826"/>
      <c r="G50" s="826"/>
      <c r="H50" s="825"/>
    </row>
    <row r="51" spans="2:8" s="800" customFormat="1" ht="18.75" customHeight="1">
      <c r="B51" s="820" t="s">
        <v>788</v>
      </c>
      <c r="C51" s="819" t="s">
        <v>781</v>
      </c>
      <c r="D51" s="823" t="s">
        <v>800</v>
      </c>
      <c r="E51" s="826"/>
      <c r="F51" s="826"/>
      <c r="G51" s="826"/>
      <c r="H51" s="825"/>
    </row>
    <row r="52" spans="2:8" s="800" customFormat="1" ht="18.75" customHeight="1">
      <c r="B52" s="820" t="s">
        <v>789</v>
      </c>
      <c r="C52" s="819" t="s">
        <v>782</v>
      </c>
      <c r="D52" s="823" t="s">
        <v>801</v>
      </c>
      <c r="E52" s="826"/>
      <c r="F52" s="826"/>
      <c r="G52" s="826"/>
      <c r="H52" s="825"/>
    </row>
    <row r="53" spans="2:8" s="800" customFormat="1" ht="18.75" customHeight="1">
      <c r="B53" s="820" t="s">
        <v>802</v>
      </c>
      <c r="C53" s="819" t="s">
        <v>803</v>
      </c>
      <c r="D53" s="823" t="s">
        <v>804</v>
      </c>
      <c r="E53" s="826"/>
      <c r="F53" s="826"/>
      <c r="G53" s="826"/>
      <c r="H53" s="825"/>
    </row>
    <row r="54" spans="2:8" s="800" customFormat="1" ht="18.75" customHeight="1">
      <c r="B54" s="820" t="s">
        <v>805</v>
      </c>
      <c r="C54" s="819" t="s">
        <v>806</v>
      </c>
      <c r="D54" s="823" t="s">
        <v>807</v>
      </c>
      <c r="E54" s="826"/>
      <c r="F54" s="826"/>
      <c r="G54" s="826"/>
      <c r="H54" s="825"/>
    </row>
    <row r="55" spans="2:8" s="800" customFormat="1" ht="18.75" customHeight="1">
      <c r="B55" s="1728" t="s">
        <v>790</v>
      </c>
      <c r="C55" s="1730" t="s">
        <v>783</v>
      </c>
      <c r="D55" s="1732" t="s">
        <v>808</v>
      </c>
      <c r="E55" s="1733"/>
      <c r="F55" s="1733"/>
      <c r="G55" s="1733"/>
      <c r="H55" s="1734"/>
    </row>
    <row r="56" spans="2:8" s="800" customFormat="1" ht="18.75" customHeight="1">
      <c r="B56" s="1729"/>
      <c r="C56" s="1731"/>
      <c r="D56" s="1735"/>
      <c r="E56" s="1736"/>
      <c r="F56" s="1736"/>
      <c r="G56" s="1736"/>
      <c r="H56" s="1737"/>
    </row>
    <row r="57" spans="2:8" s="800" customFormat="1" ht="18.75" customHeight="1">
      <c r="B57" s="824" t="s">
        <v>791</v>
      </c>
      <c r="C57" s="819" t="s">
        <v>784</v>
      </c>
      <c r="D57" s="823" t="s">
        <v>809</v>
      </c>
      <c r="E57" s="822"/>
      <c r="F57" s="822"/>
      <c r="G57" s="822"/>
      <c r="H57" s="821"/>
    </row>
    <row r="58" spans="2:8" s="800" customFormat="1" ht="18.75" customHeight="1">
      <c r="B58" s="820" t="s">
        <v>792</v>
      </c>
      <c r="C58" s="819" t="s">
        <v>785</v>
      </c>
      <c r="D58" s="519" t="s">
        <v>1005</v>
      </c>
      <c r="E58" s="42"/>
      <c r="F58" s="42"/>
      <c r="G58" s="42"/>
      <c r="H58" s="818"/>
    </row>
    <row r="59" spans="2:8" s="800" customFormat="1" ht="18.75" customHeight="1">
      <c r="B59" s="817" t="s">
        <v>810</v>
      </c>
      <c r="C59" s="816" t="s">
        <v>786</v>
      </c>
      <c r="D59" s="520" t="s">
        <v>1006</v>
      </c>
      <c r="E59" s="815"/>
      <c r="F59" s="815"/>
      <c r="G59" s="815"/>
      <c r="H59" s="814"/>
    </row>
    <row r="60" spans="2:8" s="800" customFormat="1" ht="18.75" customHeight="1">
      <c r="B60" s="812" t="s">
        <v>1017</v>
      </c>
      <c r="C60" s="805"/>
      <c r="D60" s="813"/>
    </row>
    <row r="61" spans="2:8" s="800" customFormat="1" ht="18.75" customHeight="1">
      <c r="B61" s="812" t="s">
        <v>811</v>
      </c>
      <c r="C61" s="805"/>
      <c r="D61" s="813"/>
    </row>
  </sheetData>
  <sheetProtection algorithmName="SHA-512" hashValue="nDM4ndPluLOuGNX8/czC44pJ6KaPTO9bq/F0Ppjf/upKcZXwII76Zy/fUe5BQdUQK3NZQ82XljGYFvpceIeKdg==" saltValue="zPzgiHMwGtT3WbXSWwuJXw==" spinCount="100000" sheet="1"/>
  <mergeCells count="7">
    <mergeCell ref="B2:C2"/>
    <mergeCell ref="G6:G44"/>
    <mergeCell ref="B49:C49"/>
    <mergeCell ref="D49:H49"/>
    <mergeCell ref="B55:B56"/>
    <mergeCell ref="C55:C56"/>
    <mergeCell ref="D55:H56"/>
  </mergeCells>
  <phoneticPr fontId="28"/>
  <pageMargins left="0.78740157480314965" right="0.78740157480314965" top="0.78740157480314965" bottom="0.78740157480314965" header="0" footer="0.19685039370078741"/>
  <pageSetup paperSize="9" scale="68" firstPageNumber="12" orientation="portrait" useFirstPageNumber="1" r:id="rId1"/>
  <headerFooter alignWithMargins="0">
    <oddFooter>&amp;P ページ</oddFooter>
  </headerFooter>
  <rowBreaks count="1" manualBreakCount="1">
    <brk id="46" min="1" max="9"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E7553-E5F7-42DE-B363-2FA2B8BA04C4}">
  <sheetPr>
    <tabColor theme="0" tint="-0.249977111117893"/>
  </sheetPr>
  <dimension ref="A1:AQ43"/>
  <sheetViews>
    <sheetView view="pageBreakPreview" zoomScale="60" zoomScaleNormal="100" workbookViewId="0">
      <pane xSplit="2" ySplit="3" topLeftCell="C4" activePane="bottomRight" state="frozen"/>
      <selection pane="topRight"/>
      <selection pane="bottomLeft"/>
      <selection pane="bottomRight" activeCell="B60" sqref="B59:B60"/>
    </sheetView>
  </sheetViews>
  <sheetFormatPr defaultColWidth="9.33203125" defaultRowHeight="13.5"/>
  <cols>
    <col min="1" max="1" width="15.6640625" style="848" bestFit="1" customWidth="1"/>
    <col min="2" max="2" width="51" style="848" bestFit="1" customWidth="1"/>
    <col min="3" max="43" width="16.33203125" style="848" customWidth="1"/>
    <col min="44" max="16384" width="9.33203125" style="848"/>
  </cols>
  <sheetData>
    <row r="1" spans="1:43" ht="21" customHeight="1">
      <c r="A1" s="848" t="s">
        <v>1114</v>
      </c>
      <c r="B1" s="866"/>
      <c r="AQ1" s="865" t="s">
        <v>1113</v>
      </c>
    </row>
    <row r="2" spans="1:43">
      <c r="A2" s="864"/>
      <c r="B2" s="682" t="s">
        <v>1112</v>
      </c>
      <c r="C2" s="863">
        <v>1</v>
      </c>
      <c r="D2" s="863">
        <v>2</v>
      </c>
      <c r="E2" s="863">
        <v>3</v>
      </c>
      <c r="F2" s="863">
        <v>4</v>
      </c>
      <c r="G2" s="863">
        <v>5</v>
      </c>
      <c r="H2" s="863">
        <v>6</v>
      </c>
      <c r="I2" s="863">
        <v>7</v>
      </c>
      <c r="J2" s="863">
        <v>8</v>
      </c>
      <c r="K2" s="863">
        <v>9</v>
      </c>
      <c r="L2" s="863">
        <v>10</v>
      </c>
      <c r="M2" s="863">
        <v>11</v>
      </c>
      <c r="N2" s="863">
        <v>12</v>
      </c>
      <c r="O2" s="863">
        <v>13</v>
      </c>
      <c r="P2" s="863">
        <v>14</v>
      </c>
      <c r="Q2" s="863">
        <v>15</v>
      </c>
      <c r="R2" s="863">
        <v>16</v>
      </c>
      <c r="S2" s="863">
        <v>17</v>
      </c>
      <c r="T2" s="863">
        <v>18</v>
      </c>
      <c r="U2" s="863">
        <v>19</v>
      </c>
      <c r="V2" s="863">
        <v>20</v>
      </c>
      <c r="W2" s="863">
        <v>21</v>
      </c>
      <c r="X2" s="863">
        <v>22</v>
      </c>
      <c r="Y2" s="863">
        <v>23</v>
      </c>
      <c r="Z2" s="863">
        <v>24</v>
      </c>
      <c r="AA2" s="863">
        <v>25</v>
      </c>
      <c r="AB2" s="863">
        <v>26</v>
      </c>
      <c r="AC2" s="863">
        <v>27</v>
      </c>
      <c r="AD2" s="863">
        <v>28</v>
      </c>
      <c r="AE2" s="863">
        <v>29</v>
      </c>
      <c r="AF2" s="863">
        <v>30</v>
      </c>
      <c r="AG2" s="863">
        <v>31</v>
      </c>
      <c r="AH2" s="863">
        <v>32</v>
      </c>
      <c r="AI2" s="863">
        <v>33</v>
      </c>
      <c r="AJ2" s="863">
        <v>34</v>
      </c>
      <c r="AK2" s="863">
        <v>35</v>
      </c>
      <c r="AL2" s="863">
        <v>36</v>
      </c>
      <c r="AM2" s="863">
        <v>37</v>
      </c>
      <c r="AN2" s="863">
        <v>38</v>
      </c>
      <c r="AO2" s="863">
        <v>39</v>
      </c>
      <c r="AP2" s="863">
        <v>70</v>
      </c>
      <c r="AQ2" s="687">
        <v>40</v>
      </c>
    </row>
    <row r="3" spans="1:43" ht="24">
      <c r="A3" s="862" t="s">
        <v>1111</v>
      </c>
      <c r="B3" s="861" t="s">
        <v>1110</v>
      </c>
      <c r="C3" s="859" t="s">
        <v>0</v>
      </c>
      <c r="D3" s="859" t="s">
        <v>1</v>
      </c>
      <c r="E3" s="859" t="s">
        <v>2</v>
      </c>
      <c r="F3" s="859" t="s">
        <v>3</v>
      </c>
      <c r="G3" s="859" t="s">
        <v>4</v>
      </c>
      <c r="H3" s="859" t="s">
        <v>5</v>
      </c>
      <c r="I3" s="859" t="s">
        <v>6</v>
      </c>
      <c r="J3" s="859" t="s">
        <v>7</v>
      </c>
      <c r="K3" s="859" t="s">
        <v>8</v>
      </c>
      <c r="L3" s="859" t="s">
        <v>576</v>
      </c>
      <c r="M3" s="859" t="s">
        <v>9</v>
      </c>
      <c r="N3" s="859" t="s">
        <v>10</v>
      </c>
      <c r="O3" s="859" t="s">
        <v>11</v>
      </c>
      <c r="P3" s="859" t="s">
        <v>12</v>
      </c>
      <c r="Q3" s="859" t="s">
        <v>418</v>
      </c>
      <c r="R3" s="859" t="s">
        <v>419</v>
      </c>
      <c r="S3" s="859" t="s">
        <v>420</v>
      </c>
      <c r="T3" s="859" t="s">
        <v>14</v>
      </c>
      <c r="U3" s="859" t="s">
        <v>13</v>
      </c>
      <c r="V3" s="859" t="s">
        <v>577</v>
      </c>
      <c r="W3" s="859" t="s">
        <v>15</v>
      </c>
      <c r="X3" s="859" t="s">
        <v>16</v>
      </c>
      <c r="Y3" s="859" t="s">
        <v>17</v>
      </c>
      <c r="Z3" s="859" t="s">
        <v>18</v>
      </c>
      <c r="AA3" s="859" t="s">
        <v>29</v>
      </c>
      <c r="AB3" s="859" t="s">
        <v>30</v>
      </c>
      <c r="AC3" s="859" t="s">
        <v>19</v>
      </c>
      <c r="AD3" s="859" t="s">
        <v>20</v>
      </c>
      <c r="AE3" s="859" t="s">
        <v>21</v>
      </c>
      <c r="AF3" s="859" t="s">
        <v>32</v>
      </c>
      <c r="AG3" s="859" t="s">
        <v>22</v>
      </c>
      <c r="AH3" s="859" t="s">
        <v>1109</v>
      </c>
      <c r="AI3" s="859" t="s">
        <v>24</v>
      </c>
      <c r="AJ3" s="859" t="s">
        <v>31</v>
      </c>
      <c r="AK3" s="860" t="s">
        <v>447</v>
      </c>
      <c r="AL3" s="859" t="s">
        <v>25</v>
      </c>
      <c r="AM3" s="859" t="s">
        <v>26</v>
      </c>
      <c r="AN3" s="859" t="s">
        <v>1108</v>
      </c>
      <c r="AO3" s="859" t="s">
        <v>28</v>
      </c>
      <c r="AP3" s="859" t="s">
        <v>1106</v>
      </c>
      <c r="AQ3" s="858" t="s">
        <v>1107</v>
      </c>
    </row>
    <row r="4" spans="1:43">
      <c r="A4" s="855">
        <v>1</v>
      </c>
      <c r="B4" s="857" t="s">
        <v>1088</v>
      </c>
      <c r="C4" s="853">
        <v>142866</v>
      </c>
      <c r="D4" s="853">
        <v>0</v>
      </c>
      <c r="E4" s="853">
        <v>0</v>
      </c>
      <c r="F4" s="853">
        <v>0</v>
      </c>
      <c r="G4" s="853">
        <v>0</v>
      </c>
      <c r="H4" s="853">
        <v>0</v>
      </c>
      <c r="I4" s="853">
        <v>0</v>
      </c>
      <c r="J4" s="853">
        <v>0</v>
      </c>
      <c r="K4" s="853">
        <v>0</v>
      </c>
      <c r="L4" s="853">
        <v>0</v>
      </c>
      <c r="M4" s="853">
        <v>0</v>
      </c>
      <c r="N4" s="853">
        <v>0</v>
      </c>
      <c r="O4" s="853">
        <v>0</v>
      </c>
      <c r="P4" s="853">
        <v>0</v>
      </c>
      <c r="Q4" s="853">
        <v>0</v>
      </c>
      <c r="R4" s="853">
        <v>0</v>
      </c>
      <c r="S4" s="853">
        <v>0</v>
      </c>
      <c r="T4" s="853">
        <v>0</v>
      </c>
      <c r="U4" s="853">
        <v>0</v>
      </c>
      <c r="V4" s="853">
        <v>0</v>
      </c>
      <c r="W4" s="853">
        <v>0</v>
      </c>
      <c r="X4" s="853">
        <v>0</v>
      </c>
      <c r="Y4" s="853">
        <v>0</v>
      </c>
      <c r="Z4" s="853">
        <v>0</v>
      </c>
      <c r="AA4" s="853">
        <v>0</v>
      </c>
      <c r="AB4" s="853">
        <v>0</v>
      </c>
      <c r="AC4" s="853">
        <v>0</v>
      </c>
      <c r="AD4" s="853">
        <v>0</v>
      </c>
      <c r="AE4" s="853">
        <v>0</v>
      </c>
      <c r="AF4" s="853">
        <v>0</v>
      </c>
      <c r="AG4" s="853">
        <v>0</v>
      </c>
      <c r="AH4" s="853">
        <v>0</v>
      </c>
      <c r="AI4" s="853">
        <v>0</v>
      </c>
      <c r="AJ4" s="853">
        <v>0</v>
      </c>
      <c r="AK4" s="853">
        <v>0</v>
      </c>
      <c r="AL4" s="853">
        <v>0</v>
      </c>
      <c r="AM4" s="853">
        <v>50558</v>
      </c>
      <c r="AN4" s="853">
        <v>0</v>
      </c>
      <c r="AO4" s="853">
        <v>0</v>
      </c>
      <c r="AP4" s="853">
        <v>193424</v>
      </c>
      <c r="AQ4" s="856">
        <v>0</v>
      </c>
    </row>
    <row r="5" spans="1:43">
      <c r="A5" s="855">
        <v>2</v>
      </c>
      <c r="B5" s="854" t="s">
        <v>1087</v>
      </c>
      <c r="C5" s="853">
        <v>0</v>
      </c>
      <c r="D5" s="853">
        <v>0</v>
      </c>
      <c r="E5" s="853">
        <v>0</v>
      </c>
      <c r="F5" s="853">
        <v>0</v>
      </c>
      <c r="G5" s="853">
        <v>0</v>
      </c>
      <c r="H5" s="853">
        <v>0</v>
      </c>
      <c r="I5" s="853">
        <v>0</v>
      </c>
      <c r="J5" s="853">
        <v>0</v>
      </c>
      <c r="K5" s="853">
        <v>0</v>
      </c>
      <c r="L5" s="853">
        <v>0</v>
      </c>
      <c r="M5" s="853">
        <v>0</v>
      </c>
      <c r="N5" s="853">
        <v>0</v>
      </c>
      <c r="O5" s="853">
        <v>0</v>
      </c>
      <c r="P5" s="853">
        <v>0</v>
      </c>
      <c r="Q5" s="853">
        <v>0</v>
      </c>
      <c r="R5" s="853">
        <v>0</v>
      </c>
      <c r="S5" s="853">
        <v>0</v>
      </c>
      <c r="T5" s="853">
        <v>0</v>
      </c>
      <c r="U5" s="853">
        <v>0</v>
      </c>
      <c r="V5" s="853">
        <v>0</v>
      </c>
      <c r="W5" s="853">
        <v>0</v>
      </c>
      <c r="X5" s="853">
        <v>0</v>
      </c>
      <c r="Y5" s="853">
        <v>0</v>
      </c>
      <c r="Z5" s="853">
        <v>0</v>
      </c>
      <c r="AA5" s="853">
        <v>0</v>
      </c>
      <c r="AB5" s="853">
        <v>0</v>
      </c>
      <c r="AC5" s="853">
        <v>0</v>
      </c>
      <c r="AD5" s="853">
        <v>0</v>
      </c>
      <c r="AE5" s="853">
        <v>0</v>
      </c>
      <c r="AF5" s="853">
        <v>0</v>
      </c>
      <c r="AG5" s="853">
        <v>0</v>
      </c>
      <c r="AH5" s="853">
        <v>0</v>
      </c>
      <c r="AI5" s="853">
        <v>0</v>
      </c>
      <c r="AJ5" s="853">
        <v>0</v>
      </c>
      <c r="AK5" s="853">
        <v>0</v>
      </c>
      <c r="AL5" s="853">
        <v>0</v>
      </c>
      <c r="AM5" s="853">
        <v>0</v>
      </c>
      <c r="AN5" s="853">
        <v>0</v>
      </c>
      <c r="AO5" s="853">
        <v>0</v>
      </c>
      <c r="AP5" s="853">
        <v>0</v>
      </c>
      <c r="AQ5" s="852">
        <v>0</v>
      </c>
    </row>
    <row r="6" spans="1:43">
      <c r="A6" s="855">
        <v>3</v>
      </c>
      <c r="B6" s="854" t="s">
        <v>1086</v>
      </c>
      <c r="C6" s="853">
        <v>0</v>
      </c>
      <c r="D6" s="853">
        <v>0</v>
      </c>
      <c r="E6" s="853">
        <v>0</v>
      </c>
      <c r="F6" s="853">
        <v>0</v>
      </c>
      <c r="G6" s="853">
        <v>0</v>
      </c>
      <c r="H6" s="853">
        <v>0</v>
      </c>
      <c r="I6" s="853">
        <v>0</v>
      </c>
      <c r="J6" s="853">
        <v>0</v>
      </c>
      <c r="K6" s="853">
        <v>0</v>
      </c>
      <c r="L6" s="853">
        <v>0</v>
      </c>
      <c r="M6" s="853">
        <v>0</v>
      </c>
      <c r="N6" s="853">
        <v>0</v>
      </c>
      <c r="O6" s="853">
        <v>0</v>
      </c>
      <c r="P6" s="853">
        <v>0</v>
      </c>
      <c r="Q6" s="853">
        <v>0</v>
      </c>
      <c r="R6" s="853">
        <v>0</v>
      </c>
      <c r="S6" s="853">
        <v>0</v>
      </c>
      <c r="T6" s="853">
        <v>0</v>
      </c>
      <c r="U6" s="853">
        <v>0</v>
      </c>
      <c r="V6" s="853">
        <v>0</v>
      </c>
      <c r="W6" s="853">
        <v>0</v>
      </c>
      <c r="X6" s="853">
        <v>0</v>
      </c>
      <c r="Y6" s="853">
        <v>0</v>
      </c>
      <c r="Z6" s="853">
        <v>0</v>
      </c>
      <c r="AA6" s="853">
        <v>0</v>
      </c>
      <c r="AB6" s="853">
        <v>0</v>
      </c>
      <c r="AC6" s="853">
        <v>0</v>
      </c>
      <c r="AD6" s="853">
        <v>0</v>
      </c>
      <c r="AE6" s="853">
        <v>0</v>
      </c>
      <c r="AF6" s="853">
        <v>0</v>
      </c>
      <c r="AG6" s="853">
        <v>0</v>
      </c>
      <c r="AH6" s="853">
        <v>0</v>
      </c>
      <c r="AI6" s="853">
        <v>0</v>
      </c>
      <c r="AJ6" s="853">
        <v>0</v>
      </c>
      <c r="AK6" s="853">
        <v>0</v>
      </c>
      <c r="AL6" s="853">
        <v>0</v>
      </c>
      <c r="AM6" s="853">
        <v>0</v>
      </c>
      <c r="AN6" s="853">
        <v>0</v>
      </c>
      <c r="AO6" s="853">
        <v>0</v>
      </c>
      <c r="AP6" s="853">
        <v>0</v>
      </c>
      <c r="AQ6" s="852">
        <v>0</v>
      </c>
    </row>
    <row r="7" spans="1:43">
      <c r="A7" s="855">
        <v>4</v>
      </c>
      <c r="B7" s="854" t="s">
        <v>3</v>
      </c>
      <c r="C7" s="853">
        <v>0</v>
      </c>
      <c r="D7" s="853">
        <v>0</v>
      </c>
      <c r="E7" s="853">
        <v>0</v>
      </c>
      <c r="F7" s="853">
        <v>0</v>
      </c>
      <c r="G7" s="853">
        <v>0</v>
      </c>
      <c r="H7" s="853">
        <v>0</v>
      </c>
      <c r="I7" s="853">
        <v>0</v>
      </c>
      <c r="J7" s="853">
        <v>0</v>
      </c>
      <c r="K7" s="853">
        <v>0</v>
      </c>
      <c r="L7" s="853">
        <v>0</v>
      </c>
      <c r="M7" s="853">
        <v>0</v>
      </c>
      <c r="N7" s="853">
        <v>0</v>
      </c>
      <c r="O7" s="853">
        <v>0</v>
      </c>
      <c r="P7" s="853">
        <v>0</v>
      </c>
      <c r="Q7" s="853">
        <v>0</v>
      </c>
      <c r="R7" s="853">
        <v>0</v>
      </c>
      <c r="S7" s="853">
        <v>0</v>
      </c>
      <c r="T7" s="853">
        <v>0</v>
      </c>
      <c r="U7" s="853">
        <v>0</v>
      </c>
      <c r="V7" s="853">
        <v>0</v>
      </c>
      <c r="W7" s="853">
        <v>0</v>
      </c>
      <c r="X7" s="853">
        <v>0</v>
      </c>
      <c r="Y7" s="853">
        <v>0</v>
      </c>
      <c r="Z7" s="853">
        <v>0</v>
      </c>
      <c r="AA7" s="853">
        <v>0</v>
      </c>
      <c r="AB7" s="853">
        <v>0</v>
      </c>
      <c r="AC7" s="853">
        <v>0</v>
      </c>
      <c r="AD7" s="853">
        <v>0</v>
      </c>
      <c r="AE7" s="853">
        <v>0</v>
      </c>
      <c r="AF7" s="853">
        <v>0</v>
      </c>
      <c r="AG7" s="853">
        <v>0</v>
      </c>
      <c r="AH7" s="853">
        <v>0</v>
      </c>
      <c r="AI7" s="853">
        <v>0</v>
      </c>
      <c r="AJ7" s="853">
        <v>0</v>
      </c>
      <c r="AK7" s="853">
        <v>0</v>
      </c>
      <c r="AL7" s="853">
        <v>0</v>
      </c>
      <c r="AM7" s="853">
        <v>0</v>
      </c>
      <c r="AN7" s="853">
        <v>0</v>
      </c>
      <c r="AO7" s="853">
        <v>0</v>
      </c>
      <c r="AP7" s="853">
        <v>0</v>
      </c>
      <c r="AQ7" s="852">
        <v>0</v>
      </c>
    </row>
    <row r="8" spans="1:43">
      <c r="A8" s="855">
        <v>5</v>
      </c>
      <c r="B8" s="854" t="s">
        <v>4</v>
      </c>
      <c r="C8" s="853">
        <v>0</v>
      </c>
      <c r="D8" s="853">
        <v>0</v>
      </c>
      <c r="E8" s="853">
        <v>0</v>
      </c>
      <c r="F8" s="853">
        <v>0</v>
      </c>
      <c r="G8" s="853">
        <v>0</v>
      </c>
      <c r="H8" s="853">
        <v>0</v>
      </c>
      <c r="I8" s="853">
        <v>0</v>
      </c>
      <c r="J8" s="853">
        <v>0</v>
      </c>
      <c r="K8" s="853">
        <v>0</v>
      </c>
      <c r="L8" s="853">
        <v>0</v>
      </c>
      <c r="M8" s="853">
        <v>0</v>
      </c>
      <c r="N8" s="853">
        <v>0</v>
      </c>
      <c r="O8" s="853">
        <v>0</v>
      </c>
      <c r="P8" s="853">
        <v>0</v>
      </c>
      <c r="Q8" s="853">
        <v>0</v>
      </c>
      <c r="R8" s="853">
        <v>0</v>
      </c>
      <c r="S8" s="853">
        <v>0</v>
      </c>
      <c r="T8" s="853">
        <v>0</v>
      </c>
      <c r="U8" s="853">
        <v>0</v>
      </c>
      <c r="V8" s="853">
        <v>0</v>
      </c>
      <c r="W8" s="853">
        <v>0</v>
      </c>
      <c r="X8" s="853">
        <v>0</v>
      </c>
      <c r="Y8" s="853">
        <v>0</v>
      </c>
      <c r="Z8" s="853">
        <v>0</v>
      </c>
      <c r="AA8" s="853">
        <v>0</v>
      </c>
      <c r="AB8" s="853">
        <v>0</v>
      </c>
      <c r="AC8" s="853">
        <v>0</v>
      </c>
      <c r="AD8" s="853">
        <v>0</v>
      </c>
      <c r="AE8" s="853">
        <v>0</v>
      </c>
      <c r="AF8" s="853">
        <v>0</v>
      </c>
      <c r="AG8" s="853">
        <v>0</v>
      </c>
      <c r="AH8" s="853">
        <v>0</v>
      </c>
      <c r="AI8" s="853">
        <v>0</v>
      </c>
      <c r="AJ8" s="853">
        <v>0</v>
      </c>
      <c r="AK8" s="853">
        <v>0</v>
      </c>
      <c r="AL8" s="853">
        <v>0</v>
      </c>
      <c r="AM8" s="853">
        <v>0</v>
      </c>
      <c r="AN8" s="853">
        <v>0</v>
      </c>
      <c r="AO8" s="853">
        <v>0</v>
      </c>
      <c r="AP8" s="853">
        <v>0</v>
      </c>
      <c r="AQ8" s="852">
        <v>0</v>
      </c>
    </row>
    <row r="9" spans="1:43">
      <c r="A9" s="855">
        <v>6</v>
      </c>
      <c r="B9" s="854" t="s">
        <v>5</v>
      </c>
      <c r="C9" s="853">
        <v>129</v>
      </c>
      <c r="D9" s="853">
        <v>4</v>
      </c>
      <c r="E9" s="853">
        <v>14304</v>
      </c>
      <c r="F9" s="853">
        <v>135</v>
      </c>
      <c r="G9" s="853">
        <v>2372</v>
      </c>
      <c r="H9" s="853">
        <v>3014</v>
      </c>
      <c r="I9" s="853">
        <v>2339</v>
      </c>
      <c r="J9" s="853">
        <v>242</v>
      </c>
      <c r="K9" s="853">
        <v>34</v>
      </c>
      <c r="L9" s="853">
        <v>1291</v>
      </c>
      <c r="M9" s="853">
        <v>920</v>
      </c>
      <c r="N9" s="853">
        <v>347</v>
      </c>
      <c r="O9" s="853">
        <v>220</v>
      </c>
      <c r="P9" s="853">
        <v>2702</v>
      </c>
      <c r="Q9" s="853">
        <v>1294</v>
      </c>
      <c r="R9" s="853">
        <v>1167</v>
      </c>
      <c r="S9" s="853">
        <v>802</v>
      </c>
      <c r="T9" s="853">
        <v>617</v>
      </c>
      <c r="U9" s="853">
        <v>835</v>
      </c>
      <c r="V9" s="853">
        <v>507</v>
      </c>
      <c r="W9" s="853">
        <v>936</v>
      </c>
      <c r="X9" s="853">
        <v>2817</v>
      </c>
      <c r="Y9" s="853">
        <v>5032</v>
      </c>
      <c r="Z9" s="853">
        <v>109</v>
      </c>
      <c r="AA9" s="853">
        <v>0</v>
      </c>
      <c r="AB9" s="853">
        <v>302</v>
      </c>
      <c r="AC9" s="853">
        <v>3077</v>
      </c>
      <c r="AD9" s="853">
        <v>3330</v>
      </c>
      <c r="AE9" s="853">
        <v>8409</v>
      </c>
      <c r="AF9" s="853">
        <v>4235</v>
      </c>
      <c r="AG9" s="853">
        <v>2402</v>
      </c>
      <c r="AH9" s="853">
        <v>0</v>
      </c>
      <c r="AI9" s="853">
        <v>932</v>
      </c>
      <c r="AJ9" s="853">
        <v>13323</v>
      </c>
      <c r="AK9" s="853">
        <v>98</v>
      </c>
      <c r="AL9" s="853">
        <v>213353</v>
      </c>
      <c r="AM9" s="853">
        <v>26650</v>
      </c>
      <c r="AN9" s="853">
        <v>0</v>
      </c>
      <c r="AO9" s="853">
        <v>408</v>
      </c>
      <c r="AP9" s="853">
        <v>318688</v>
      </c>
      <c r="AQ9" s="852">
        <v>0</v>
      </c>
    </row>
    <row r="10" spans="1:43">
      <c r="A10" s="855">
        <v>7</v>
      </c>
      <c r="B10" s="854" t="s">
        <v>6</v>
      </c>
      <c r="C10" s="853">
        <v>1025</v>
      </c>
      <c r="D10" s="853">
        <v>23</v>
      </c>
      <c r="E10" s="853">
        <v>344</v>
      </c>
      <c r="F10" s="853">
        <v>527</v>
      </c>
      <c r="G10" s="853">
        <v>11321</v>
      </c>
      <c r="H10" s="853">
        <v>11321</v>
      </c>
      <c r="I10" s="853">
        <v>9431</v>
      </c>
      <c r="J10" s="853">
        <v>5884</v>
      </c>
      <c r="K10" s="853">
        <v>523</v>
      </c>
      <c r="L10" s="853">
        <v>6251</v>
      </c>
      <c r="M10" s="853">
        <v>3672</v>
      </c>
      <c r="N10" s="853">
        <v>2418</v>
      </c>
      <c r="O10" s="853">
        <v>1097</v>
      </c>
      <c r="P10" s="853">
        <v>10315</v>
      </c>
      <c r="Q10" s="853">
        <v>5098</v>
      </c>
      <c r="R10" s="853">
        <v>4792</v>
      </c>
      <c r="S10" s="853">
        <v>4706</v>
      </c>
      <c r="T10" s="853">
        <v>3012</v>
      </c>
      <c r="U10" s="853">
        <v>4353</v>
      </c>
      <c r="V10" s="853">
        <v>3206</v>
      </c>
      <c r="W10" s="853">
        <v>6017</v>
      </c>
      <c r="X10" s="853">
        <v>20500</v>
      </c>
      <c r="Y10" s="853">
        <v>6201</v>
      </c>
      <c r="Z10" s="853">
        <v>811</v>
      </c>
      <c r="AA10" s="853">
        <v>0</v>
      </c>
      <c r="AB10" s="853">
        <v>1275</v>
      </c>
      <c r="AC10" s="853">
        <v>55062</v>
      </c>
      <c r="AD10" s="853">
        <v>21684</v>
      </c>
      <c r="AE10" s="853">
        <v>34170</v>
      </c>
      <c r="AF10" s="853">
        <v>18548</v>
      </c>
      <c r="AG10" s="853">
        <v>13565</v>
      </c>
      <c r="AH10" s="853">
        <v>0</v>
      </c>
      <c r="AI10" s="853">
        <v>12442</v>
      </c>
      <c r="AJ10" s="853">
        <v>34686</v>
      </c>
      <c r="AK10" s="853">
        <v>601</v>
      </c>
      <c r="AL10" s="853">
        <v>90870</v>
      </c>
      <c r="AM10" s="853">
        <v>38229</v>
      </c>
      <c r="AN10" s="853">
        <v>0</v>
      </c>
      <c r="AO10" s="853">
        <v>1515</v>
      </c>
      <c r="AP10" s="853">
        <v>445495</v>
      </c>
      <c r="AQ10" s="852">
        <v>0</v>
      </c>
    </row>
    <row r="11" spans="1:43">
      <c r="A11" s="855">
        <v>8</v>
      </c>
      <c r="B11" s="854" t="s">
        <v>7</v>
      </c>
      <c r="C11" s="853">
        <v>0</v>
      </c>
      <c r="D11" s="853">
        <v>0</v>
      </c>
      <c r="E11" s="853">
        <v>0</v>
      </c>
      <c r="F11" s="853">
        <v>0</v>
      </c>
      <c r="G11" s="853">
        <v>0</v>
      </c>
      <c r="H11" s="853">
        <v>0</v>
      </c>
      <c r="I11" s="853">
        <v>0</v>
      </c>
      <c r="J11" s="853">
        <v>0</v>
      </c>
      <c r="K11" s="853">
        <v>0</v>
      </c>
      <c r="L11" s="853">
        <v>0</v>
      </c>
      <c r="M11" s="853">
        <v>0</v>
      </c>
      <c r="N11" s="853">
        <v>0</v>
      </c>
      <c r="O11" s="853">
        <v>0</v>
      </c>
      <c r="P11" s="853">
        <v>0</v>
      </c>
      <c r="Q11" s="853">
        <v>0</v>
      </c>
      <c r="R11" s="853">
        <v>0</v>
      </c>
      <c r="S11" s="853">
        <v>0</v>
      </c>
      <c r="T11" s="853">
        <v>0</v>
      </c>
      <c r="U11" s="853">
        <v>0</v>
      </c>
      <c r="V11" s="853">
        <v>0</v>
      </c>
      <c r="W11" s="853">
        <v>0</v>
      </c>
      <c r="X11" s="853">
        <v>0</v>
      </c>
      <c r="Y11" s="853">
        <v>0</v>
      </c>
      <c r="Z11" s="853">
        <v>0</v>
      </c>
      <c r="AA11" s="853">
        <v>0</v>
      </c>
      <c r="AB11" s="853">
        <v>0</v>
      </c>
      <c r="AC11" s="853">
        <v>0</v>
      </c>
      <c r="AD11" s="853">
        <v>0</v>
      </c>
      <c r="AE11" s="853">
        <v>0</v>
      </c>
      <c r="AF11" s="853">
        <v>0</v>
      </c>
      <c r="AG11" s="853">
        <v>0</v>
      </c>
      <c r="AH11" s="853">
        <v>0</v>
      </c>
      <c r="AI11" s="853">
        <v>0</v>
      </c>
      <c r="AJ11" s="853">
        <v>0</v>
      </c>
      <c r="AK11" s="853">
        <v>0</v>
      </c>
      <c r="AL11" s="853">
        <v>0</v>
      </c>
      <c r="AM11" s="853">
        <v>0</v>
      </c>
      <c r="AN11" s="853">
        <v>0</v>
      </c>
      <c r="AO11" s="853">
        <v>0</v>
      </c>
      <c r="AP11" s="853">
        <v>0</v>
      </c>
      <c r="AQ11" s="852">
        <v>0</v>
      </c>
    </row>
    <row r="12" spans="1:43">
      <c r="A12" s="855">
        <v>9</v>
      </c>
      <c r="B12" s="854" t="s">
        <v>8</v>
      </c>
      <c r="C12" s="853">
        <v>0</v>
      </c>
      <c r="D12" s="853">
        <v>0</v>
      </c>
      <c r="E12" s="853">
        <v>0</v>
      </c>
      <c r="F12" s="853">
        <v>0</v>
      </c>
      <c r="G12" s="853">
        <v>0</v>
      </c>
      <c r="H12" s="853">
        <v>0</v>
      </c>
      <c r="I12" s="853">
        <v>0</v>
      </c>
      <c r="J12" s="853">
        <v>0</v>
      </c>
      <c r="K12" s="853">
        <v>0</v>
      </c>
      <c r="L12" s="853">
        <v>0</v>
      </c>
      <c r="M12" s="853">
        <v>0</v>
      </c>
      <c r="N12" s="853">
        <v>0</v>
      </c>
      <c r="O12" s="853">
        <v>0</v>
      </c>
      <c r="P12" s="853">
        <v>0</v>
      </c>
      <c r="Q12" s="853">
        <v>0</v>
      </c>
      <c r="R12" s="853">
        <v>0</v>
      </c>
      <c r="S12" s="853">
        <v>0</v>
      </c>
      <c r="T12" s="853">
        <v>0</v>
      </c>
      <c r="U12" s="853">
        <v>0</v>
      </c>
      <c r="V12" s="853">
        <v>0</v>
      </c>
      <c r="W12" s="853">
        <v>0</v>
      </c>
      <c r="X12" s="853">
        <v>0</v>
      </c>
      <c r="Y12" s="853">
        <v>0</v>
      </c>
      <c r="Z12" s="853">
        <v>0</v>
      </c>
      <c r="AA12" s="853">
        <v>0</v>
      </c>
      <c r="AB12" s="853">
        <v>0</v>
      </c>
      <c r="AC12" s="853">
        <v>0</v>
      </c>
      <c r="AD12" s="853">
        <v>0</v>
      </c>
      <c r="AE12" s="853">
        <v>0</v>
      </c>
      <c r="AF12" s="853">
        <v>0</v>
      </c>
      <c r="AG12" s="853">
        <v>0</v>
      </c>
      <c r="AH12" s="853">
        <v>0</v>
      </c>
      <c r="AI12" s="853">
        <v>0</v>
      </c>
      <c r="AJ12" s="853">
        <v>0</v>
      </c>
      <c r="AK12" s="853">
        <v>0</v>
      </c>
      <c r="AL12" s="853">
        <v>0</v>
      </c>
      <c r="AM12" s="853">
        <v>0</v>
      </c>
      <c r="AN12" s="853">
        <v>0</v>
      </c>
      <c r="AO12" s="853">
        <v>0</v>
      </c>
      <c r="AP12" s="853">
        <v>0</v>
      </c>
      <c r="AQ12" s="852">
        <v>0</v>
      </c>
    </row>
    <row r="13" spans="1:43">
      <c r="A13" s="855">
        <v>10</v>
      </c>
      <c r="B13" s="854" t="s">
        <v>576</v>
      </c>
      <c r="C13" s="853">
        <v>0</v>
      </c>
      <c r="D13" s="853">
        <v>0</v>
      </c>
      <c r="E13" s="853">
        <v>0</v>
      </c>
      <c r="F13" s="853">
        <v>0</v>
      </c>
      <c r="G13" s="853">
        <v>0</v>
      </c>
      <c r="H13" s="853">
        <v>0</v>
      </c>
      <c r="I13" s="853">
        <v>0</v>
      </c>
      <c r="J13" s="853">
        <v>0</v>
      </c>
      <c r="K13" s="853">
        <v>0</v>
      </c>
      <c r="L13" s="853">
        <v>0</v>
      </c>
      <c r="M13" s="853">
        <v>0</v>
      </c>
      <c r="N13" s="853">
        <v>0</v>
      </c>
      <c r="O13" s="853">
        <v>0</v>
      </c>
      <c r="P13" s="853">
        <v>0</v>
      </c>
      <c r="Q13" s="853">
        <v>0</v>
      </c>
      <c r="R13" s="853">
        <v>0</v>
      </c>
      <c r="S13" s="853">
        <v>0</v>
      </c>
      <c r="T13" s="853">
        <v>0</v>
      </c>
      <c r="U13" s="853">
        <v>0</v>
      </c>
      <c r="V13" s="853">
        <v>0</v>
      </c>
      <c r="W13" s="853">
        <v>0</v>
      </c>
      <c r="X13" s="853">
        <v>0</v>
      </c>
      <c r="Y13" s="853">
        <v>0</v>
      </c>
      <c r="Z13" s="853">
        <v>0</v>
      </c>
      <c r="AA13" s="853">
        <v>0</v>
      </c>
      <c r="AB13" s="853">
        <v>0</v>
      </c>
      <c r="AC13" s="853">
        <v>0</v>
      </c>
      <c r="AD13" s="853">
        <v>0</v>
      </c>
      <c r="AE13" s="853">
        <v>0</v>
      </c>
      <c r="AF13" s="853">
        <v>0</v>
      </c>
      <c r="AG13" s="853">
        <v>0</v>
      </c>
      <c r="AH13" s="853">
        <v>0</v>
      </c>
      <c r="AI13" s="853">
        <v>0</v>
      </c>
      <c r="AJ13" s="853">
        <v>0</v>
      </c>
      <c r="AK13" s="853">
        <v>0</v>
      </c>
      <c r="AL13" s="853">
        <v>0</v>
      </c>
      <c r="AM13" s="853">
        <v>0</v>
      </c>
      <c r="AN13" s="853">
        <v>0</v>
      </c>
      <c r="AO13" s="853">
        <v>0</v>
      </c>
      <c r="AP13" s="853">
        <v>0</v>
      </c>
      <c r="AQ13" s="852">
        <v>0</v>
      </c>
    </row>
    <row r="14" spans="1:43">
      <c r="A14" s="855">
        <v>11</v>
      </c>
      <c r="B14" s="854" t="s">
        <v>9</v>
      </c>
      <c r="C14" s="853">
        <v>0</v>
      </c>
      <c r="D14" s="853">
        <v>0</v>
      </c>
      <c r="E14" s="853">
        <v>0</v>
      </c>
      <c r="F14" s="853">
        <v>0</v>
      </c>
      <c r="G14" s="853">
        <v>0</v>
      </c>
      <c r="H14" s="853">
        <v>0</v>
      </c>
      <c r="I14" s="853">
        <v>0</v>
      </c>
      <c r="J14" s="853">
        <v>0</v>
      </c>
      <c r="K14" s="853">
        <v>0</v>
      </c>
      <c r="L14" s="853">
        <v>0</v>
      </c>
      <c r="M14" s="853">
        <v>0</v>
      </c>
      <c r="N14" s="853">
        <v>0</v>
      </c>
      <c r="O14" s="853">
        <v>0</v>
      </c>
      <c r="P14" s="853">
        <v>0</v>
      </c>
      <c r="Q14" s="853">
        <v>0</v>
      </c>
      <c r="R14" s="853">
        <v>0</v>
      </c>
      <c r="S14" s="853">
        <v>0</v>
      </c>
      <c r="T14" s="853">
        <v>0</v>
      </c>
      <c r="U14" s="853">
        <v>0</v>
      </c>
      <c r="V14" s="853">
        <v>0</v>
      </c>
      <c r="W14" s="853">
        <v>0</v>
      </c>
      <c r="X14" s="853">
        <v>0</v>
      </c>
      <c r="Y14" s="853">
        <v>0</v>
      </c>
      <c r="Z14" s="853">
        <v>0</v>
      </c>
      <c r="AA14" s="853">
        <v>0</v>
      </c>
      <c r="AB14" s="853">
        <v>0</v>
      </c>
      <c r="AC14" s="853">
        <v>0</v>
      </c>
      <c r="AD14" s="853">
        <v>0</v>
      </c>
      <c r="AE14" s="853">
        <v>0</v>
      </c>
      <c r="AF14" s="853">
        <v>0</v>
      </c>
      <c r="AG14" s="853">
        <v>0</v>
      </c>
      <c r="AH14" s="853">
        <v>0</v>
      </c>
      <c r="AI14" s="853">
        <v>0</v>
      </c>
      <c r="AJ14" s="853">
        <v>0</v>
      </c>
      <c r="AK14" s="853">
        <v>0</v>
      </c>
      <c r="AL14" s="853">
        <v>0</v>
      </c>
      <c r="AM14" s="853">
        <v>0</v>
      </c>
      <c r="AN14" s="853">
        <v>0</v>
      </c>
      <c r="AO14" s="853">
        <v>0</v>
      </c>
      <c r="AP14" s="853">
        <v>0</v>
      </c>
      <c r="AQ14" s="852">
        <v>0</v>
      </c>
    </row>
    <row r="15" spans="1:43">
      <c r="A15" s="855">
        <v>12</v>
      </c>
      <c r="B15" s="854" t="s">
        <v>10</v>
      </c>
      <c r="C15" s="853">
        <v>0</v>
      </c>
      <c r="D15" s="853">
        <v>0</v>
      </c>
      <c r="E15" s="853">
        <v>0</v>
      </c>
      <c r="F15" s="853">
        <v>0</v>
      </c>
      <c r="G15" s="853">
        <v>0</v>
      </c>
      <c r="H15" s="853">
        <v>0</v>
      </c>
      <c r="I15" s="853">
        <v>0</v>
      </c>
      <c r="J15" s="853">
        <v>0</v>
      </c>
      <c r="K15" s="853">
        <v>0</v>
      </c>
      <c r="L15" s="853">
        <v>0</v>
      </c>
      <c r="M15" s="853">
        <v>0</v>
      </c>
      <c r="N15" s="853">
        <v>0</v>
      </c>
      <c r="O15" s="853">
        <v>0</v>
      </c>
      <c r="P15" s="853">
        <v>0</v>
      </c>
      <c r="Q15" s="853">
        <v>0</v>
      </c>
      <c r="R15" s="853">
        <v>0</v>
      </c>
      <c r="S15" s="853">
        <v>0</v>
      </c>
      <c r="T15" s="853">
        <v>0</v>
      </c>
      <c r="U15" s="853">
        <v>0</v>
      </c>
      <c r="V15" s="853">
        <v>0</v>
      </c>
      <c r="W15" s="853">
        <v>0</v>
      </c>
      <c r="X15" s="853">
        <v>0</v>
      </c>
      <c r="Y15" s="853">
        <v>0</v>
      </c>
      <c r="Z15" s="853">
        <v>0</v>
      </c>
      <c r="AA15" s="853">
        <v>0</v>
      </c>
      <c r="AB15" s="853">
        <v>0</v>
      </c>
      <c r="AC15" s="853">
        <v>0</v>
      </c>
      <c r="AD15" s="853">
        <v>0</v>
      </c>
      <c r="AE15" s="853">
        <v>0</v>
      </c>
      <c r="AF15" s="853">
        <v>0</v>
      </c>
      <c r="AG15" s="853">
        <v>0</v>
      </c>
      <c r="AH15" s="853">
        <v>0</v>
      </c>
      <c r="AI15" s="853">
        <v>0</v>
      </c>
      <c r="AJ15" s="853">
        <v>0</v>
      </c>
      <c r="AK15" s="853">
        <v>0</v>
      </c>
      <c r="AL15" s="853">
        <v>0</v>
      </c>
      <c r="AM15" s="853">
        <v>0</v>
      </c>
      <c r="AN15" s="853">
        <v>0</v>
      </c>
      <c r="AO15" s="853">
        <v>0</v>
      </c>
      <c r="AP15" s="853">
        <v>0</v>
      </c>
      <c r="AQ15" s="852">
        <v>0</v>
      </c>
    </row>
    <row r="16" spans="1:43">
      <c r="A16" s="855">
        <v>13</v>
      </c>
      <c r="B16" s="854" t="s">
        <v>11</v>
      </c>
      <c r="C16" s="853">
        <v>0</v>
      </c>
      <c r="D16" s="853">
        <v>0</v>
      </c>
      <c r="E16" s="853">
        <v>0</v>
      </c>
      <c r="F16" s="853">
        <v>0</v>
      </c>
      <c r="G16" s="853">
        <v>0</v>
      </c>
      <c r="H16" s="853">
        <v>0</v>
      </c>
      <c r="I16" s="853">
        <v>0</v>
      </c>
      <c r="J16" s="853">
        <v>0</v>
      </c>
      <c r="K16" s="853">
        <v>0</v>
      </c>
      <c r="L16" s="853">
        <v>0</v>
      </c>
      <c r="M16" s="853">
        <v>0</v>
      </c>
      <c r="N16" s="853">
        <v>0</v>
      </c>
      <c r="O16" s="853">
        <v>0</v>
      </c>
      <c r="P16" s="853">
        <v>0</v>
      </c>
      <c r="Q16" s="853">
        <v>0</v>
      </c>
      <c r="R16" s="853">
        <v>0</v>
      </c>
      <c r="S16" s="853">
        <v>0</v>
      </c>
      <c r="T16" s="853">
        <v>0</v>
      </c>
      <c r="U16" s="853">
        <v>0</v>
      </c>
      <c r="V16" s="853">
        <v>0</v>
      </c>
      <c r="W16" s="853">
        <v>0</v>
      </c>
      <c r="X16" s="853">
        <v>0</v>
      </c>
      <c r="Y16" s="853">
        <v>0</v>
      </c>
      <c r="Z16" s="853">
        <v>336808</v>
      </c>
      <c r="AA16" s="853">
        <v>0</v>
      </c>
      <c r="AB16" s="853">
        <v>0</v>
      </c>
      <c r="AC16" s="853">
        <v>0</v>
      </c>
      <c r="AD16" s="853">
        <v>0</v>
      </c>
      <c r="AE16" s="853">
        <v>0</v>
      </c>
      <c r="AF16" s="853">
        <v>0</v>
      </c>
      <c r="AG16" s="853">
        <v>0</v>
      </c>
      <c r="AH16" s="853">
        <v>0</v>
      </c>
      <c r="AI16" s="853">
        <v>0</v>
      </c>
      <c r="AJ16" s="853">
        <v>0</v>
      </c>
      <c r="AK16" s="853">
        <v>0</v>
      </c>
      <c r="AL16" s="853">
        <v>0</v>
      </c>
      <c r="AM16" s="853">
        <v>0</v>
      </c>
      <c r="AN16" s="853">
        <v>0</v>
      </c>
      <c r="AO16" s="853">
        <v>0</v>
      </c>
      <c r="AP16" s="853">
        <v>336808</v>
      </c>
      <c r="AQ16" s="852">
        <v>0</v>
      </c>
    </row>
    <row r="17" spans="1:43">
      <c r="A17" s="855">
        <v>14</v>
      </c>
      <c r="B17" s="854" t="s">
        <v>12</v>
      </c>
      <c r="C17" s="853">
        <v>380</v>
      </c>
      <c r="D17" s="853">
        <v>259</v>
      </c>
      <c r="E17" s="853">
        <v>447</v>
      </c>
      <c r="F17" s="853">
        <v>636</v>
      </c>
      <c r="G17" s="853">
        <v>31557</v>
      </c>
      <c r="H17" s="853">
        <v>12797</v>
      </c>
      <c r="I17" s="853">
        <v>11074</v>
      </c>
      <c r="J17" s="853">
        <v>1201</v>
      </c>
      <c r="K17" s="853">
        <v>168</v>
      </c>
      <c r="L17" s="853">
        <v>6082</v>
      </c>
      <c r="M17" s="853">
        <v>4339</v>
      </c>
      <c r="N17" s="853">
        <v>1743</v>
      </c>
      <c r="O17" s="853">
        <v>1056</v>
      </c>
      <c r="P17" s="853">
        <v>25359</v>
      </c>
      <c r="Q17" s="853">
        <v>6094</v>
      </c>
      <c r="R17" s="853">
        <v>5502</v>
      </c>
      <c r="S17" s="853">
        <v>3848</v>
      </c>
      <c r="T17" s="853">
        <v>2909</v>
      </c>
      <c r="U17" s="853">
        <v>3997</v>
      </c>
      <c r="V17" s="853">
        <v>2412</v>
      </c>
      <c r="W17" s="853">
        <v>5093</v>
      </c>
      <c r="X17" s="853">
        <v>13418</v>
      </c>
      <c r="Y17" s="853">
        <v>8171</v>
      </c>
      <c r="Z17" s="853">
        <v>595</v>
      </c>
      <c r="AA17" s="853">
        <v>0</v>
      </c>
      <c r="AB17" s="853">
        <v>929</v>
      </c>
      <c r="AC17" s="853">
        <v>42649</v>
      </c>
      <c r="AD17" s="853">
        <v>12578</v>
      </c>
      <c r="AE17" s="853">
        <v>26991</v>
      </c>
      <c r="AF17" s="853">
        <v>20187</v>
      </c>
      <c r="AG17" s="853">
        <v>10061</v>
      </c>
      <c r="AH17" s="853">
        <v>0</v>
      </c>
      <c r="AI17" s="853">
        <v>8300</v>
      </c>
      <c r="AJ17" s="853">
        <v>23137</v>
      </c>
      <c r="AK17" s="853">
        <v>498</v>
      </c>
      <c r="AL17" s="853">
        <v>60531</v>
      </c>
      <c r="AM17" s="853">
        <v>89067</v>
      </c>
      <c r="AN17" s="853">
        <v>0</v>
      </c>
      <c r="AO17" s="853">
        <v>1939</v>
      </c>
      <c r="AP17" s="853">
        <v>446004</v>
      </c>
      <c r="AQ17" s="852">
        <v>0</v>
      </c>
    </row>
    <row r="18" spans="1:43">
      <c r="A18" s="855">
        <v>15</v>
      </c>
      <c r="B18" s="854" t="s">
        <v>418</v>
      </c>
      <c r="C18" s="853">
        <v>3755</v>
      </c>
      <c r="D18" s="853">
        <v>3166</v>
      </c>
      <c r="E18" s="853">
        <v>64930</v>
      </c>
      <c r="F18" s="853">
        <v>8659</v>
      </c>
      <c r="G18" s="853">
        <v>183916</v>
      </c>
      <c r="H18" s="853">
        <v>18476</v>
      </c>
      <c r="I18" s="853">
        <v>39372</v>
      </c>
      <c r="J18" s="853">
        <v>145972</v>
      </c>
      <c r="K18" s="853">
        <v>37332</v>
      </c>
      <c r="L18" s="853">
        <v>28129</v>
      </c>
      <c r="M18" s="853">
        <v>26900</v>
      </c>
      <c r="N18" s="853">
        <v>109228</v>
      </c>
      <c r="O18" s="853">
        <v>37516</v>
      </c>
      <c r="P18" s="853">
        <v>18630</v>
      </c>
      <c r="Q18" s="853">
        <v>255977</v>
      </c>
      <c r="R18" s="853">
        <v>227265</v>
      </c>
      <c r="S18" s="853">
        <v>43395</v>
      </c>
      <c r="T18" s="853">
        <v>53163</v>
      </c>
      <c r="U18" s="853">
        <v>75607</v>
      </c>
      <c r="V18" s="853">
        <v>49694</v>
      </c>
      <c r="W18" s="853">
        <v>369975</v>
      </c>
      <c r="X18" s="853">
        <v>47045</v>
      </c>
      <c r="Y18" s="853">
        <v>73169</v>
      </c>
      <c r="Z18" s="853">
        <v>682680</v>
      </c>
      <c r="AA18" s="853">
        <v>2033</v>
      </c>
      <c r="AB18" s="853">
        <v>25898</v>
      </c>
      <c r="AC18" s="853">
        <v>532724</v>
      </c>
      <c r="AD18" s="853">
        <v>58218</v>
      </c>
      <c r="AE18" s="853">
        <v>28783</v>
      </c>
      <c r="AF18" s="853">
        <v>160135</v>
      </c>
      <c r="AG18" s="853">
        <v>33948</v>
      </c>
      <c r="AH18" s="853">
        <v>0</v>
      </c>
      <c r="AI18" s="853">
        <v>56176</v>
      </c>
      <c r="AJ18" s="853">
        <v>40313</v>
      </c>
      <c r="AK18" s="853">
        <v>12163</v>
      </c>
      <c r="AL18" s="853">
        <v>394117</v>
      </c>
      <c r="AM18" s="853">
        <v>320536</v>
      </c>
      <c r="AN18" s="853">
        <v>0</v>
      </c>
      <c r="AO18" s="853">
        <v>9076</v>
      </c>
      <c r="AP18" s="853">
        <v>4278071</v>
      </c>
      <c r="AQ18" s="852">
        <v>0</v>
      </c>
    </row>
    <row r="19" spans="1:43">
      <c r="A19" s="855">
        <v>16</v>
      </c>
      <c r="B19" s="854" t="s">
        <v>419</v>
      </c>
      <c r="C19" s="853">
        <v>480553</v>
      </c>
      <c r="D19" s="853">
        <v>11381</v>
      </c>
      <c r="E19" s="853">
        <v>1326</v>
      </c>
      <c r="F19" s="853">
        <v>21790</v>
      </c>
      <c r="G19" s="853">
        <v>303653</v>
      </c>
      <c r="H19" s="853">
        <v>112043</v>
      </c>
      <c r="I19" s="853">
        <v>111429</v>
      </c>
      <c r="J19" s="853">
        <v>539658</v>
      </c>
      <c r="K19" s="853">
        <v>109700</v>
      </c>
      <c r="L19" s="853">
        <v>465784</v>
      </c>
      <c r="M19" s="853">
        <v>131098</v>
      </c>
      <c r="N19" s="853">
        <v>259488</v>
      </c>
      <c r="O19" s="853">
        <v>53249</v>
      </c>
      <c r="P19" s="853">
        <v>167813</v>
      </c>
      <c r="Q19" s="853">
        <v>311331</v>
      </c>
      <c r="R19" s="853">
        <v>245536</v>
      </c>
      <c r="S19" s="853">
        <v>198360</v>
      </c>
      <c r="T19" s="853">
        <v>1326048</v>
      </c>
      <c r="U19" s="853">
        <v>268157</v>
      </c>
      <c r="V19" s="853">
        <v>147804</v>
      </c>
      <c r="W19" s="853">
        <v>1427237</v>
      </c>
      <c r="X19" s="853">
        <v>219633</v>
      </c>
      <c r="Y19" s="853">
        <v>316287</v>
      </c>
      <c r="Z19" s="853">
        <v>36500</v>
      </c>
      <c r="AA19" s="853">
        <v>0</v>
      </c>
      <c r="AB19" s="853">
        <v>133520</v>
      </c>
      <c r="AC19" s="853">
        <v>42008</v>
      </c>
      <c r="AD19" s="853">
        <v>3389</v>
      </c>
      <c r="AE19" s="853">
        <v>3034</v>
      </c>
      <c r="AF19" s="853">
        <v>8363</v>
      </c>
      <c r="AG19" s="853">
        <v>64626</v>
      </c>
      <c r="AH19" s="853">
        <v>0</v>
      </c>
      <c r="AI19" s="853">
        <v>41866</v>
      </c>
      <c r="AJ19" s="853">
        <v>2244</v>
      </c>
      <c r="AK19" s="853">
        <v>128</v>
      </c>
      <c r="AL19" s="853">
        <v>1000982</v>
      </c>
      <c r="AM19" s="853">
        <v>7199</v>
      </c>
      <c r="AN19" s="853">
        <v>0</v>
      </c>
      <c r="AO19" s="853">
        <v>1233</v>
      </c>
      <c r="AP19" s="853">
        <v>8574450</v>
      </c>
      <c r="AQ19" s="852">
        <v>0</v>
      </c>
    </row>
    <row r="20" spans="1:43">
      <c r="A20" s="855">
        <v>17</v>
      </c>
      <c r="B20" s="854" t="s">
        <v>420</v>
      </c>
      <c r="C20" s="853">
        <v>5552</v>
      </c>
      <c r="D20" s="853">
        <v>31</v>
      </c>
      <c r="E20" s="853">
        <v>7039</v>
      </c>
      <c r="F20" s="853">
        <v>674</v>
      </c>
      <c r="G20" s="853">
        <v>132710</v>
      </c>
      <c r="H20" s="853">
        <v>7557</v>
      </c>
      <c r="I20" s="853">
        <v>4053</v>
      </c>
      <c r="J20" s="853">
        <v>79403</v>
      </c>
      <c r="K20" s="853">
        <v>8269</v>
      </c>
      <c r="L20" s="853">
        <v>19621</v>
      </c>
      <c r="M20" s="853">
        <v>16075</v>
      </c>
      <c r="N20" s="853">
        <v>22097</v>
      </c>
      <c r="O20" s="853">
        <v>18036</v>
      </c>
      <c r="P20" s="853">
        <v>9306</v>
      </c>
      <c r="Q20" s="853">
        <v>23931</v>
      </c>
      <c r="R20" s="853">
        <v>22380</v>
      </c>
      <c r="S20" s="853">
        <v>37400</v>
      </c>
      <c r="T20" s="853">
        <v>79417</v>
      </c>
      <c r="U20" s="853">
        <v>52776</v>
      </c>
      <c r="V20" s="853">
        <v>58150</v>
      </c>
      <c r="W20" s="853">
        <v>60920</v>
      </c>
      <c r="X20" s="853">
        <v>41592</v>
      </c>
      <c r="Y20" s="853">
        <v>65066</v>
      </c>
      <c r="Z20" s="853">
        <v>154136</v>
      </c>
      <c r="AA20" s="853">
        <v>0</v>
      </c>
      <c r="AB20" s="853">
        <v>12310</v>
      </c>
      <c r="AC20" s="853">
        <v>181186</v>
      </c>
      <c r="AD20" s="853">
        <v>11233</v>
      </c>
      <c r="AE20" s="853">
        <v>3757</v>
      </c>
      <c r="AF20" s="853">
        <v>92954</v>
      </c>
      <c r="AG20" s="853">
        <v>38669</v>
      </c>
      <c r="AH20" s="853">
        <v>0</v>
      </c>
      <c r="AI20" s="853">
        <v>147407</v>
      </c>
      <c r="AJ20" s="853">
        <v>922402</v>
      </c>
      <c r="AK20" s="853">
        <v>11474</v>
      </c>
      <c r="AL20" s="853">
        <v>580737</v>
      </c>
      <c r="AM20" s="853">
        <v>1374302</v>
      </c>
      <c r="AN20" s="853">
        <v>0</v>
      </c>
      <c r="AO20" s="853">
        <v>751</v>
      </c>
      <c r="AP20" s="853">
        <v>4303373</v>
      </c>
      <c r="AQ20" s="852">
        <v>0</v>
      </c>
    </row>
    <row r="21" spans="1:43">
      <c r="A21" s="855">
        <v>18</v>
      </c>
      <c r="B21" s="854" t="s">
        <v>14</v>
      </c>
      <c r="C21" s="853">
        <v>0</v>
      </c>
      <c r="D21" s="853">
        <v>0</v>
      </c>
      <c r="E21" s="853">
        <v>0</v>
      </c>
      <c r="F21" s="853">
        <v>0</v>
      </c>
      <c r="G21" s="853">
        <v>0</v>
      </c>
      <c r="H21" s="853">
        <v>0</v>
      </c>
      <c r="I21" s="853">
        <v>0</v>
      </c>
      <c r="J21" s="853">
        <v>0</v>
      </c>
      <c r="K21" s="853">
        <v>0</v>
      </c>
      <c r="L21" s="853">
        <v>0</v>
      </c>
      <c r="M21" s="853">
        <v>0</v>
      </c>
      <c r="N21" s="853">
        <v>0</v>
      </c>
      <c r="O21" s="853">
        <v>0</v>
      </c>
      <c r="P21" s="853">
        <v>0</v>
      </c>
      <c r="Q21" s="853">
        <v>0</v>
      </c>
      <c r="R21" s="853">
        <v>0</v>
      </c>
      <c r="S21" s="853">
        <v>0</v>
      </c>
      <c r="T21" s="853">
        <v>0</v>
      </c>
      <c r="U21" s="853">
        <v>0</v>
      </c>
      <c r="V21" s="853">
        <v>0</v>
      </c>
      <c r="W21" s="853">
        <v>0</v>
      </c>
      <c r="X21" s="853">
        <v>0</v>
      </c>
      <c r="Y21" s="853">
        <v>0</v>
      </c>
      <c r="Z21" s="853">
        <v>0</v>
      </c>
      <c r="AA21" s="853">
        <v>0</v>
      </c>
      <c r="AB21" s="853">
        <v>0</v>
      </c>
      <c r="AC21" s="853">
        <v>0</v>
      </c>
      <c r="AD21" s="853">
        <v>0</v>
      </c>
      <c r="AE21" s="853">
        <v>0</v>
      </c>
      <c r="AF21" s="853">
        <v>0</v>
      </c>
      <c r="AG21" s="853">
        <v>0</v>
      </c>
      <c r="AH21" s="853">
        <v>0</v>
      </c>
      <c r="AI21" s="853">
        <v>0</v>
      </c>
      <c r="AJ21" s="853">
        <v>0</v>
      </c>
      <c r="AK21" s="853">
        <v>0</v>
      </c>
      <c r="AL21" s="853">
        <v>0</v>
      </c>
      <c r="AM21" s="853">
        <v>0</v>
      </c>
      <c r="AN21" s="853">
        <v>0</v>
      </c>
      <c r="AO21" s="853">
        <v>0</v>
      </c>
      <c r="AP21" s="853">
        <v>0</v>
      </c>
      <c r="AQ21" s="852">
        <v>0</v>
      </c>
    </row>
    <row r="22" spans="1:43">
      <c r="A22" s="855">
        <v>19</v>
      </c>
      <c r="B22" s="854" t="s">
        <v>13</v>
      </c>
      <c r="C22" s="853">
        <v>6211</v>
      </c>
      <c r="D22" s="853">
        <v>344</v>
      </c>
      <c r="E22" s="853">
        <v>1023</v>
      </c>
      <c r="F22" s="853">
        <v>3358</v>
      </c>
      <c r="G22" s="853">
        <v>109422</v>
      </c>
      <c r="H22" s="853">
        <v>41833</v>
      </c>
      <c r="I22" s="853">
        <v>84254</v>
      </c>
      <c r="J22" s="853">
        <v>242609</v>
      </c>
      <c r="K22" s="853">
        <v>43990</v>
      </c>
      <c r="L22" s="853">
        <v>62642</v>
      </c>
      <c r="M22" s="853">
        <v>38151</v>
      </c>
      <c r="N22" s="853">
        <v>246302</v>
      </c>
      <c r="O22" s="853">
        <v>31123</v>
      </c>
      <c r="P22" s="853">
        <v>35098</v>
      </c>
      <c r="Q22" s="853">
        <v>134341</v>
      </c>
      <c r="R22" s="853">
        <v>140048</v>
      </c>
      <c r="S22" s="853">
        <v>81479</v>
      </c>
      <c r="T22" s="853">
        <v>93057</v>
      </c>
      <c r="U22" s="853">
        <v>341762</v>
      </c>
      <c r="V22" s="853">
        <v>102704</v>
      </c>
      <c r="W22" s="853">
        <v>302334</v>
      </c>
      <c r="X22" s="853">
        <v>125666</v>
      </c>
      <c r="Y22" s="853">
        <v>74971</v>
      </c>
      <c r="Z22" s="853">
        <v>1113253</v>
      </c>
      <c r="AA22" s="853">
        <v>8873</v>
      </c>
      <c r="AB22" s="853">
        <v>22716</v>
      </c>
      <c r="AC22" s="853">
        <v>239893</v>
      </c>
      <c r="AD22" s="853">
        <v>57672</v>
      </c>
      <c r="AE22" s="853">
        <v>96793</v>
      </c>
      <c r="AF22" s="853">
        <v>323886</v>
      </c>
      <c r="AG22" s="853">
        <v>142764</v>
      </c>
      <c r="AH22" s="853">
        <v>0</v>
      </c>
      <c r="AI22" s="853">
        <v>109755</v>
      </c>
      <c r="AJ22" s="853">
        <v>280642</v>
      </c>
      <c r="AK22" s="853">
        <v>2106</v>
      </c>
      <c r="AL22" s="853">
        <v>367645</v>
      </c>
      <c r="AM22" s="853">
        <v>112680</v>
      </c>
      <c r="AN22" s="853">
        <v>0</v>
      </c>
      <c r="AO22" s="853">
        <v>9631</v>
      </c>
      <c r="AP22" s="853">
        <v>5231031</v>
      </c>
      <c r="AQ22" s="852">
        <v>0</v>
      </c>
    </row>
    <row r="23" spans="1:43">
      <c r="A23" s="855">
        <v>20</v>
      </c>
      <c r="B23" s="854" t="s">
        <v>577</v>
      </c>
      <c r="C23" s="853">
        <v>4626</v>
      </c>
      <c r="D23" s="853">
        <v>107</v>
      </c>
      <c r="E23" s="853">
        <v>596</v>
      </c>
      <c r="F23" s="853">
        <v>889</v>
      </c>
      <c r="G23" s="853">
        <v>39369</v>
      </c>
      <c r="H23" s="853">
        <v>11367</v>
      </c>
      <c r="I23" s="853">
        <v>18934</v>
      </c>
      <c r="J23" s="853">
        <v>41128</v>
      </c>
      <c r="K23" s="853">
        <v>4028</v>
      </c>
      <c r="L23" s="853">
        <v>6660</v>
      </c>
      <c r="M23" s="853">
        <v>7157</v>
      </c>
      <c r="N23" s="853">
        <v>18512</v>
      </c>
      <c r="O23" s="853">
        <v>7639</v>
      </c>
      <c r="P23" s="853">
        <v>12423</v>
      </c>
      <c r="Q23" s="853">
        <v>14501</v>
      </c>
      <c r="R23" s="853">
        <v>16756</v>
      </c>
      <c r="S23" s="853">
        <v>26171</v>
      </c>
      <c r="T23" s="853">
        <v>36923</v>
      </c>
      <c r="U23" s="853">
        <v>61903</v>
      </c>
      <c r="V23" s="853">
        <v>95402</v>
      </c>
      <c r="W23" s="853">
        <v>56877</v>
      </c>
      <c r="X23" s="853">
        <v>53363</v>
      </c>
      <c r="Y23" s="853">
        <v>36120</v>
      </c>
      <c r="Z23" s="853">
        <v>37974</v>
      </c>
      <c r="AA23" s="853">
        <v>0</v>
      </c>
      <c r="AB23" s="853">
        <v>1343</v>
      </c>
      <c r="AC23" s="853">
        <v>196668</v>
      </c>
      <c r="AD23" s="853">
        <v>255610</v>
      </c>
      <c r="AE23" s="853">
        <v>24348</v>
      </c>
      <c r="AF23" s="853">
        <v>219899</v>
      </c>
      <c r="AG23" s="853">
        <v>1551938</v>
      </c>
      <c r="AH23" s="853">
        <v>0</v>
      </c>
      <c r="AI23" s="853">
        <v>61131</v>
      </c>
      <c r="AJ23" s="853">
        <v>50315</v>
      </c>
      <c r="AK23" s="853">
        <v>5171</v>
      </c>
      <c r="AL23" s="853">
        <v>1814208</v>
      </c>
      <c r="AM23" s="853">
        <v>91051</v>
      </c>
      <c r="AN23" s="853">
        <v>0</v>
      </c>
      <c r="AO23" s="853">
        <v>3724</v>
      </c>
      <c r="AP23" s="853">
        <v>4884831</v>
      </c>
      <c r="AQ23" s="852">
        <v>0</v>
      </c>
    </row>
    <row r="24" spans="1:43">
      <c r="A24" s="855">
        <v>21</v>
      </c>
      <c r="B24" s="854" t="s">
        <v>15</v>
      </c>
      <c r="C24" s="853">
        <v>84491</v>
      </c>
      <c r="D24" s="853">
        <v>5676</v>
      </c>
      <c r="E24" s="853">
        <v>37432</v>
      </c>
      <c r="F24" s="853">
        <v>4994</v>
      </c>
      <c r="G24" s="853">
        <v>102702</v>
      </c>
      <c r="H24" s="853">
        <v>21687</v>
      </c>
      <c r="I24" s="853">
        <v>56193</v>
      </c>
      <c r="J24" s="853">
        <v>57078</v>
      </c>
      <c r="K24" s="853">
        <v>4217</v>
      </c>
      <c r="L24" s="853">
        <v>37391</v>
      </c>
      <c r="M24" s="853">
        <v>52061</v>
      </c>
      <c r="N24" s="853">
        <v>25780</v>
      </c>
      <c r="O24" s="853">
        <v>14003</v>
      </c>
      <c r="P24" s="853">
        <v>71820</v>
      </c>
      <c r="Q24" s="853">
        <v>35712</v>
      </c>
      <c r="R24" s="853">
        <v>64393</v>
      </c>
      <c r="S24" s="853">
        <v>20004</v>
      </c>
      <c r="T24" s="853">
        <v>9404</v>
      </c>
      <c r="U24" s="853">
        <v>25483</v>
      </c>
      <c r="V24" s="853">
        <v>5245</v>
      </c>
      <c r="W24" s="853">
        <v>60630</v>
      </c>
      <c r="X24" s="853">
        <v>78919</v>
      </c>
      <c r="Y24" s="853">
        <v>791407</v>
      </c>
      <c r="Z24" s="853">
        <v>16939</v>
      </c>
      <c r="AA24" s="853">
        <v>0</v>
      </c>
      <c r="AB24" s="853">
        <v>61940</v>
      </c>
      <c r="AC24" s="853">
        <v>1166180</v>
      </c>
      <c r="AD24" s="853">
        <v>84978</v>
      </c>
      <c r="AE24" s="853">
        <v>109286</v>
      </c>
      <c r="AF24" s="853">
        <v>1837178</v>
      </c>
      <c r="AG24" s="853">
        <v>65531</v>
      </c>
      <c r="AH24" s="853">
        <v>0</v>
      </c>
      <c r="AI24" s="853">
        <v>91827</v>
      </c>
      <c r="AJ24" s="853">
        <v>245665</v>
      </c>
      <c r="AK24" s="853">
        <v>9455</v>
      </c>
      <c r="AL24" s="853">
        <v>975297</v>
      </c>
      <c r="AM24" s="853">
        <v>531771</v>
      </c>
      <c r="AN24" s="853">
        <v>0</v>
      </c>
      <c r="AO24" s="853">
        <v>3150</v>
      </c>
      <c r="AP24" s="853">
        <v>6865919</v>
      </c>
      <c r="AQ24" s="852">
        <v>0</v>
      </c>
    </row>
    <row r="25" spans="1:43">
      <c r="A25" s="855">
        <v>22</v>
      </c>
      <c r="B25" s="854" t="s">
        <v>16</v>
      </c>
      <c r="C25" s="853">
        <v>765</v>
      </c>
      <c r="D25" s="853">
        <v>667</v>
      </c>
      <c r="E25" s="853">
        <v>1142</v>
      </c>
      <c r="F25" s="853">
        <v>1663</v>
      </c>
      <c r="G25" s="853">
        <v>29345</v>
      </c>
      <c r="H25" s="853">
        <v>37274</v>
      </c>
      <c r="I25" s="853">
        <v>28939</v>
      </c>
      <c r="J25" s="853">
        <v>3023</v>
      </c>
      <c r="K25" s="853">
        <v>436</v>
      </c>
      <c r="L25" s="853">
        <v>15961</v>
      </c>
      <c r="M25" s="853">
        <v>11354</v>
      </c>
      <c r="N25" s="853">
        <v>4777</v>
      </c>
      <c r="O25" s="853">
        <v>2738</v>
      </c>
      <c r="P25" s="853">
        <v>34017</v>
      </c>
      <c r="Q25" s="853">
        <v>16002</v>
      </c>
      <c r="R25" s="853">
        <v>14431</v>
      </c>
      <c r="S25" s="853">
        <v>9926</v>
      </c>
      <c r="T25" s="853">
        <v>7625</v>
      </c>
      <c r="U25" s="853">
        <v>12722</v>
      </c>
      <c r="V25" s="853">
        <v>8554</v>
      </c>
      <c r="W25" s="853">
        <v>11597</v>
      </c>
      <c r="X25" s="853">
        <v>35185</v>
      </c>
      <c r="Y25" s="853">
        <v>35221</v>
      </c>
      <c r="Z25" s="853">
        <v>1397</v>
      </c>
      <c r="AA25" s="853">
        <v>0</v>
      </c>
      <c r="AB25" s="853">
        <v>3749</v>
      </c>
      <c r="AC25" s="853">
        <v>66274</v>
      </c>
      <c r="AD25" s="853">
        <v>34672</v>
      </c>
      <c r="AE25" s="853">
        <v>104011</v>
      </c>
      <c r="AF25" s="853">
        <v>53372</v>
      </c>
      <c r="AG25" s="853">
        <v>28109</v>
      </c>
      <c r="AH25" s="853">
        <v>0</v>
      </c>
      <c r="AI25" s="853">
        <v>47513</v>
      </c>
      <c r="AJ25" s="853">
        <v>57300</v>
      </c>
      <c r="AK25" s="853">
        <v>911</v>
      </c>
      <c r="AL25" s="853">
        <v>224634</v>
      </c>
      <c r="AM25" s="853">
        <v>119210</v>
      </c>
      <c r="AN25" s="853">
        <v>0</v>
      </c>
      <c r="AO25" s="853">
        <v>4057</v>
      </c>
      <c r="AP25" s="853">
        <v>1068573</v>
      </c>
      <c r="AQ25" s="852">
        <v>0</v>
      </c>
    </row>
    <row r="26" spans="1:43">
      <c r="A26" s="855">
        <v>23</v>
      </c>
      <c r="B26" s="854" t="s">
        <v>17</v>
      </c>
      <c r="C26" s="853">
        <v>291674</v>
      </c>
      <c r="D26" s="853">
        <v>9761</v>
      </c>
      <c r="E26" s="853">
        <v>21492</v>
      </c>
      <c r="F26" s="853">
        <v>63920</v>
      </c>
      <c r="G26" s="853">
        <v>332395</v>
      </c>
      <c r="H26" s="853">
        <v>76318</v>
      </c>
      <c r="I26" s="853">
        <v>124362</v>
      </c>
      <c r="J26" s="853">
        <v>305905</v>
      </c>
      <c r="K26" s="853">
        <v>31743</v>
      </c>
      <c r="L26" s="853">
        <v>127926</v>
      </c>
      <c r="M26" s="853">
        <v>67110</v>
      </c>
      <c r="N26" s="853">
        <v>97418</v>
      </c>
      <c r="O26" s="853">
        <v>115469</v>
      </c>
      <c r="P26" s="853">
        <v>202212</v>
      </c>
      <c r="Q26" s="853">
        <v>116402</v>
      </c>
      <c r="R26" s="853">
        <v>104727</v>
      </c>
      <c r="S26" s="853">
        <v>78769</v>
      </c>
      <c r="T26" s="853">
        <v>139858</v>
      </c>
      <c r="U26" s="853">
        <v>281159</v>
      </c>
      <c r="V26" s="853">
        <v>62421</v>
      </c>
      <c r="W26" s="853">
        <v>317222</v>
      </c>
      <c r="X26" s="853">
        <v>268030</v>
      </c>
      <c r="Y26" s="853">
        <v>283053</v>
      </c>
      <c r="Z26" s="853">
        <v>1229017</v>
      </c>
      <c r="AA26" s="853">
        <v>0</v>
      </c>
      <c r="AB26" s="853">
        <v>82459</v>
      </c>
      <c r="AC26" s="853">
        <v>1853042</v>
      </c>
      <c r="AD26" s="853">
        <v>213435</v>
      </c>
      <c r="AE26" s="853">
        <v>5230544</v>
      </c>
      <c r="AF26" s="853">
        <v>2771903</v>
      </c>
      <c r="AG26" s="853">
        <v>945411</v>
      </c>
      <c r="AH26" s="853">
        <v>0</v>
      </c>
      <c r="AI26" s="853">
        <v>713584</v>
      </c>
      <c r="AJ26" s="853">
        <v>2582520</v>
      </c>
      <c r="AK26" s="853">
        <v>306719</v>
      </c>
      <c r="AL26" s="853">
        <v>638976</v>
      </c>
      <c r="AM26" s="853">
        <v>1371069</v>
      </c>
      <c r="AN26" s="853">
        <v>0</v>
      </c>
      <c r="AO26" s="853">
        <v>0</v>
      </c>
      <c r="AP26" s="853">
        <v>21458025</v>
      </c>
      <c r="AQ26" s="852">
        <v>15128996</v>
      </c>
    </row>
    <row r="27" spans="1:43">
      <c r="A27" s="855">
        <v>24</v>
      </c>
      <c r="B27" s="854" t="s">
        <v>18</v>
      </c>
      <c r="C27" s="853">
        <v>0</v>
      </c>
      <c r="D27" s="853">
        <v>0</v>
      </c>
      <c r="E27" s="853">
        <v>0</v>
      </c>
      <c r="F27" s="853">
        <v>0</v>
      </c>
      <c r="G27" s="853">
        <v>0</v>
      </c>
      <c r="H27" s="853">
        <v>0</v>
      </c>
      <c r="I27" s="853">
        <v>0</v>
      </c>
      <c r="J27" s="853">
        <v>0</v>
      </c>
      <c r="K27" s="853">
        <v>0</v>
      </c>
      <c r="L27" s="853">
        <v>0</v>
      </c>
      <c r="M27" s="853">
        <v>0</v>
      </c>
      <c r="N27" s="853">
        <v>0</v>
      </c>
      <c r="O27" s="853">
        <v>0</v>
      </c>
      <c r="P27" s="853">
        <v>0</v>
      </c>
      <c r="Q27" s="853">
        <v>0</v>
      </c>
      <c r="R27" s="853">
        <v>0</v>
      </c>
      <c r="S27" s="853">
        <v>0</v>
      </c>
      <c r="T27" s="853">
        <v>0</v>
      </c>
      <c r="U27" s="853">
        <v>0</v>
      </c>
      <c r="V27" s="853">
        <v>0</v>
      </c>
      <c r="W27" s="853">
        <v>0</v>
      </c>
      <c r="X27" s="853">
        <v>0</v>
      </c>
      <c r="Y27" s="853">
        <v>0</v>
      </c>
      <c r="Z27" s="853">
        <v>0</v>
      </c>
      <c r="AA27" s="853">
        <v>0</v>
      </c>
      <c r="AB27" s="853">
        <v>0</v>
      </c>
      <c r="AC27" s="853">
        <v>0</v>
      </c>
      <c r="AD27" s="853">
        <v>0</v>
      </c>
      <c r="AE27" s="853">
        <v>0</v>
      </c>
      <c r="AF27" s="853">
        <v>0</v>
      </c>
      <c r="AG27" s="853">
        <v>0</v>
      </c>
      <c r="AH27" s="853">
        <v>0</v>
      </c>
      <c r="AI27" s="853">
        <v>0</v>
      </c>
      <c r="AJ27" s="853">
        <v>0</v>
      </c>
      <c r="AK27" s="853">
        <v>0</v>
      </c>
      <c r="AL27" s="853">
        <v>0</v>
      </c>
      <c r="AM27" s="853">
        <v>0</v>
      </c>
      <c r="AN27" s="853">
        <v>0</v>
      </c>
      <c r="AO27" s="853">
        <v>0</v>
      </c>
      <c r="AP27" s="853">
        <v>0</v>
      </c>
      <c r="AQ27" s="852">
        <v>0</v>
      </c>
    </row>
    <row r="28" spans="1:43">
      <c r="A28" s="855">
        <v>25</v>
      </c>
      <c r="B28" s="854" t="s">
        <v>29</v>
      </c>
      <c r="C28" s="853">
        <v>0</v>
      </c>
      <c r="D28" s="853">
        <v>0</v>
      </c>
      <c r="E28" s="853">
        <v>0</v>
      </c>
      <c r="F28" s="853">
        <v>0</v>
      </c>
      <c r="G28" s="853">
        <v>0</v>
      </c>
      <c r="H28" s="853">
        <v>0</v>
      </c>
      <c r="I28" s="853">
        <v>0</v>
      </c>
      <c r="J28" s="853">
        <v>0</v>
      </c>
      <c r="K28" s="853">
        <v>0</v>
      </c>
      <c r="L28" s="853">
        <v>0</v>
      </c>
      <c r="M28" s="853">
        <v>0</v>
      </c>
      <c r="N28" s="853">
        <v>0</v>
      </c>
      <c r="O28" s="853">
        <v>0</v>
      </c>
      <c r="P28" s="853">
        <v>0</v>
      </c>
      <c r="Q28" s="853">
        <v>0</v>
      </c>
      <c r="R28" s="853">
        <v>0</v>
      </c>
      <c r="S28" s="853">
        <v>0</v>
      </c>
      <c r="T28" s="853">
        <v>0</v>
      </c>
      <c r="U28" s="853">
        <v>0</v>
      </c>
      <c r="V28" s="853">
        <v>0</v>
      </c>
      <c r="W28" s="853">
        <v>0</v>
      </c>
      <c r="X28" s="853">
        <v>0</v>
      </c>
      <c r="Y28" s="853">
        <v>0</v>
      </c>
      <c r="Z28" s="853">
        <v>0</v>
      </c>
      <c r="AA28" s="853">
        <v>0</v>
      </c>
      <c r="AB28" s="853">
        <v>0</v>
      </c>
      <c r="AC28" s="853">
        <v>0</v>
      </c>
      <c r="AD28" s="853">
        <v>0</v>
      </c>
      <c r="AE28" s="853">
        <v>0</v>
      </c>
      <c r="AF28" s="853">
        <v>0</v>
      </c>
      <c r="AG28" s="853">
        <v>0</v>
      </c>
      <c r="AH28" s="853">
        <v>0</v>
      </c>
      <c r="AI28" s="853">
        <v>0</v>
      </c>
      <c r="AJ28" s="853">
        <v>0</v>
      </c>
      <c r="AK28" s="853">
        <v>0</v>
      </c>
      <c r="AL28" s="853">
        <v>0</v>
      </c>
      <c r="AM28" s="853">
        <v>0</v>
      </c>
      <c r="AN28" s="853">
        <v>0</v>
      </c>
      <c r="AO28" s="853">
        <v>0</v>
      </c>
      <c r="AP28" s="853">
        <v>0</v>
      </c>
      <c r="AQ28" s="852">
        <v>0</v>
      </c>
    </row>
    <row r="29" spans="1:43">
      <c r="A29" s="855">
        <v>26</v>
      </c>
      <c r="B29" s="854" t="s">
        <v>30</v>
      </c>
      <c r="C29" s="853">
        <v>0</v>
      </c>
      <c r="D29" s="853">
        <v>0</v>
      </c>
      <c r="E29" s="853">
        <v>0</v>
      </c>
      <c r="F29" s="853">
        <v>0</v>
      </c>
      <c r="G29" s="853">
        <v>0</v>
      </c>
      <c r="H29" s="853">
        <v>0</v>
      </c>
      <c r="I29" s="853">
        <v>0</v>
      </c>
      <c r="J29" s="853">
        <v>0</v>
      </c>
      <c r="K29" s="853">
        <v>0</v>
      </c>
      <c r="L29" s="853">
        <v>0</v>
      </c>
      <c r="M29" s="853">
        <v>0</v>
      </c>
      <c r="N29" s="853">
        <v>0</v>
      </c>
      <c r="O29" s="853">
        <v>0</v>
      </c>
      <c r="P29" s="853">
        <v>0</v>
      </c>
      <c r="Q29" s="853">
        <v>0</v>
      </c>
      <c r="R29" s="853">
        <v>0</v>
      </c>
      <c r="S29" s="853">
        <v>0</v>
      </c>
      <c r="T29" s="853">
        <v>0</v>
      </c>
      <c r="U29" s="853">
        <v>0</v>
      </c>
      <c r="V29" s="853">
        <v>0</v>
      </c>
      <c r="W29" s="853">
        <v>0</v>
      </c>
      <c r="X29" s="853">
        <v>0</v>
      </c>
      <c r="Y29" s="853">
        <v>0</v>
      </c>
      <c r="Z29" s="853">
        <v>0</v>
      </c>
      <c r="AA29" s="853">
        <v>0</v>
      </c>
      <c r="AB29" s="853">
        <v>0</v>
      </c>
      <c r="AC29" s="853">
        <v>0</v>
      </c>
      <c r="AD29" s="853">
        <v>0</v>
      </c>
      <c r="AE29" s="853">
        <v>0</v>
      </c>
      <c r="AF29" s="853">
        <v>0</v>
      </c>
      <c r="AG29" s="853">
        <v>0</v>
      </c>
      <c r="AH29" s="853">
        <v>0</v>
      </c>
      <c r="AI29" s="853">
        <v>0</v>
      </c>
      <c r="AJ29" s="853">
        <v>0</v>
      </c>
      <c r="AK29" s="853">
        <v>0</v>
      </c>
      <c r="AL29" s="853">
        <v>0</v>
      </c>
      <c r="AM29" s="853">
        <v>0</v>
      </c>
      <c r="AN29" s="853">
        <v>0</v>
      </c>
      <c r="AO29" s="853">
        <v>0</v>
      </c>
      <c r="AP29" s="853">
        <v>0</v>
      </c>
      <c r="AQ29" s="852">
        <v>0</v>
      </c>
    </row>
    <row r="30" spans="1:43">
      <c r="A30" s="855">
        <v>27</v>
      </c>
      <c r="B30" s="854" t="s">
        <v>19</v>
      </c>
      <c r="C30" s="853">
        <v>337378</v>
      </c>
      <c r="D30" s="853">
        <v>4424</v>
      </c>
      <c r="E30" s="853">
        <v>23380</v>
      </c>
      <c r="F30" s="853">
        <v>11765</v>
      </c>
      <c r="G30" s="853">
        <v>138542</v>
      </c>
      <c r="H30" s="853">
        <v>81216</v>
      </c>
      <c r="I30" s="853">
        <v>68814</v>
      </c>
      <c r="J30" s="853">
        <v>161374</v>
      </c>
      <c r="K30" s="853">
        <v>24875</v>
      </c>
      <c r="L30" s="853">
        <v>90557</v>
      </c>
      <c r="M30" s="853">
        <v>53826</v>
      </c>
      <c r="N30" s="853">
        <v>82347</v>
      </c>
      <c r="O30" s="853">
        <v>23473</v>
      </c>
      <c r="P30" s="853">
        <v>78067</v>
      </c>
      <c r="Q30" s="853">
        <v>121385</v>
      </c>
      <c r="R30" s="853">
        <v>116316</v>
      </c>
      <c r="S30" s="853">
        <v>60072</v>
      </c>
      <c r="T30" s="853">
        <v>222103</v>
      </c>
      <c r="U30" s="853">
        <v>111045</v>
      </c>
      <c r="V30" s="853">
        <v>68361</v>
      </c>
      <c r="W30" s="853">
        <v>280151</v>
      </c>
      <c r="X30" s="853">
        <v>114816</v>
      </c>
      <c r="Y30" s="853">
        <v>265005</v>
      </c>
      <c r="Z30" s="853">
        <v>200509</v>
      </c>
      <c r="AA30" s="853">
        <v>1141</v>
      </c>
      <c r="AB30" s="853">
        <v>64823</v>
      </c>
      <c r="AC30" s="853">
        <v>416684</v>
      </c>
      <c r="AD30" s="853">
        <v>108976</v>
      </c>
      <c r="AE30" s="853">
        <v>146311</v>
      </c>
      <c r="AF30" s="853">
        <v>427830</v>
      </c>
      <c r="AG30" s="853">
        <v>374380</v>
      </c>
      <c r="AH30" s="853">
        <v>0</v>
      </c>
      <c r="AI30" s="853">
        <v>103291</v>
      </c>
      <c r="AJ30" s="853">
        <v>433620</v>
      </c>
      <c r="AK30" s="853">
        <v>6588</v>
      </c>
      <c r="AL30" s="853">
        <v>1280847</v>
      </c>
      <c r="AM30" s="853">
        <v>495853</v>
      </c>
      <c r="AN30" s="853">
        <v>0</v>
      </c>
      <c r="AO30" s="853">
        <v>8378</v>
      </c>
      <c r="AP30" s="853">
        <v>6608523</v>
      </c>
      <c r="AQ30" s="852">
        <v>0</v>
      </c>
    </row>
    <row r="31" spans="1:43">
      <c r="A31" s="855">
        <v>28</v>
      </c>
      <c r="B31" s="854" t="s">
        <v>20</v>
      </c>
      <c r="C31" s="853">
        <v>0</v>
      </c>
      <c r="D31" s="853">
        <v>0</v>
      </c>
      <c r="E31" s="853">
        <v>0</v>
      </c>
      <c r="F31" s="853">
        <v>0</v>
      </c>
      <c r="G31" s="853">
        <v>0</v>
      </c>
      <c r="H31" s="853">
        <v>0</v>
      </c>
      <c r="I31" s="853">
        <v>0</v>
      </c>
      <c r="J31" s="853">
        <v>0</v>
      </c>
      <c r="K31" s="853">
        <v>0</v>
      </c>
      <c r="L31" s="853">
        <v>0</v>
      </c>
      <c r="M31" s="853">
        <v>0</v>
      </c>
      <c r="N31" s="853">
        <v>0</v>
      </c>
      <c r="O31" s="853">
        <v>0</v>
      </c>
      <c r="P31" s="853">
        <v>0</v>
      </c>
      <c r="Q31" s="853">
        <v>0</v>
      </c>
      <c r="R31" s="853">
        <v>0</v>
      </c>
      <c r="S31" s="853">
        <v>0</v>
      </c>
      <c r="T31" s="853">
        <v>0</v>
      </c>
      <c r="U31" s="853">
        <v>0</v>
      </c>
      <c r="V31" s="853">
        <v>0</v>
      </c>
      <c r="W31" s="853">
        <v>0</v>
      </c>
      <c r="X31" s="853">
        <v>0</v>
      </c>
      <c r="Y31" s="853">
        <v>0</v>
      </c>
      <c r="Z31" s="853">
        <v>0</v>
      </c>
      <c r="AA31" s="853">
        <v>0</v>
      </c>
      <c r="AB31" s="853">
        <v>0</v>
      </c>
      <c r="AC31" s="853">
        <v>0</v>
      </c>
      <c r="AD31" s="853">
        <v>0</v>
      </c>
      <c r="AE31" s="853">
        <v>0</v>
      </c>
      <c r="AF31" s="853">
        <v>0</v>
      </c>
      <c r="AG31" s="853">
        <v>0</v>
      </c>
      <c r="AH31" s="853">
        <v>0</v>
      </c>
      <c r="AI31" s="853">
        <v>0</v>
      </c>
      <c r="AJ31" s="853">
        <v>0</v>
      </c>
      <c r="AK31" s="853">
        <v>0</v>
      </c>
      <c r="AL31" s="853">
        <v>0</v>
      </c>
      <c r="AM31" s="853">
        <v>0</v>
      </c>
      <c r="AN31" s="853">
        <v>0</v>
      </c>
      <c r="AO31" s="853">
        <v>0</v>
      </c>
      <c r="AP31" s="853">
        <v>0</v>
      </c>
      <c r="AQ31" s="852">
        <v>0</v>
      </c>
    </row>
    <row r="32" spans="1:43">
      <c r="A32" s="855">
        <v>29</v>
      </c>
      <c r="B32" s="854" t="s">
        <v>21</v>
      </c>
      <c r="C32" s="853">
        <v>0</v>
      </c>
      <c r="D32" s="853">
        <v>0</v>
      </c>
      <c r="E32" s="853">
        <v>0</v>
      </c>
      <c r="F32" s="853">
        <v>0</v>
      </c>
      <c r="G32" s="853">
        <v>0</v>
      </c>
      <c r="H32" s="853">
        <v>0</v>
      </c>
      <c r="I32" s="853">
        <v>0</v>
      </c>
      <c r="J32" s="853">
        <v>0</v>
      </c>
      <c r="K32" s="853">
        <v>0</v>
      </c>
      <c r="L32" s="853">
        <v>0</v>
      </c>
      <c r="M32" s="853">
        <v>0</v>
      </c>
      <c r="N32" s="853">
        <v>0</v>
      </c>
      <c r="O32" s="853">
        <v>0</v>
      </c>
      <c r="P32" s="853">
        <v>0</v>
      </c>
      <c r="Q32" s="853">
        <v>0</v>
      </c>
      <c r="R32" s="853">
        <v>0</v>
      </c>
      <c r="S32" s="853">
        <v>0</v>
      </c>
      <c r="T32" s="853">
        <v>0</v>
      </c>
      <c r="U32" s="853">
        <v>0</v>
      </c>
      <c r="V32" s="853">
        <v>0</v>
      </c>
      <c r="W32" s="853">
        <v>0</v>
      </c>
      <c r="X32" s="853">
        <v>0</v>
      </c>
      <c r="Y32" s="853">
        <v>0</v>
      </c>
      <c r="Z32" s="853">
        <v>0</v>
      </c>
      <c r="AA32" s="853">
        <v>0</v>
      </c>
      <c r="AB32" s="853">
        <v>0</v>
      </c>
      <c r="AC32" s="853">
        <v>0</v>
      </c>
      <c r="AD32" s="853">
        <v>0</v>
      </c>
      <c r="AE32" s="853">
        <v>173552</v>
      </c>
      <c r="AF32" s="853">
        <v>0</v>
      </c>
      <c r="AG32" s="853">
        <v>0</v>
      </c>
      <c r="AH32" s="853">
        <v>0</v>
      </c>
      <c r="AI32" s="853">
        <v>0</v>
      </c>
      <c r="AJ32" s="853">
        <v>0</v>
      </c>
      <c r="AK32" s="853">
        <v>0</v>
      </c>
      <c r="AL32" s="853">
        <v>0</v>
      </c>
      <c r="AM32" s="853">
        <v>0</v>
      </c>
      <c r="AN32" s="853">
        <v>0</v>
      </c>
      <c r="AO32" s="853">
        <v>0</v>
      </c>
      <c r="AP32" s="853">
        <v>173552</v>
      </c>
      <c r="AQ32" s="852">
        <v>2680105</v>
      </c>
    </row>
    <row r="33" spans="1:43">
      <c r="A33" s="855">
        <v>30</v>
      </c>
      <c r="B33" s="854" t="s">
        <v>32</v>
      </c>
      <c r="C33" s="853">
        <v>10205</v>
      </c>
      <c r="D33" s="853">
        <v>450</v>
      </c>
      <c r="E33" s="853">
        <v>1906</v>
      </c>
      <c r="F33" s="853">
        <v>989</v>
      </c>
      <c r="G33" s="853">
        <v>19769</v>
      </c>
      <c r="H33" s="853">
        <v>9923</v>
      </c>
      <c r="I33" s="853">
        <v>9796</v>
      </c>
      <c r="J33" s="853">
        <v>16970</v>
      </c>
      <c r="K33" s="853">
        <v>3233</v>
      </c>
      <c r="L33" s="853">
        <v>11277</v>
      </c>
      <c r="M33" s="853">
        <v>6095</v>
      </c>
      <c r="N33" s="853">
        <v>11972</v>
      </c>
      <c r="O33" s="853">
        <v>2950</v>
      </c>
      <c r="P33" s="853">
        <v>11621</v>
      </c>
      <c r="Q33" s="853">
        <v>15837</v>
      </c>
      <c r="R33" s="853">
        <v>14190</v>
      </c>
      <c r="S33" s="853">
        <v>7785</v>
      </c>
      <c r="T33" s="853">
        <v>25803</v>
      </c>
      <c r="U33" s="853">
        <v>13176</v>
      </c>
      <c r="V33" s="853">
        <v>7451</v>
      </c>
      <c r="W33" s="853">
        <v>37170</v>
      </c>
      <c r="X33" s="853">
        <v>14970</v>
      </c>
      <c r="Y33" s="853">
        <v>31265</v>
      </c>
      <c r="Z33" s="853">
        <v>84783</v>
      </c>
      <c r="AA33" s="853">
        <v>122</v>
      </c>
      <c r="AB33" s="853">
        <v>5250</v>
      </c>
      <c r="AC33" s="853">
        <v>55434</v>
      </c>
      <c r="AD33" s="853">
        <v>12453</v>
      </c>
      <c r="AE33" s="853">
        <v>21471</v>
      </c>
      <c r="AF33" s="853">
        <v>53474</v>
      </c>
      <c r="AG33" s="853">
        <v>25020</v>
      </c>
      <c r="AH33" s="853">
        <v>0</v>
      </c>
      <c r="AI33" s="853">
        <v>12000</v>
      </c>
      <c r="AJ33" s="853">
        <v>35666</v>
      </c>
      <c r="AK33" s="853">
        <v>853</v>
      </c>
      <c r="AL33" s="853">
        <v>115921</v>
      </c>
      <c r="AM33" s="853">
        <v>63060</v>
      </c>
      <c r="AN33" s="853">
        <v>0</v>
      </c>
      <c r="AO33" s="853">
        <v>1115</v>
      </c>
      <c r="AP33" s="853">
        <v>771425</v>
      </c>
      <c r="AQ33" s="852">
        <v>0</v>
      </c>
    </row>
    <row r="34" spans="1:43">
      <c r="A34" s="855">
        <v>31</v>
      </c>
      <c r="B34" s="854" t="s">
        <v>22</v>
      </c>
      <c r="C34" s="853">
        <v>5649</v>
      </c>
      <c r="D34" s="853">
        <v>291</v>
      </c>
      <c r="E34" s="853">
        <v>6713</v>
      </c>
      <c r="F34" s="853">
        <v>2535</v>
      </c>
      <c r="G34" s="853">
        <v>115448</v>
      </c>
      <c r="H34" s="853">
        <v>32362</v>
      </c>
      <c r="I34" s="853">
        <v>30217</v>
      </c>
      <c r="J34" s="853">
        <v>200222</v>
      </c>
      <c r="K34" s="853">
        <v>23320</v>
      </c>
      <c r="L34" s="853">
        <v>52289</v>
      </c>
      <c r="M34" s="853">
        <v>32328</v>
      </c>
      <c r="N34" s="853">
        <v>67420</v>
      </c>
      <c r="O34" s="853">
        <v>35341</v>
      </c>
      <c r="P34" s="853">
        <v>98166</v>
      </c>
      <c r="Q34" s="853">
        <v>70219</v>
      </c>
      <c r="R34" s="853">
        <v>75710</v>
      </c>
      <c r="S34" s="853">
        <v>136155</v>
      </c>
      <c r="T34" s="853">
        <v>294967</v>
      </c>
      <c r="U34" s="853">
        <v>286044</v>
      </c>
      <c r="V34" s="853">
        <v>378171</v>
      </c>
      <c r="W34" s="853">
        <v>322013</v>
      </c>
      <c r="X34" s="853">
        <v>68175</v>
      </c>
      <c r="Y34" s="853">
        <v>168076</v>
      </c>
      <c r="Z34" s="853">
        <v>72948</v>
      </c>
      <c r="AA34" s="853">
        <v>0</v>
      </c>
      <c r="AB34" s="853">
        <v>38243</v>
      </c>
      <c r="AC34" s="853">
        <v>1261600</v>
      </c>
      <c r="AD34" s="853">
        <v>1859581</v>
      </c>
      <c r="AE34" s="853">
        <v>62053</v>
      </c>
      <c r="AF34" s="853">
        <v>275580</v>
      </c>
      <c r="AG34" s="853">
        <v>1125884</v>
      </c>
      <c r="AH34" s="853">
        <v>0</v>
      </c>
      <c r="AI34" s="853">
        <v>223379</v>
      </c>
      <c r="AJ34" s="853">
        <v>97105</v>
      </c>
      <c r="AK34" s="853">
        <v>21954</v>
      </c>
      <c r="AL34" s="853">
        <v>525705</v>
      </c>
      <c r="AM34" s="853">
        <v>256843</v>
      </c>
      <c r="AN34" s="853">
        <v>0</v>
      </c>
      <c r="AO34" s="853">
        <v>0</v>
      </c>
      <c r="AP34" s="853">
        <v>8322706</v>
      </c>
      <c r="AQ34" s="852">
        <v>0</v>
      </c>
    </row>
    <row r="35" spans="1:43">
      <c r="A35" s="855">
        <v>32</v>
      </c>
      <c r="B35" s="854" t="s">
        <v>23</v>
      </c>
      <c r="C35" s="853">
        <v>0</v>
      </c>
      <c r="D35" s="853">
        <v>0</v>
      </c>
      <c r="E35" s="853">
        <v>0</v>
      </c>
      <c r="F35" s="853">
        <v>0</v>
      </c>
      <c r="G35" s="853">
        <v>0</v>
      </c>
      <c r="H35" s="853">
        <v>0</v>
      </c>
      <c r="I35" s="853">
        <v>0</v>
      </c>
      <c r="J35" s="853">
        <v>0</v>
      </c>
      <c r="K35" s="853">
        <v>0</v>
      </c>
      <c r="L35" s="853">
        <v>0</v>
      </c>
      <c r="M35" s="853">
        <v>0</v>
      </c>
      <c r="N35" s="853">
        <v>0</v>
      </c>
      <c r="O35" s="853">
        <v>0</v>
      </c>
      <c r="P35" s="853">
        <v>0</v>
      </c>
      <c r="Q35" s="853">
        <v>0</v>
      </c>
      <c r="R35" s="853">
        <v>0</v>
      </c>
      <c r="S35" s="853">
        <v>0</v>
      </c>
      <c r="T35" s="853">
        <v>0</v>
      </c>
      <c r="U35" s="853">
        <v>0</v>
      </c>
      <c r="V35" s="853">
        <v>0</v>
      </c>
      <c r="W35" s="853">
        <v>0</v>
      </c>
      <c r="X35" s="853">
        <v>0</v>
      </c>
      <c r="Y35" s="853">
        <v>0</v>
      </c>
      <c r="Z35" s="853">
        <v>0</v>
      </c>
      <c r="AA35" s="853">
        <v>0</v>
      </c>
      <c r="AB35" s="853">
        <v>0</v>
      </c>
      <c r="AC35" s="853">
        <v>0</v>
      </c>
      <c r="AD35" s="853">
        <v>0</v>
      </c>
      <c r="AE35" s="853">
        <v>0</v>
      </c>
      <c r="AF35" s="853">
        <v>0</v>
      </c>
      <c r="AG35" s="853">
        <v>0</v>
      </c>
      <c r="AH35" s="853">
        <v>0</v>
      </c>
      <c r="AI35" s="853">
        <v>0</v>
      </c>
      <c r="AJ35" s="853">
        <v>0</v>
      </c>
      <c r="AK35" s="853">
        <v>0</v>
      </c>
      <c r="AL35" s="853">
        <v>0</v>
      </c>
      <c r="AM35" s="853">
        <v>0</v>
      </c>
      <c r="AN35" s="853">
        <v>0</v>
      </c>
      <c r="AO35" s="853">
        <v>0</v>
      </c>
      <c r="AP35" s="853">
        <v>0</v>
      </c>
      <c r="AQ35" s="852">
        <v>0</v>
      </c>
    </row>
    <row r="36" spans="1:43">
      <c r="A36" s="855">
        <v>33</v>
      </c>
      <c r="B36" s="854" t="s">
        <v>24</v>
      </c>
      <c r="C36" s="853">
        <v>3321</v>
      </c>
      <c r="D36" s="853">
        <v>0</v>
      </c>
      <c r="E36" s="853">
        <v>212</v>
      </c>
      <c r="F36" s="853">
        <v>4864</v>
      </c>
      <c r="G36" s="853">
        <v>201417</v>
      </c>
      <c r="H36" s="853">
        <v>90918</v>
      </c>
      <c r="I36" s="853">
        <v>55768</v>
      </c>
      <c r="J36" s="853">
        <v>2441937</v>
      </c>
      <c r="K36" s="853">
        <v>46112</v>
      </c>
      <c r="L36" s="853">
        <v>352954</v>
      </c>
      <c r="M36" s="853">
        <v>158252</v>
      </c>
      <c r="N36" s="853">
        <v>154458</v>
      </c>
      <c r="O36" s="853">
        <v>168759</v>
      </c>
      <c r="P36" s="853">
        <v>79601</v>
      </c>
      <c r="Q36" s="853">
        <v>309269</v>
      </c>
      <c r="R36" s="853">
        <v>514434</v>
      </c>
      <c r="S36" s="853">
        <v>1146374</v>
      </c>
      <c r="T36" s="853">
        <v>669928</v>
      </c>
      <c r="U36" s="853">
        <v>1217358</v>
      </c>
      <c r="V36" s="853">
        <v>1647745</v>
      </c>
      <c r="W36" s="853">
        <v>2992677</v>
      </c>
      <c r="X36" s="853">
        <v>127575</v>
      </c>
      <c r="Y36" s="853">
        <v>149092</v>
      </c>
      <c r="Z36" s="853">
        <v>139826</v>
      </c>
      <c r="AA36" s="853">
        <v>0</v>
      </c>
      <c r="AB36" s="853">
        <v>0</v>
      </c>
      <c r="AC36" s="853">
        <v>74077</v>
      </c>
      <c r="AD36" s="853">
        <v>8378</v>
      </c>
      <c r="AE36" s="853">
        <v>0</v>
      </c>
      <c r="AF36" s="853">
        <v>64900</v>
      </c>
      <c r="AG36" s="853">
        <v>790317</v>
      </c>
      <c r="AH36" s="853">
        <v>7894</v>
      </c>
      <c r="AI36" s="853">
        <v>1029572</v>
      </c>
      <c r="AJ36" s="853">
        <v>251407</v>
      </c>
      <c r="AK36" s="853">
        <v>0</v>
      </c>
      <c r="AL36" s="853">
        <v>76897</v>
      </c>
      <c r="AM36" s="853">
        <v>1579</v>
      </c>
      <c r="AN36" s="853">
        <v>0</v>
      </c>
      <c r="AO36" s="853">
        <v>527</v>
      </c>
      <c r="AP36" s="853">
        <v>14978399</v>
      </c>
      <c r="AQ36" s="852">
        <v>0</v>
      </c>
    </row>
    <row r="37" spans="1:43">
      <c r="A37" s="855">
        <v>34</v>
      </c>
      <c r="B37" s="854" t="s">
        <v>31</v>
      </c>
      <c r="C37" s="853">
        <v>0</v>
      </c>
      <c r="D37" s="853">
        <v>0</v>
      </c>
      <c r="E37" s="853">
        <v>0</v>
      </c>
      <c r="F37" s="853">
        <v>0</v>
      </c>
      <c r="G37" s="853">
        <v>0</v>
      </c>
      <c r="H37" s="853">
        <v>0</v>
      </c>
      <c r="I37" s="853">
        <v>0</v>
      </c>
      <c r="J37" s="853">
        <v>0</v>
      </c>
      <c r="K37" s="853">
        <v>0</v>
      </c>
      <c r="L37" s="853">
        <v>0</v>
      </c>
      <c r="M37" s="853">
        <v>0</v>
      </c>
      <c r="N37" s="853">
        <v>0</v>
      </c>
      <c r="O37" s="853">
        <v>0</v>
      </c>
      <c r="P37" s="853">
        <v>0</v>
      </c>
      <c r="Q37" s="853">
        <v>0</v>
      </c>
      <c r="R37" s="853">
        <v>0</v>
      </c>
      <c r="S37" s="853">
        <v>0</v>
      </c>
      <c r="T37" s="853">
        <v>0</v>
      </c>
      <c r="U37" s="853">
        <v>0</v>
      </c>
      <c r="V37" s="853">
        <v>0</v>
      </c>
      <c r="W37" s="853">
        <v>0</v>
      </c>
      <c r="X37" s="853">
        <v>0</v>
      </c>
      <c r="Y37" s="853">
        <v>0</v>
      </c>
      <c r="Z37" s="853">
        <v>0</v>
      </c>
      <c r="AA37" s="853">
        <v>0</v>
      </c>
      <c r="AB37" s="853">
        <v>0</v>
      </c>
      <c r="AC37" s="853">
        <v>0</v>
      </c>
      <c r="AD37" s="853">
        <v>0</v>
      </c>
      <c r="AE37" s="853">
        <v>0</v>
      </c>
      <c r="AF37" s="853">
        <v>0</v>
      </c>
      <c r="AG37" s="853">
        <v>0</v>
      </c>
      <c r="AH37" s="853">
        <v>0</v>
      </c>
      <c r="AI37" s="853">
        <v>0</v>
      </c>
      <c r="AJ37" s="853">
        <v>0</v>
      </c>
      <c r="AK37" s="853">
        <v>0</v>
      </c>
      <c r="AL37" s="853">
        <v>0</v>
      </c>
      <c r="AM37" s="853">
        <v>0</v>
      </c>
      <c r="AN37" s="853">
        <v>0</v>
      </c>
      <c r="AO37" s="853">
        <v>0</v>
      </c>
      <c r="AP37" s="853">
        <v>0</v>
      </c>
      <c r="AQ37" s="852">
        <v>0</v>
      </c>
    </row>
    <row r="38" spans="1:43">
      <c r="A38" s="855">
        <v>35</v>
      </c>
      <c r="B38" s="854" t="s">
        <v>447</v>
      </c>
      <c r="C38" s="853">
        <v>0</v>
      </c>
      <c r="D38" s="853">
        <v>0</v>
      </c>
      <c r="E38" s="853">
        <v>0</v>
      </c>
      <c r="F38" s="853">
        <v>0</v>
      </c>
      <c r="G38" s="853">
        <v>0</v>
      </c>
      <c r="H38" s="853">
        <v>0</v>
      </c>
      <c r="I38" s="853">
        <v>0</v>
      </c>
      <c r="J38" s="853">
        <v>0</v>
      </c>
      <c r="K38" s="853">
        <v>0</v>
      </c>
      <c r="L38" s="853">
        <v>0</v>
      </c>
      <c r="M38" s="853">
        <v>0</v>
      </c>
      <c r="N38" s="853">
        <v>0</v>
      </c>
      <c r="O38" s="853">
        <v>0</v>
      </c>
      <c r="P38" s="853">
        <v>0</v>
      </c>
      <c r="Q38" s="853">
        <v>0</v>
      </c>
      <c r="R38" s="853">
        <v>0</v>
      </c>
      <c r="S38" s="853">
        <v>0</v>
      </c>
      <c r="T38" s="853">
        <v>0</v>
      </c>
      <c r="U38" s="853">
        <v>0</v>
      </c>
      <c r="V38" s="853">
        <v>0</v>
      </c>
      <c r="W38" s="853">
        <v>0</v>
      </c>
      <c r="X38" s="853">
        <v>0</v>
      </c>
      <c r="Y38" s="853">
        <v>0</v>
      </c>
      <c r="Z38" s="853">
        <v>0</v>
      </c>
      <c r="AA38" s="853">
        <v>0</v>
      </c>
      <c r="AB38" s="853">
        <v>0</v>
      </c>
      <c r="AC38" s="853">
        <v>0</v>
      </c>
      <c r="AD38" s="853">
        <v>0</v>
      </c>
      <c r="AE38" s="853">
        <v>0</v>
      </c>
      <c r="AF38" s="853">
        <v>0</v>
      </c>
      <c r="AG38" s="853">
        <v>0</v>
      </c>
      <c r="AH38" s="853">
        <v>0</v>
      </c>
      <c r="AI38" s="853">
        <v>0</v>
      </c>
      <c r="AJ38" s="853">
        <v>0</v>
      </c>
      <c r="AK38" s="853">
        <v>0</v>
      </c>
      <c r="AL38" s="853">
        <v>0</v>
      </c>
      <c r="AM38" s="853">
        <v>0</v>
      </c>
      <c r="AN38" s="853">
        <v>0</v>
      </c>
      <c r="AO38" s="853">
        <v>0</v>
      </c>
      <c r="AP38" s="853">
        <v>0</v>
      </c>
      <c r="AQ38" s="852">
        <v>0</v>
      </c>
    </row>
    <row r="39" spans="1:43">
      <c r="A39" s="855">
        <v>36</v>
      </c>
      <c r="B39" s="854" t="s">
        <v>25</v>
      </c>
      <c r="C39" s="853">
        <v>0</v>
      </c>
      <c r="D39" s="853">
        <v>0</v>
      </c>
      <c r="E39" s="853">
        <v>0</v>
      </c>
      <c r="F39" s="853">
        <v>559</v>
      </c>
      <c r="G39" s="853">
        <v>196282</v>
      </c>
      <c r="H39" s="853">
        <v>0</v>
      </c>
      <c r="I39" s="853">
        <v>72440</v>
      </c>
      <c r="J39" s="853">
        <v>262910</v>
      </c>
      <c r="K39" s="853">
        <v>19222</v>
      </c>
      <c r="L39" s="853">
        <v>21801</v>
      </c>
      <c r="M39" s="853">
        <v>28920</v>
      </c>
      <c r="N39" s="853">
        <v>136520</v>
      </c>
      <c r="O39" s="853">
        <v>7897</v>
      </c>
      <c r="P39" s="853">
        <v>18235</v>
      </c>
      <c r="Q39" s="853">
        <v>28548</v>
      </c>
      <c r="R39" s="853">
        <v>26561</v>
      </c>
      <c r="S39" s="853">
        <v>16054</v>
      </c>
      <c r="T39" s="853">
        <v>32962</v>
      </c>
      <c r="U39" s="853">
        <v>36778</v>
      </c>
      <c r="V39" s="853">
        <v>36804</v>
      </c>
      <c r="W39" s="853">
        <v>93430</v>
      </c>
      <c r="X39" s="853">
        <v>20347</v>
      </c>
      <c r="Y39" s="853">
        <v>0</v>
      </c>
      <c r="Z39" s="853">
        <v>556879</v>
      </c>
      <c r="AA39" s="853">
        <v>3174</v>
      </c>
      <c r="AB39" s="853">
        <v>17148</v>
      </c>
      <c r="AC39" s="853">
        <v>38201</v>
      </c>
      <c r="AD39" s="853">
        <v>0</v>
      </c>
      <c r="AE39" s="853">
        <v>0</v>
      </c>
      <c r="AF39" s="853">
        <v>85283</v>
      </c>
      <c r="AG39" s="853">
        <v>56298</v>
      </c>
      <c r="AH39" s="853">
        <v>0</v>
      </c>
      <c r="AI39" s="853">
        <v>0</v>
      </c>
      <c r="AJ39" s="853">
        <v>0</v>
      </c>
      <c r="AK39" s="853">
        <v>0</v>
      </c>
      <c r="AL39" s="853">
        <v>0</v>
      </c>
      <c r="AM39" s="853">
        <v>0</v>
      </c>
      <c r="AN39" s="853">
        <v>0</v>
      </c>
      <c r="AO39" s="853">
        <v>0</v>
      </c>
      <c r="AP39" s="853">
        <v>1813253</v>
      </c>
      <c r="AQ39" s="852">
        <v>0</v>
      </c>
    </row>
    <row r="40" spans="1:43">
      <c r="A40" s="855">
        <v>37</v>
      </c>
      <c r="B40" s="854" t="s">
        <v>26</v>
      </c>
      <c r="C40" s="853">
        <v>0</v>
      </c>
      <c r="D40" s="853">
        <v>0</v>
      </c>
      <c r="E40" s="853">
        <v>0</v>
      </c>
      <c r="F40" s="853">
        <v>0</v>
      </c>
      <c r="G40" s="853">
        <v>0</v>
      </c>
      <c r="H40" s="853">
        <v>0</v>
      </c>
      <c r="I40" s="853">
        <v>0</v>
      </c>
      <c r="J40" s="853">
        <v>0</v>
      </c>
      <c r="K40" s="853">
        <v>0</v>
      </c>
      <c r="L40" s="853">
        <v>0</v>
      </c>
      <c r="M40" s="853">
        <v>0</v>
      </c>
      <c r="N40" s="853">
        <v>0</v>
      </c>
      <c r="O40" s="853">
        <v>0</v>
      </c>
      <c r="P40" s="853">
        <v>0</v>
      </c>
      <c r="Q40" s="853">
        <v>0</v>
      </c>
      <c r="R40" s="853">
        <v>0</v>
      </c>
      <c r="S40" s="853">
        <v>0</v>
      </c>
      <c r="T40" s="853">
        <v>0</v>
      </c>
      <c r="U40" s="853">
        <v>0</v>
      </c>
      <c r="V40" s="853">
        <v>0</v>
      </c>
      <c r="W40" s="853">
        <v>0</v>
      </c>
      <c r="X40" s="853">
        <v>0</v>
      </c>
      <c r="Y40" s="853">
        <v>0</v>
      </c>
      <c r="Z40" s="853">
        <v>0</v>
      </c>
      <c r="AA40" s="853">
        <v>0</v>
      </c>
      <c r="AB40" s="853">
        <v>0</v>
      </c>
      <c r="AC40" s="853">
        <v>0</v>
      </c>
      <c r="AD40" s="853">
        <v>0</v>
      </c>
      <c r="AE40" s="853">
        <v>0</v>
      </c>
      <c r="AF40" s="853">
        <v>0</v>
      </c>
      <c r="AG40" s="853">
        <v>0</v>
      </c>
      <c r="AH40" s="853">
        <v>0</v>
      </c>
      <c r="AI40" s="853">
        <v>0</v>
      </c>
      <c r="AJ40" s="853">
        <v>0</v>
      </c>
      <c r="AK40" s="853">
        <v>0</v>
      </c>
      <c r="AL40" s="853">
        <v>0</v>
      </c>
      <c r="AM40" s="853">
        <v>0</v>
      </c>
      <c r="AN40" s="853">
        <v>0</v>
      </c>
      <c r="AO40" s="853">
        <v>0</v>
      </c>
      <c r="AP40" s="853">
        <v>0</v>
      </c>
      <c r="AQ40" s="852">
        <v>0</v>
      </c>
    </row>
    <row r="41" spans="1:43">
      <c r="A41" s="855">
        <v>38</v>
      </c>
      <c r="B41" s="854" t="s">
        <v>27</v>
      </c>
      <c r="C41" s="853">
        <v>0</v>
      </c>
      <c r="D41" s="853">
        <v>0</v>
      </c>
      <c r="E41" s="853">
        <v>0</v>
      </c>
      <c r="F41" s="853">
        <v>0</v>
      </c>
      <c r="G41" s="853">
        <v>0</v>
      </c>
      <c r="H41" s="853">
        <v>0</v>
      </c>
      <c r="I41" s="853">
        <v>0</v>
      </c>
      <c r="J41" s="853">
        <v>0</v>
      </c>
      <c r="K41" s="853">
        <v>0</v>
      </c>
      <c r="L41" s="853">
        <v>0</v>
      </c>
      <c r="M41" s="853">
        <v>0</v>
      </c>
      <c r="N41" s="853">
        <v>0</v>
      </c>
      <c r="O41" s="853">
        <v>0</v>
      </c>
      <c r="P41" s="853">
        <v>0</v>
      </c>
      <c r="Q41" s="853">
        <v>0</v>
      </c>
      <c r="R41" s="853">
        <v>0</v>
      </c>
      <c r="S41" s="853">
        <v>0</v>
      </c>
      <c r="T41" s="853">
        <v>0</v>
      </c>
      <c r="U41" s="853">
        <v>0</v>
      </c>
      <c r="V41" s="853">
        <v>0</v>
      </c>
      <c r="W41" s="853">
        <v>0</v>
      </c>
      <c r="X41" s="853">
        <v>0</v>
      </c>
      <c r="Y41" s="853">
        <v>0</v>
      </c>
      <c r="Z41" s="853">
        <v>0</v>
      </c>
      <c r="AA41" s="853">
        <v>0</v>
      </c>
      <c r="AB41" s="853">
        <v>0</v>
      </c>
      <c r="AC41" s="853">
        <v>0</v>
      </c>
      <c r="AD41" s="853">
        <v>0</v>
      </c>
      <c r="AE41" s="853">
        <v>0</v>
      </c>
      <c r="AF41" s="853">
        <v>0</v>
      </c>
      <c r="AG41" s="853">
        <v>0</v>
      </c>
      <c r="AH41" s="853">
        <v>0</v>
      </c>
      <c r="AI41" s="853">
        <v>0</v>
      </c>
      <c r="AJ41" s="853">
        <v>0</v>
      </c>
      <c r="AK41" s="853">
        <v>0</v>
      </c>
      <c r="AL41" s="853">
        <v>0</v>
      </c>
      <c r="AM41" s="853">
        <v>0</v>
      </c>
      <c r="AN41" s="853">
        <v>0</v>
      </c>
      <c r="AO41" s="853">
        <v>0</v>
      </c>
      <c r="AP41" s="853">
        <v>0</v>
      </c>
      <c r="AQ41" s="852">
        <v>0</v>
      </c>
    </row>
    <row r="42" spans="1:43">
      <c r="A42" s="855">
        <v>39</v>
      </c>
      <c r="B42" s="854" t="s">
        <v>28</v>
      </c>
      <c r="C42" s="853">
        <v>0</v>
      </c>
      <c r="D42" s="853">
        <v>0</v>
      </c>
      <c r="E42" s="853">
        <v>0</v>
      </c>
      <c r="F42" s="853">
        <v>0</v>
      </c>
      <c r="G42" s="853">
        <v>0</v>
      </c>
      <c r="H42" s="853">
        <v>0</v>
      </c>
      <c r="I42" s="853">
        <v>0</v>
      </c>
      <c r="J42" s="853">
        <v>0</v>
      </c>
      <c r="K42" s="853">
        <v>0</v>
      </c>
      <c r="L42" s="853">
        <v>0</v>
      </c>
      <c r="M42" s="853">
        <v>0</v>
      </c>
      <c r="N42" s="853">
        <v>0</v>
      </c>
      <c r="O42" s="853">
        <v>0</v>
      </c>
      <c r="P42" s="853">
        <v>0</v>
      </c>
      <c r="Q42" s="853">
        <v>0</v>
      </c>
      <c r="R42" s="853">
        <v>0</v>
      </c>
      <c r="S42" s="853">
        <v>0</v>
      </c>
      <c r="T42" s="853">
        <v>0</v>
      </c>
      <c r="U42" s="853">
        <v>0</v>
      </c>
      <c r="V42" s="853">
        <v>0</v>
      </c>
      <c r="W42" s="853">
        <v>0</v>
      </c>
      <c r="X42" s="853">
        <v>0</v>
      </c>
      <c r="Y42" s="853">
        <v>0</v>
      </c>
      <c r="Z42" s="853">
        <v>0</v>
      </c>
      <c r="AA42" s="853">
        <v>0</v>
      </c>
      <c r="AB42" s="853">
        <v>0</v>
      </c>
      <c r="AC42" s="853">
        <v>0</v>
      </c>
      <c r="AD42" s="853">
        <v>0</v>
      </c>
      <c r="AE42" s="853">
        <v>0</v>
      </c>
      <c r="AF42" s="853">
        <v>0</v>
      </c>
      <c r="AG42" s="853">
        <v>0</v>
      </c>
      <c r="AH42" s="853">
        <v>0</v>
      </c>
      <c r="AI42" s="853">
        <v>0</v>
      </c>
      <c r="AJ42" s="853">
        <v>0</v>
      </c>
      <c r="AK42" s="853">
        <v>0</v>
      </c>
      <c r="AL42" s="853">
        <v>0</v>
      </c>
      <c r="AM42" s="853">
        <v>0</v>
      </c>
      <c r="AN42" s="853">
        <v>0</v>
      </c>
      <c r="AO42" s="853">
        <v>0</v>
      </c>
      <c r="AP42" s="853">
        <v>0</v>
      </c>
      <c r="AQ42" s="852">
        <v>0</v>
      </c>
    </row>
    <row r="43" spans="1:43">
      <c r="A43" s="851">
        <v>70</v>
      </c>
      <c r="B43" s="850" t="s">
        <v>1106</v>
      </c>
      <c r="C43" s="849">
        <v>1378580</v>
      </c>
      <c r="D43" s="849">
        <v>36584</v>
      </c>
      <c r="E43" s="849">
        <v>182286</v>
      </c>
      <c r="F43" s="849">
        <v>127957</v>
      </c>
      <c r="G43" s="849">
        <v>1950220</v>
      </c>
      <c r="H43" s="849">
        <v>568106</v>
      </c>
      <c r="I43" s="849">
        <v>727415</v>
      </c>
      <c r="J43" s="849">
        <v>4505516</v>
      </c>
      <c r="K43" s="849">
        <v>357202</v>
      </c>
      <c r="L43" s="849">
        <v>1306616</v>
      </c>
      <c r="M43" s="849">
        <v>638258</v>
      </c>
      <c r="N43" s="849">
        <v>1240827</v>
      </c>
      <c r="O43" s="849">
        <v>520566</v>
      </c>
      <c r="P43" s="849">
        <v>875385</v>
      </c>
      <c r="Q43" s="849">
        <v>1465941</v>
      </c>
      <c r="R43" s="849">
        <v>1594208</v>
      </c>
      <c r="S43" s="849">
        <v>1871300</v>
      </c>
      <c r="T43" s="849">
        <v>2997796</v>
      </c>
      <c r="U43" s="849">
        <v>2793155</v>
      </c>
      <c r="V43" s="849">
        <v>2674631</v>
      </c>
      <c r="W43" s="849">
        <v>6344279</v>
      </c>
      <c r="X43" s="849">
        <v>1252051</v>
      </c>
      <c r="Y43" s="849">
        <v>2308136</v>
      </c>
      <c r="Z43" s="849">
        <v>4665164</v>
      </c>
      <c r="AA43" s="849">
        <v>15343</v>
      </c>
      <c r="AB43" s="849">
        <v>471905</v>
      </c>
      <c r="AC43" s="849">
        <v>6224759</v>
      </c>
      <c r="AD43" s="849">
        <v>2746187</v>
      </c>
      <c r="AE43" s="849">
        <v>6073513</v>
      </c>
      <c r="AF43" s="849">
        <v>6417727</v>
      </c>
      <c r="AG43" s="849">
        <v>5268923</v>
      </c>
      <c r="AH43" s="849">
        <v>7894</v>
      </c>
      <c r="AI43" s="849">
        <v>2659175</v>
      </c>
      <c r="AJ43" s="849">
        <v>5070345</v>
      </c>
      <c r="AK43" s="849">
        <v>378719</v>
      </c>
      <c r="AL43" s="849">
        <v>8360720</v>
      </c>
      <c r="AM43" s="849">
        <v>4949657</v>
      </c>
      <c r="AN43" s="849">
        <v>0</v>
      </c>
      <c r="AO43" s="849">
        <v>45504</v>
      </c>
      <c r="AP43" s="849">
        <v>91072550</v>
      </c>
      <c r="AQ43" s="683">
        <v>17809101</v>
      </c>
    </row>
  </sheetData>
  <sheetProtection algorithmName="SHA-512" hashValue="On7859LMfudKfd/8f7pwdHuJiWKlV4yNXG4to5cDHKbxB6MJUr+H4LknSK59sGJUmy3I7hEbNJZqMU6UBN0EuQ==" saltValue="upZYQvARrU7VZR8VE30PDQ==" spinCount="100000" sheet="1"/>
  <phoneticPr fontId="28"/>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8FFFA-009D-4D75-8B73-06FB239FD3E2}">
  <sheetPr>
    <tabColor theme="0" tint="-0.249977111117893"/>
  </sheetPr>
  <dimension ref="A1:AP44"/>
  <sheetViews>
    <sheetView view="pageBreakPreview" zoomScale="60" zoomScaleNormal="100" workbookViewId="0">
      <pane xSplit="2" ySplit="3" topLeftCell="C4" activePane="bottomRight" state="frozen"/>
      <selection pane="topRight"/>
      <selection pane="bottomLeft"/>
      <selection pane="bottomRight" activeCell="P27" sqref="P27"/>
    </sheetView>
  </sheetViews>
  <sheetFormatPr defaultColWidth="9.33203125" defaultRowHeight="13.5"/>
  <cols>
    <col min="1" max="1" width="15.6640625" style="848" bestFit="1" customWidth="1"/>
    <col min="2" max="2" width="51" style="848" bestFit="1" customWidth="1"/>
    <col min="3" max="42" width="16.33203125" style="848" customWidth="1"/>
    <col min="43" max="16384" width="9.33203125" style="848"/>
  </cols>
  <sheetData>
    <row r="1" spans="1:42" ht="21" customHeight="1">
      <c r="A1" s="848" t="s">
        <v>1115</v>
      </c>
      <c r="B1" s="866"/>
    </row>
    <row r="2" spans="1:42">
      <c r="A2" s="864"/>
      <c r="B2" s="682" t="s">
        <v>1112</v>
      </c>
      <c r="C2" s="863">
        <v>1</v>
      </c>
      <c r="D2" s="863">
        <v>2</v>
      </c>
      <c r="E2" s="863">
        <v>3</v>
      </c>
      <c r="F2" s="863">
        <v>4</v>
      </c>
      <c r="G2" s="863">
        <v>5</v>
      </c>
      <c r="H2" s="863">
        <v>6</v>
      </c>
      <c r="I2" s="863">
        <v>7</v>
      </c>
      <c r="J2" s="863">
        <v>8</v>
      </c>
      <c r="K2" s="863">
        <v>9</v>
      </c>
      <c r="L2" s="863">
        <v>10</v>
      </c>
      <c r="M2" s="863">
        <v>11</v>
      </c>
      <c r="N2" s="863">
        <v>12</v>
      </c>
      <c r="O2" s="863">
        <v>13</v>
      </c>
      <c r="P2" s="863">
        <v>14</v>
      </c>
      <c r="Q2" s="863">
        <v>15</v>
      </c>
      <c r="R2" s="863">
        <v>16</v>
      </c>
      <c r="S2" s="863">
        <v>17</v>
      </c>
      <c r="T2" s="863">
        <v>18</v>
      </c>
      <c r="U2" s="863">
        <v>19</v>
      </c>
      <c r="V2" s="863">
        <v>20</v>
      </c>
      <c r="W2" s="863">
        <v>21</v>
      </c>
      <c r="X2" s="863">
        <v>22</v>
      </c>
      <c r="Y2" s="863">
        <v>23</v>
      </c>
      <c r="Z2" s="863">
        <v>24</v>
      </c>
      <c r="AA2" s="863">
        <v>25</v>
      </c>
      <c r="AB2" s="863">
        <v>26</v>
      </c>
      <c r="AC2" s="863">
        <v>27</v>
      </c>
      <c r="AD2" s="863">
        <v>28</v>
      </c>
      <c r="AE2" s="863">
        <v>29</v>
      </c>
      <c r="AF2" s="863">
        <v>30</v>
      </c>
      <c r="AG2" s="863">
        <v>31</v>
      </c>
      <c r="AH2" s="863">
        <v>32</v>
      </c>
      <c r="AI2" s="863">
        <v>33</v>
      </c>
      <c r="AJ2" s="863">
        <v>34</v>
      </c>
      <c r="AK2" s="863">
        <v>35</v>
      </c>
      <c r="AL2" s="863">
        <v>36</v>
      </c>
      <c r="AM2" s="863">
        <v>37</v>
      </c>
      <c r="AN2" s="863">
        <v>38</v>
      </c>
      <c r="AO2" s="863">
        <v>39</v>
      </c>
      <c r="AP2" s="687">
        <v>70</v>
      </c>
    </row>
    <row r="3" spans="1:42" ht="24">
      <c r="A3" s="862" t="s">
        <v>1111</v>
      </c>
      <c r="B3" s="861" t="s">
        <v>1110</v>
      </c>
      <c r="C3" s="859" t="s">
        <v>0</v>
      </c>
      <c r="D3" s="859" t="s">
        <v>1</v>
      </c>
      <c r="E3" s="859" t="s">
        <v>2</v>
      </c>
      <c r="F3" s="859" t="s">
        <v>3</v>
      </c>
      <c r="G3" s="859" t="s">
        <v>4</v>
      </c>
      <c r="H3" s="859" t="s">
        <v>5</v>
      </c>
      <c r="I3" s="859" t="s">
        <v>6</v>
      </c>
      <c r="J3" s="859" t="s">
        <v>7</v>
      </c>
      <c r="K3" s="859" t="s">
        <v>8</v>
      </c>
      <c r="L3" s="859" t="s">
        <v>576</v>
      </c>
      <c r="M3" s="859" t="s">
        <v>9</v>
      </c>
      <c r="N3" s="859" t="s">
        <v>10</v>
      </c>
      <c r="O3" s="859" t="s">
        <v>11</v>
      </c>
      <c r="P3" s="859" t="s">
        <v>12</v>
      </c>
      <c r="Q3" s="859" t="s">
        <v>418</v>
      </c>
      <c r="R3" s="859" t="s">
        <v>419</v>
      </c>
      <c r="S3" s="859" t="s">
        <v>420</v>
      </c>
      <c r="T3" s="859" t="s">
        <v>14</v>
      </c>
      <c r="U3" s="859" t="s">
        <v>13</v>
      </c>
      <c r="V3" s="859" t="s">
        <v>577</v>
      </c>
      <c r="W3" s="859" t="s">
        <v>15</v>
      </c>
      <c r="X3" s="859" t="s">
        <v>16</v>
      </c>
      <c r="Y3" s="859" t="s">
        <v>17</v>
      </c>
      <c r="Z3" s="859" t="s">
        <v>18</v>
      </c>
      <c r="AA3" s="859" t="s">
        <v>29</v>
      </c>
      <c r="AB3" s="859" t="s">
        <v>30</v>
      </c>
      <c r="AC3" s="859" t="s">
        <v>19</v>
      </c>
      <c r="AD3" s="859" t="s">
        <v>20</v>
      </c>
      <c r="AE3" s="859" t="s">
        <v>21</v>
      </c>
      <c r="AF3" s="859" t="s">
        <v>32</v>
      </c>
      <c r="AG3" s="859" t="s">
        <v>22</v>
      </c>
      <c r="AH3" s="859" t="s">
        <v>1109</v>
      </c>
      <c r="AI3" s="859" t="s">
        <v>24</v>
      </c>
      <c r="AJ3" s="859" t="s">
        <v>31</v>
      </c>
      <c r="AK3" s="860" t="s">
        <v>447</v>
      </c>
      <c r="AL3" s="859" t="s">
        <v>25</v>
      </c>
      <c r="AM3" s="859" t="s">
        <v>26</v>
      </c>
      <c r="AN3" s="859" t="s">
        <v>1108</v>
      </c>
      <c r="AO3" s="859" t="s">
        <v>28</v>
      </c>
      <c r="AP3" s="858" t="s">
        <v>1106</v>
      </c>
    </row>
    <row r="4" spans="1:42">
      <c r="A4" s="855">
        <v>1</v>
      </c>
      <c r="B4" s="857" t="s">
        <v>1088</v>
      </c>
      <c r="C4" s="871">
        <f>IF('固定資本M ok'!C$43=0,0,'固定資本M ok'!C4/'固定資本M ok'!C$43)</f>
        <v>0.1036327235271076</v>
      </c>
      <c r="D4" s="871">
        <f>IF('固定資本M ok'!D$43=0,0,'固定資本M ok'!D4/'固定資本M ok'!D$43)</f>
        <v>0</v>
      </c>
      <c r="E4" s="871">
        <f>IF('固定資本M ok'!E$43=0,0,'固定資本M ok'!E4/'固定資本M ok'!E$43)</f>
        <v>0</v>
      </c>
      <c r="F4" s="871">
        <f>IF('固定資本M ok'!F$43=0,0,'固定資本M ok'!F4/'固定資本M ok'!F$43)</f>
        <v>0</v>
      </c>
      <c r="G4" s="871">
        <f>IF('固定資本M ok'!G$43=0,0,'固定資本M ok'!G4/'固定資本M ok'!G$43)</f>
        <v>0</v>
      </c>
      <c r="H4" s="871">
        <f>IF('固定資本M ok'!H$43=0,0,'固定資本M ok'!H4/'固定資本M ok'!H$43)</f>
        <v>0</v>
      </c>
      <c r="I4" s="871">
        <f>IF('固定資本M ok'!I$43=0,0,'固定資本M ok'!I4/'固定資本M ok'!I$43)</f>
        <v>0</v>
      </c>
      <c r="J4" s="871">
        <f>IF('固定資本M ok'!J$43=0,0,'固定資本M ok'!J4/'固定資本M ok'!J$43)</f>
        <v>0</v>
      </c>
      <c r="K4" s="871">
        <f>IF('固定資本M ok'!K$43=0,0,'固定資本M ok'!K4/'固定資本M ok'!K$43)</f>
        <v>0</v>
      </c>
      <c r="L4" s="871">
        <f>IF('固定資本M ok'!L$43=0,0,'固定資本M ok'!L4/'固定資本M ok'!L$43)</f>
        <v>0</v>
      </c>
      <c r="M4" s="871">
        <f>IF('固定資本M ok'!M$43=0,0,'固定資本M ok'!M4/'固定資本M ok'!M$43)</f>
        <v>0</v>
      </c>
      <c r="N4" s="871">
        <f>IF('固定資本M ok'!N$43=0,0,'固定資本M ok'!N4/'固定資本M ok'!N$43)</f>
        <v>0</v>
      </c>
      <c r="O4" s="871">
        <f>IF('固定資本M ok'!O$43=0,0,'固定資本M ok'!O4/'固定資本M ok'!O$43)</f>
        <v>0</v>
      </c>
      <c r="P4" s="871">
        <f>IF('固定資本M ok'!P$43=0,0,'固定資本M ok'!P4/'固定資本M ok'!P$43)</f>
        <v>0</v>
      </c>
      <c r="Q4" s="871">
        <f>IF('固定資本M ok'!Q$43=0,0,'固定資本M ok'!Q4/'固定資本M ok'!Q$43)</f>
        <v>0</v>
      </c>
      <c r="R4" s="871">
        <f>IF('固定資本M ok'!R$43=0,0,'固定資本M ok'!R4/'固定資本M ok'!R$43)</f>
        <v>0</v>
      </c>
      <c r="S4" s="871">
        <f>IF('固定資本M ok'!S$43=0,0,'固定資本M ok'!S4/'固定資本M ok'!S$43)</f>
        <v>0</v>
      </c>
      <c r="T4" s="871">
        <f>IF('固定資本M ok'!T$43=0,0,'固定資本M ok'!T4/'固定資本M ok'!T$43)</f>
        <v>0</v>
      </c>
      <c r="U4" s="871">
        <f>IF('固定資本M ok'!U$43=0,0,'固定資本M ok'!U4/'固定資本M ok'!U$43)</f>
        <v>0</v>
      </c>
      <c r="V4" s="871">
        <f>IF('固定資本M ok'!V$43=0,0,'固定資本M ok'!V4/'固定資本M ok'!V$43)</f>
        <v>0</v>
      </c>
      <c r="W4" s="871">
        <f>IF('固定資本M ok'!W$43=0,0,'固定資本M ok'!W4/'固定資本M ok'!W$43)</f>
        <v>0</v>
      </c>
      <c r="X4" s="871">
        <f>IF('固定資本M ok'!X$43=0,0,'固定資本M ok'!X4/'固定資本M ok'!X$43)</f>
        <v>0</v>
      </c>
      <c r="Y4" s="871">
        <f>IF('固定資本M ok'!Y$43=0,0,'固定資本M ok'!Y4/'固定資本M ok'!Y$43)</f>
        <v>0</v>
      </c>
      <c r="Z4" s="871">
        <f>IF('固定資本M ok'!Z$43=0,0,'固定資本M ok'!Z4/'固定資本M ok'!Z$43)</f>
        <v>0</v>
      </c>
      <c r="AA4" s="871">
        <f>IF('固定資本M ok'!AA$43=0,0,'固定資本M ok'!AA4/'固定資本M ok'!AA$43)</f>
        <v>0</v>
      </c>
      <c r="AB4" s="871">
        <f>IF('固定資本M ok'!AB$43=0,0,'固定資本M ok'!AB4/'固定資本M ok'!AB$43)</f>
        <v>0</v>
      </c>
      <c r="AC4" s="871">
        <f>IF('固定資本M ok'!AC$43=0,0,'固定資本M ok'!AC4/'固定資本M ok'!AC$43)</f>
        <v>0</v>
      </c>
      <c r="AD4" s="871">
        <f>IF('固定資本M ok'!AD$43=0,0,'固定資本M ok'!AD4/'固定資本M ok'!AD$43)</f>
        <v>0</v>
      </c>
      <c r="AE4" s="871">
        <f>IF('固定資本M ok'!AE$43=0,0,'固定資本M ok'!AE4/'固定資本M ok'!AE$43)</f>
        <v>0</v>
      </c>
      <c r="AF4" s="871">
        <f>IF('固定資本M ok'!AF$43=0,0,'固定資本M ok'!AF4/'固定資本M ok'!AF$43)</f>
        <v>0</v>
      </c>
      <c r="AG4" s="871">
        <f>IF('固定資本M ok'!AG$43=0,0,'固定資本M ok'!AG4/'固定資本M ok'!AG$43)</f>
        <v>0</v>
      </c>
      <c r="AH4" s="871">
        <f>IF('固定資本M ok'!AH$43=0,0,'固定資本M ok'!AH4/'固定資本M ok'!AH$43)</f>
        <v>0</v>
      </c>
      <c r="AI4" s="871">
        <f>IF('固定資本M ok'!AI$43=0,0,'固定資本M ok'!AI4/'固定資本M ok'!AI$43)</f>
        <v>0</v>
      </c>
      <c r="AJ4" s="871">
        <f>IF('固定資本M ok'!AJ$43=0,0,'固定資本M ok'!AJ4/'固定資本M ok'!AJ$43)</f>
        <v>0</v>
      </c>
      <c r="AK4" s="871">
        <f>IF('固定資本M ok'!AK$43=0,0,'固定資本M ok'!AK4/'固定資本M ok'!AK$43)</f>
        <v>0</v>
      </c>
      <c r="AL4" s="871">
        <f>IF('固定資本M ok'!AL$43=0,0,'固定資本M ok'!AL4/'固定資本M ok'!AL$43)</f>
        <v>0</v>
      </c>
      <c r="AM4" s="871">
        <f>IF('固定資本M ok'!AM$43=0,0,'固定資本M ok'!AM4/'固定資本M ok'!AM$43)</f>
        <v>1.021444516256379E-2</v>
      </c>
      <c r="AN4" s="871">
        <f>IF('固定資本M ok'!AN$43=0,0,'固定資本M ok'!AN4/'固定資本M ok'!AN$43)</f>
        <v>0</v>
      </c>
      <c r="AO4" s="871">
        <f>IF('固定資本M ok'!AO$43=0,0,'固定資本M ok'!AO4/'固定資本M ok'!AO$43)</f>
        <v>0</v>
      </c>
      <c r="AP4" s="872">
        <f>IF('固定資本M ok'!AP$43=0,0,'固定資本M ok'!AP4/'固定資本M ok'!AP$43)</f>
        <v>2.1238452201019957E-3</v>
      </c>
    </row>
    <row r="5" spans="1:42">
      <c r="A5" s="855">
        <v>2</v>
      </c>
      <c r="B5" s="854" t="s">
        <v>1087</v>
      </c>
      <c r="C5" s="871">
        <f>IF('固定資本M ok'!C$43=0,0,'固定資本M ok'!C5/'固定資本M ok'!C$43)</f>
        <v>0</v>
      </c>
      <c r="D5" s="871">
        <f>IF('固定資本M ok'!D$43=0,0,'固定資本M ok'!D5/'固定資本M ok'!D$43)</f>
        <v>0</v>
      </c>
      <c r="E5" s="871">
        <f>IF('固定資本M ok'!E$43=0,0,'固定資本M ok'!E5/'固定資本M ok'!E$43)</f>
        <v>0</v>
      </c>
      <c r="F5" s="871">
        <f>IF('固定資本M ok'!F$43=0,0,'固定資本M ok'!F5/'固定資本M ok'!F$43)</f>
        <v>0</v>
      </c>
      <c r="G5" s="871">
        <f>IF('固定資本M ok'!G$43=0,0,'固定資本M ok'!G5/'固定資本M ok'!G$43)</f>
        <v>0</v>
      </c>
      <c r="H5" s="871">
        <f>IF('固定資本M ok'!H$43=0,0,'固定資本M ok'!H5/'固定資本M ok'!H$43)</f>
        <v>0</v>
      </c>
      <c r="I5" s="871">
        <f>IF('固定資本M ok'!I$43=0,0,'固定資本M ok'!I5/'固定資本M ok'!I$43)</f>
        <v>0</v>
      </c>
      <c r="J5" s="871">
        <f>IF('固定資本M ok'!J$43=0,0,'固定資本M ok'!J5/'固定資本M ok'!J$43)</f>
        <v>0</v>
      </c>
      <c r="K5" s="871">
        <f>IF('固定資本M ok'!K$43=0,0,'固定資本M ok'!K5/'固定資本M ok'!K$43)</f>
        <v>0</v>
      </c>
      <c r="L5" s="871">
        <f>IF('固定資本M ok'!L$43=0,0,'固定資本M ok'!L5/'固定資本M ok'!L$43)</f>
        <v>0</v>
      </c>
      <c r="M5" s="871">
        <f>IF('固定資本M ok'!M$43=0,0,'固定資本M ok'!M5/'固定資本M ok'!M$43)</f>
        <v>0</v>
      </c>
      <c r="N5" s="871">
        <f>IF('固定資本M ok'!N$43=0,0,'固定資本M ok'!N5/'固定資本M ok'!N$43)</f>
        <v>0</v>
      </c>
      <c r="O5" s="871">
        <f>IF('固定資本M ok'!O$43=0,0,'固定資本M ok'!O5/'固定資本M ok'!O$43)</f>
        <v>0</v>
      </c>
      <c r="P5" s="871">
        <f>IF('固定資本M ok'!P$43=0,0,'固定資本M ok'!P5/'固定資本M ok'!P$43)</f>
        <v>0</v>
      </c>
      <c r="Q5" s="871">
        <f>IF('固定資本M ok'!Q$43=0,0,'固定資本M ok'!Q5/'固定資本M ok'!Q$43)</f>
        <v>0</v>
      </c>
      <c r="R5" s="871">
        <f>IF('固定資本M ok'!R$43=0,0,'固定資本M ok'!R5/'固定資本M ok'!R$43)</f>
        <v>0</v>
      </c>
      <c r="S5" s="871">
        <f>IF('固定資本M ok'!S$43=0,0,'固定資本M ok'!S5/'固定資本M ok'!S$43)</f>
        <v>0</v>
      </c>
      <c r="T5" s="871">
        <f>IF('固定資本M ok'!T$43=0,0,'固定資本M ok'!T5/'固定資本M ok'!T$43)</f>
        <v>0</v>
      </c>
      <c r="U5" s="871">
        <f>IF('固定資本M ok'!U$43=0,0,'固定資本M ok'!U5/'固定資本M ok'!U$43)</f>
        <v>0</v>
      </c>
      <c r="V5" s="871">
        <f>IF('固定資本M ok'!V$43=0,0,'固定資本M ok'!V5/'固定資本M ok'!V$43)</f>
        <v>0</v>
      </c>
      <c r="W5" s="871">
        <f>IF('固定資本M ok'!W$43=0,0,'固定資本M ok'!W5/'固定資本M ok'!W$43)</f>
        <v>0</v>
      </c>
      <c r="X5" s="871">
        <f>IF('固定資本M ok'!X$43=0,0,'固定資本M ok'!X5/'固定資本M ok'!X$43)</f>
        <v>0</v>
      </c>
      <c r="Y5" s="871">
        <f>IF('固定資本M ok'!Y$43=0,0,'固定資本M ok'!Y5/'固定資本M ok'!Y$43)</f>
        <v>0</v>
      </c>
      <c r="Z5" s="871">
        <f>IF('固定資本M ok'!Z$43=0,0,'固定資本M ok'!Z5/'固定資本M ok'!Z$43)</f>
        <v>0</v>
      </c>
      <c r="AA5" s="871">
        <f>IF('固定資本M ok'!AA$43=0,0,'固定資本M ok'!AA5/'固定資本M ok'!AA$43)</f>
        <v>0</v>
      </c>
      <c r="AB5" s="871">
        <f>IF('固定資本M ok'!AB$43=0,0,'固定資本M ok'!AB5/'固定資本M ok'!AB$43)</f>
        <v>0</v>
      </c>
      <c r="AC5" s="871">
        <f>IF('固定資本M ok'!AC$43=0,0,'固定資本M ok'!AC5/'固定資本M ok'!AC$43)</f>
        <v>0</v>
      </c>
      <c r="AD5" s="871">
        <f>IF('固定資本M ok'!AD$43=0,0,'固定資本M ok'!AD5/'固定資本M ok'!AD$43)</f>
        <v>0</v>
      </c>
      <c r="AE5" s="871">
        <f>IF('固定資本M ok'!AE$43=0,0,'固定資本M ok'!AE5/'固定資本M ok'!AE$43)</f>
        <v>0</v>
      </c>
      <c r="AF5" s="871">
        <f>IF('固定資本M ok'!AF$43=0,0,'固定資本M ok'!AF5/'固定資本M ok'!AF$43)</f>
        <v>0</v>
      </c>
      <c r="AG5" s="871">
        <f>IF('固定資本M ok'!AG$43=0,0,'固定資本M ok'!AG5/'固定資本M ok'!AG$43)</f>
        <v>0</v>
      </c>
      <c r="AH5" s="871">
        <f>IF('固定資本M ok'!AH$43=0,0,'固定資本M ok'!AH5/'固定資本M ok'!AH$43)</f>
        <v>0</v>
      </c>
      <c r="AI5" s="871">
        <f>IF('固定資本M ok'!AI$43=0,0,'固定資本M ok'!AI5/'固定資本M ok'!AI$43)</f>
        <v>0</v>
      </c>
      <c r="AJ5" s="871">
        <f>IF('固定資本M ok'!AJ$43=0,0,'固定資本M ok'!AJ5/'固定資本M ok'!AJ$43)</f>
        <v>0</v>
      </c>
      <c r="AK5" s="871">
        <f>IF('固定資本M ok'!AK$43=0,0,'固定資本M ok'!AK5/'固定資本M ok'!AK$43)</f>
        <v>0</v>
      </c>
      <c r="AL5" s="871">
        <f>IF('固定資本M ok'!AL$43=0,0,'固定資本M ok'!AL5/'固定資本M ok'!AL$43)</f>
        <v>0</v>
      </c>
      <c r="AM5" s="871">
        <f>IF('固定資本M ok'!AM$43=0,0,'固定資本M ok'!AM5/'固定資本M ok'!AM$43)</f>
        <v>0</v>
      </c>
      <c r="AN5" s="871">
        <f>IF('固定資本M ok'!AN$43=0,0,'固定資本M ok'!AN5/'固定資本M ok'!AN$43)</f>
        <v>0</v>
      </c>
      <c r="AO5" s="871">
        <f>IF('固定資本M ok'!AO$43=0,0,'固定資本M ok'!AO5/'固定資本M ok'!AO$43)</f>
        <v>0</v>
      </c>
      <c r="AP5" s="870">
        <f>IF('固定資本M ok'!AP$43=0,0,'固定資本M ok'!AP5/'固定資本M ok'!AP$43)</f>
        <v>0</v>
      </c>
    </row>
    <row r="6" spans="1:42">
      <c r="A6" s="855">
        <v>3</v>
      </c>
      <c r="B6" s="854" t="s">
        <v>1086</v>
      </c>
      <c r="C6" s="871">
        <f>IF('固定資本M ok'!C$43=0,0,'固定資本M ok'!C6/'固定資本M ok'!C$43)</f>
        <v>0</v>
      </c>
      <c r="D6" s="871">
        <f>IF('固定資本M ok'!D$43=0,0,'固定資本M ok'!D6/'固定資本M ok'!D$43)</f>
        <v>0</v>
      </c>
      <c r="E6" s="871">
        <f>IF('固定資本M ok'!E$43=0,0,'固定資本M ok'!E6/'固定資本M ok'!E$43)</f>
        <v>0</v>
      </c>
      <c r="F6" s="871">
        <f>IF('固定資本M ok'!F$43=0,0,'固定資本M ok'!F6/'固定資本M ok'!F$43)</f>
        <v>0</v>
      </c>
      <c r="G6" s="871">
        <f>IF('固定資本M ok'!G$43=0,0,'固定資本M ok'!G6/'固定資本M ok'!G$43)</f>
        <v>0</v>
      </c>
      <c r="H6" s="871">
        <f>IF('固定資本M ok'!H$43=0,0,'固定資本M ok'!H6/'固定資本M ok'!H$43)</f>
        <v>0</v>
      </c>
      <c r="I6" s="871">
        <f>IF('固定資本M ok'!I$43=0,0,'固定資本M ok'!I6/'固定資本M ok'!I$43)</f>
        <v>0</v>
      </c>
      <c r="J6" s="871">
        <f>IF('固定資本M ok'!J$43=0,0,'固定資本M ok'!J6/'固定資本M ok'!J$43)</f>
        <v>0</v>
      </c>
      <c r="K6" s="871">
        <f>IF('固定資本M ok'!K$43=0,0,'固定資本M ok'!K6/'固定資本M ok'!K$43)</f>
        <v>0</v>
      </c>
      <c r="L6" s="871">
        <f>IF('固定資本M ok'!L$43=0,0,'固定資本M ok'!L6/'固定資本M ok'!L$43)</f>
        <v>0</v>
      </c>
      <c r="M6" s="871">
        <f>IF('固定資本M ok'!M$43=0,0,'固定資本M ok'!M6/'固定資本M ok'!M$43)</f>
        <v>0</v>
      </c>
      <c r="N6" s="871">
        <f>IF('固定資本M ok'!N$43=0,0,'固定資本M ok'!N6/'固定資本M ok'!N$43)</f>
        <v>0</v>
      </c>
      <c r="O6" s="871">
        <f>IF('固定資本M ok'!O$43=0,0,'固定資本M ok'!O6/'固定資本M ok'!O$43)</f>
        <v>0</v>
      </c>
      <c r="P6" s="871">
        <f>IF('固定資本M ok'!P$43=0,0,'固定資本M ok'!P6/'固定資本M ok'!P$43)</f>
        <v>0</v>
      </c>
      <c r="Q6" s="871">
        <f>IF('固定資本M ok'!Q$43=0,0,'固定資本M ok'!Q6/'固定資本M ok'!Q$43)</f>
        <v>0</v>
      </c>
      <c r="R6" s="871">
        <f>IF('固定資本M ok'!R$43=0,0,'固定資本M ok'!R6/'固定資本M ok'!R$43)</f>
        <v>0</v>
      </c>
      <c r="S6" s="871">
        <f>IF('固定資本M ok'!S$43=0,0,'固定資本M ok'!S6/'固定資本M ok'!S$43)</f>
        <v>0</v>
      </c>
      <c r="T6" s="871">
        <f>IF('固定資本M ok'!T$43=0,0,'固定資本M ok'!T6/'固定資本M ok'!T$43)</f>
        <v>0</v>
      </c>
      <c r="U6" s="871">
        <f>IF('固定資本M ok'!U$43=0,0,'固定資本M ok'!U6/'固定資本M ok'!U$43)</f>
        <v>0</v>
      </c>
      <c r="V6" s="871">
        <f>IF('固定資本M ok'!V$43=0,0,'固定資本M ok'!V6/'固定資本M ok'!V$43)</f>
        <v>0</v>
      </c>
      <c r="W6" s="871">
        <f>IF('固定資本M ok'!W$43=0,0,'固定資本M ok'!W6/'固定資本M ok'!W$43)</f>
        <v>0</v>
      </c>
      <c r="X6" s="871">
        <f>IF('固定資本M ok'!X$43=0,0,'固定資本M ok'!X6/'固定資本M ok'!X$43)</f>
        <v>0</v>
      </c>
      <c r="Y6" s="871">
        <f>IF('固定資本M ok'!Y$43=0,0,'固定資本M ok'!Y6/'固定資本M ok'!Y$43)</f>
        <v>0</v>
      </c>
      <c r="Z6" s="871">
        <f>IF('固定資本M ok'!Z$43=0,0,'固定資本M ok'!Z6/'固定資本M ok'!Z$43)</f>
        <v>0</v>
      </c>
      <c r="AA6" s="871">
        <f>IF('固定資本M ok'!AA$43=0,0,'固定資本M ok'!AA6/'固定資本M ok'!AA$43)</f>
        <v>0</v>
      </c>
      <c r="AB6" s="871">
        <f>IF('固定資本M ok'!AB$43=0,0,'固定資本M ok'!AB6/'固定資本M ok'!AB$43)</f>
        <v>0</v>
      </c>
      <c r="AC6" s="871">
        <f>IF('固定資本M ok'!AC$43=0,0,'固定資本M ok'!AC6/'固定資本M ok'!AC$43)</f>
        <v>0</v>
      </c>
      <c r="AD6" s="871">
        <f>IF('固定資本M ok'!AD$43=0,0,'固定資本M ok'!AD6/'固定資本M ok'!AD$43)</f>
        <v>0</v>
      </c>
      <c r="AE6" s="871">
        <f>IF('固定資本M ok'!AE$43=0,0,'固定資本M ok'!AE6/'固定資本M ok'!AE$43)</f>
        <v>0</v>
      </c>
      <c r="AF6" s="871">
        <f>IF('固定資本M ok'!AF$43=0,0,'固定資本M ok'!AF6/'固定資本M ok'!AF$43)</f>
        <v>0</v>
      </c>
      <c r="AG6" s="871">
        <f>IF('固定資本M ok'!AG$43=0,0,'固定資本M ok'!AG6/'固定資本M ok'!AG$43)</f>
        <v>0</v>
      </c>
      <c r="AH6" s="871">
        <f>IF('固定資本M ok'!AH$43=0,0,'固定資本M ok'!AH6/'固定資本M ok'!AH$43)</f>
        <v>0</v>
      </c>
      <c r="AI6" s="871">
        <f>IF('固定資本M ok'!AI$43=0,0,'固定資本M ok'!AI6/'固定資本M ok'!AI$43)</f>
        <v>0</v>
      </c>
      <c r="AJ6" s="871">
        <f>IF('固定資本M ok'!AJ$43=0,0,'固定資本M ok'!AJ6/'固定資本M ok'!AJ$43)</f>
        <v>0</v>
      </c>
      <c r="AK6" s="871">
        <f>IF('固定資本M ok'!AK$43=0,0,'固定資本M ok'!AK6/'固定資本M ok'!AK$43)</f>
        <v>0</v>
      </c>
      <c r="AL6" s="871">
        <f>IF('固定資本M ok'!AL$43=0,0,'固定資本M ok'!AL6/'固定資本M ok'!AL$43)</f>
        <v>0</v>
      </c>
      <c r="AM6" s="871">
        <f>IF('固定資本M ok'!AM$43=0,0,'固定資本M ok'!AM6/'固定資本M ok'!AM$43)</f>
        <v>0</v>
      </c>
      <c r="AN6" s="871">
        <f>IF('固定資本M ok'!AN$43=0,0,'固定資本M ok'!AN6/'固定資本M ok'!AN$43)</f>
        <v>0</v>
      </c>
      <c r="AO6" s="871">
        <f>IF('固定資本M ok'!AO$43=0,0,'固定資本M ok'!AO6/'固定資本M ok'!AO$43)</f>
        <v>0</v>
      </c>
      <c r="AP6" s="870">
        <f>IF('固定資本M ok'!AP$43=0,0,'固定資本M ok'!AP6/'固定資本M ok'!AP$43)</f>
        <v>0</v>
      </c>
    </row>
    <row r="7" spans="1:42">
      <c r="A7" s="855">
        <v>4</v>
      </c>
      <c r="B7" s="854" t="s">
        <v>3</v>
      </c>
      <c r="C7" s="871">
        <f>IF('固定資本M ok'!C$43=0,0,'固定資本M ok'!C7/'固定資本M ok'!C$43)</f>
        <v>0</v>
      </c>
      <c r="D7" s="871">
        <f>IF('固定資本M ok'!D$43=0,0,'固定資本M ok'!D7/'固定資本M ok'!D$43)</f>
        <v>0</v>
      </c>
      <c r="E7" s="871">
        <f>IF('固定資本M ok'!E$43=0,0,'固定資本M ok'!E7/'固定資本M ok'!E$43)</f>
        <v>0</v>
      </c>
      <c r="F7" s="871">
        <f>IF('固定資本M ok'!F$43=0,0,'固定資本M ok'!F7/'固定資本M ok'!F$43)</f>
        <v>0</v>
      </c>
      <c r="G7" s="871">
        <f>IF('固定資本M ok'!G$43=0,0,'固定資本M ok'!G7/'固定資本M ok'!G$43)</f>
        <v>0</v>
      </c>
      <c r="H7" s="871">
        <f>IF('固定資本M ok'!H$43=0,0,'固定資本M ok'!H7/'固定資本M ok'!H$43)</f>
        <v>0</v>
      </c>
      <c r="I7" s="871">
        <f>IF('固定資本M ok'!I$43=0,0,'固定資本M ok'!I7/'固定資本M ok'!I$43)</f>
        <v>0</v>
      </c>
      <c r="J7" s="871">
        <f>IF('固定資本M ok'!J$43=0,0,'固定資本M ok'!J7/'固定資本M ok'!J$43)</f>
        <v>0</v>
      </c>
      <c r="K7" s="871">
        <f>IF('固定資本M ok'!K$43=0,0,'固定資本M ok'!K7/'固定資本M ok'!K$43)</f>
        <v>0</v>
      </c>
      <c r="L7" s="871">
        <f>IF('固定資本M ok'!L$43=0,0,'固定資本M ok'!L7/'固定資本M ok'!L$43)</f>
        <v>0</v>
      </c>
      <c r="M7" s="871">
        <f>IF('固定資本M ok'!M$43=0,0,'固定資本M ok'!M7/'固定資本M ok'!M$43)</f>
        <v>0</v>
      </c>
      <c r="N7" s="871">
        <f>IF('固定資本M ok'!N$43=0,0,'固定資本M ok'!N7/'固定資本M ok'!N$43)</f>
        <v>0</v>
      </c>
      <c r="O7" s="871">
        <f>IF('固定資本M ok'!O$43=0,0,'固定資本M ok'!O7/'固定資本M ok'!O$43)</f>
        <v>0</v>
      </c>
      <c r="P7" s="871">
        <f>IF('固定資本M ok'!P$43=0,0,'固定資本M ok'!P7/'固定資本M ok'!P$43)</f>
        <v>0</v>
      </c>
      <c r="Q7" s="871">
        <f>IF('固定資本M ok'!Q$43=0,0,'固定資本M ok'!Q7/'固定資本M ok'!Q$43)</f>
        <v>0</v>
      </c>
      <c r="R7" s="871">
        <f>IF('固定資本M ok'!R$43=0,0,'固定資本M ok'!R7/'固定資本M ok'!R$43)</f>
        <v>0</v>
      </c>
      <c r="S7" s="871">
        <f>IF('固定資本M ok'!S$43=0,0,'固定資本M ok'!S7/'固定資本M ok'!S$43)</f>
        <v>0</v>
      </c>
      <c r="T7" s="871">
        <f>IF('固定資本M ok'!T$43=0,0,'固定資本M ok'!T7/'固定資本M ok'!T$43)</f>
        <v>0</v>
      </c>
      <c r="U7" s="871">
        <f>IF('固定資本M ok'!U$43=0,0,'固定資本M ok'!U7/'固定資本M ok'!U$43)</f>
        <v>0</v>
      </c>
      <c r="V7" s="871">
        <f>IF('固定資本M ok'!V$43=0,0,'固定資本M ok'!V7/'固定資本M ok'!V$43)</f>
        <v>0</v>
      </c>
      <c r="W7" s="871">
        <f>IF('固定資本M ok'!W$43=0,0,'固定資本M ok'!W7/'固定資本M ok'!W$43)</f>
        <v>0</v>
      </c>
      <c r="X7" s="871">
        <f>IF('固定資本M ok'!X$43=0,0,'固定資本M ok'!X7/'固定資本M ok'!X$43)</f>
        <v>0</v>
      </c>
      <c r="Y7" s="871">
        <f>IF('固定資本M ok'!Y$43=0,0,'固定資本M ok'!Y7/'固定資本M ok'!Y$43)</f>
        <v>0</v>
      </c>
      <c r="Z7" s="871">
        <f>IF('固定資本M ok'!Z$43=0,0,'固定資本M ok'!Z7/'固定資本M ok'!Z$43)</f>
        <v>0</v>
      </c>
      <c r="AA7" s="871">
        <f>IF('固定資本M ok'!AA$43=0,0,'固定資本M ok'!AA7/'固定資本M ok'!AA$43)</f>
        <v>0</v>
      </c>
      <c r="AB7" s="871">
        <f>IF('固定資本M ok'!AB$43=0,0,'固定資本M ok'!AB7/'固定資本M ok'!AB$43)</f>
        <v>0</v>
      </c>
      <c r="AC7" s="871">
        <f>IF('固定資本M ok'!AC$43=0,0,'固定資本M ok'!AC7/'固定資本M ok'!AC$43)</f>
        <v>0</v>
      </c>
      <c r="AD7" s="871">
        <f>IF('固定資本M ok'!AD$43=0,0,'固定資本M ok'!AD7/'固定資本M ok'!AD$43)</f>
        <v>0</v>
      </c>
      <c r="AE7" s="871">
        <f>IF('固定資本M ok'!AE$43=0,0,'固定資本M ok'!AE7/'固定資本M ok'!AE$43)</f>
        <v>0</v>
      </c>
      <c r="AF7" s="871">
        <f>IF('固定資本M ok'!AF$43=0,0,'固定資本M ok'!AF7/'固定資本M ok'!AF$43)</f>
        <v>0</v>
      </c>
      <c r="AG7" s="871">
        <f>IF('固定資本M ok'!AG$43=0,0,'固定資本M ok'!AG7/'固定資本M ok'!AG$43)</f>
        <v>0</v>
      </c>
      <c r="AH7" s="871">
        <f>IF('固定資本M ok'!AH$43=0,0,'固定資本M ok'!AH7/'固定資本M ok'!AH$43)</f>
        <v>0</v>
      </c>
      <c r="AI7" s="871">
        <f>IF('固定資本M ok'!AI$43=0,0,'固定資本M ok'!AI7/'固定資本M ok'!AI$43)</f>
        <v>0</v>
      </c>
      <c r="AJ7" s="871">
        <f>IF('固定資本M ok'!AJ$43=0,0,'固定資本M ok'!AJ7/'固定資本M ok'!AJ$43)</f>
        <v>0</v>
      </c>
      <c r="AK7" s="871">
        <f>IF('固定資本M ok'!AK$43=0,0,'固定資本M ok'!AK7/'固定資本M ok'!AK$43)</f>
        <v>0</v>
      </c>
      <c r="AL7" s="871">
        <f>IF('固定資本M ok'!AL$43=0,0,'固定資本M ok'!AL7/'固定資本M ok'!AL$43)</f>
        <v>0</v>
      </c>
      <c r="AM7" s="871">
        <f>IF('固定資本M ok'!AM$43=0,0,'固定資本M ok'!AM7/'固定資本M ok'!AM$43)</f>
        <v>0</v>
      </c>
      <c r="AN7" s="871">
        <f>IF('固定資本M ok'!AN$43=0,0,'固定資本M ok'!AN7/'固定資本M ok'!AN$43)</f>
        <v>0</v>
      </c>
      <c r="AO7" s="871">
        <f>IF('固定資本M ok'!AO$43=0,0,'固定資本M ok'!AO7/'固定資本M ok'!AO$43)</f>
        <v>0</v>
      </c>
      <c r="AP7" s="870">
        <f>IF('固定資本M ok'!AP$43=0,0,'固定資本M ok'!AP7/'固定資本M ok'!AP$43)</f>
        <v>0</v>
      </c>
    </row>
    <row r="8" spans="1:42">
      <c r="A8" s="855">
        <v>5</v>
      </c>
      <c r="B8" s="854" t="s">
        <v>4</v>
      </c>
      <c r="C8" s="871">
        <f>IF('固定資本M ok'!C$43=0,0,'固定資本M ok'!C8/'固定資本M ok'!C$43)</f>
        <v>0</v>
      </c>
      <c r="D8" s="871">
        <f>IF('固定資本M ok'!D$43=0,0,'固定資本M ok'!D8/'固定資本M ok'!D$43)</f>
        <v>0</v>
      </c>
      <c r="E8" s="871">
        <f>IF('固定資本M ok'!E$43=0,0,'固定資本M ok'!E8/'固定資本M ok'!E$43)</f>
        <v>0</v>
      </c>
      <c r="F8" s="871">
        <f>IF('固定資本M ok'!F$43=0,0,'固定資本M ok'!F8/'固定資本M ok'!F$43)</f>
        <v>0</v>
      </c>
      <c r="G8" s="871">
        <f>IF('固定資本M ok'!G$43=0,0,'固定資本M ok'!G8/'固定資本M ok'!G$43)</f>
        <v>0</v>
      </c>
      <c r="H8" s="871">
        <f>IF('固定資本M ok'!H$43=0,0,'固定資本M ok'!H8/'固定資本M ok'!H$43)</f>
        <v>0</v>
      </c>
      <c r="I8" s="871">
        <f>IF('固定資本M ok'!I$43=0,0,'固定資本M ok'!I8/'固定資本M ok'!I$43)</f>
        <v>0</v>
      </c>
      <c r="J8" s="871">
        <f>IF('固定資本M ok'!J$43=0,0,'固定資本M ok'!J8/'固定資本M ok'!J$43)</f>
        <v>0</v>
      </c>
      <c r="K8" s="871">
        <f>IF('固定資本M ok'!K$43=0,0,'固定資本M ok'!K8/'固定資本M ok'!K$43)</f>
        <v>0</v>
      </c>
      <c r="L8" s="871">
        <f>IF('固定資本M ok'!L$43=0,0,'固定資本M ok'!L8/'固定資本M ok'!L$43)</f>
        <v>0</v>
      </c>
      <c r="M8" s="871">
        <f>IF('固定資本M ok'!M$43=0,0,'固定資本M ok'!M8/'固定資本M ok'!M$43)</f>
        <v>0</v>
      </c>
      <c r="N8" s="871">
        <f>IF('固定資本M ok'!N$43=0,0,'固定資本M ok'!N8/'固定資本M ok'!N$43)</f>
        <v>0</v>
      </c>
      <c r="O8" s="871">
        <f>IF('固定資本M ok'!O$43=0,0,'固定資本M ok'!O8/'固定資本M ok'!O$43)</f>
        <v>0</v>
      </c>
      <c r="P8" s="871">
        <f>IF('固定資本M ok'!P$43=0,0,'固定資本M ok'!P8/'固定資本M ok'!P$43)</f>
        <v>0</v>
      </c>
      <c r="Q8" s="871">
        <f>IF('固定資本M ok'!Q$43=0,0,'固定資本M ok'!Q8/'固定資本M ok'!Q$43)</f>
        <v>0</v>
      </c>
      <c r="R8" s="871">
        <f>IF('固定資本M ok'!R$43=0,0,'固定資本M ok'!R8/'固定資本M ok'!R$43)</f>
        <v>0</v>
      </c>
      <c r="S8" s="871">
        <f>IF('固定資本M ok'!S$43=0,0,'固定資本M ok'!S8/'固定資本M ok'!S$43)</f>
        <v>0</v>
      </c>
      <c r="T8" s="871">
        <f>IF('固定資本M ok'!T$43=0,0,'固定資本M ok'!T8/'固定資本M ok'!T$43)</f>
        <v>0</v>
      </c>
      <c r="U8" s="871">
        <f>IF('固定資本M ok'!U$43=0,0,'固定資本M ok'!U8/'固定資本M ok'!U$43)</f>
        <v>0</v>
      </c>
      <c r="V8" s="871">
        <f>IF('固定資本M ok'!V$43=0,0,'固定資本M ok'!V8/'固定資本M ok'!V$43)</f>
        <v>0</v>
      </c>
      <c r="W8" s="871">
        <f>IF('固定資本M ok'!W$43=0,0,'固定資本M ok'!W8/'固定資本M ok'!W$43)</f>
        <v>0</v>
      </c>
      <c r="X8" s="871">
        <f>IF('固定資本M ok'!X$43=0,0,'固定資本M ok'!X8/'固定資本M ok'!X$43)</f>
        <v>0</v>
      </c>
      <c r="Y8" s="871">
        <f>IF('固定資本M ok'!Y$43=0,0,'固定資本M ok'!Y8/'固定資本M ok'!Y$43)</f>
        <v>0</v>
      </c>
      <c r="Z8" s="871">
        <f>IF('固定資本M ok'!Z$43=0,0,'固定資本M ok'!Z8/'固定資本M ok'!Z$43)</f>
        <v>0</v>
      </c>
      <c r="AA8" s="871">
        <f>IF('固定資本M ok'!AA$43=0,0,'固定資本M ok'!AA8/'固定資本M ok'!AA$43)</f>
        <v>0</v>
      </c>
      <c r="AB8" s="871">
        <f>IF('固定資本M ok'!AB$43=0,0,'固定資本M ok'!AB8/'固定資本M ok'!AB$43)</f>
        <v>0</v>
      </c>
      <c r="AC8" s="871">
        <f>IF('固定資本M ok'!AC$43=0,0,'固定資本M ok'!AC8/'固定資本M ok'!AC$43)</f>
        <v>0</v>
      </c>
      <c r="AD8" s="871">
        <f>IF('固定資本M ok'!AD$43=0,0,'固定資本M ok'!AD8/'固定資本M ok'!AD$43)</f>
        <v>0</v>
      </c>
      <c r="AE8" s="871">
        <f>IF('固定資本M ok'!AE$43=0,0,'固定資本M ok'!AE8/'固定資本M ok'!AE$43)</f>
        <v>0</v>
      </c>
      <c r="AF8" s="871">
        <f>IF('固定資本M ok'!AF$43=0,0,'固定資本M ok'!AF8/'固定資本M ok'!AF$43)</f>
        <v>0</v>
      </c>
      <c r="AG8" s="871">
        <f>IF('固定資本M ok'!AG$43=0,0,'固定資本M ok'!AG8/'固定資本M ok'!AG$43)</f>
        <v>0</v>
      </c>
      <c r="AH8" s="871">
        <f>IF('固定資本M ok'!AH$43=0,0,'固定資本M ok'!AH8/'固定資本M ok'!AH$43)</f>
        <v>0</v>
      </c>
      <c r="AI8" s="871">
        <f>IF('固定資本M ok'!AI$43=0,0,'固定資本M ok'!AI8/'固定資本M ok'!AI$43)</f>
        <v>0</v>
      </c>
      <c r="AJ8" s="871">
        <f>IF('固定資本M ok'!AJ$43=0,0,'固定資本M ok'!AJ8/'固定資本M ok'!AJ$43)</f>
        <v>0</v>
      </c>
      <c r="AK8" s="871">
        <f>IF('固定資本M ok'!AK$43=0,0,'固定資本M ok'!AK8/'固定資本M ok'!AK$43)</f>
        <v>0</v>
      </c>
      <c r="AL8" s="871">
        <f>IF('固定資本M ok'!AL$43=0,0,'固定資本M ok'!AL8/'固定資本M ok'!AL$43)</f>
        <v>0</v>
      </c>
      <c r="AM8" s="871">
        <f>IF('固定資本M ok'!AM$43=0,0,'固定資本M ok'!AM8/'固定資本M ok'!AM$43)</f>
        <v>0</v>
      </c>
      <c r="AN8" s="871">
        <f>IF('固定資本M ok'!AN$43=0,0,'固定資本M ok'!AN8/'固定資本M ok'!AN$43)</f>
        <v>0</v>
      </c>
      <c r="AO8" s="871">
        <f>IF('固定資本M ok'!AO$43=0,0,'固定資本M ok'!AO8/'固定資本M ok'!AO$43)</f>
        <v>0</v>
      </c>
      <c r="AP8" s="870">
        <f>IF('固定資本M ok'!AP$43=0,0,'固定資本M ok'!AP8/'固定資本M ok'!AP$43)</f>
        <v>0</v>
      </c>
    </row>
    <row r="9" spans="1:42">
      <c r="A9" s="855">
        <v>6</v>
      </c>
      <c r="B9" s="854" t="s">
        <v>5</v>
      </c>
      <c r="C9" s="871">
        <f>IF('固定資本M ok'!C$43=0,0,'固定資本M ok'!C9/'固定資本M ok'!C$43)</f>
        <v>9.3574547723019333E-5</v>
      </c>
      <c r="D9" s="871">
        <f>IF('固定資本M ok'!D$43=0,0,'固定資本M ok'!D9/'固定資本M ok'!D$43)</f>
        <v>1.0933741526350318E-4</v>
      </c>
      <c r="E9" s="871">
        <f>IF('固定資本M ok'!E$43=0,0,'固定資本M ok'!E9/'固定資本M ok'!E$43)</f>
        <v>7.8470096441855111E-2</v>
      </c>
      <c r="F9" s="871">
        <f>IF('固定資本M ok'!F$43=0,0,'固定資本M ok'!F9/'固定資本M ok'!F$43)</f>
        <v>1.0550419281477371E-3</v>
      </c>
      <c r="G9" s="871">
        <f>IF('固定資本M ok'!G$43=0,0,'固定資本M ok'!G9/'固定資本M ok'!G$43)</f>
        <v>1.2162730358626205E-3</v>
      </c>
      <c r="H9" s="871">
        <f>IF('固定資本M ok'!H$43=0,0,'固定資本M ok'!H9/'固定資本M ok'!H$43)</f>
        <v>5.3053479456298645E-3</v>
      </c>
      <c r="I9" s="871">
        <f>IF('固定資本M ok'!I$43=0,0,'固定資本M ok'!I9/'固定資本M ok'!I$43)</f>
        <v>3.2154959686011425E-3</v>
      </c>
      <c r="J9" s="871">
        <f>IF('固定資本M ok'!J$43=0,0,'固定資本M ok'!J9/'固定資本M ok'!J$43)</f>
        <v>5.3711938876701361E-5</v>
      </c>
      <c r="K9" s="871">
        <f>IF('固定資本M ok'!K$43=0,0,'固定資本M ok'!K9/'固定資本M ok'!K$43)</f>
        <v>9.5184237490271605E-5</v>
      </c>
      <c r="L9" s="871">
        <f>IF('固定資本M ok'!L$43=0,0,'固定資本M ok'!L9/'固定資本M ok'!L$43)</f>
        <v>9.8804851616695341E-4</v>
      </c>
      <c r="M9" s="871">
        <f>IF('固定資本M ok'!M$43=0,0,'固定資本M ok'!M9/'固定資本M ok'!M$43)</f>
        <v>1.4414233742467779E-3</v>
      </c>
      <c r="N9" s="871">
        <f>IF('固定資本M ok'!N$43=0,0,'固定資本M ok'!N9/'固定資本M ok'!N$43)</f>
        <v>2.7965219970229531E-4</v>
      </c>
      <c r="O9" s="871">
        <f>IF('固定資本M ok'!O$43=0,0,'固定資本M ok'!O9/'固定資本M ok'!O$43)</f>
        <v>4.2261692081311495E-4</v>
      </c>
      <c r="P9" s="871">
        <f>IF('固定資本M ok'!P$43=0,0,'固定資本M ok'!P9/'固定資本M ok'!P$43)</f>
        <v>3.0866418775738675E-3</v>
      </c>
      <c r="Q9" s="871">
        <f>IF('固定資本M ok'!Q$43=0,0,'固定資本M ok'!Q9/'固定資本M ok'!Q$43)</f>
        <v>8.827094678435217E-4</v>
      </c>
      <c r="R9" s="871">
        <f>IF('固定資本M ok'!R$43=0,0,'固定資本M ok'!R9/'固定資本M ok'!R$43)</f>
        <v>7.3202493024749596E-4</v>
      </c>
      <c r="S9" s="871">
        <f>IF('固定資本M ok'!S$43=0,0,'固定資本M ok'!S9/'固定資本M ok'!S$43)</f>
        <v>4.285790626836958E-4</v>
      </c>
      <c r="T9" s="871">
        <f>IF('固定資本M ok'!T$43=0,0,'固定資本M ok'!T9/'固定資本M ok'!T$43)</f>
        <v>2.0581787419824432E-4</v>
      </c>
      <c r="U9" s="871">
        <f>IF('固定資本M ok'!U$43=0,0,'固定資本M ok'!U9/'固定資本M ok'!U$43)</f>
        <v>2.9894509971698668E-4</v>
      </c>
      <c r="V9" s="871">
        <f>IF('固定資本M ok'!V$43=0,0,'固定資本M ok'!V9/'固定資本M ok'!V$43)</f>
        <v>1.8955885877341584E-4</v>
      </c>
      <c r="W9" s="871">
        <f>IF('固定資本M ok'!W$43=0,0,'固定資本M ok'!W9/'固定資本M ok'!W$43)</f>
        <v>1.4753449525154867E-4</v>
      </c>
      <c r="X9" s="871">
        <f>IF('固定資本M ok'!X$43=0,0,'固定資本M ok'!X9/'固定資本M ok'!X$43)</f>
        <v>2.2499083503786988E-3</v>
      </c>
      <c r="Y9" s="871">
        <f>IF('固定資本M ok'!Y$43=0,0,'固定資本M ok'!Y9/'固定資本M ok'!Y$43)</f>
        <v>2.1801141700489054E-3</v>
      </c>
      <c r="Z9" s="871">
        <f>IF('固定資本M ok'!Z$43=0,0,'固定資本M ok'!Z9/'固定資本M ok'!Z$43)</f>
        <v>2.3364666279684916E-5</v>
      </c>
      <c r="AA9" s="871">
        <f>IF('固定資本M ok'!AA$43=0,0,'固定資本M ok'!AA9/'固定資本M ok'!AA$43)</f>
        <v>0</v>
      </c>
      <c r="AB9" s="871">
        <f>IF('固定資本M ok'!AB$43=0,0,'固定資本M ok'!AB9/'固定資本M ok'!AB$43)</f>
        <v>6.3995931384494759E-4</v>
      </c>
      <c r="AC9" s="871">
        <f>IF('固定資本M ok'!AC$43=0,0,'固定資本M ok'!AC9/'固定資本M ok'!AC$43)</f>
        <v>4.943163261421045E-4</v>
      </c>
      <c r="AD9" s="871">
        <f>IF('固定資本M ok'!AD$43=0,0,'固定資本M ok'!AD9/'固定資本M ok'!AD$43)</f>
        <v>1.2125904026200692E-3</v>
      </c>
      <c r="AE9" s="871">
        <f>IF('固定資本M ok'!AE$43=0,0,'固定資本M ok'!AE9/'固定資本M ok'!AE$43)</f>
        <v>1.3845364289168393E-3</v>
      </c>
      <c r="AF9" s="871">
        <f>IF('固定資本M ok'!AF$43=0,0,'固定資本M ok'!AF9/'固定資本M ok'!AF$43)</f>
        <v>6.5989095516216258E-4</v>
      </c>
      <c r="AG9" s="871">
        <f>IF('固定資本M ok'!AG$43=0,0,'固定資本M ok'!AG9/'固定資本M ok'!AG$43)</f>
        <v>4.5588064202114928E-4</v>
      </c>
      <c r="AH9" s="871">
        <f>IF('固定資本M ok'!AH$43=0,0,'固定資本M ok'!AH9/'固定資本M ok'!AH$43)</f>
        <v>0</v>
      </c>
      <c r="AI9" s="871">
        <f>IF('固定資本M ok'!AI$43=0,0,'固定資本M ok'!AI9/'固定資本M ok'!AI$43)</f>
        <v>3.5048464279334755E-4</v>
      </c>
      <c r="AJ9" s="871">
        <f>IF('固定資本M ok'!AJ$43=0,0,'固定資本M ok'!AJ9/'固定資本M ok'!AJ$43)</f>
        <v>2.627631847537002E-3</v>
      </c>
      <c r="AK9" s="871">
        <f>IF('固定資本M ok'!AK$43=0,0,'固定資本M ok'!AK9/'固定資本M ok'!AK$43)</f>
        <v>2.5876705420113595E-4</v>
      </c>
      <c r="AL9" s="871">
        <f>IF('固定資本M ok'!AL$43=0,0,'固定資本M ok'!AL9/'固定資本M ok'!AL$43)</f>
        <v>2.5518496014697297E-2</v>
      </c>
      <c r="AM9" s="871">
        <f>IF('固定資本M ok'!AM$43=0,0,'固定資本M ok'!AM9/'固定資本M ok'!AM$43)</f>
        <v>5.3842114716231848E-3</v>
      </c>
      <c r="AN9" s="871">
        <f>IF('固定資本M ok'!AN$43=0,0,'固定資本M ok'!AN9/'固定資本M ok'!AN$43)</f>
        <v>0</v>
      </c>
      <c r="AO9" s="871">
        <f>IF('固定資本M ok'!AO$43=0,0,'固定資本M ok'!AO9/'固定資本M ok'!AO$43)</f>
        <v>8.9662447257383964E-3</v>
      </c>
      <c r="AP9" s="870">
        <f>IF('固定資本M ok'!AP$43=0,0,'固定資本M ok'!AP9/'固定資本M ok'!AP$43)</f>
        <v>3.4992761265606378E-3</v>
      </c>
    </row>
    <row r="10" spans="1:42">
      <c r="A10" s="855">
        <v>7</v>
      </c>
      <c r="B10" s="854" t="s">
        <v>6</v>
      </c>
      <c r="C10" s="871">
        <f>IF('固定資本M ok'!C$43=0,0,'固定資本M ok'!C10/'固定資本M ok'!C$43)</f>
        <v>7.4351869314802192E-4</v>
      </c>
      <c r="D10" s="871">
        <f>IF('固定資本M ok'!D$43=0,0,'固定資本M ok'!D10/'固定資本M ok'!D$43)</f>
        <v>6.2869013776514326E-4</v>
      </c>
      <c r="E10" s="871">
        <f>IF('固定資本M ok'!E$43=0,0,'固定資本M ok'!E10/'固定資本M ok'!E$43)</f>
        <v>1.8871443775166496E-3</v>
      </c>
      <c r="F10" s="871">
        <f>IF('固定資本M ok'!F$43=0,0,'固定資本M ok'!F10/'固定資本M ok'!F$43)</f>
        <v>4.1185710824730186E-3</v>
      </c>
      <c r="G10" s="871">
        <f>IF('固定資本M ok'!G$43=0,0,'固定資本M ok'!G10/'固定資本M ok'!G$43)</f>
        <v>5.8049861041318419E-3</v>
      </c>
      <c r="H10" s="871">
        <f>IF('固定資本M ok'!H$43=0,0,'固定資本M ok'!H10/'固定資本M ok'!H$43)</f>
        <v>1.9927619141498241E-2</v>
      </c>
      <c r="I10" s="871">
        <f>IF('固定資本M ok'!I$43=0,0,'固定資本M ok'!I10/'固定資本M ok'!I$43)</f>
        <v>1.2965088704522178E-2</v>
      </c>
      <c r="J10" s="871">
        <f>IF('固定資本M ok'!J$43=0,0,'固定資本M ok'!J10/'固定資本M ok'!J$43)</f>
        <v>1.3059547452500446E-3</v>
      </c>
      <c r="K10" s="871">
        <f>IF('固定資本M ok'!K$43=0,0,'固定資本M ok'!K10/'固定資本M ok'!K$43)</f>
        <v>1.4641575355121192E-3</v>
      </c>
      <c r="L10" s="871">
        <f>IF('固定資本M ok'!L$43=0,0,'固定資本M ok'!L10/'固定資本M ok'!L$43)</f>
        <v>4.7841140778928162E-3</v>
      </c>
      <c r="M10" s="871">
        <f>IF('固定資本M ok'!M$43=0,0,'固定資本M ok'!M10/'固定資本M ok'!M$43)</f>
        <v>5.7531593806893142E-3</v>
      </c>
      <c r="N10" s="871">
        <f>IF('固定資本M ok'!N$43=0,0,'固定資本M ok'!N10/'固定資本M ok'!N$43)</f>
        <v>1.9487003425940925E-3</v>
      </c>
      <c r="O10" s="871">
        <f>IF('固定資本M ok'!O$43=0,0,'固定資本M ok'!O10/'固定資本M ok'!O$43)</f>
        <v>2.1073216460544869E-3</v>
      </c>
      <c r="P10" s="871">
        <f>IF('固定資本M ok'!P$43=0,0,'固定資本M ok'!P10/'固定資本M ok'!P$43)</f>
        <v>1.178338673840653E-2</v>
      </c>
      <c r="Q10" s="871">
        <f>IF('固定資本M ok'!Q$43=0,0,'固定資本M ok'!Q10/'固定資本M ok'!Q$43)</f>
        <v>3.477629727253689E-3</v>
      </c>
      <c r="R10" s="871">
        <f>IF('固定資本M ok'!R$43=0,0,'固定資本M ok'!R10/'固定資本M ok'!R$43)</f>
        <v>3.0058812902707802E-3</v>
      </c>
      <c r="S10" s="871">
        <f>IF('固定資本M ok'!S$43=0,0,'固定資本M ok'!S10/'固定資本M ok'!S$43)</f>
        <v>2.5148292630791428E-3</v>
      </c>
      <c r="T10" s="871">
        <f>IF('固定資本M ok'!T$43=0,0,'固定資本M ok'!T10/'固定資本M ok'!T$43)</f>
        <v>1.004738147625789E-3</v>
      </c>
      <c r="U10" s="871">
        <f>IF('固定資本M ok'!U$43=0,0,'固定資本M ok'!U10/'固定資本M ok'!U$43)</f>
        <v>1.5584527174467581E-3</v>
      </c>
      <c r="V10" s="871">
        <f>IF('固定資本M ok'!V$43=0,0,'固定資本M ok'!V10/'固定資本M ok'!V$43)</f>
        <v>1.1986700221451108E-3</v>
      </c>
      <c r="W10" s="871">
        <f>IF('固定資本M ok'!W$43=0,0,'固定資本M ok'!W10/'固定資本M ok'!W$43)</f>
        <v>9.4841352342795772E-4</v>
      </c>
      <c r="X10" s="871">
        <f>IF('固定資本M ok'!X$43=0,0,'固定資本M ok'!X10/'固定資本M ok'!X$43)</f>
        <v>1.6373134960157375E-2</v>
      </c>
      <c r="Y10" s="871">
        <f>IF('固定資本M ok'!Y$43=0,0,'固定資本M ok'!Y10/'固定資本M ok'!Y$43)</f>
        <v>2.68658345955351E-3</v>
      </c>
      <c r="Z10" s="871">
        <f>IF('固定資本M ok'!Z$43=0,0,'固定資本M ok'!Z10/'固定資本M ok'!Z$43)</f>
        <v>1.7384169131031622E-4</v>
      </c>
      <c r="AA10" s="871">
        <f>IF('固定資本M ok'!AA$43=0,0,'固定資本M ok'!AA10/'固定資本M ok'!AA$43)</f>
        <v>0</v>
      </c>
      <c r="AB10" s="871">
        <f>IF('固定資本M ok'!AB$43=0,0,'固定資本M ok'!AB10/'固定資本M ok'!AB$43)</f>
        <v>2.7018149839480405E-3</v>
      </c>
      <c r="AC10" s="871">
        <f>IF('固定資本M ok'!AC$43=0,0,'固定資本M ok'!AC10/'固定資本M ok'!AC$43)</f>
        <v>8.845643662670313E-3</v>
      </c>
      <c r="AD10" s="871">
        <f>IF('固定資本M ok'!AD$43=0,0,'固定資本M ok'!AD10/'固定資本M ok'!AD$43)</f>
        <v>7.896039126250325E-3</v>
      </c>
      <c r="AE10" s="871">
        <f>IF('固定資本M ok'!AE$43=0,0,'固定資本M ok'!AE10/'固定資本M ok'!AE$43)</f>
        <v>5.626068471410204E-3</v>
      </c>
      <c r="AF10" s="871">
        <f>IF('固定資本M ok'!AF$43=0,0,'固定資本M ok'!AF10/'固定資本M ok'!AF$43)</f>
        <v>2.8901198196807061E-3</v>
      </c>
      <c r="AG10" s="871">
        <f>IF('固定資本M ok'!AG$43=0,0,'固定資本M ok'!AG10/'固定資本M ok'!AG$43)</f>
        <v>2.5745299371427517E-3</v>
      </c>
      <c r="AH10" s="871">
        <f>IF('固定資本M ok'!AH$43=0,0,'固定資本M ok'!AH10/'固定資本M ok'!AH$43)</f>
        <v>0</v>
      </c>
      <c r="AI10" s="871">
        <f>IF('固定資本M ok'!AI$43=0,0,'固定資本M ok'!AI10/'固定資本M ok'!AI$43)</f>
        <v>4.678894769994453E-3</v>
      </c>
      <c r="AJ10" s="871">
        <f>IF('固定資本M ok'!AJ$43=0,0,'固定資本M ok'!AJ10/'固定資本M ok'!AJ$43)</f>
        <v>6.8409546095975719E-3</v>
      </c>
      <c r="AK10" s="871">
        <f>IF('固定資本M ok'!AK$43=0,0,'固定資本M ok'!AK10/'固定資本M ok'!AK$43)</f>
        <v>1.5869285670906397E-3</v>
      </c>
      <c r="AL10" s="871">
        <f>IF('固定資本M ok'!AL$43=0,0,'固定資本M ok'!AL10/'固定資本M ok'!AL$43)</f>
        <v>1.086868116621535E-2</v>
      </c>
      <c r="AM10" s="871">
        <f>IF('固定資本M ok'!AM$43=0,0,'固定資本M ok'!AM10/'固定資本M ok'!AM$43)</f>
        <v>7.7235654915077953E-3</v>
      </c>
      <c r="AN10" s="871">
        <f>IF('固定資本M ok'!AN$43=0,0,'固定資本M ok'!AN10/'固定資本M ok'!AN$43)</f>
        <v>0</v>
      </c>
      <c r="AO10" s="871">
        <f>IF('固定資本M ok'!AO$43=0,0,'固定資本M ok'!AO10/'固定資本M ok'!AO$43)</f>
        <v>3.3293776371308016E-2</v>
      </c>
      <c r="AP10" s="870">
        <f>IF('固定資本M ok'!AP$43=0,0,'固定資本M ok'!AP10/'固定資本M ok'!AP$43)</f>
        <v>4.8916495694915759E-3</v>
      </c>
    </row>
    <row r="11" spans="1:42">
      <c r="A11" s="855">
        <v>8</v>
      </c>
      <c r="B11" s="854" t="s">
        <v>7</v>
      </c>
      <c r="C11" s="871">
        <f>IF('固定資本M ok'!C$43=0,0,'固定資本M ok'!C11/'固定資本M ok'!C$43)</f>
        <v>0</v>
      </c>
      <c r="D11" s="871">
        <f>IF('固定資本M ok'!D$43=0,0,'固定資本M ok'!D11/'固定資本M ok'!D$43)</f>
        <v>0</v>
      </c>
      <c r="E11" s="871">
        <f>IF('固定資本M ok'!E$43=0,0,'固定資本M ok'!E11/'固定資本M ok'!E$43)</f>
        <v>0</v>
      </c>
      <c r="F11" s="871">
        <f>IF('固定資本M ok'!F$43=0,0,'固定資本M ok'!F11/'固定資本M ok'!F$43)</f>
        <v>0</v>
      </c>
      <c r="G11" s="871">
        <f>IF('固定資本M ok'!G$43=0,0,'固定資本M ok'!G11/'固定資本M ok'!G$43)</f>
        <v>0</v>
      </c>
      <c r="H11" s="871">
        <f>IF('固定資本M ok'!H$43=0,0,'固定資本M ok'!H11/'固定資本M ok'!H$43)</f>
        <v>0</v>
      </c>
      <c r="I11" s="871">
        <f>IF('固定資本M ok'!I$43=0,0,'固定資本M ok'!I11/'固定資本M ok'!I$43)</f>
        <v>0</v>
      </c>
      <c r="J11" s="871">
        <f>IF('固定資本M ok'!J$43=0,0,'固定資本M ok'!J11/'固定資本M ok'!J$43)</f>
        <v>0</v>
      </c>
      <c r="K11" s="871">
        <f>IF('固定資本M ok'!K$43=0,0,'固定資本M ok'!K11/'固定資本M ok'!K$43)</f>
        <v>0</v>
      </c>
      <c r="L11" s="871">
        <f>IF('固定資本M ok'!L$43=0,0,'固定資本M ok'!L11/'固定資本M ok'!L$43)</f>
        <v>0</v>
      </c>
      <c r="M11" s="871">
        <f>IF('固定資本M ok'!M$43=0,0,'固定資本M ok'!M11/'固定資本M ok'!M$43)</f>
        <v>0</v>
      </c>
      <c r="N11" s="871">
        <f>IF('固定資本M ok'!N$43=0,0,'固定資本M ok'!N11/'固定資本M ok'!N$43)</f>
        <v>0</v>
      </c>
      <c r="O11" s="871">
        <f>IF('固定資本M ok'!O$43=0,0,'固定資本M ok'!O11/'固定資本M ok'!O$43)</f>
        <v>0</v>
      </c>
      <c r="P11" s="871">
        <f>IF('固定資本M ok'!P$43=0,0,'固定資本M ok'!P11/'固定資本M ok'!P$43)</f>
        <v>0</v>
      </c>
      <c r="Q11" s="871">
        <f>IF('固定資本M ok'!Q$43=0,0,'固定資本M ok'!Q11/'固定資本M ok'!Q$43)</f>
        <v>0</v>
      </c>
      <c r="R11" s="871">
        <f>IF('固定資本M ok'!R$43=0,0,'固定資本M ok'!R11/'固定資本M ok'!R$43)</f>
        <v>0</v>
      </c>
      <c r="S11" s="871">
        <f>IF('固定資本M ok'!S$43=0,0,'固定資本M ok'!S11/'固定資本M ok'!S$43)</f>
        <v>0</v>
      </c>
      <c r="T11" s="871">
        <f>IF('固定資本M ok'!T$43=0,0,'固定資本M ok'!T11/'固定資本M ok'!T$43)</f>
        <v>0</v>
      </c>
      <c r="U11" s="871">
        <f>IF('固定資本M ok'!U$43=0,0,'固定資本M ok'!U11/'固定資本M ok'!U$43)</f>
        <v>0</v>
      </c>
      <c r="V11" s="871">
        <f>IF('固定資本M ok'!V$43=0,0,'固定資本M ok'!V11/'固定資本M ok'!V$43)</f>
        <v>0</v>
      </c>
      <c r="W11" s="871">
        <f>IF('固定資本M ok'!W$43=0,0,'固定資本M ok'!W11/'固定資本M ok'!W$43)</f>
        <v>0</v>
      </c>
      <c r="X11" s="871">
        <f>IF('固定資本M ok'!X$43=0,0,'固定資本M ok'!X11/'固定資本M ok'!X$43)</f>
        <v>0</v>
      </c>
      <c r="Y11" s="871">
        <f>IF('固定資本M ok'!Y$43=0,0,'固定資本M ok'!Y11/'固定資本M ok'!Y$43)</f>
        <v>0</v>
      </c>
      <c r="Z11" s="871">
        <f>IF('固定資本M ok'!Z$43=0,0,'固定資本M ok'!Z11/'固定資本M ok'!Z$43)</f>
        <v>0</v>
      </c>
      <c r="AA11" s="871">
        <f>IF('固定資本M ok'!AA$43=0,0,'固定資本M ok'!AA11/'固定資本M ok'!AA$43)</f>
        <v>0</v>
      </c>
      <c r="AB11" s="871">
        <f>IF('固定資本M ok'!AB$43=0,0,'固定資本M ok'!AB11/'固定資本M ok'!AB$43)</f>
        <v>0</v>
      </c>
      <c r="AC11" s="871">
        <f>IF('固定資本M ok'!AC$43=0,0,'固定資本M ok'!AC11/'固定資本M ok'!AC$43)</f>
        <v>0</v>
      </c>
      <c r="AD11" s="871">
        <f>IF('固定資本M ok'!AD$43=0,0,'固定資本M ok'!AD11/'固定資本M ok'!AD$43)</f>
        <v>0</v>
      </c>
      <c r="AE11" s="871">
        <f>IF('固定資本M ok'!AE$43=0,0,'固定資本M ok'!AE11/'固定資本M ok'!AE$43)</f>
        <v>0</v>
      </c>
      <c r="AF11" s="871">
        <f>IF('固定資本M ok'!AF$43=0,0,'固定資本M ok'!AF11/'固定資本M ok'!AF$43)</f>
        <v>0</v>
      </c>
      <c r="AG11" s="871">
        <f>IF('固定資本M ok'!AG$43=0,0,'固定資本M ok'!AG11/'固定資本M ok'!AG$43)</f>
        <v>0</v>
      </c>
      <c r="AH11" s="871">
        <f>IF('固定資本M ok'!AH$43=0,0,'固定資本M ok'!AH11/'固定資本M ok'!AH$43)</f>
        <v>0</v>
      </c>
      <c r="AI11" s="871">
        <f>IF('固定資本M ok'!AI$43=0,0,'固定資本M ok'!AI11/'固定資本M ok'!AI$43)</f>
        <v>0</v>
      </c>
      <c r="AJ11" s="871">
        <f>IF('固定資本M ok'!AJ$43=0,0,'固定資本M ok'!AJ11/'固定資本M ok'!AJ$43)</f>
        <v>0</v>
      </c>
      <c r="AK11" s="871">
        <f>IF('固定資本M ok'!AK$43=0,0,'固定資本M ok'!AK11/'固定資本M ok'!AK$43)</f>
        <v>0</v>
      </c>
      <c r="AL11" s="871">
        <f>IF('固定資本M ok'!AL$43=0,0,'固定資本M ok'!AL11/'固定資本M ok'!AL$43)</f>
        <v>0</v>
      </c>
      <c r="AM11" s="871">
        <f>IF('固定資本M ok'!AM$43=0,0,'固定資本M ok'!AM11/'固定資本M ok'!AM$43)</f>
        <v>0</v>
      </c>
      <c r="AN11" s="871">
        <f>IF('固定資本M ok'!AN$43=0,0,'固定資本M ok'!AN11/'固定資本M ok'!AN$43)</f>
        <v>0</v>
      </c>
      <c r="AO11" s="871">
        <f>IF('固定資本M ok'!AO$43=0,0,'固定資本M ok'!AO11/'固定資本M ok'!AO$43)</f>
        <v>0</v>
      </c>
      <c r="AP11" s="870">
        <f>IF('固定資本M ok'!AP$43=0,0,'固定資本M ok'!AP11/'固定資本M ok'!AP$43)</f>
        <v>0</v>
      </c>
    </row>
    <row r="12" spans="1:42">
      <c r="A12" s="855">
        <v>9</v>
      </c>
      <c r="B12" s="854" t="s">
        <v>8</v>
      </c>
      <c r="C12" s="871">
        <f>IF('固定資本M ok'!C$43=0,0,'固定資本M ok'!C12/'固定資本M ok'!C$43)</f>
        <v>0</v>
      </c>
      <c r="D12" s="871">
        <f>IF('固定資本M ok'!D$43=0,0,'固定資本M ok'!D12/'固定資本M ok'!D$43)</f>
        <v>0</v>
      </c>
      <c r="E12" s="871">
        <f>IF('固定資本M ok'!E$43=0,0,'固定資本M ok'!E12/'固定資本M ok'!E$43)</f>
        <v>0</v>
      </c>
      <c r="F12" s="871">
        <f>IF('固定資本M ok'!F$43=0,0,'固定資本M ok'!F12/'固定資本M ok'!F$43)</f>
        <v>0</v>
      </c>
      <c r="G12" s="871">
        <f>IF('固定資本M ok'!G$43=0,0,'固定資本M ok'!G12/'固定資本M ok'!G$43)</f>
        <v>0</v>
      </c>
      <c r="H12" s="871">
        <f>IF('固定資本M ok'!H$43=0,0,'固定資本M ok'!H12/'固定資本M ok'!H$43)</f>
        <v>0</v>
      </c>
      <c r="I12" s="871">
        <f>IF('固定資本M ok'!I$43=0,0,'固定資本M ok'!I12/'固定資本M ok'!I$43)</f>
        <v>0</v>
      </c>
      <c r="J12" s="871">
        <f>IF('固定資本M ok'!J$43=0,0,'固定資本M ok'!J12/'固定資本M ok'!J$43)</f>
        <v>0</v>
      </c>
      <c r="K12" s="871">
        <f>IF('固定資本M ok'!K$43=0,0,'固定資本M ok'!K12/'固定資本M ok'!K$43)</f>
        <v>0</v>
      </c>
      <c r="L12" s="871">
        <f>IF('固定資本M ok'!L$43=0,0,'固定資本M ok'!L12/'固定資本M ok'!L$43)</f>
        <v>0</v>
      </c>
      <c r="M12" s="871">
        <f>IF('固定資本M ok'!M$43=0,0,'固定資本M ok'!M12/'固定資本M ok'!M$43)</f>
        <v>0</v>
      </c>
      <c r="N12" s="871">
        <f>IF('固定資本M ok'!N$43=0,0,'固定資本M ok'!N12/'固定資本M ok'!N$43)</f>
        <v>0</v>
      </c>
      <c r="O12" s="871">
        <f>IF('固定資本M ok'!O$43=0,0,'固定資本M ok'!O12/'固定資本M ok'!O$43)</f>
        <v>0</v>
      </c>
      <c r="P12" s="871">
        <f>IF('固定資本M ok'!P$43=0,0,'固定資本M ok'!P12/'固定資本M ok'!P$43)</f>
        <v>0</v>
      </c>
      <c r="Q12" s="871">
        <f>IF('固定資本M ok'!Q$43=0,0,'固定資本M ok'!Q12/'固定資本M ok'!Q$43)</f>
        <v>0</v>
      </c>
      <c r="R12" s="871">
        <f>IF('固定資本M ok'!R$43=0,0,'固定資本M ok'!R12/'固定資本M ok'!R$43)</f>
        <v>0</v>
      </c>
      <c r="S12" s="871">
        <f>IF('固定資本M ok'!S$43=0,0,'固定資本M ok'!S12/'固定資本M ok'!S$43)</f>
        <v>0</v>
      </c>
      <c r="T12" s="871">
        <f>IF('固定資本M ok'!T$43=0,0,'固定資本M ok'!T12/'固定資本M ok'!T$43)</f>
        <v>0</v>
      </c>
      <c r="U12" s="871">
        <f>IF('固定資本M ok'!U$43=0,0,'固定資本M ok'!U12/'固定資本M ok'!U$43)</f>
        <v>0</v>
      </c>
      <c r="V12" s="871">
        <f>IF('固定資本M ok'!V$43=0,0,'固定資本M ok'!V12/'固定資本M ok'!V$43)</f>
        <v>0</v>
      </c>
      <c r="W12" s="871">
        <f>IF('固定資本M ok'!W$43=0,0,'固定資本M ok'!W12/'固定資本M ok'!W$43)</f>
        <v>0</v>
      </c>
      <c r="X12" s="871">
        <f>IF('固定資本M ok'!X$43=0,0,'固定資本M ok'!X12/'固定資本M ok'!X$43)</f>
        <v>0</v>
      </c>
      <c r="Y12" s="871">
        <f>IF('固定資本M ok'!Y$43=0,0,'固定資本M ok'!Y12/'固定資本M ok'!Y$43)</f>
        <v>0</v>
      </c>
      <c r="Z12" s="871">
        <f>IF('固定資本M ok'!Z$43=0,0,'固定資本M ok'!Z12/'固定資本M ok'!Z$43)</f>
        <v>0</v>
      </c>
      <c r="AA12" s="871">
        <f>IF('固定資本M ok'!AA$43=0,0,'固定資本M ok'!AA12/'固定資本M ok'!AA$43)</f>
        <v>0</v>
      </c>
      <c r="AB12" s="871">
        <f>IF('固定資本M ok'!AB$43=0,0,'固定資本M ok'!AB12/'固定資本M ok'!AB$43)</f>
        <v>0</v>
      </c>
      <c r="AC12" s="871">
        <f>IF('固定資本M ok'!AC$43=0,0,'固定資本M ok'!AC12/'固定資本M ok'!AC$43)</f>
        <v>0</v>
      </c>
      <c r="AD12" s="871">
        <f>IF('固定資本M ok'!AD$43=0,0,'固定資本M ok'!AD12/'固定資本M ok'!AD$43)</f>
        <v>0</v>
      </c>
      <c r="AE12" s="871">
        <f>IF('固定資本M ok'!AE$43=0,0,'固定資本M ok'!AE12/'固定資本M ok'!AE$43)</f>
        <v>0</v>
      </c>
      <c r="AF12" s="871">
        <f>IF('固定資本M ok'!AF$43=0,0,'固定資本M ok'!AF12/'固定資本M ok'!AF$43)</f>
        <v>0</v>
      </c>
      <c r="AG12" s="871">
        <f>IF('固定資本M ok'!AG$43=0,0,'固定資本M ok'!AG12/'固定資本M ok'!AG$43)</f>
        <v>0</v>
      </c>
      <c r="AH12" s="871">
        <f>IF('固定資本M ok'!AH$43=0,0,'固定資本M ok'!AH12/'固定資本M ok'!AH$43)</f>
        <v>0</v>
      </c>
      <c r="AI12" s="871">
        <f>IF('固定資本M ok'!AI$43=0,0,'固定資本M ok'!AI12/'固定資本M ok'!AI$43)</f>
        <v>0</v>
      </c>
      <c r="AJ12" s="871">
        <f>IF('固定資本M ok'!AJ$43=0,0,'固定資本M ok'!AJ12/'固定資本M ok'!AJ$43)</f>
        <v>0</v>
      </c>
      <c r="AK12" s="871">
        <f>IF('固定資本M ok'!AK$43=0,0,'固定資本M ok'!AK12/'固定資本M ok'!AK$43)</f>
        <v>0</v>
      </c>
      <c r="AL12" s="871">
        <f>IF('固定資本M ok'!AL$43=0,0,'固定資本M ok'!AL12/'固定資本M ok'!AL$43)</f>
        <v>0</v>
      </c>
      <c r="AM12" s="871">
        <f>IF('固定資本M ok'!AM$43=0,0,'固定資本M ok'!AM12/'固定資本M ok'!AM$43)</f>
        <v>0</v>
      </c>
      <c r="AN12" s="871">
        <f>IF('固定資本M ok'!AN$43=0,0,'固定資本M ok'!AN12/'固定資本M ok'!AN$43)</f>
        <v>0</v>
      </c>
      <c r="AO12" s="871">
        <f>IF('固定資本M ok'!AO$43=0,0,'固定資本M ok'!AO12/'固定資本M ok'!AO$43)</f>
        <v>0</v>
      </c>
      <c r="AP12" s="870">
        <f>IF('固定資本M ok'!AP$43=0,0,'固定資本M ok'!AP12/'固定資本M ok'!AP$43)</f>
        <v>0</v>
      </c>
    </row>
    <row r="13" spans="1:42">
      <c r="A13" s="855">
        <v>10</v>
      </c>
      <c r="B13" s="854" t="s">
        <v>576</v>
      </c>
      <c r="C13" s="871">
        <f>IF('固定資本M ok'!C$43=0,0,'固定資本M ok'!C13/'固定資本M ok'!C$43)</f>
        <v>0</v>
      </c>
      <c r="D13" s="871">
        <f>IF('固定資本M ok'!D$43=0,0,'固定資本M ok'!D13/'固定資本M ok'!D$43)</f>
        <v>0</v>
      </c>
      <c r="E13" s="871">
        <f>IF('固定資本M ok'!E$43=0,0,'固定資本M ok'!E13/'固定資本M ok'!E$43)</f>
        <v>0</v>
      </c>
      <c r="F13" s="871">
        <f>IF('固定資本M ok'!F$43=0,0,'固定資本M ok'!F13/'固定資本M ok'!F$43)</f>
        <v>0</v>
      </c>
      <c r="G13" s="871">
        <f>IF('固定資本M ok'!G$43=0,0,'固定資本M ok'!G13/'固定資本M ok'!G$43)</f>
        <v>0</v>
      </c>
      <c r="H13" s="871">
        <f>IF('固定資本M ok'!H$43=0,0,'固定資本M ok'!H13/'固定資本M ok'!H$43)</f>
        <v>0</v>
      </c>
      <c r="I13" s="871">
        <f>IF('固定資本M ok'!I$43=0,0,'固定資本M ok'!I13/'固定資本M ok'!I$43)</f>
        <v>0</v>
      </c>
      <c r="J13" s="871">
        <f>IF('固定資本M ok'!J$43=0,0,'固定資本M ok'!J13/'固定資本M ok'!J$43)</f>
        <v>0</v>
      </c>
      <c r="K13" s="871">
        <f>IF('固定資本M ok'!K$43=0,0,'固定資本M ok'!K13/'固定資本M ok'!K$43)</f>
        <v>0</v>
      </c>
      <c r="L13" s="871">
        <f>IF('固定資本M ok'!L$43=0,0,'固定資本M ok'!L13/'固定資本M ok'!L$43)</f>
        <v>0</v>
      </c>
      <c r="M13" s="871">
        <f>IF('固定資本M ok'!M$43=0,0,'固定資本M ok'!M13/'固定資本M ok'!M$43)</f>
        <v>0</v>
      </c>
      <c r="N13" s="871">
        <f>IF('固定資本M ok'!N$43=0,0,'固定資本M ok'!N13/'固定資本M ok'!N$43)</f>
        <v>0</v>
      </c>
      <c r="O13" s="871">
        <f>IF('固定資本M ok'!O$43=0,0,'固定資本M ok'!O13/'固定資本M ok'!O$43)</f>
        <v>0</v>
      </c>
      <c r="P13" s="871">
        <f>IF('固定資本M ok'!P$43=0,0,'固定資本M ok'!P13/'固定資本M ok'!P$43)</f>
        <v>0</v>
      </c>
      <c r="Q13" s="871">
        <f>IF('固定資本M ok'!Q$43=0,0,'固定資本M ok'!Q13/'固定資本M ok'!Q$43)</f>
        <v>0</v>
      </c>
      <c r="R13" s="871">
        <f>IF('固定資本M ok'!R$43=0,0,'固定資本M ok'!R13/'固定資本M ok'!R$43)</f>
        <v>0</v>
      </c>
      <c r="S13" s="871">
        <f>IF('固定資本M ok'!S$43=0,0,'固定資本M ok'!S13/'固定資本M ok'!S$43)</f>
        <v>0</v>
      </c>
      <c r="T13" s="871">
        <f>IF('固定資本M ok'!T$43=0,0,'固定資本M ok'!T13/'固定資本M ok'!T$43)</f>
        <v>0</v>
      </c>
      <c r="U13" s="871">
        <f>IF('固定資本M ok'!U$43=0,0,'固定資本M ok'!U13/'固定資本M ok'!U$43)</f>
        <v>0</v>
      </c>
      <c r="V13" s="871">
        <f>IF('固定資本M ok'!V$43=0,0,'固定資本M ok'!V13/'固定資本M ok'!V$43)</f>
        <v>0</v>
      </c>
      <c r="W13" s="871">
        <f>IF('固定資本M ok'!W$43=0,0,'固定資本M ok'!W13/'固定資本M ok'!W$43)</f>
        <v>0</v>
      </c>
      <c r="X13" s="871">
        <f>IF('固定資本M ok'!X$43=0,0,'固定資本M ok'!X13/'固定資本M ok'!X$43)</f>
        <v>0</v>
      </c>
      <c r="Y13" s="871">
        <f>IF('固定資本M ok'!Y$43=0,0,'固定資本M ok'!Y13/'固定資本M ok'!Y$43)</f>
        <v>0</v>
      </c>
      <c r="Z13" s="871">
        <f>IF('固定資本M ok'!Z$43=0,0,'固定資本M ok'!Z13/'固定資本M ok'!Z$43)</f>
        <v>0</v>
      </c>
      <c r="AA13" s="871">
        <f>IF('固定資本M ok'!AA$43=0,0,'固定資本M ok'!AA13/'固定資本M ok'!AA$43)</f>
        <v>0</v>
      </c>
      <c r="AB13" s="871">
        <f>IF('固定資本M ok'!AB$43=0,0,'固定資本M ok'!AB13/'固定資本M ok'!AB$43)</f>
        <v>0</v>
      </c>
      <c r="AC13" s="871">
        <f>IF('固定資本M ok'!AC$43=0,0,'固定資本M ok'!AC13/'固定資本M ok'!AC$43)</f>
        <v>0</v>
      </c>
      <c r="AD13" s="871">
        <f>IF('固定資本M ok'!AD$43=0,0,'固定資本M ok'!AD13/'固定資本M ok'!AD$43)</f>
        <v>0</v>
      </c>
      <c r="AE13" s="871">
        <f>IF('固定資本M ok'!AE$43=0,0,'固定資本M ok'!AE13/'固定資本M ok'!AE$43)</f>
        <v>0</v>
      </c>
      <c r="AF13" s="871">
        <f>IF('固定資本M ok'!AF$43=0,0,'固定資本M ok'!AF13/'固定資本M ok'!AF$43)</f>
        <v>0</v>
      </c>
      <c r="AG13" s="871">
        <f>IF('固定資本M ok'!AG$43=0,0,'固定資本M ok'!AG13/'固定資本M ok'!AG$43)</f>
        <v>0</v>
      </c>
      <c r="AH13" s="871">
        <f>IF('固定資本M ok'!AH$43=0,0,'固定資本M ok'!AH13/'固定資本M ok'!AH$43)</f>
        <v>0</v>
      </c>
      <c r="AI13" s="871">
        <f>IF('固定資本M ok'!AI$43=0,0,'固定資本M ok'!AI13/'固定資本M ok'!AI$43)</f>
        <v>0</v>
      </c>
      <c r="AJ13" s="871">
        <f>IF('固定資本M ok'!AJ$43=0,0,'固定資本M ok'!AJ13/'固定資本M ok'!AJ$43)</f>
        <v>0</v>
      </c>
      <c r="AK13" s="871">
        <f>IF('固定資本M ok'!AK$43=0,0,'固定資本M ok'!AK13/'固定資本M ok'!AK$43)</f>
        <v>0</v>
      </c>
      <c r="AL13" s="871">
        <f>IF('固定資本M ok'!AL$43=0,0,'固定資本M ok'!AL13/'固定資本M ok'!AL$43)</f>
        <v>0</v>
      </c>
      <c r="AM13" s="871">
        <f>IF('固定資本M ok'!AM$43=0,0,'固定資本M ok'!AM13/'固定資本M ok'!AM$43)</f>
        <v>0</v>
      </c>
      <c r="AN13" s="871">
        <f>IF('固定資本M ok'!AN$43=0,0,'固定資本M ok'!AN13/'固定資本M ok'!AN$43)</f>
        <v>0</v>
      </c>
      <c r="AO13" s="871">
        <f>IF('固定資本M ok'!AO$43=0,0,'固定資本M ok'!AO13/'固定資本M ok'!AO$43)</f>
        <v>0</v>
      </c>
      <c r="AP13" s="870">
        <f>IF('固定資本M ok'!AP$43=0,0,'固定資本M ok'!AP13/'固定資本M ok'!AP$43)</f>
        <v>0</v>
      </c>
    </row>
    <row r="14" spans="1:42">
      <c r="A14" s="855">
        <v>11</v>
      </c>
      <c r="B14" s="854" t="s">
        <v>9</v>
      </c>
      <c r="C14" s="871">
        <f>IF('固定資本M ok'!C$43=0,0,'固定資本M ok'!C14/'固定資本M ok'!C$43)</f>
        <v>0</v>
      </c>
      <c r="D14" s="871">
        <f>IF('固定資本M ok'!D$43=0,0,'固定資本M ok'!D14/'固定資本M ok'!D$43)</f>
        <v>0</v>
      </c>
      <c r="E14" s="871">
        <f>IF('固定資本M ok'!E$43=0,0,'固定資本M ok'!E14/'固定資本M ok'!E$43)</f>
        <v>0</v>
      </c>
      <c r="F14" s="871">
        <f>IF('固定資本M ok'!F$43=0,0,'固定資本M ok'!F14/'固定資本M ok'!F$43)</f>
        <v>0</v>
      </c>
      <c r="G14" s="871">
        <f>IF('固定資本M ok'!G$43=0,0,'固定資本M ok'!G14/'固定資本M ok'!G$43)</f>
        <v>0</v>
      </c>
      <c r="H14" s="871">
        <f>IF('固定資本M ok'!H$43=0,0,'固定資本M ok'!H14/'固定資本M ok'!H$43)</f>
        <v>0</v>
      </c>
      <c r="I14" s="871">
        <f>IF('固定資本M ok'!I$43=0,0,'固定資本M ok'!I14/'固定資本M ok'!I$43)</f>
        <v>0</v>
      </c>
      <c r="J14" s="871">
        <f>IF('固定資本M ok'!J$43=0,0,'固定資本M ok'!J14/'固定資本M ok'!J$43)</f>
        <v>0</v>
      </c>
      <c r="K14" s="871">
        <f>IF('固定資本M ok'!K$43=0,0,'固定資本M ok'!K14/'固定資本M ok'!K$43)</f>
        <v>0</v>
      </c>
      <c r="L14" s="871">
        <f>IF('固定資本M ok'!L$43=0,0,'固定資本M ok'!L14/'固定資本M ok'!L$43)</f>
        <v>0</v>
      </c>
      <c r="M14" s="871">
        <f>IF('固定資本M ok'!M$43=0,0,'固定資本M ok'!M14/'固定資本M ok'!M$43)</f>
        <v>0</v>
      </c>
      <c r="N14" s="871">
        <f>IF('固定資本M ok'!N$43=0,0,'固定資本M ok'!N14/'固定資本M ok'!N$43)</f>
        <v>0</v>
      </c>
      <c r="O14" s="871">
        <f>IF('固定資本M ok'!O$43=0,0,'固定資本M ok'!O14/'固定資本M ok'!O$43)</f>
        <v>0</v>
      </c>
      <c r="P14" s="871">
        <f>IF('固定資本M ok'!P$43=0,0,'固定資本M ok'!P14/'固定資本M ok'!P$43)</f>
        <v>0</v>
      </c>
      <c r="Q14" s="871">
        <f>IF('固定資本M ok'!Q$43=0,0,'固定資本M ok'!Q14/'固定資本M ok'!Q$43)</f>
        <v>0</v>
      </c>
      <c r="R14" s="871">
        <f>IF('固定資本M ok'!R$43=0,0,'固定資本M ok'!R14/'固定資本M ok'!R$43)</f>
        <v>0</v>
      </c>
      <c r="S14" s="871">
        <f>IF('固定資本M ok'!S$43=0,0,'固定資本M ok'!S14/'固定資本M ok'!S$43)</f>
        <v>0</v>
      </c>
      <c r="T14" s="871">
        <f>IF('固定資本M ok'!T$43=0,0,'固定資本M ok'!T14/'固定資本M ok'!T$43)</f>
        <v>0</v>
      </c>
      <c r="U14" s="871">
        <f>IF('固定資本M ok'!U$43=0,0,'固定資本M ok'!U14/'固定資本M ok'!U$43)</f>
        <v>0</v>
      </c>
      <c r="V14" s="871">
        <f>IF('固定資本M ok'!V$43=0,0,'固定資本M ok'!V14/'固定資本M ok'!V$43)</f>
        <v>0</v>
      </c>
      <c r="W14" s="871">
        <f>IF('固定資本M ok'!W$43=0,0,'固定資本M ok'!W14/'固定資本M ok'!W$43)</f>
        <v>0</v>
      </c>
      <c r="X14" s="871">
        <f>IF('固定資本M ok'!X$43=0,0,'固定資本M ok'!X14/'固定資本M ok'!X$43)</f>
        <v>0</v>
      </c>
      <c r="Y14" s="871">
        <f>IF('固定資本M ok'!Y$43=0,0,'固定資本M ok'!Y14/'固定資本M ok'!Y$43)</f>
        <v>0</v>
      </c>
      <c r="Z14" s="871">
        <f>IF('固定資本M ok'!Z$43=0,0,'固定資本M ok'!Z14/'固定資本M ok'!Z$43)</f>
        <v>0</v>
      </c>
      <c r="AA14" s="871">
        <f>IF('固定資本M ok'!AA$43=0,0,'固定資本M ok'!AA14/'固定資本M ok'!AA$43)</f>
        <v>0</v>
      </c>
      <c r="AB14" s="871">
        <f>IF('固定資本M ok'!AB$43=0,0,'固定資本M ok'!AB14/'固定資本M ok'!AB$43)</f>
        <v>0</v>
      </c>
      <c r="AC14" s="871">
        <f>IF('固定資本M ok'!AC$43=0,0,'固定資本M ok'!AC14/'固定資本M ok'!AC$43)</f>
        <v>0</v>
      </c>
      <c r="AD14" s="871">
        <f>IF('固定資本M ok'!AD$43=0,0,'固定資本M ok'!AD14/'固定資本M ok'!AD$43)</f>
        <v>0</v>
      </c>
      <c r="AE14" s="871">
        <f>IF('固定資本M ok'!AE$43=0,0,'固定資本M ok'!AE14/'固定資本M ok'!AE$43)</f>
        <v>0</v>
      </c>
      <c r="AF14" s="871">
        <f>IF('固定資本M ok'!AF$43=0,0,'固定資本M ok'!AF14/'固定資本M ok'!AF$43)</f>
        <v>0</v>
      </c>
      <c r="AG14" s="871">
        <f>IF('固定資本M ok'!AG$43=0,0,'固定資本M ok'!AG14/'固定資本M ok'!AG$43)</f>
        <v>0</v>
      </c>
      <c r="AH14" s="871">
        <f>IF('固定資本M ok'!AH$43=0,0,'固定資本M ok'!AH14/'固定資本M ok'!AH$43)</f>
        <v>0</v>
      </c>
      <c r="AI14" s="871">
        <f>IF('固定資本M ok'!AI$43=0,0,'固定資本M ok'!AI14/'固定資本M ok'!AI$43)</f>
        <v>0</v>
      </c>
      <c r="AJ14" s="871">
        <f>IF('固定資本M ok'!AJ$43=0,0,'固定資本M ok'!AJ14/'固定資本M ok'!AJ$43)</f>
        <v>0</v>
      </c>
      <c r="AK14" s="871">
        <f>IF('固定資本M ok'!AK$43=0,0,'固定資本M ok'!AK14/'固定資本M ok'!AK$43)</f>
        <v>0</v>
      </c>
      <c r="AL14" s="871">
        <f>IF('固定資本M ok'!AL$43=0,0,'固定資本M ok'!AL14/'固定資本M ok'!AL$43)</f>
        <v>0</v>
      </c>
      <c r="AM14" s="871">
        <f>IF('固定資本M ok'!AM$43=0,0,'固定資本M ok'!AM14/'固定資本M ok'!AM$43)</f>
        <v>0</v>
      </c>
      <c r="AN14" s="871">
        <f>IF('固定資本M ok'!AN$43=0,0,'固定資本M ok'!AN14/'固定資本M ok'!AN$43)</f>
        <v>0</v>
      </c>
      <c r="AO14" s="871">
        <f>IF('固定資本M ok'!AO$43=0,0,'固定資本M ok'!AO14/'固定資本M ok'!AO$43)</f>
        <v>0</v>
      </c>
      <c r="AP14" s="870">
        <f>IF('固定資本M ok'!AP$43=0,0,'固定資本M ok'!AP14/'固定資本M ok'!AP$43)</f>
        <v>0</v>
      </c>
    </row>
    <row r="15" spans="1:42">
      <c r="A15" s="855">
        <v>12</v>
      </c>
      <c r="B15" s="854" t="s">
        <v>10</v>
      </c>
      <c r="C15" s="871">
        <f>IF('固定資本M ok'!C$43=0,0,'固定資本M ok'!C15/'固定資本M ok'!C$43)</f>
        <v>0</v>
      </c>
      <c r="D15" s="871">
        <f>IF('固定資本M ok'!D$43=0,0,'固定資本M ok'!D15/'固定資本M ok'!D$43)</f>
        <v>0</v>
      </c>
      <c r="E15" s="871">
        <f>IF('固定資本M ok'!E$43=0,0,'固定資本M ok'!E15/'固定資本M ok'!E$43)</f>
        <v>0</v>
      </c>
      <c r="F15" s="871">
        <f>IF('固定資本M ok'!F$43=0,0,'固定資本M ok'!F15/'固定資本M ok'!F$43)</f>
        <v>0</v>
      </c>
      <c r="G15" s="871">
        <f>IF('固定資本M ok'!G$43=0,0,'固定資本M ok'!G15/'固定資本M ok'!G$43)</f>
        <v>0</v>
      </c>
      <c r="H15" s="871">
        <f>IF('固定資本M ok'!H$43=0,0,'固定資本M ok'!H15/'固定資本M ok'!H$43)</f>
        <v>0</v>
      </c>
      <c r="I15" s="871">
        <f>IF('固定資本M ok'!I$43=0,0,'固定資本M ok'!I15/'固定資本M ok'!I$43)</f>
        <v>0</v>
      </c>
      <c r="J15" s="871">
        <f>IF('固定資本M ok'!J$43=0,0,'固定資本M ok'!J15/'固定資本M ok'!J$43)</f>
        <v>0</v>
      </c>
      <c r="K15" s="871">
        <f>IF('固定資本M ok'!K$43=0,0,'固定資本M ok'!K15/'固定資本M ok'!K$43)</f>
        <v>0</v>
      </c>
      <c r="L15" s="871">
        <f>IF('固定資本M ok'!L$43=0,0,'固定資本M ok'!L15/'固定資本M ok'!L$43)</f>
        <v>0</v>
      </c>
      <c r="M15" s="871">
        <f>IF('固定資本M ok'!M$43=0,0,'固定資本M ok'!M15/'固定資本M ok'!M$43)</f>
        <v>0</v>
      </c>
      <c r="N15" s="871">
        <f>IF('固定資本M ok'!N$43=0,0,'固定資本M ok'!N15/'固定資本M ok'!N$43)</f>
        <v>0</v>
      </c>
      <c r="O15" s="871">
        <f>IF('固定資本M ok'!O$43=0,0,'固定資本M ok'!O15/'固定資本M ok'!O$43)</f>
        <v>0</v>
      </c>
      <c r="P15" s="871">
        <f>IF('固定資本M ok'!P$43=0,0,'固定資本M ok'!P15/'固定資本M ok'!P$43)</f>
        <v>0</v>
      </c>
      <c r="Q15" s="871">
        <f>IF('固定資本M ok'!Q$43=0,0,'固定資本M ok'!Q15/'固定資本M ok'!Q$43)</f>
        <v>0</v>
      </c>
      <c r="R15" s="871">
        <f>IF('固定資本M ok'!R$43=0,0,'固定資本M ok'!R15/'固定資本M ok'!R$43)</f>
        <v>0</v>
      </c>
      <c r="S15" s="871">
        <f>IF('固定資本M ok'!S$43=0,0,'固定資本M ok'!S15/'固定資本M ok'!S$43)</f>
        <v>0</v>
      </c>
      <c r="T15" s="871">
        <f>IF('固定資本M ok'!T$43=0,0,'固定資本M ok'!T15/'固定資本M ok'!T$43)</f>
        <v>0</v>
      </c>
      <c r="U15" s="871">
        <f>IF('固定資本M ok'!U$43=0,0,'固定資本M ok'!U15/'固定資本M ok'!U$43)</f>
        <v>0</v>
      </c>
      <c r="V15" s="871">
        <f>IF('固定資本M ok'!V$43=0,0,'固定資本M ok'!V15/'固定資本M ok'!V$43)</f>
        <v>0</v>
      </c>
      <c r="W15" s="871">
        <f>IF('固定資本M ok'!W$43=0,0,'固定資本M ok'!W15/'固定資本M ok'!W$43)</f>
        <v>0</v>
      </c>
      <c r="X15" s="871">
        <f>IF('固定資本M ok'!X$43=0,0,'固定資本M ok'!X15/'固定資本M ok'!X$43)</f>
        <v>0</v>
      </c>
      <c r="Y15" s="871">
        <f>IF('固定資本M ok'!Y$43=0,0,'固定資本M ok'!Y15/'固定資本M ok'!Y$43)</f>
        <v>0</v>
      </c>
      <c r="Z15" s="871">
        <f>IF('固定資本M ok'!Z$43=0,0,'固定資本M ok'!Z15/'固定資本M ok'!Z$43)</f>
        <v>0</v>
      </c>
      <c r="AA15" s="871">
        <f>IF('固定資本M ok'!AA$43=0,0,'固定資本M ok'!AA15/'固定資本M ok'!AA$43)</f>
        <v>0</v>
      </c>
      <c r="AB15" s="871">
        <f>IF('固定資本M ok'!AB$43=0,0,'固定資本M ok'!AB15/'固定資本M ok'!AB$43)</f>
        <v>0</v>
      </c>
      <c r="AC15" s="871">
        <f>IF('固定資本M ok'!AC$43=0,0,'固定資本M ok'!AC15/'固定資本M ok'!AC$43)</f>
        <v>0</v>
      </c>
      <c r="AD15" s="871">
        <f>IF('固定資本M ok'!AD$43=0,0,'固定資本M ok'!AD15/'固定資本M ok'!AD$43)</f>
        <v>0</v>
      </c>
      <c r="AE15" s="871">
        <f>IF('固定資本M ok'!AE$43=0,0,'固定資本M ok'!AE15/'固定資本M ok'!AE$43)</f>
        <v>0</v>
      </c>
      <c r="AF15" s="871">
        <f>IF('固定資本M ok'!AF$43=0,0,'固定資本M ok'!AF15/'固定資本M ok'!AF$43)</f>
        <v>0</v>
      </c>
      <c r="AG15" s="871">
        <f>IF('固定資本M ok'!AG$43=0,0,'固定資本M ok'!AG15/'固定資本M ok'!AG$43)</f>
        <v>0</v>
      </c>
      <c r="AH15" s="871">
        <f>IF('固定資本M ok'!AH$43=0,0,'固定資本M ok'!AH15/'固定資本M ok'!AH$43)</f>
        <v>0</v>
      </c>
      <c r="AI15" s="871">
        <f>IF('固定資本M ok'!AI$43=0,0,'固定資本M ok'!AI15/'固定資本M ok'!AI$43)</f>
        <v>0</v>
      </c>
      <c r="AJ15" s="871">
        <f>IF('固定資本M ok'!AJ$43=0,0,'固定資本M ok'!AJ15/'固定資本M ok'!AJ$43)</f>
        <v>0</v>
      </c>
      <c r="AK15" s="871">
        <f>IF('固定資本M ok'!AK$43=0,0,'固定資本M ok'!AK15/'固定資本M ok'!AK$43)</f>
        <v>0</v>
      </c>
      <c r="AL15" s="871">
        <f>IF('固定資本M ok'!AL$43=0,0,'固定資本M ok'!AL15/'固定資本M ok'!AL$43)</f>
        <v>0</v>
      </c>
      <c r="AM15" s="871">
        <f>IF('固定資本M ok'!AM$43=0,0,'固定資本M ok'!AM15/'固定資本M ok'!AM$43)</f>
        <v>0</v>
      </c>
      <c r="AN15" s="871">
        <f>IF('固定資本M ok'!AN$43=0,0,'固定資本M ok'!AN15/'固定資本M ok'!AN$43)</f>
        <v>0</v>
      </c>
      <c r="AO15" s="871">
        <f>IF('固定資本M ok'!AO$43=0,0,'固定資本M ok'!AO15/'固定資本M ok'!AO$43)</f>
        <v>0</v>
      </c>
      <c r="AP15" s="870">
        <f>IF('固定資本M ok'!AP$43=0,0,'固定資本M ok'!AP15/'固定資本M ok'!AP$43)</f>
        <v>0</v>
      </c>
    </row>
    <row r="16" spans="1:42">
      <c r="A16" s="855">
        <v>13</v>
      </c>
      <c r="B16" s="854" t="s">
        <v>11</v>
      </c>
      <c r="C16" s="871">
        <f>IF('固定資本M ok'!C$43=0,0,'固定資本M ok'!C16/'固定資本M ok'!C$43)</f>
        <v>0</v>
      </c>
      <c r="D16" s="871">
        <f>IF('固定資本M ok'!D$43=0,0,'固定資本M ok'!D16/'固定資本M ok'!D$43)</f>
        <v>0</v>
      </c>
      <c r="E16" s="871">
        <f>IF('固定資本M ok'!E$43=0,0,'固定資本M ok'!E16/'固定資本M ok'!E$43)</f>
        <v>0</v>
      </c>
      <c r="F16" s="871">
        <f>IF('固定資本M ok'!F$43=0,0,'固定資本M ok'!F16/'固定資本M ok'!F$43)</f>
        <v>0</v>
      </c>
      <c r="G16" s="871">
        <f>IF('固定資本M ok'!G$43=0,0,'固定資本M ok'!G16/'固定資本M ok'!G$43)</f>
        <v>0</v>
      </c>
      <c r="H16" s="871">
        <f>IF('固定資本M ok'!H$43=0,0,'固定資本M ok'!H16/'固定資本M ok'!H$43)</f>
        <v>0</v>
      </c>
      <c r="I16" s="871">
        <f>IF('固定資本M ok'!I$43=0,0,'固定資本M ok'!I16/'固定資本M ok'!I$43)</f>
        <v>0</v>
      </c>
      <c r="J16" s="871">
        <f>IF('固定資本M ok'!J$43=0,0,'固定資本M ok'!J16/'固定資本M ok'!J$43)</f>
        <v>0</v>
      </c>
      <c r="K16" s="871">
        <f>IF('固定資本M ok'!K$43=0,0,'固定資本M ok'!K16/'固定資本M ok'!K$43)</f>
        <v>0</v>
      </c>
      <c r="L16" s="871">
        <f>IF('固定資本M ok'!L$43=0,0,'固定資本M ok'!L16/'固定資本M ok'!L$43)</f>
        <v>0</v>
      </c>
      <c r="M16" s="871">
        <f>IF('固定資本M ok'!M$43=0,0,'固定資本M ok'!M16/'固定資本M ok'!M$43)</f>
        <v>0</v>
      </c>
      <c r="N16" s="871">
        <f>IF('固定資本M ok'!N$43=0,0,'固定資本M ok'!N16/'固定資本M ok'!N$43)</f>
        <v>0</v>
      </c>
      <c r="O16" s="871">
        <f>IF('固定資本M ok'!O$43=0,0,'固定資本M ok'!O16/'固定資本M ok'!O$43)</f>
        <v>0</v>
      </c>
      <c r="P16" s="871">
        <f>IF('固定資本M ok'!P$43=0,0,'固定資本M ok'!P16/'固定資本M ok'!P$43)</f>
        <v>0</v>
      </c>
      <c r="Q16" s="871">
        <f>IF('固定資本M ok'!Q$43=0,0,'固定資本M ok'!Q16/'固定資本M ok'!Q$43)</f>
        <v>0</v>
      </c>
      <c r="R16" s="871">
        <f>IF('固定資本M ok'!R$43=0,0,'固定資本M ok'!R16/'固定資本M ok'!R$43)</f>
        <v>0</v>
      </c>
      <c r="S16" s="871">
        <f>IF('固定資本M ok'!S$43=0,0,'固定資本M ok'!S16/'固定資本M ok'!S$43)</f>
        <v>0</v>
      </c>
      <c r="T16" s="871">
        <f>IF('固定資本M ok'!T$43=0,0,'固定資本M ok'!T16/'固定資本M ok'!T$43)</f>
        <v>0</v>
      </c>
      <c r="U16" s="871">
        <f>IF('固定資本M ok'!U$43=0,0,'固定資本M ok'!U16/'固定資本M ok'!U$43)</f>
        <v>0</v>
      </c>
      <c r="V16" s="871">
        <f>IF('固定資本M ok'!V$43=0,0,'固定資本M ok'!V16/'固定資本M ok'!V$43)</f>
        <v>0</v>
      </c>
      <c r="W16" s="871">
        <f>IF('固定資本M ok'!W$43=0,0,'固定資本M ok'!W16/'固定資本M ok'!W$43)</f>
        <v>0</v>
      </c>
      <c r="X16" s="871">
        <f>IF('固定資本M ok'!X$43=0,0,'固定資本M ok'!X16/'固定資本M ok'!X$43)</f>
        <v>0</v>
      </c>
      <c r="Y16" s="871">
        <f>IF('固定資本M ok'!Y$43=0,0,'固定資本M ok'!Y16/'固定資本M ok'!Y$43)</f>
        <v>0</v>
      </c>
      <c r="Z16" s="871">
        <f>IF('固定資本M ok'!Z$43=0,0,'固定資本M ok'!Z16/'固定資本M ok'!Z$43)</f>
        <v>7.2196390094753371E-2</v>
      </c>
      <c r="AA16" s="871">
        <f>IF('固定資本M ok'!AA$43=0,0,'固定資本M ok'!AA16/'固定資本M ok'!AA$43)</f>
        <v>0</v>
      </c>
      <c r="AB16" s="871">
        <f>IF('固定資本M ok'!AB$43=0,0,'固定資本M ok'!AB16/'固定資本M ok'!AB$43)</f>
        <v>0</v>
      </c>
      <c r="AC16" s="871">
        <f>IF('固定資本M ok'!AC$43=0,0,'固定資本M ok'!AC16/'固定資本M ok'!AC$43)</f>
        <v>0</v>
      </c>
      <c r="AD16" s="871">
        <f>IF('固定資本M ok'!AD$43=0,0,'固定資本M ok'!AD16/'固定資本M ok'!AD$43)</f>
        <v>0</v>
      </c>
      <c r="AE16" s="871">
        <f>IF('固定資本M ok'!AE$43=0,0,'固定資本M ok'!AE16/'固定資本M ok'!AE$43)</f>
        <v>0</v>
      </c>
      <c r="AF16" s="871">
        <f>IF('固定資本M ok'!AF$43=0,0,'固定資本M ok'!AF16/'固定資本M ok'!AF$43)</f>
        <v>0</v>
      </c>
      <c r="AG16" s="871">
        <f>IF('固定資本M ok'!AG$43=0,0,'固定資本M ok'!AG16/'固定資本M ok'!AG$43)</f>
        <v>0</v>
      </c>
      <c r="AH16" s="871">
        <f>IF('固定資本M ok'!AH$43=0,0,'固定資本M ok'!AH16/'固定資本M ok'!AH$43)</f>
        <v>0</v>
      </c>
      <c r="AI16" s="871">
        <f>IF('固定資本M ok'!AI$43=0,0,'固定資本M ok'!AI16/'固定資本M ok'!AI$43)</f>
        <v>0</v>
      </c>
      <c r="AJ16" s="871">
        <f>IF('固定資本M ok'!AJ$43=0,0,'固定資本M ok'!AJ16/'固定資本M ok'!AJ$43)</f>
        <v>0</v>
      </c>
      <c r="AK16" s="871">
        <f>IF('固定資本M ok'!AK$43=0,0,'固定資本M ok'!AK16/'固定資本M ok'!AK$43)</f>
        <v>0</v>
      </c>
      <c r="AL16" s="871">
        <f>IF('固定資本M ok'!AL$43=0,0,'固定資本M ok'!AL16/'固定資本M ok'!AL$43)</f>
        <v>0</v>
      </c>
      <c r="AM16" s="871">
        <f>IF('固定資本M ok'!AM$43=0,0,'固定資本M ok'!AM16/'固定資本M ok'!AM$43)</f>
        <v>0</v>
      </c>
      <c r="AN16" s="871">
        <f>IF('固定資本M ok'!AN$43=0,0,'固定資本M ok'!AN16/'固定資本M ok'!AN$43)</f>
        <v>0</v>
      </c>
      <c r="AO16" s="871">
        <f>IF('固定資本M ok'!AO$43=0,0,'固定資本M ok'!AO16/'固定資本M ok'!AO$43)</f>
        <v>0</v>
      </c>
      <c r="AP16" s="870">
        <f>IF('固定資本M ok'!AP$43=0,0,'固定資本M ok'!AP16/'固定資本M ok'!AP$43)</f>
        <v>3.6982383824763882E-3</v>
      </c>
    </row>
    <row r="17" spans="1:42">
      <c r="A17" s="855">
        <v>14</v>
      </c>
      <c r="B17" s="854" t="s">
        <v>12</v>
      </c>
      <c r="C17" s="871">
        <f>IF('固定資本M ok'!C$43=0,0,'固定資本M ok'!C17/'固定資本M ok'!C$43)</f>
        <v>2.7564595453292518E-4</v>
      </c>
      <c r="D17" s="871">
        <f>IF('固定資本M ok'!D$43=0,0,'固定資本M ok'!D17/'固定資本M ok'!D$43)</f>
        <v>7.0795976383118304E-3</v>
      </c>
      <c r="E17" s="871">
        <f>IF('固定資本M ok'!E$43=0,0,'固定資本M ok'!E17/'固定資本M ok'!E$43)</f>
        <v>2.4521905138079722E-3</v>
      </c>
      <c r="F17" s="871">
        <f>IF('固定資本M ok'!F$43=0,0,'固定資本M ok'!F17/'固定資本M ok'!F$43)</f>
        <v>4.9704197503848951E-3</v>
      </c>
      <c r="G17" s="871">
        <f>IF('固定資本M ok'!G$43=0,0,'固定資本M ok'!G17/'固定資本M ok'!G$43)</f>
        <v>1.6181251346001988E-2</v>
      </c>
      <c r="H17" s="871">
        <f>IF('固定資本M ok'!H$43=0,0,'固定資本M ok'!H17/'固定資本M ok'!H$43)</f>
        <v>2.2525725832855135E-2</v>
      </c>
      <c r="I17" s="871">
        <f>IF('固定資本M ok'!I$43=0,0,'固定資本M ok'!I17/'固定資本M ok'!I$43)</f>
        <v>1.5223771849631916E-2</v>
      </c>
      <c r="J17" s="871">
        <f>IF('固定資本M ok'!J$43=0,0,'固定資本M ok'!J17/'固定資本M ok'!J$43)</f>
        <v>2.6656214293767908E-4</v>
      </c>
      <c r="K17" s="871">
        <f>IF('固定資本M ok'!K$43=0,0,'固定資本M ok'!K17/'固定資本M ok'!K$43)</f>
        <v>4.7032211465781266E-4</v>
      </c>
      <c r="L17" s="871">
        <f>IF('固定資本M ok'!L$43=0,0,'固定資本M ok'!L17/'固定資本M ok'!L$43)</f>
        <v>4.6547723279065922E-3</v>
      </c>
      <c r="M17" s="871">
        <f>IF('固定資本M ok'!M$43=0,0,'固定資本M ok'!M17/'固定資本M ok'!M$43)</f>
        <v>6.7981913270182279E-3</v>
      </c>
      <c r="N17" s="871">
        <f>IF('固定資本M ok'!N$43=0,0,'固定資本M ok'!N17/'固定資本M ok'!N$43)</f>
        <v>1.4047083114729127E-3</v>
      </c>
      <c r="O17" s="871">
        <f>IF('固定資本M ok'!O$43=0,0,'固定資本M ok'!O17/'固定資本M ok'!O$43)</f>
        <v>2.0285612199029517E-3</v>
      </c>
      <c r="P17" s="871">
        <f>IF('固定資本M ok'!P$43=0,0,'固定資本M ok'!P17/'固定資本M ok'!P$43)</f>
        <v>2.8968967939820765E-2</v>
      </c>
      <c r="Q17" s="871">
        <f>IF('固定資本M ok'!Q$43=0,0,'固定資本M ok'!Q17/'固定資本M ok'!Q$43)</f>
        <v>4.1570567983295371E-3</v>
      </c>
      <c r="R17" s="871">
        <f>IF('固定資本M ok'!R$43=0,0,'固定資本M ok'!R17/'固定資本M ok'!R$43)</f>
        <v>3.4512435014753405E-3</v>
      </c>
      <c r="S17" s="871">
        <f>IF('固定資本M ok'!S$43=0,0,'固定資本M ok'!S17/'固定資本M ok'!S$43)</f>
        <v>2.0563244803078074E-3</v>
      </c>
      <c r="T17" s="871">
        <f>IF('固定資本M ok'!T$43=0,0,'固定資本M ok'!T17/'固定資本M ok'!T$43)</f>
        <v>9.7037957219237069E-4</v>
      </c>
      <c r="U17" s="871">
        <f>IF('固定資本M ok'!U$43=0,0,'固定資本M ok'!U17/'固定資本M ok'!U$43)</f>
        <v>1.4309982797231088E-3</v>
      </c>
      <c r="V17" s="871">
        <f>IF('固定資本M ok'!V$43=0,0,'固定資本M ok'!V17/'固定資本M ok'!V$43)</f>
        <v>9.0180664173861744E-4</v>
      </c>
      <c r="W17" s="871">
        <f>IF('固定資本M ok'!W$43=0,0,'固定資本M ok'!W17/'固定資本M ok'!W$43)</f>
        <v>8.0277049606424942E-4</v>
      </c>
      <c r="X17" s="871">
        <f>IF('固定資本M ok'!X$43=0,0,'固定資本M ok'!X17/'固定資本M ok'!X$43)</f>
        <v>1.071681584855569E-2</v>
      </c>
      <c r="Y17" s="871">
        <f>IF('固定資本M ok'!Y$43=0,0,'固定資本M ok'!Y17/'固定資本M ok'!Y$43)</f>
        <v>3.5400860261267102E-3</v>
      </c>
      <c r="Z17" s="871">
        <f>IF('固定資本M ok'!Z$43=0,0,'固定資本M ok'!Z17/'固定資本M ok'!Z$43)</f>
        <v>1.2754106822396812E-4</v>
      </c>
      <c r="AA17" s="871">
        <f>IF('固定資本M ok'!AA$43=0,0,'固定資本M ok'!AA17/'固定資本M ok'!AA$43)</f>
        <v>0</v>
      </c>
      <c r="AB17" s="871">
        <f>IF('固定資本M ok'!AB$43=0,0,'固定資本M ok'!AB17/'固定資本M ok'!AB$43)</f>
        <v>1.96861656477469E-3</v>
      </c>
      <c r="AC17" s="871">
        <f>IF('固定資本M ok'!AC$43=0,0,'固定資本M ok'!AC17/'固定資本M ok'!AC$43)</f>
        <v>6.8515102351753695E-3</v>
      </c>
      <c r="AD17" s="871">
        <f>IF('固定資本M ok'!AD$43=0,0,'固定資本M ok'!AD17/'固定資本M ok'!AD$43)</f>
        <v>4.5801687940406101E-3</v>
      </c>
      <c r="AE17" s="871">
        <f>IF('固定資本M ok'!AE$43=0,0,'固定資本M ok'!AE17/'固定資本M ok'!AE$43)</f>
        <v>4.4440507495414928E-3</v>
      </c>
      <c r="AF17" s="871">
        <f>IF('固定資本M ok'!AF$43=0,0,'固定資本M ok'!AF17/'固定資本M ok'!AF$43)</f>
        <v>3.1455061893408678E-3</v>
      </c>
      <c r="AG17" s="871">
        <f>IF('固定資本M ok'!AG$43=0,0,'固定資本M ok'!AG17/'固定資本M ok'!AG$43)</f>
        <v>1.9094983927455383E-3</v>
      </c>
      <c r="AH17" s="871">
        <f>IF('固定資本M ok'!AH$43=0,0,'固定資本M ok'!AH17/'固定資本M ok'!AH$43)</f>
        <v>0</v>
      </c>
      <c r="AI17" s="871">
        <f>IF('固定資本M ok'!AI$43=0,0,'固定資本M ok'!AI17/'固定資本M ok'!AI$43)</f>
        <v>3.1212688145759492E-3</v>
      </c>
      <c r="AJ17" s="871">
        <f>IF('固定資本M ok'!AJ$43=0,0,'固定資本M ok'!AJ17/'固定資本M ok'!AJ$43)</f>
        <v>4.5632003344940036E-3</v>
      </c>
      <c r="AK17" s="871">
        <f>IF('固定資本M ok'!AK$43=0,0,'固定資本M ok'!AK17/'固定資本M ok'!AK$43)</f>
        <v>1.314959112164956E-3</v>
      </c>
      <c r="AL17" s="871">
        <f>IF('固定資本M ok'!AL$43=0,0,'固定資本M ok'!AL17/'固定資本M ok'!AL$43)</f>
        <v>7.2399267048770923E-3</v>
      </c>
      <c r="AM17" s="871">
        <f>IF('固定資本M ok'!AM$43=0,0,'固定資本M ok'!AM17/'固定資本M ok'!AM$43)</f>
        <v>1.7994580230508903E-2</v>
      </c>
      <c r="AN17" s="871">
        <f>IF('固定資本M ok'!AN$43=0,0,'固定資本M ok'!AN17/'固定資本M ok'!AN$43)</f>
        <v>0</v>
      </c>
      <c r="AO17" s="871">
        <f>IF('固定資本M ok'!AO$43=0,0,'固定資本M ok'!AO17/'固定資本M ok'!AO$43)</f>
        <v>4.261163853727145E-2</v>
      </c>
      <c r="AP17" s="870">
        <f>IF('固定資本M ok'!AP$43=0,0,'固定資本M ok'!AP17/'固定資本M ok'!AP$43)</f>
        <v>4.8972385202786127E-3</v>
      </c>
    </row>
    <row r="18" spans="1:42">
      <c r="A18" s="855">
        <v>15</v>
      </c>
      <c r="B18" s="854" t="s">
        <v>418</v>
      </c>
      <c r="C18" s="871">
        <f>IF('固定資本M ok'!C$43=0,0,'固定資本M ok'!C18/'固定資本M ok'!C$43)</f>
        <v>2.7238172612398266E-3</v>
      </c>
      <c r="D18" s="871">
        <f>IF('固定資本M ok'!D$43=0,0,'固定資本M ok'!D18/'固定資本M ok'!D$43)</f>
        <v>8.6540564181062762E-2</v>
      </c>
      <c r="E18" s="871">
        <f>IF('固定資本M ok'!E$43=0,0,'固定資本M ok'!E18/'固定資本M ok'!E$43)</f>
        <v>0.35619850125626762</v>
      </c>
      <c r="F18" s="871">
        <f>IF('固定資本M ok'!F$43=0,0,'固定資本M ok'!F18/'固定資本M ok'!F$43)</f>
        <v>6.7671170783935225E-2</v>
      </c>
      <c r="G18" s="871">
        <f>IF('固定資本M ok'!G$43=0,0,'固定資本M ok'!G18/'固定資本M ok'!G$43)</f>
        <v>9.4305257868343054E-2</v>
      </c>
      <c r="H18" s="871">
        <f>IF('固定資本M ok'!H$43=0,0,'固定資本M ok'!H18/'固定資本M ok'!H$43)</f>
        <v>3.2522099748990507E-2</v>
      </c>
      <c r="I18" s="871">
        <f>IF('固定資本M ok'!I$43=0,0,'固定資本M ok'!I18/'固定資本M ok'!I$43)</f>
        <v>5.4125911618539621E-2</v>
      </c>
      <c r="J18" s="871">
        <f>IF('固定資本M ok'!J$43=0,0,'固定資本M ok'!J18/'固定資本M ok'!J$43)</f>
        <v>3.2398508850040704E-2</v>
      </c>
      <c r="K18" s="871">
        <f>IF('固定資本M ok'!K$43=0,0,'固定資本M ok'!K18/'固定資本M ok'!K$43)</f>
        <v>0.10451229276431823</v>
      </c>
      <c r="L18" s="871">
        <f>IF('固定資本M ok'!L$43=0,0,'固定資本M ok'!L18/'固定資本M ok'!L$43)</f>
        <v>2.1528130682618305E-2</v>
      </c>
      <c r="M18" s="871">
        <f>IF('固定資本M ok'!M$43=0,0,'固定資本M ok'!M18/'固定資本M ok'!M$43)</f>
        <v>4.2145966051346011E-2</v>
      </c>
      <c r="N18" s="871">
        <f>IF('固定資本M ok'!N$43=0,0,'固定資本M ok'!N18/'固定資本M ok'!N$43)</f>
        <v>8.8028387518969201E-2</v>
      </c>
      <c r="O18" s="871">
        <f>IF('固定資本M ok'!O$43=0,0,'固定資本M ok'!O18/'固定資本M ok'!O$43)</f>
        <v>7.2067710914658273E-2</v>
      </c>
      <c r="P18" s="871">
        <f>IF('固定資本M ok'!P$43=0,0,'固定資本M ok'!P18/'固定資本M ok'!P$43)</f>
        <v>2.1282064463064822E-2</v>
      </c>
      <c r="Q18" s="871">
        <f>IF('固定資本M ok'!Q$43=0,0,'固定資本M ok'!Q18/'固定資本M ok'!Q$43)</f>
        <v>0.17461616804496224</v>
      </c>
      <c r="R18" s="871">
        <f>IF('固定資本M ok'!R$43=0,0,'固定資本M ok'!R18/'固定資本M ok'!R$43)</f>
        <v>0.14255668018225978</v>
      </c>
      <c r="S18" s="871">
        <f>IF('固定資本M ok'!S$43=0,0,'固定資本M ok'!S18/'固定資本M ok'!S$43)</f>
        <v>2.3189761128627157E-2</v>
      </c>
      <c r="T18" s="871">
        <f>IF('固定資本M ok'!T$43=0,0,'固定資本M ok'!T18/'固定資本M ok'!T$43)</f>
        <v>1.7734028599677897E-2</v>
      </c>
      <c r="U18" s="871">
        <f>IF('固定資本M ok'!U$43=0,0,'固定資本M ok'!U18/'固定資本M ok'!U$43)</f>
        <v>2.7068673238685285E-2</v>
      </c>
      <c r="V18" s="871">
        <f>IF('固定資本M ok'!V$43=0,0,'固定資本M ok'!V18/'固定資本M ok'!V$43)</f>
        <v>1.8579759226599855E-2</v>
      </c>
      <c r="W18" s="871">
        <f>IF('固定資本M ok'!W$43=0,0,'固定資本M ok'!W18/'固定資本M ok'!W$43)</f>
        <v>5.8316319316978338E-2</v>
      </c>
      <c r="X18" s="871">
        <f>IF('固定資本M ok'!X$43=0,0,'固定資本M ok'!X18/'固定資本M ok'!X$43)</f>
        <v>3.7574348009785541E-2</v>
      </c>
      <c r="Y18" s="871">
        <f>IF('固定資本M ok'!Y$43=0,0,'固定資本M ok'!Y18/'固定資本M ok'!Y$43)</f>
        <v>3.1700471722636792E-2</v>
      </c>
      <c r="Z18" s="871">
        <f>IF('固定資本M ok'!Z$43=0,0,'固定資本M ok'!Z18/'固定資本M ok'!Z$43)</f>
        <v>0.14633569152124126</v>
      </c>
      <c r="AA18" s="871">
        <f>IF('固定資本M ok'!AA$43=0,0,'固定資本M ok'!AA18/'固定資本M ok'!AA$43)</f>
        <v>0.13250342175584956</v>
      </c>
      <c r="AB18" s="871">
        <f>IF('固定資本M ok'!AB$43=0,0,'固定資本M ok'!AB18/'固定資本M ok'!AB$43)</f>
        <v>5.4879689768067723E-2</v>
      </c>
      <c r="AC18" s="871">
        <f>IF('固定資本M ok'!AC$43=0,0,'固定資本M ok'!AC18/'固定資本M ok'!AC$43)</f>
        <v>8.5581465884863983E-2</v>
      </c>
      <c r="AD18" s="871">
        <f>IF('固定資本M ok'!AD$43=0,0,'固定資本M ok'!AD18/'固定資本M ok'!AD$43)</f>
        <v>2.119957599391447E-2</v>
      </c>
      <c r="AE18" s="871">
        <f>IF('固定資本M ok'!AE$43=0,0,'固定資本M ok'!AE18/'固定資本M ok'!AE$43)</f>
        <v>4.7391023942815304E-3</v>
      </c>
      <c r="AF18" s="871">
        <f>IF('固定資本M ok'!AF$43=0,0,'固定資本M ok'!AF18/'固定資本M ok'!AF$43)</f>
        <v>2.4951980662312374E-2</v>
      </c>
      <c r="AG18" s="871">
        <f>IF('固定資本M ok'!AG$43=0,0,'固定資本M ok'!AG18/'固定資本M ok'!AG$43)</f>
        <v>6.4430624626702652E-3</v>
      </c>
      <c r="AH18" s="871">
        <f>IF('固定資本M ok'!AH$43=0,0,'固定資本M ok'!AH18/'固定資本M ok'!AH$43)</f>
        <v>0</v>
      </c>
      <c r="AI18" s="871">
        <f>IF('固定資本M ok'!AI$43=0,0,'固定資本M ok'!AI18/'固定資本M ok'!AI$43)</f>
        <v>2.1125349027423919E-2</v>
      </c>
      <c r="AJ18" s="871">
        <f>IF('固定資本M ok'!AJ$43=0,0,'固定資本M ok'!AJ18/'固定資本M ok'!AJ$43)</f>
        <v>7.9507410245259445E-3</v>
      </c>
      <c r="AK18" s="871">
        <f>IF('固定資本M ok'!AK$43=0,0,'固定資本M ok'!AK18/'固定資本M ok'!AK$43)</f>
        <v>3.2116160002534859E-2</v>
      </c>
      <c r="AL18" s="871">
        <f>IF('固定資本M ok'!AL$43=0,0,'固定資本M ok'!AL18/'固定資本M ok'!AL$43)</f>
        <v>4.7139121989493729E-2</v>
      </c>
      <c r="AM18" s="871">
        <f>IF('固定資本M ok'!AM$43=0,0,'固定資本M ok'!AM18/'固定資本M ok'!AM$43)</f>
        <v>6.4759234831827744E-2</v>
      </c>
      <c r="AN18" s="871">
        <f>IF('固定資本M ok'!AN$43=0,0,'固定資本M ok'!AN18/'固定資本M ok'!AN$43)</f>
        <v>0</v>
      </c>
      <c r="AO18" s="871">
        <f>IF('固定資本M ok'!AO$43=0,0,'固定資本M ok'!AO18/'固定資本M ok'!AO$43)</f>
        <v>0.19945499296765121</v>
      </c>
      <c r="AP18" s="870">
        <f>IF('固定資本M ok'!AP$43=0,0,'固定資本M ok'!AP18/'固定資本M ok'!AP$43)</f>
        <v>4.6974318826034846E-2</v>
      </c>
    </row>
    <row r="19" spans="1:42">
      <c r="A19" s="855">
        <v>16</v>
      </c>
      <c r="B19" s="854" t="s">
        <v>419</v>
      </c>
      <c r="C19" s="871">
        <f>IF('固定資本M ok'!C$43=0,0,'固定資本M ok'!C19/'固定資本M ok'!C$43)</f>
        <v>0.34858550102279157</v>
      </c>
      <c r="D19" s="871">
        <f>IF('固定資本M ok'!D$43=0,0,'固定資本M ok'!D19/'固定資本M ok'!D$43)</f>
        <v>0.31109228077848239</v>
      </c>
      <c r="E19" s="871">
        <f>IF('固定資本M ok'!E$43=0,0,'固定資本M ok'!E19/'固定資本M ok'!E$43)</f>
        <v>7.2742832691484807E-3</v>
      </c>
      <c r="F19" s="871">
        <f>IF('固定資本M ok'!F$43=0,0,'固定資本M ok'!F19/'固定資本M ok'!F$43)</f>
        <v>0.17029158232843847</v>
      </c>
      <c r="G19" s="871">
        <f>IF('固定資本M ok'!G$43=0,0,'固定資本M ok'!G19/'固定資本M ok'!G$43)</f>
        <v>0.15570192080893439</v>
      </c>
      <c r="H19" s="871">
        <f>IF('固定資本M ok'!H$43=0,0,'固定資本M ok'!H19/'固定資本M ok'!H$43)</f>
        <v>0.19722199730332016</v>
      </c>
      <c r="I19" s="871">
        <f>IF('固定資本M ok'!I$43=0,0,'固定資本M ok'!I19/'固定資本M ok'!I$43)</f>
        <v>0.15318490820233291</v>
      </c>
      <c r="J19" s="871">
        <f>IF('固定資本M ok'!J$43=0,0,'固定資本M ok'!J19/'固定資本M ok'!J$43)</f>
        <v>0.11977717979472273</v>
      </c>
      <c r="K19" s="871">
        <f>IF('固定資本M ok'!K$43=0,0,'固定資本M ok'!K19/'固定資本M ok'!K$43)</f>
        <v>0.30710914272596457</v>
      </c>
      <c r="L19" s="871">
        <f>IF('固定資本M ok'!L$43=0,0,'固定資本M ok'!L19/'固定資本M ok'!L$43)</f>
        <v>0.35648116967800791</v>
      </c>
      <c r="M19" s="871">
        <f>IF('固定資本M ok'!M$43=0,0,'固定資本M ok'!M19/'固定資本M ok'!M$43)</f>
        <v>0.20539969730109142</v>
      </c>
      <c r="N19" s="871">
        <f>IF('固定資本M ok'!N$43=0,0,'固定資本M ok'!N19/'固定資本M ok'!N$43)</f>
        <v>0.2091250432171447</v>
      </c>
      <c r="O19" s="871">
        <f>IF('固定資本M ok'!O$43=0,0,'固定資本M ok'!O19/'固定資本M ok'!O$43)</f>
        <v>0.10229058371080708</v>
      </c>
      <c r="P19" s="871">
        <f>IF('固定資本M ok'!P$43=0,0,'固定資本M ok'!P19/'固定資本M ok'!P$43)</f>
        <v>0.19170193686206641</v>
      </c>
      <c r="Q19" s="871">
        <f>IF('固定資本M ok'!Q$43=0,0,'固定資本M ok'!Q19/'固定資本M ok'!Q$43)</f>
        <v>0.21237621432240453</v>
      </c>
      <c r="R19" s="871">
        <f>IF('固定資本M ok'!R$43=0,0,'固定資本M ok'!R19/'固定資本M ok'!R$43)</f>
        <v>0.15401754350749713</v>
      </c>
      <c r="S19" s="871">
        <f>IF('固定資本M ok'!S$43=0,0,'固定資本M ok'!S19/'固定資本M ok'!S$43)</f>
        <v>0.10600117565328916</v>
      </c>
      <c r="T19" s="871">
        <f>IF('固定資本M ok'!T$43=0,0,'固定資本M ok'!T19/'固定資本M ok'!T$43)</f>
        <v>0.44234097316828763</v>
      </c>
      <c r="U19" s="871">
        <f>IF('固定資本M ok'!U$43=0,0,'固定資本M ok'!U19/'固定資本M ok'!U$43)</f>
        <v>9.6005055215338933E-2</v>
      </c>
      <c r="V19" s="871">
        <f>IF('固定資本M ok'!V$43=0,0,'固定資本M ok'!V19/'固定資本M ok'!V$43)</f>
        <v>5.5261454757684333E-2</v>
      </c>
      <c r="W19" s="871">
        <f>IF('固定資本M ok'!W$43=0,0,'固定資本M ok'!W19/'固定資本M ok'!W$43)</f>
        <v>0.2249644128198019</v>
      </c>
      <c r="X19" s="871">
        <f>IF('固定資本M ok'!X$43=0,0,'固定資本M ok'!X19/'固定資本M ok'!X$43)</f>
        <v>0.17541857320508511</v>
      </c>
      <c r="Y19" s="871">
        <f>IF('固定資本M ok'!Y$43=0,0,'固定資本M ok'!Y19/'固定資本M ok'!Y$43)</f>
        <v>0.13703135343844558</v>
      </c>
      <c r="Z19" s="871">
        <f>IF('固定資本M ok'!Z$43=0,0,'固定資本M ok'!Z19/'固定資本M ok'!Z$43)</f>
        <v>7.8239478826467833E-3</v>
      </c>
      <c r="AA19" s="871">
        <f>IF('固定資本M ok'!AA$43=0,0,'固定資本M ok'!AA19/'固定資本M ok'!AA$43)</f>
        <v>0</v>
      </c>
      <c r="AB19" s="871">
        <f>IF('固定資本M ok'!AB$43=0,0,'固定資本M ok'!AB19/'固定資本M ok'!AB$43)</f>
        <v>0.28293830326019009</v>
      </c>
      <c r="AC19" s="871">
        <f>IF('固定資本M ok'!AC$43=0,0,'固定資本M ok'!AC19/'固定資本M ok'!AC$43)</f>
        <v>6.748534360928672E-3</v>
      </c>
      <c r="AD19" s="871">
        <f>IF('固定資本M ok'!AD$43=0,0,'固定資本M ok'!AD19/'固定資本M ok'!AD$43)</f>
        <v>1.2340747370809054E-3</v>
      </c>
      <c r="AE19" s="871">
        <f>IF('固定資本M ok'!AE$43=0,0,'固定資本M ok'!AE19/'固定資本M ok'!AE$43)</f>
        <v>4.9954614405205025E-4</v>
      </c>
      <c r="AF19" s="871">
        <f>IF('固定資本M ok'!AF$43=0,0,'固定資本M ok'!AF19/'固定資本M ok'!AF$43)</f>
        <v>1.3031093407369931E-3</v>
      </c>
      <c r="AG19" s="871">
        <f>IF('固定資本M ok'!AG$43=0,0,'固定資本M ok'!AG19/'固定資本M ok'!AG$43)</f>
        <v>1.2265504734079431E-2</v>
      </c>
      <c r="AH19" s="871">
        <f>IF('固定資本M ok'!AH$43=0,0,'固定資本M ok'!AH19/'固定資本M ok'!AH$43)</f>
        <v>0</v>
      </c>
      <c r="AI19" s="871">
        <f>IF('固定資本M ok'!AI$43=0,0,'固定資本M ok'!AI19/'固定資本M ok'!AI$43)</f>
        <v>1.5743980745908034E-2</v>
      </c>
      <c r="AJ19" s="871">
        <f>IF('固定資本M ok'!AJ$43=0,0,'固定資本M ok'!AJ19/'固定資本M ok'!AJ$43)</f>
        <v>4.4257343435210033E-4</v>
      </c>
      <c r="AK19" s="871">
        <f>IF('固定資本M ok'!AK$43=0,0,'固定資本M ok'!AK19/'固定資本M ok'!AK$43)</f>
        <v>3.3798145854842243E-4</v>
      </c>
      <c r="AL19" s="871">
        <f>IF('固定資本M ok'!AL$43=0,0,'固定資本M ok'!AL19/'固定資本M ok'!AL$43)</f>
        <v>0.11972437780478236</v>
      </c>
      <c r="AM19" s="871">
        <f>IF('固定資本M ok'!AM$43=0,0,'固定資本M ok'!AM19/'固定資本M ok'!AM$43)</f>
        <v>1.4544442170437264E-3</v>
      </c>
      <c r="AN19" s="871">
        <f>IF('固定資本M ok'!AN$43=0,0,'固定資本M ok'!AN19/'固定資本M ok'!AN$43)</f>
        <v>0</v>
      </c>
      <c r="AO19" s="871">
        <f>IF('固定資本M ok'!AO$43=0,0,'固定資本M ok'!AO19/'固定資本M ok'!AO$43)</f>
        <v>2.7096518987341771E-2</v>
      </c>
      <c r="AP19" s="870">
        <f>IF('固定資本M ok'!AP$43=0,0,'固定資本M ok'!AP19/'固定資本M ok'!AP$43)</f>
        <v>9.4149664196291852E-2</v>
      </c>
    </row>
    <row r="20" spans="1:42">
      <c r="A20" s="855">
        <v>17</v>
      </c>
      <c r="B20" s="854" t="s">
        <v>420</v>
      </c>
      <c r="C20" s="871">
        <f>IF('固定資本M ok'!C$43=0,0,'固定資本M ok'!C20/'固定資本M ok'!C$43)</f>
        <v>4.0273324725442119E-3</v>
      </c>
      <c r="D20" s="871">
        <f>IF('固定資本M ok'!D$43=0,0,'固定資本M ok'!D20/'固定資本M ok'!D$43)</f>
        <v>8.4736496829214956E-4</v>
      </c>
      <c r="E20" s="871">
        <f>IF('固定資本M ok'!E$43=0,0,'固定資本M ok'!E20/'固定資本M ok'!E$43)</f>
        <v>3.8615143236452605E-2</v>
      </c>
      <c r="F20" s="871">
        <f>IF('固定資本M ok'!F$43=0,0,'固定資本M ok'!F20/'固定資本M ok'!F$43)</f>
        <v>5.2673945153449983E-3</v>
      </c>
      <c r="G20" s="871">
        <f>IF('固定資本M ok'!G$43=0,0,'固定資本M ok'!G20/'固定資本M ok'!G$43)</f>
        <v>6.8048732963460534E-2</v>
      </c>
      <c r="H20" s="871">
        <f>IF('固定資本M ok'!H$43=0,0,'固定資本M ok'!H20/'固定資本M ok'!H$43)</f>
        <v>1.3302095031561011E-2</v>
      </c>
      <c r="I20" s="871">
        <f>IF('固定資本M ok'!I$43=0,0,'固定資本M ok'!I20/'固定資本M ok'!I$43)</f>
        <v>5.5717850195555491E-3</v>
      </c>
      <c r="J20" s="871">
        <f>IF('固定資本M ok'!J$43=0,0,'固定資本M ok'!J20/'固定資本M ok'!J$43)</f>
        <v>1.7623508605895528E-2</v>
      </c>
      <c r="K20" s="871">
        <f>IF('固定資本M ok'!K$43=0,0,'固定資本M ok'!K20/'固定資本M ok'!K$43)</f>
        <v>2.3149366464913411E-2</v>
      </c>
      <c r="L20" s="871">
        <f>IF('固定資本M ok'!L$43=0,0,'固定資本M ok'!L20/'固定資本M ok'!L$43)</f>
        <v>1.5016653706980475E-2</v>
      </c>
      <c r="M20" s="871">
        <f>IF('固定資本M ok'!M$43=0,0,'固定資本M ok'!M20/'固定資本M ok'!M$43)</f>
        <v>2.5185739935887994E-2</v>
      </c>
      <c r="N20" s="871">
        <f>IF('固定資本M ok'!N$43=0,0,'固定資本M ok'!N20/'固定資本M ok'!N$43)</f>
        <v>1.7808284313606974E-2</v>
      </c>
      <c r="O20" s="871">
        <f>IF('固定資本M ok'!O$43=0,0,'固定資本M ok'!O20/'固定資本M ok'!O$43)</f>
        <v>3.464690356266064E-2</v>
      </c>
      <c r="P20" s="871">
        <f>IF('固定資本M ok'!P$43=0,0,'固定資本M ok'!P20/'固定資本M ok'!P$43)</f>
        <v>1.0630751040970544E-2</v>
      </c>
      <c r="Q20" s="871">
        <f>IF('固定資本M ok'!Q$43=0,0,'固定資本M ok'!Q20/'固定資本M ok'!Q$43)</f>
        <v>1.6324667909554339E-2</v>
      </c>
      <c r="R20" s="871">
        <f>IF('固定資本M ok'!R$43=0,0,'固定資本M ok'!R20/'固定資本M ok'!R$43)</f>
        <v>1.4038318713743753E-2</v>
      </c>
      <c r="S20" s="871">
        <f>IF('固定資本M ok'!S$43=0,0,'固定資本M ok'!S20/'固定資本M ok'!S$43)</f>
        <v>1.9986105915673597E-2</v>
      </c>
      <c r="T20" s="871">
        <f>IF('固定資本M ok'!T$43=0,0,'固定資本M ok'!T20/'固定資本M ok'!T$43)</f>
        <v>2.6491795972774665E-2</v>
      </c>
      <c r="U20" s="871">
        <f>IF('固定資本M ok'!U$43=0,0,'固定資本M ok'!U20/'固定資本M ok'!U$43)</f>
        <v>1.8894762374447534E-2</v>
      </c>
      <c r="V20" s="871">
        <f>IF('固定資本M ok'!V$43=0,0,'固定資本M ok'!V20/'固定資本M ok'!V$43)</f>
        <v>2.1741316839593947E-2</v>
      </c>
      <c r="W20" s="871">
        <f>IF('固定資本M ok'!W$43=0,0,'固定資本M ok'!W20/'固定資本M ok'!W$43)</f>
        <v>9.6023519772696006E-3</v>
      </c>
      <c r="X20" s="871">
        <f>IF('固定資本M ok'!X$43=0,0,'固定資本M ok'!X20/'固定資本M ok'!X$43)</f>
        <v>3.3219094110383679E-2</v>
      </c>
      <c r="Y20" s="871">
        <f>IF('固定資本M ok'!Y$43=0,0,'固定資本M ok'!Y20/'固定資本M ok'!Y$43)</f>
        <v>2.8189846698808044E-2</v>
      </c>
      <c r="Z20" s="871">
        <f>IF('固定資本M ok'!Z$43=0,0,'固定資本M ok'!Z20/'固定資本M ok'!Z$43)</f>
        <v>3.3039781666839581E-2</v>
      </c>
      <c r="AA20" s="871">
        <f>IF('固定資本M ok'!AA$43=0,0,'固定資本M ok'!AA20/'固定資本M ok'!AA$43)</f>
        <v>0</v>
      </c>
      <c r="AB20" s="871">
        <f>IF('固定資本M ok'!AB$43=0,0,'固定資本M ok'!AB20/'固定資本M ok'!AB$43)</f>
        <v>2.6085758786196376E-2</v>
      </c>
      <c r="AC20" s="871">
        <f>IF('固定資本M ok'!AC$43=0,0,'固定資本M ok'!AC20/'固定資本M ok'!AC$43)</f>
        <v>2.9107311624433974E-2</v>
      </c>
      <c r="AD20" s="871">
        <f>IF('固定資本M ok'!AD$43=0,0,'固定資本M ok'!AD20/'固定資本M ok'!AD$43)</f>
        <v>4.0903987965859572E-3</v>
      </c>
      <c r="AE20" s="871">
        <f>IF('固定資本M ok'!AE$43=0,0,'固定資本M ok'!AE20/'固定資本M ok'!AE$43)</f>
        <v>6.1858762795107209E-4</v>
      </c>
      <c r="AF20" s="871">
        <f>IF('固定資本M ok'!AF$43=0,0,'固定資本M ok'!AF20/'固定資本M ok'!AF$43)</f>
        <v>1.4483944237578195E-2</v>
      </c>
      <c r="AG20" s="871">
        <f>IF('固定資本M ok'!AG$43=0,0,'固定資本M ok'!AG20/'固定資本M ok'!AG$43)</f>
        <v>7.3390710017967615E-3</v>
      </c>
      <c r="AH20" s="871">
        <f>IF('固定資本M ok'!AH$43=0,0,'固定資本M ok'!AH20/'固定資本M ok'!AH$43)</f>
        <v>0</v>
      </c>
      <c r="AI20" s="871">
        <f>IF('固定資本M ok'!AI$43=0,0,'固定資本M ok'!AI20/'固定資本M ok'!AI$43)</f>
        <v>5.5433358090385174E-2</v>
      </c>
      <c r="AJ20" s="871">
        <f>IF('固定資本M ok'!AJ$43=0,0,'固定資本M ok'!AJ20/'固定資本M ok'!AJ$43)</f>
        <v>0.18192095409681194</v>
      </c>
      <c r="AK20" s="871">
        <f>IF('固定資本M ok'!AK$43=0,0,'固定資本M ok'!AK20/'固定資本M ok'!AK$43)</f>
        <v>3.0296869182692181E-2</v>
      </c>
      <c r="AL20" s="871">
        <f>IF('固定資本M ok'!AL$43=0,0,'固定資本M ok'!AL20/'固定資本M ok'!AL$43)</f>
        <v>6.9460166110095783E-2</v>
      </c>
      <c r="AM20" s="871">
        <f>IF('固定資本M ok'!AM$43=0,0,'固定資本M ok'!AM20/'固定資本M ok'!AM$43)</f>
        <v>0.27765600727484752</v>
      </c>
      <c r="AN20" s="871">
        <f>IF('固定資本M ok'!AN$43=0,0,'固定資本M ok'!AN20/'固定資本M ok'!AN$43)</f>
        <v>0</v>
      </c>
      <c r="AO20" s="871">
        <f>IF('固定資本M ok'!AO$43=0,0,'固定資本M ok'!AO20/'固定資本M ok'!AO$43)</f>
        <v>1.6504043600562589E-2</v>
      </c>
      <c r="AP20" s="870">
        <f>IF('固定資本M ok'!AP$43=0,0,'固定資本M ok'!AP20/'固定資本M ok'!AP$43)</f>
        <v>4.7252141287358267E-2</v>
      </c>
    </row>
    <row r="21" spans="1:42">
      <c r="A21" s="855">
        <v>18</v>
      </c>
      <c r="B21" s="854" t="s">
        <v>14</v>
      </c>
      <c r="C21" s="871">
        <f>IF('固定資本M ok'!C$43=0,0,'固定資本M ok'!C21/'固定資本M ok'!C$43)</f>
        <v>0</v>
      </c>
      <c r="D21" s="871">
        <f>IF('固定資本M ok'!D$43=0,0,'固定資本M ok'!D21/'固定資本M ok'!D$43)</f>
        <v>0</v>
      </c>
      <c r="E21" s="871">
        <f>IF('固定資本M ok'!E$43=0,0,'固定資本M ok'!E21/'固定資本M ok'!E$43)</f>
        <v>0</v>
      </c>
      <c r="F21" s="871">
        <f>IF('固定資本M ok'!F$43=0,0,'固定資本M ok'!F21/'固定資本M ok'!F$43)</f>
        <v>0</v>
      </c>
      <c r="G21" s="871">
        <f>IF('固定資本M ok'!G$43=0,0,'固定資本M ok'!G21/'固定資本M ok'!G$43)</f>
        <v>0</v>
      </c>
      <c r="H21" s="871">
        <f>IF('固定資本M ok'!H$43=0,0,'固定資本M ok'!H21/'固定資本M ok'!H$43)</f>
        <v>0</v>
      </c>
      <c r="I21" s="871">
        <f>IF('固定資本M ok'!I$43=0,0,'固定資本M ok'!I21/'固定資本M ok'!I$43)</f>
        <v>0</v>
      </c>
      <c r="J21" s="871">
        <f>IF('固定資本M ok'!J$43=0,0,'固定資本M ok'!J21/'固定資本M ok'!J$43)</f>
        <v>0</v>
      </c>
      <c r="K21" s="871">
        <f>IF('固定資本M ok'!K$43=0,0,'固定資本M ok'!K21/'固定資本M ok'!K$43)</f>
        <v>0</v>
      </c>
      <c r="L21" s="871">
        <f>IF('固定資本M ok'!L$43=0,0,'固定資本M ok'!L21/'固定資本M ok'!L$43)</f>
        <v>0</v>
      </c>
      <c r="M21" s="871">
        <f>IF('固定資本M ok'!M$43=0,0,'固定資本M ok'!M21/'固定資本M ok'!M$43)</f>
        <v>0</v>
      </c>
      <c r="N21" s="871">
        <f>IF('固定資本M ok'!N$43=0,0,'固定資本M ok'!N21/'固定資本M ok'!N$43)</f>
        <v>0</v>
      </c>
      <c r="O21" s="871">
        <f>IF('固定資本M ok'!O$43=0,0,'固定資本M ok'!O21/'固定資本M ok'!O$43)</f>
        <v>0</v>
      </c>
      <c r="P21" s="871">
        <f>IF('固定資本M ok'!P$43=0,0,'固定資本M ok'!P21/'固定資本M ok'!P$43)</f>
        <v>0</v>
      </c>
      <c r="Q21" s="871">
        <f>IF('固定資本M ok'!Q$43=0,0,'固定資本M ok'!Q21/'固定資本M ok'!Q$43)</f>
        <v>0</v>
      </c>
      <c r="R21" s="871">
        <f>IF('固定資本M ok'!R$43=0,0,'固定資本M ok'!R21/'固定資本M ok'!R$43)</f>
        <v>0</v>
      </c>
      <c r="S21" s="871">
        <f>IF('固定資本M ok'!S$43=0,0,'固定資本M ok'!S21/'固定資本M ok'!S$43)</f>
        <v>0</v>
      </c>
      <c r="T21" s="871">
        <f>IF('固定資本M ok'!T$43=0,0,'固定資本M ok'!T21/'固定資本M ok'!T$43)</f>
        <v>0</v>
      </c>
      <c r="U21" s="871">
        <f>IF('固定資本M ok'!U$43=0,0,'固定資本M ok'!U21/'固定資本M ok'!U$43)</f>
        <v>0</v>
      </c>
      <c r="V21" s="871">
        <f>IF('固定資本M ok'!V$43=0,0,'固定資本M ok'!V21/'固定資本M ok'!V$43)</f>
        <v>0</v>
      </c>
      <c r="W21" s="871">
        <f>IF('固定資本M ok'!W$43=0,0,'固定資本M ok'!W21/'固定資本M ok'!W$43)</f>
        <v>0</v>
      </c>
      <c r="X21" s="871">
        <f>IF('固定資本M ok'!X$43=0,0,'固定資本M ok'!X21/'固定資本M ok'!X$43)</f>
        <v>0</v>
      </c>
      <c r="Y21" s="871">
        <f>IF('固定資本M ok'!Y$43=0,0,'固定資本M ok'!Y21/'固定資本M ok'!Y$43)</f>
        <v>0</v>
      </c>
      <c r="Z21" s="871">
        <f>IF('固定資本M ok'!Z$43=0,0,'固定資本M ok'!Z21/'固定資本M ok'!Z$43)</f>
        <v>0</v>
      </c>
      <c r="AA21" s="871">
        <f>IF('固定資本M ok'!AA$43=0,0,'固定資本M ok'!AA21/'固定資本M ok'!AA$43)</f>
        <v>0</v>
      </c>
      <c r="AB21" s="871">
        <f>IF('固定資本M ok'!AB$43=0,0,'固定資本M ok'!AB21/'固定資本M ok'!AB$43)</f>
        <v>0</v>
      </c>
      <c r="AC21" s="871">
        <f>IF('固定資本M ok'!AC$43=0,0,'固定資本M ok'!AC21/'固定資本M ok'!AC$43)</f>
        <v>0</v>
      </c>
      <c r="AD21" s="871">
        <f>IF('固定資本M ok'!AD$43=0,0,'固定資本M ok'!AD21/'固定資本M ok'!AD$43)</f>
        <v>0</v>
      </c>
      <c r="AE21" s="871">
        <f>IF('固定資本M ok'!AE$43=0,0,'固定資本M ok'!AE21/'固定資本M ok'!AE$43)</f>
        <v>0</v>
      </c>
      <c r="AF21" s="871">
        <f>IF('固定資本M ok'!AF$43=0,0,'固定資本M ok'!AF21/'固定資本M ok'!AF$43)</f>
        <v>0</v>
      </c>
      <c r="AG21" s="871">
        <f>IF('固定資本M ok'!AG$43=0,0,'固定資本M ok'!AG21/'固定資本M ok'!AG$43)</f>
        <v>0</v>
      </c>
      <c r="AH21" s="871">
        <f>IF('固定資本M ok'!AH$43=0,0,'固定資本M ok'!AH21/'固定資本M ok'!AH$43)</f>
        <v>0</v>
      </c>
      <c r="AI21" s="871">
        <f>IF('固定資本M ok'!AI$43=0,0,'固定資本M ok'!AI21/'固定資本M ok'!AI$43)</f>
        <v>0</v>
      </c>
      <c r="AJ21" s="871">
        <f>IF('固定資本M ok'!AJ$43=0,0,'固定資本M ok'!AJ21/'固定資本M ok'!AJ$43)</f>
        <v>0</v>
      </c>
      <c r="AK21" s="871">
        <f>IF('固定資本M ok'!AK$43=0,0,'固定資本M ok'!AK21/'固定資本M ok'!AK$43)</f>
        <v>0</v>
      </c>
      <c r="AL21" s="871">
        <f>IF('固定資本M ok'!AL$43=0,0,'固定資本M ok'!AL21/'固定資本M ok'!AL$43)</f>
        <v>0</v>
      </c>
      <c r="AM21" s="871">
        <f>IF('固定資本M ok'!AM$43=0,0,'固定資本M ok'!AM21/'固定資本M ok'!AM$43)</f>
        <v>0</v>
      </c>
      <c r="AN21" s="871">
        <f>IF('固定資本M ok'!AN$43=0,0,'固定資本M ok'!AN21/'固定資本M ok'!AN$43)</f>
        <v>0</v>
      </c>
      <c r="AO21" s="871">
        <f>IF('固定資本M ok'!AO$43=0,0,'固定資本M ok'!AO21/'固定資本M ok'!AO$43)</f>
        <v>0</v>
      </c>
      <c r="AP21" s="870">
        <f>IF('固定資本M ok'!AP$43=0,0,'固定資本M ok'!AP21/'固定資本M ok'!AP$43)</f>
        <v>0</v>
      </c>
    </row>
    <row r="22" spans="1:42">
      <c r="A22" s="855">
        <v>19</v>
      </c>
      <c r="B22" s="854" t="s">
        <v>13</v>
      </c>
      <c r="C22" s="871">
        <f>IF('固定資本M ok'!C$43=0,0,'固定資本M ok'!C22/'固定資本M ok'!C$43)</f>
        <v>4.5053605884315742E-3</v>
      </c>
      <c r="D22" s="871">
        <f>IF('固定資本M ok'!D$43=0,0,'固定資本M ok'!D22/'固定資本M ok'!D$43)</f>
        <v>9.4030177126612734E-3</v>
      </c>
      <c r="E22" s="871">
        <f>IF('固定資本M ok'!E$43=0,0,'固定資本M ok'!E22/'固定資本M ok'!E$43)</f>
        <v>5.6120601691846874E-3</v>
      </c>
      <c r="F22" s="871">
        <f>IF('固定資本M ok'!F$43=0,0,'固定資本M ok'!F22/'固定資本M ok'!F$43)</f>
        <v>2.6243191072000752E-2</v>
      </c>
      <c r="G22" s="871">
        <f>IF('固定資本M ok'!G$43=0,0,'固定資本M ok'!G22/'固定資本M ok'!G$43)</f>
        <v>5.6107516075109477E-2</v>
      </c>
      <c r="H22" s="871">
        <f>IF('固定資本M ok'!H$43=0,0,'固定資本M ok'!H22/'固定資本M ok'!H$43)</f>
        <v>7.3635905975293348E-2</v>
      </c>
      <c r="I22" s="871">
        <f>IF('固定資本M ok'!I$43=0,0,'固定資本M ok'!I22/'固定資本M ok'!I$43)</f>
        <v>0.11582659142305286</v>
      </c>
      <c r="J22" s="871">
        <f>IF('固定資本M ok'!J$43=0,0,'固定資本M ok'!J22/'固定資本M ok'!J$43)</f>
        <v>5.3847106524535705E-2</v>
      </c>
      <c r="K22" s="871">
        <f>IF('固定資本M ok'!K$43=0,0,'固定資本M ok'!K22/'固定資本M ok'!K$43)</f>
        <v>0.12315160609403082</v>
      </c>
      <c r="L22" s="871">
        <f>IF('固定資本M ok'!L$43=0,0,'固定資本M ok'!L22/'固定資本M ok'!L$43)</f>
        <v>4.7942165104361188E-2</v>
      </c>
      <c r="M22" s="871">
        <f>IF('固定資本M ok'!M$43=0,0,'固定資本M ok'!M22/'固定資本M ok'!M$43)</f>
        <v>5.9773633859661765E-2</v>
      </c>
      <c r="N22" s="871">
        <f>IF('固定資本M ok'!N$43=0,0,'固定資本M ok'!N22/'固定資本M ok'!N$43)</f>
        <v>0.19849825962845746</v>
      </c>
      <c r="O22" s="871">
        <f>IF('固定資本M ok'!O$43=0,0,'固定資本M ok'!O22/'固定資本M ok'!O$43)</f>
        <v>5.9786847393029897E-2</v>
      </c>
      <c r="P22" s="871">
        <f>IF('固定資本M ok'!P$43=0,0,'固定資本M ok'!P22/'固定資本M ok'!P$43)</f>
        <v>4.0094358482267806E-2</v>
      </c>
      <c r="Q22" s="871">
        <f>IF('固定資本M ok'!Q$43=0,0,'固定資本M ok'!Q22/'固定資本M ok'!Q$43)</f>
        <v>9.1641478067671214E-2</v>
      </c>
      <c r="R22" s="871">
        <f>IF('固定資本M ok'!R$43=0,0,'固定資本M ok'!R22/'固定資本M ok'!R$43)</f>
        <v>8.7848009795459564E-2</v>
      </c>
      <c r="S22" s="871">
        <f>IF('固定資本M ok'!S$43=0,0,'固定資本M ok'!S22/'固定資本M ok'!S$43)</f>
        <v>4.3541388339656921E-2</v>
      </c>
      <c r="T22" s="871">
        <f>IF('固定資本M ok'!T$43=0,0,'固定資本M ok'!T22/'固定資本M ok'!T$43)</f>
        <v>3.1041805379685608E-2</v>
      </c>
      <c r="U22" s="871">
        <f>IF('固定資本M ok'!U$43=0,0,'固定資本M ok'!U22/'固定資本M ok'!U$43)</f>
        <v>0.12235697625087043</v>
      </c>
      <c r="V22" s="871">
        <f>IF('固定資本M ok'!V$43=0,0,'固定資本M ok'!V22/'固定資本M ok'!V$43)</f>
        <v>3.8399315643914994E-2</v>
      </c>
      <c r="W22" s="871">
        <f>IF('固定資本M ok'!W$43=0,0,'固定資本M ok'!W22/'固定資本M ok'!W$43)</f>
        <v>4.7654587700194144E-2</v>
      </c>
      <c r="X22" s="871">
        <f>IF('固定資本M ok'!X$43=0,0,'固定資本M ok'!X22/'固定資本M ok'!X$43)</f>
        <v>0.10036811599527495</v>
      </c>
      <c r="Y22" s="871">
        <f>IF('固定資本M ok'!Y$43=0,0,'固定資本M ok'!Y22/'固定資本M ok'!Y$43)</f>
        <v>3.2481188283532685E-2</v>
      </c>
      <c r="Z22" s="871">
        <f>IF('固定資本M ok'!Z$43=0,0,'固定資本M ok'!Z22/'固定資本M ok'!Z$43)</f>
        <v>0.23863105348493643</v>
      </c>
      <c r="AA22" s="871">
        <f>IF('固定資本M ok'!AA$43=0,0,'固定資本M ok'!AA22/'固定資本M ok'!AA$43)</f>
        <v>0.57830932672880142</v>
      </c>
      <c r="AB22" s="871">
        <f>IF('固定資本M ok'!AB$43=0,0,'固定資本M ok'!AB22/'固定資本M ok'!AB$43)</f>
        <v>4.8136807196363672E-2</v>
      </c>
      <c r="AC22" s="871">
        <f>IF('固定資本M ok'!AC$43=0,0,'固定資本M ok'!AC22/'固定資本M ok'!AC$43)</f>
        <v>3.8538520125839408E-2</v>
      </c>
      <c r="AD22" s="871">
        <f>IF('固定資本M ok'!AD$43=0,0,'固定資本M ok'!AD22/'固定資本M ok'!AD$43)</f>
        <v>2.1000754864836227E-2</v>
      </c>
      <c r="AE22" s="871">
        <f>IF('固定資本M ok'!AE$43=0,0,'固定資本M ok'!AE22/'固定資本M ok'!AE$43)</f>
        <v>1.5936905049845122E-2</v>
      </c>
      <c r="AF22" s="871">
        <f>IF('固定資本M ok'!AF$43=0,0,'固定資本M ok'!AF22/'固定資本M ok'!AF$43)</f>
        <v>5.0467400685632158E-2</v>
      </c>
      <c r="AG22" s="871">
        <f>IF('固定資本M ok'!AG$43=0,0,'固定資本M ok'!AG22/'固定資本M ok'!AG$43)</f>
        <v>2.7095480423608393E-2</v>
      </c>
      <c r="AH22" s="871">
        <f>IF('固定資本M ok'!AH$43=0,0,'固定資本M ok'!AH22/'固定資本M ok'!AH$43)</f>
        <v>0</v>
      </c>
      <c r="AI22" s="871">
        <f>IF('固定資本M ok'!AI$43=0,0,'固定資本M ok'!AI22/'固定資本M ok'!AI$43)</f>
        <v>4.1274079366720881E-2</v>
      </c>
      <c r="AJ22" s="871">
        <f>IF('固定資本M ok'!AJ$43=0,0,'固定資本M ok'!AJ22/'固定資本M ok'!AJ$43)</f>
        <v>5.5349685277826265E-2</v>
      </c>
      <c r="AK22" s="871">
        <f>IF('固定資本M ok'!AK$43=0,0,'固定資本M ok'!AK22/'固定資本M ok'!AK$43)</f>
        <v>5.5608511851795127E-3</v>
      </c>
      <c r="AL22" s="871">
        <f>IF('固定資本M ok'!AL$43=0,0,'固定資本M ok'!AL22/'固定資本M ok'!AL$43)</f>
        <v>4.3972887502511743E-2</v>
      </c>
      <c r="AM22" s="871">
        <f>IF('固定資本M ok'!AM$43=0,0,'固定資本M ok'!AM22/'固定資本M ok'!AM$43)</f>
        <v>2.2765213831988762E-2</v>
      </c>
      <c r="AN22" s="871">
        <f>IF('固定資本M ok'!AN$43=0,0,'固定資本M ok'!AN22/'固定資本M ok'!AN$43)</f>
        <v>0</v>
      </c>
      <c r="AO22" s="871">
        <f>IF('固定資本M ok'!AO$43=0,0,'固定資本M ok'!AO22/'固定資本M ok'!AO$43)</f>
        <v>0.21165172292545711</v>
      </c>
      <c r="AP22" s="870">
        <f>IF('固定資本M ok'!AP$43=0,0,'固定資本M ok'!AP22/'固定資本M ok'!AP$43)</f>
        <v>5.7438064488147089E-2</v>
      </c>
    </row>
    <row r="23" spans="1:42">
      <c r="A23" s="855">
        <v>20</v>
      </c>
      <c r="B23" s="854" t="s">
        <v>577</v>
      </c>
      <c r="C23" s="871">
        <f>IF('固定資本M ok'!C$43=0,0,'固定資本M ok'!C23/'固定資本M ok'!C$43)</f>
        <v>3.355626804392926E-3</v>
      </c>
      <c r="D23" s="871">
        <f>IF('固定資本M ok'!D$43=0,0,'固定資本M ok'!D23/'固定資本M ok'!D$43)</f>
        <v>2.92477585829871E-3</v>
      </c>
      <c r="E23" s="871">
        <f>IF('固定資本M ok'!E$43=0,0,'固定資本M ok'!E23/'固定資本M ok'!E$43)</f>
        <v>3.269587351743963E-3</v>
      </c>
      <c r="F23" s="871">
        <f>IF('固定資本M ok'!F$43=0,0,'固定資本M ok'!F23/'固定資本M ok'!F$43)</f>
        <v>6.9476464749876916E-3</v>
      </c>
      <c r="G23" s="871">
        <f>IF('固定資本M ok'!G$43=0,0,'固定資本M ok'!G23/'固定資本M ok'!G$43)</f>
        <v>2.0186953266810925E-2</v>
      </c>
      <c r="H23" s="871">
        <f>IF('固定資本M ok'!H$43=0,0,'固定資本M ok'!H23/'固定資本M ok'!H$43)</f>
        <v>2.0008589946242425E-2</v>
      </c>
      <c r="I23" s="871">
        <f>IF('固定資本M ok'!I$43=0,0,'固定資本M ok'!I23/'固定資本M ok'!I$43)</f>
        <v>2.6029158045957259E-2</v>
      </c>
      <c r="J23" s="871">
        <f>IF('固定資本M ok'!J$43=0,0,'固定資本M ok'!J23/'固定資本M ok'!J$43)</f>
        <v>9.1283662071114605E-3</v>
      </c>
      <c r="K23" s="871">
        <f>IF('固定資本M ok'!K$43=0,0,'固定資本M ok'!K23/'固定資本M ok'!K$43)</f>
        <v>1.1276532606200413E-2</v>
      </c>
      <c r="L23" s="871">
        <f>IF('固定資本M ok'!L$43=0,0,'固定資本M ok'!L23/'固定資本M ok'!L$43)</f>
        <v>5.0971364195754529E-3</v>
      </c>
      <c r="M23" s="871">
        <f>IF('固定資本M ok'!M$43=0,0,'固定資本M ok'!M23/'固定資本M ok'!M$43)</f>
        <v>1.1213333792917597E-2</v>
      </c>
      <c r="N23" s="871">
        <f>IF('固定資本M ok'!N$43=0,0,'固定資本M ok'!N23/'固定資本M ok'!N$43)</f>
        <v>1.4919082192763375E-2</v>
      </c>
      <c r="O23" s="871">
        <f>IF('固定資本M ok'!O$43=0,0,'固定資本M ok'!O23/'固定資本M ok'!O$43)</f>
        <v>1.4674412082233568E-2</v>
      </c>
      <c r="P23" s="871">
        <f>IF('固定資本M ok'!P$43=0,0,'固定資本M ok'!P23/'固定資本M ok'!P$43)</f>
        <v>1.4191470038897171E-2</v>
      </c>
      <c r="Q23" s="871">
        <f>IF('固定資本M ok'!Q$43=0,0,'固定資本M ok'!Q23/'固定資本M ok'!Q$43)</f>
        <v>9.8919397165370231E-3</v>
      </c>
      <c r="R23" s="871">
        <f>IF('固定資本M ok'!R$43=0,0,'固定資本M ok'!R23/'固定資本M ok'!R$43)</f>
        <v>1.0510548184427627E-2</v>
      </c>
      <c r="S23" s="871">
        <f>IF('固定資本M ok'!S$43=0,0,'固定資本M ok'!S23/'固定資本M ok'!S$43)</f>
        <v>1.3985464650243147E-2</v>
      </c>
      <c r="T23" s="871">
        <f>IF('固定資本M ok'!T$43=0,0,'固定資本M ok'!T23/'固定資本M ok'!T$43)</f>
        <v>1.2316715346874837E-2</v>
      </c>
      <c r="U23" s="871">
        <f>IF('固定資本M ok'!U$43=0,0,'固定資本M ok'!U23/'固定資本M ok'!U$43)</f>
        <v>2.216239342249177E-2</v>
      </c>
      <c r="V23" s="871">
        <f>IF('固定資本M ok'!V$43=0,0,'固定資本M ok'!V23/'固定資本M ok'!V$43)</f>
        <v>3.566921941755704E-2</v>
      </c>
      <c r="W23" s="871">
        <f>IF('固定資本M ok'!W$43=0,0,'固定資本M ok'!W23/'固定資本M ok'!W$43)</f>
        <v>8.9650849213913832E-3</v>
      </c>
      <c r="X23" s="871">
        <f>IF('固定資本M ok'!X$43=0,0,'固定資本M ok'!X23/'固定資本M ok'!X$43)</f>
        <v>4.2620468335555023E-2</v>
      </c>
      <c r="Y23" s="871">
        <f>IF('固定資本M ok'!Y$43=0,0,'固定資本M ok'!Y23/'固定資本M ok'!Y$43)</f>
        <v>1.5648991220621314E-2</v>
      </c>
      <c r="Z23" s="871">
        <f>IF('固定資本M ok'!Z$43=0,0,'固定資本M ok'!Z23/'固定資本M ok'!Z$43)</f>
        <v>8.1399067642638073E-3</v>
      </c>
      <c r="AA23" s="871">
        <f>IF('固定資本M ok'!AA$43=0,0,'固定資本M ok'!AA23/'固定資本M ok'!AA$43)</f>
        <v>0</v>
      </c>
      <c r="AB23" s="871">
        <f>IF('固定資本M ok'!AB$43=0,0,'固定資本M ok'!AB23/'固定資本M ok'!AB$43)</f>
        <v>2.8459117830919359E-3</v>
      </c>
      <c r="AC23" s="871">
        <f>IF('固定資本M ok'!AC$43=0,0,'固定資本M ok'!AC23/'固定資本M ok'!AC$43)</f>
        <v>3.159447618775281E-2</v>
      </c>
      <c r="AD23" s="871">
        <f>IF('固定資本M ok'!AD$43=0,0,'固定資本M ok'!AD23/'固定資本M ok'!AD$43)</f>
        <v>9.3078147992106869E-2</v>
      </c>
      <c r="AE23" s="871">
        <f>IF('固定資本M ok'!AE$43=0,0,'固定資本M ok'!AE23/'固定資本M ok'!AE$43)</f>
        <v>4.008882503421002E-3</v>
      </c>
      <c r="AF23" s="871">
        <f>IF('固定資本M ok'!AF$43=0,0,'固定資本M ok'!AF23/'固定資本M ok'!AF$43)</f>
        <v>3.426431195967046E-2</v>
      </c>
      <c r="AG23" s="871">
        <f>IF('固定資本M ok'!AG$43=0,0,'固定資本M ok'!AG23/'固定資本M ok'!AG$43)</f>
        <v>0.29454558360408761</v>
      </c>
      <c r="AH23" s="871">
        <f>IF('固定資本M ok'!AH$43=0,0,'固定資本M ok'!AH23/'固定資本M ok'!AH$43)</f>
        <v>0</v>
      </c>
      <c r="AI23" s="871">
        <f>IF('固定資本M ok'!AI$43=0,0,'固定資本M ok'!AI23/'固定資本M ok'!AI$43)</f>
        <v>2.2988708904077393E-2</v>
      </c>
      <c r="AJ23" s="871">
        <f>IF('固定資本M ok'!AJ$43=0,0,'固定資本M ok'!AJ23/'固定資本M ok'!AJ$43)</f>
        <v>9.9233878562504131E-3</v>
      </c>
      <c r="AK23" s="871">
        <f>IF('固定資本M ok'!AK$43=0,0,'固定資本M ok'!AK23/'固定資本M ok'!AK$43)</f>
        <v>1.3653922829327285E-2</v>
      </c>
      <c r="AL23" s="871">
        <f>IF('固定資本M ok'!AL$43=0,0,'固定資本M ok'!AL23/'固定資本M ok'!AL$43)</f>
        <v>0.21699183802351951</v>
      </c>
      <c r="AM23" s="871">
        <f>IF('固定資本M ok'!AM$43=0,0,'固定資本M ok'!AM23/'固定資本M ok'!AM$43)</f>
        <v>1.8395416086407605E-2</v>
      </c>
      <c r="AN23" s="871">
        <f>IF('固定資本M ok'!AN$43=0,0,'固定資本M ok'!AN23/'固定資本M ok'!AN$43)</f>
        <v>0</v>
      </c>
      <c r="AO23" s="871">
        <f>IF('固定資本M ok'!AO$43=0,0,'固定資本M ok'!AO23/'固定資本M ok'!AO$43)</f>
        <v>8.1838959212376938E-2</v>
      </c>
      <c r="AP23" s="870">
        <f>IF('固定資本M ok'!AP$43=0,0,'固定資本M ok'!AP23/'固定資本M ok'!AP$43)</f>
        <v>5.3636699532405754E-2</v>
      </c>
    </row>
    <row r="24" spans="1:42">
      <c r="A24" s="855">
        <v>21</v>
      </c>
      <c r="B24" s="854" t="s">
        <v>15</v>
      </c>
      <c r="C24" s="871">
        <f>IF('固定資本M ok'!C$43=0,0,'固定資本M ok'!C24/'固定資本M ok'!C$43)</f>
        <v>6.1288427222214163E-2</v>
      </c>
      <c r="D24" s="871">
        <f>IF('固定資本M ok'!D$43=0,0,'固定資本M ok'!D24/'固定資本M ok'!D$43)</f>
        <v>0.15514979225891101</v>
      </c>
      <c r="E24" s="871">
        <f>IF('固定資本M ok'!E$43=0,0,'固定資本M ok'!E24/'固定資本M ok'!E$43)</f>
        <v>0.20534764052093962</v>
      </c>
      <c r="F24" s="871">
        <f>IF('固定資本M ok'!F$43=0,0,'固定資本M ok'!F24/'固定資本M ok'!F$43)</f>
        <v>3.9028736216072585E-2</v>
      </c>
      <c r="G24" s="871">
        <f>IF('固定資本M ok'!G$43=0,0,'固定資本M ok'!G24/'固定資本M ok'!G$43)</f>
        <v>5.2661750981940501E-2</v>
      </c>
      <c r="H24" s="871">
        <f>IF('固定資本M ok'!H$43=0,0,'固定資本M ok'!H24/'固定資本M ok'!H$43)</f>
        <v>3.8174213967111771E-2</v>
      </c>
      <c r="I24" s="871">
        <f>IF('固定資本M ok'!I$43=0,0,'固定資本M ok'!I24/'固定資本M ok'!I$43)</f>
        <v>7.7250262917316806E-2</v>
      </c>
      <c r="J24" s="871">
        <f>IF('固定資本M ok'!J$43=0,0,'固定資本M ok'!J24/'固定資本M ok'!J$43)</f>
        <v>1.2668471269439504E-2</v>
      </c>
      <c r="K24" s="871">
        <f>IF('固定資本M ok'!K$43=0,0,'固定資本M ok'!K24/'固定資本M ok'!K$43)</f>
        <v>1.1805644985190452E-2</v>
      </c>
      <c r="L24" s="871">
        <f>IF('固定資本M ok'!L$43=0,0,'固定資本M ok'!L24/'固定資本M ok'!L$43)</f>
        <v>2.8616670850502367E-2</v>
      </c>
      <c r="M24" s="871">
        <f>IF('固定資本M ok'!M$43=0,0,'固定資本M ok'!M24/'固定資本M ok'!M$43)</f>
        <v>8.1567328572458159E-2</v>
      </c>
      <c r="N24" s="871">
        <f>IF('固定資本M ok'!N$43=0,0,'固定資本M ok'!N24/'固定資本M ok'!N$43)</f>
        <v>2.0776466018228166E-2</v>
      </c>
      <c r="O24" s="871">
        <f>IF('固定資本M ok'!O$43=0,0,'固定資本M ok'!O24/'固定資本M ok'!O$43)</f>
        <v>2.6899567009754766E-2</v>
      </c>
      <c r="P24" s="871">
        <f>IF('固定資本M ok'!P$43=0,0,'固定資本M ok'!P24/'固定資本M ok'!P$43)</f>
        <v>8.204390068369917E-2</v>
      </c>
      <c r="Q24" s="871">
        <f>IF('固定資本M ok'!Q$43=0,0,'固定資本M ok'!Q24/'固定資本M ok'!Q$43)</f>
        <v>2.4361144138815957E-2</v>
      </c>
      <c r="R24" s="871">
        <f>IF('固定資本M ok'!R$43=0,0,'固定資本M ok'!R24/'固定資本M ok'!R$43)</f>
        <v>4.0391843473373615E-2</v>
      </c>
      <c r="S24" s="871">
        <f>IF('固定資本M ok'!S$43=0,0,'固定資本M ok'!S24/'固定資本M ok'!S$43)</f>
        <v>1.0689894725591835E-2</v>
      </c>
      <c r="T24" s="871">
        <f>IF('固定資本M ok'!T$43=0,0,'固定資本M ok'!T24/'固定資本M ok'!T$43)</f>
        <v>3.1369712949113281E-3</v>
      </c>
      <c r="U24" s="871">
        <f>IF('固定資本M ok'!U$43=0,0,'固定資本M ok'!U24/'固定資本M ok'!U$43)</f>
        <v>9.1233748216622418E-3</v>
      </c>
      <c r="V24" s="871">
        <f>IF('固定資本M ok'!V$43=0,0,'固定資本M ok'!V24/'固定資本M ok'!V$43)</f>
        <v>1.9610181740957913E-3</v>
      </c>
      <c r="W24" s="871">
        <f>IF('固定資本M ok'!W$43=0,0,'固定資本M ok'!W24/'固定資本M ok'!W$43)</f>
        <v>9.556641503313458E-3</v>
      </c>
      <c r="X24" s="871">
        <f>IF('固定資本M ok'!X$43=0,0,'固定資本M ok'!X24/'固定資本M ok'!X$43)</f>
        <v>6.3031777459544386E-2</v>
      </c>
      <c r="Y24" s="871">
        <f>IF('固定資本M ok'!Y$43=0,0,'固定資本M ok'!Y24/'固定資本M ok'!Y$43)</f>
        <v>0.34287710949441452</v>
      </c>
      <c r="Z24" s="871">
        <f>IF('固定資本M ok'!Z$43=0,0,'固定資本M ok'!Z24/'固定資本M ok'!Z$43)</f>
        <v>3.63095488175764E-3</v>
      </c>
      <c r="AA24" s="871">
        <f>IF('固定資本M ok'!AA$43=0,0,'固定資本M ok'!AA24/'固定資本M ok'!AA$43)</f>
        <v>0</v>
      </c>
      <c r="AB24" s="871">
        <f>IF('固定資本M ok'!AB$43=0,0,'固定資本M ok'!AB24/'固定資本M ok'!AB$43)</f>
        <v>0.13125523145548362</v>
      </c>
      <c r="AC24" s="871">
        <f>IF('固定資本M ok'!AC$43=0,0,'固定資本M ok'!AC24/'固定資本M ok'!AC$43)</f>
        <v>0.18734540566148827</v>
      </c>
      <c r="AD24" s="871">
        <f>IF('固定資本M ok'!AD$43=0,0,'固定資本M ok'!AD24/'固定資本M ok'!AD$43)</f>
        <v>3.0943996166320792E-2</v>
      </c>
      <c r="AE24" s="871">
        <f>IF('固定資本M ok'!AE$43=0,0,'固定資本M ok'!AE24/'固定資本M ok'!AE$43)</f>
        <v>1.7993869445903879E-2</v>
      </c>
      <c r="AF24" s="871">
        <f>IF('固定資本M ok'!AF$43=0,0,'固定資本M ok'!AF24/'固定資本M ok'!AF$43)</f>
        <v>0.28626614999360367</v>
      </c>
      <c r="AG24" s="871">
        <f>IF('固定資本M ok'!AG$43=0,0,'固定資本M ok'!AG24/'固定資本M ok'!AG$43)</f>
        <v>1.2437266591293895E-2</v>
      </c>
      <c r="AH24" s="871">
        <f>IF('固定資本M ok'!AH$43=0,0,'固定資本M ok'!AH24/'固定資本M ok'!AH$43)</f>
        <v>0</v>
      </c>
      <c r="AI24" s="871">
        <f>IF('固定資本M ok'!AI$43=0,0,'固定資本M ok'!AI24/'固定資本M ok'!AI$43)</f>
        <v>3.453213872723683E-2</v>
      </c>
      <c r="AJ24" s="871">
        <f>IF('固定資本M ok'!AJ$43=0,0,'固定資本M ok'!AJ24/'固定資本M ok'!AJ$43)</f>
        <v>4.8451338123934366E-2</v>
      </c>
      <c r="AK24" s="871">
        <f>IF('固定資本M ok'!AK$43=0,0,'固定資本M ok'!AK24/'固定資本M ok'!AK$43)</f>
        <v>2.4965739770119798E-2</v>
      </c>
      <c r="AL24" s="871">
        <f>IF('固定資本M ok'!AL$43=0,0,'固定資本M ok'!AL24/'固定資本M ok'!AL$43)</f>
        <v>0.11665227396683539</v>
      </c>
      <c r="AM24" s="871">
        <f>IF('固定資本M ok'!AM$43=0,0,'固定資本M ok'!AM24/'固定資本M ok'!AM$43)</f>
        <v>0.10743592939874419</v>
      </c>
      <c r="AN24" s="871">
        <f>IF('固定資本M ok'!AN$43=0,0,'固定資本M ok'!AN24/'固定資本M ok'!AN$43)</f>
        <v>0</v>
      </c>
      <c r="AO24" s="871">
        <f>IF('固定資本M ok'!AO$43=0,0,'固定資本M ok'!AO24/'固定資本M ok'!AO$43)</f>
        <v>6.9224683544303792E-2</v>
      </c>
      <c r="AP24" s="870">
        <f>IF('固定資本M ok'!AP$43=0,0,'固定資本M ok'!AP24/'固定資本M ok'!AP$43)</f>
        <v>7.5389554810972134E-2</v>
      </c>
    </row>
    <row r="25" spans="1:42">
      <c r="A25" s="855">
        <v>22</v>
      </c>
      <c r="B25" s="854" t="s">
        <v>16</v>
      </c>
      <c r="C25" s="871">
        <f>IF('固定資本M ok'!C$43=0,0,'固定資本M ok'!C25/'固定資本M ok'!C$43)</f>
        <v>5.5491882952023099E-4</v>
      </c>
      <c r="D25" s="871">
        <f>IF('固定資本M ok'!D$43=0,0,'固定資本M ok'!D25/'固定資本M ok'!D$43)</f>
        <v>1.8232013995189155E-2</v>
      </c>
      <c r="E25" s="871">
        <f>IF('固定資本M ok'!E$43=0,0,'固定資本M ok'!E25/'固定資本M ok'!E$43)</f>
        <v>6.2648804625698076E-3</v>
      </c>
      <c r="F25" s="871">
        <f>IF('固定資本M ok'!F$43=0,0,'固定資本M ok'!F25/'固定資本M ok'!F$43)</f>
        <v>1.2996553529701384E-2</v>
      </c>
      <c r="G25" s="871">
        <f>IF('固定資本M ok'!G$43=0,0,'固定資本M ok'!G25/'固定資本M ok'!G$43)</f>
        <v>1.5047020336167201E-2</v>
      </c>
      <c r="H25" s="871">
        <f>IF('固定資本M ok'!H$43=0,0,'固定資本M ok'!H25/'固定資本M ok'!H$43)</f>
        <v>6.56109951311903E-2</v>
      </c>
      <c r="I25" s="871">
        <f>IF('固定資本M ok'!I$43=0,0,'固定資本M ok'!I25/'固定資本M ok'!I$43)</f>
        <v>3.9783342383646197E-2</v>
      </c>
      <c r="J25" s="871">
        <f>IF('固定資本M ok'!J$43=0,0,'固定資本M ok'!J25/'固定資本M ok'!J$43)</f>
        <v>6.7095533563747191E-4</v>
      </c>
      <c r="K25" s="871">
        <f>IF('固定資本M ok'!K$43=0,0,'固定資本M ok'!K25/'固定資本M ok'!K$43)</f>
        <v>1.2205978689928947E-3</v>
      </c>
      <c r="L25" s="871">
        <f>IF('固定資本M ok'!L$43=0,0,'固定資本M ok'!L25/'固定資本M ok'!L$43)</f>
        <v>1.2215524683610181E-2</v>
      </c>
      <c r="M25" s="871">
        <f>IF('固定資本M ok'!M$43=0,0,'固定資本M ok'!M25/'固定資本M ok'!M$43)</f>
        <v>1.7789044555649908E-2</v>
      </c>
      <c r="N25" s="871">
        <f>IF('固定資本M ok'!N$43=0,0,'固定資本M ok'!N25/'固定資本M ok'!N$43)</f>
        <v>3.849851752097593E-3</v>
      </c>
      <c r="O25" s="871">
        <f>IF('固定資本M ok'!O$43=0,0,'固定資本M ok'!O25/'固定資本M ok'!O$43)</f>
        <v>5.2596596781195855E-3</v>
      </c>
      <c r="P25" s="871">
        <f>IF('固定資本M ok'!P$43=0,0,'固定資本M ok'!P25/'固定資本M ok'!P$43)</f>
        <v>3.8859473260336883E-2</v>
      </c>
      <c r="Q25" s="871">
        <f>IF('固定資本M ok'!Q$43=0,0,'固定資本M ok'!Q25/'固定資本M ok'!Q$43)</f>
        <v>1.0915855413007753E-2</v>
      </c>
      <c r="R25" s="871">
        <f>IF('固定資本M ok'!R$43=0,0,'固定資本M ok'!R25/'固定資本M ok'!R$43)</f>
        <v>9.0521437604126932E-3</v>
      </c>
      <c r="S25" s="871">
        <f>IF('固定資本M ok'!S$43=0,0,'固定資本M ok'!S25/'固定資本M ok'!S$43)</f>
        <v>5.3043338855341205E-3</v>
      </c>
      <c r="T25" s="871">
        <f>IF('固定資本M ok'!T$43=0,0,'固定資本M ok'!T25/'固定資本M ok'!T$43)</f>
        <v>2.5435353172797615E-3</v>
      </c>
      <c r="U25" s="871">
        <f>IF('固定資本M ok'!U$43=0,0,'固定資本M ok'!U25/'固定資本M ok'!U$43)</f>
        <v>4.5547060582030001E-3</v>
      </c>
      <c r="V25" s="871">
        <f>IF('固定資本M ok'!V$43=0,0,'固定資本M ok'!V25/'固定資本M ok'!V$43)</f>
        <v>3.1981981813566057E-3</v>
      </c>
      <c r="W25" s="871">
        <f>IF('固定資本M ok'!W$43=0,0,'固定資本M ok'!W25/'固定資本M ok'!W$43)</f>
        <v>1.8279460912737286E-3</v>
      </c>
      <c r="X25" s="871">
        <f>IF('固定資本M ok'!X$43=0,0,'固定資本M ok'!X25/'固定資本M ok'!X$43)</f>
        <v>2.8101890418201814E-2</v>
      </c>
      <c r="Y25" s="871">
        <f>IF('固定資本M ok'!Y$43=0,0,'固定資本M ok'!Y25/'固定資本M ok'!Y$43)</f>
        <v>1.5259499440240956E-2</v>
      </c>
      <c r="Z25" s="871">
        <f>IF('固定資本M ok'!Z$43=0,0,'固定資本M ok'!Z25/'固定資本M ok'!Z$43)</f>
        <v>2.9945356690568649E-4</v>
      </c>
      <c r="AA25" s="871">
        <f>IF('固定資本M ok'!AA$43=0,0,'固定資本M ok'!AA25/'固定資本M ok'!AA$43)</f>
        <v>0</v>
      </c>
      <c r="AB25" s="871">
        <f>IF('固定資本M ok'!AB$43=0,0,'固定資本M ok'!AB25/'固定資本M ok'!AB$43)</f>
        <v>7.9443955880950622E-3</v>
      </c>
      <c r="AC25" s="871">
        <f>IF('固定資本M ok'!AC$43=0,0,'固定資本M ok'!AC25/'固定資本M ok'!AC$43)</f>
        <v>1.0646837893643754E-2</v>
      </c>
      <c r="AD25" s="871">
        <f>IF('固定資本M ok'!AD$43=0,0,'固定資本M ok'!AD25/'固定資本M ok'!AD$43)</f>
        <v>1.2625505837730642E-2</v>
      </c>
      <c r="AE25" s="871">
        <f>IF('固定資本M ok'!AE$43=0,0,'固定資本M ok'!AE25/'固定資本M ok'!AE$43)</f>
        <v>1.7125344096571456E-2</v>
      </c>
      <c r="AF25" s="871">
        <f>IF('固定資本M ok'!AF$43=0,0,'固定資本M ok'!AF25/'固定資本M ok'!AF$43)</f>
        <v>8.3163400375241888E-3</v>
      </c>
      <c r="AG25" s="871">
        <f>IF('固定資本M ok'!AG$43=0,0,'固定資本M ok'!AG25/'固定資本M ok'!AG$43)</f>
        <v>5.3348663474489947E-3</v>
      </c>
      <c r="AH25" s="871">
        <f>IF('固定資本M ok'!AH$43=0,0,'固定資本M ok'!AH25/'固定資本M ok'!AH$43)</f>
        <v>0</v>
      </c>
      <c r="AI25" s="871">
        <f>IF('固定資本M ok'!AI$43=0,0,'固定資本M ok'!AI25/'固定資本M ok'!AI$43)</f>
        <v>1.7867571709270731E-2</v>
      </c>
      <c r="AJ25" s="871">
        <f>IF('固定資本M ok'!AJ$43=0,0,'固定資本M ok'!AJ25/'固定資本M ok'!AJ$43)</f>
        <v>1.1301006144552294E-2</v>
      </c>
      <c r="AK25" s="871">
        <f>IF('固定資本M ok'!AK$43=0,0,'固定資本M ok'!AK25/'固定資本M ok'!AK$43)</f>
        <v>2.4054774120126003E-3</v>
      </c>
      <c r="AL25" s="871">
        <f>IF('固定資本M ok'!AL$43=0,0,'固定資本M ok'!AL25/'固定資本M ok'!AL$43)</f>
        <v>2.6867781722148331E-2</v>
      </c>
      <c r="AM25" s="871">
        <f>IF('固定資本M ok'!AM$43=0,0,'固定資本M ok'!AM25/'固定資本M ok'!AM$43)</f>
        <v>2.4084497168187613E-2</v>
      </c>
      <c r="AN25" s="871">
        <f>IF('固定資本M ok'!AN$43=0,0,'固定資本M ok'!AN25/'固定資本M ok'!AN$43)</f>
        <v>0</v>
      </c>
      <c r="AO25" s="871">
        <f>IF('固定資本M ok'!AO$43=0,0,'固定資本M ok'!AO25/'固定資本M ok'!AO$43)</f>
        <v>8.915699718706048E-2</v>
      </c>
      <c r="AP25" s="870">
        <f>IF('固定資本M ok'!AP$43=0,0,'固定資本M ok'!AP25/'固定資本M ok'!AP$43)</f>
        <v>1.1733206108756151E-2</v>
      </c>
    </row>
    <row r="26" spans="1:42">
      <c r="A26" s="855">
        <v>23</v>
      </c>
      <c r="B26" s="854" t="s">
        <v>17</v>
      </c>
      <c r="C26" s="871">
        <f>IF('固定資本M ok'!C$43=0,0,'固定資本M ok'!C26/'固定資本M ok'!C$43)</f>
        <v>0.21157567932220112</v>
      </c>
      <c r="D26" s="871">
        <f>IF('固定資本M ok'!D$43=0,0,'固定資本M ok'!D26/'固定資本M ok'!D$43)</f>
        <v>0.26681062759676361</v>
      </c>
      <c r="E26" s="871">
        <f>IF('固定資本M ok'!E$43=0,0,'固定資本M ok'!E26/'固定資本M ok'!E$43)</f>
        <v>0.11790263651624371</v>
      </c>
      <c r="F26" s="871">
        <f>IF('固定資本M ok'!F$43=0,0,'固定資本M ok'!F26/'固定資本M ok'!F$43)</f>
        <v>0.4995428151644693</v>
      </c>
      <c r="G26" s="871">
        <f>IF('固定資本M ok'!G$43=0,0,'固定資本M ok'!G26/'固定資本M ok'!G$43)</f>
        <v>0.1704397452595092</v>
      </c>
      <c r="H26" s="871">
        <f>IF('固定資本M ok'!H$43=0,0,'固定資本M ok'!H26/'固定資本M ok'!H$43)</f>
        <v>0.13433760601014599</v>
      </c>
      <c r="I26" s="871">
        <f>IF('固定資本M ok'!I$43=0,0,'固定資本M ok'!I26/'固定資本M ok'!I$43)</f>
        <v>0.1709643051078133</v>
      </c>
      <c r="J26" s="871">
        <f>IF('固定資本M ok'!J$43=0,0,'固定資本M ok'!J26/'固定資本M ok'!J$43)</f>
        <v>6.7895663892881528E-2</v>
      </c>
      <c r="K26" s="871">
        <f>IF('固定資本M ok'!K$43=0,0,'固定資本M ok'!K26/'固定資本M ok'!K$43)</f>
        <v>8.8865683842755644E-2</v>
      </c>
      <c r="L26" s="871">
        <f>IF('固定資本M ok'!L$43=0,0,'固定資本M ok'!L26/'固定資本M ok'!L$43)</f>
        <v>9.7906347388980394E-2</v>
      </c>
      <c r="M26" s="871">
        <f>IF('固定資本M ok'!M$43=0,0,'固定資本M ok'!M26/'固定資本M ok'!M$43)</f>
        <v>0.10514556809315355</v>
      </c>
      <c r="N26" s="871">
        <f>IF('固定資本M ok'!N$43=0,0,'固定資本M ok'!N26/'固定資本M ok'!N$43)</f>
        <v>7.8510541759649013E-2</v>
      </c>
      <c r="O26" s="871">
        <f>IF('固定資本M ok'!O$43=0,0,'固定資本M ok'!O26/'固定資本M ok'!O$43)</f>
        <v>0.22181433286077076</v>
      </c>
      <c r="P26" s="871">
        <f>IF('固定資本M ok'!P$43=0,0,'固定資本M ok'!P26/'固定資本M ok'!P$43)</f>
        <v>0.23099778954402919</v>
      </c>
      <c r="Q26" s="871">
        <f>IF('固定資本M ok'!Q$43=0,0,'固定資本M ok'!Q26/'固定資本M ok'!Q$43)</f>
        <v>7.9404287075673582E-2</v>
      </c>
      <c r="R26" s="871">
        <f>IF('固定資本M ok'!R$43=0,0,'固定資本M ok'!R26/'固定資本M ok'!R$43)</f>
        <v>6.5692180694112687E-2</v>
      </c>
      <c r="S26" s="871">
        <f>IF('固定資本M ok'!S$43=0,0,'固定資本M ok'!S26/'固定資本M ok'!S$43)</f>
        <v>4.2093197242558646E-2</v>
      </c>
      <c r="T26" s="871">
        <f>IF('固定資本M ok'!T$43=0,0,'固定資本M ok'!T26/'固定資本M ok'!T$43)</f>
        <v>4.6653608184145955E-2</v>
      </c>
      <c r="U26" s="871">
        <f>IF('固定資本M ok'!U$43=0,0,'固定資本M ok'!U26/'固定資本M ok'!U$43)</f>
        <v>0.10066000633692007</v>
      </c>
      <c r="V26" s="871">
        <f>IF('固定資本M ok'!V$43=0,0,'固定資本M ok'!V26/'固定資本M ok'!V$43)</f>
        <v>2.3338172630168422E-2</v>
      </c>
      <c r="W26" s="871">
        <f>IF('固定資本M ok'!W$43=0,0,'固定資本M ok'!W26/'固定資本M ok'!W$43)</f>
        <v>5.0001268859708091E-2</v>
      </c>
      <c r="X26" s="871">
        <f>IF('固定資本M ok'!X$43=0,0,'固定資本M ok'!X26/'固定資本M ok'!X$43)</f>
        <v>0.21407274943273077</v>
      </c>
      <c r="Y26" s="871">
        <f>IF('固定資本M ok'!Y$43=0,0,'固定資本M ok'!Y26/'固定資本M ok'!Y$43)</f>
        <v>0.1226327218153523</v>
      </c>
      <c r="Z26" s="871">
        <f>IF('固定資本M ok'!Z$43=0,0,'固定資本M ok'!Z26/'固定資本M ok'!Z$43)</f>
        <v>0.26344561520238086</v>
      </c>
      <c r="AA26" s="871">
        <f>IF('固定資本M ok'!AA$43=0,0,'固定資本M ok'!AA26/'固定資本M ok'!AA$43)</f>
        <v>0</v>
      </c>
      <c r="AB26" s="871">
        <f>IF('固定資本M ok'!AB$43=0,0,'固定資本M ok'!AB26/'固定資本M ok'!AB$43)</f>
        <v>0.1747364405971541</v>
      </c>
      <c r="AC26" s="871">
        <f>IF('固定資本M ok'!AC$43=0,0,'固定資本M ok'!AC26/'固定資本M ok'!AC$43)</f>
        <v>0.29768895470491308</v>
      </c>
      <c r="AD26" s="871">
        <f>IF('固定資本M ok'!AD$43=0,0,'固定資本M ok'!AD26/'固定資本M ok'!AD$43)</f>
        <v>7.7720490265229578E-2</v>
      </c>
      <c r="AE26" s="871">
        <f>IF('固定資本M ok'!AE$43=0,0,'固定資本M ok'!AE26/'固定資本M ok'!AE$43)</f>
        <v>0.86120569759215138</v>
      </c>
      <c r="AF26" s="871">
        <f>IF('固定資本M ok'!AF$43=0,0,'固定資本M ok'!AF26/'固定資本M ok'!AF$43)</f>
        <v>0.43191351081153811</v>
      </c>
      <c r="AG26" s="871">
        <f>IF('固定資本M ok'!AG$43=0,0,'固定資本M ok'!AG26/'固定資本M ok'!AG$43)</f>
        <v>0.17943154606738418</v>
      </c>
      <c r="AH26" s="871">
        <f>IF('固定資本M ok'!AH$43=0,0,'固定資本M ok'!AH26/'固定資本M ok'!AH$43)</f>
        <v>0</v>
      </c>
      <c r="AI26" s="871">
        <f>IF('固定資本M ok'!AI$43=0,0,'固定資本M ok'!AI26/'固定資本M ok'!AI$43)</f>
        <v>0.26834788985305591</v>
      </c>
      <c r="AJ26" s="871">
        <f>IF('固定資本M ok'!AJ$43=0,0,'固定資本M ok'!AJ26/'固定資本M ok'!AJ$43)</f>
        <v>0.50933812196211503</v>
      </c>
      <c r="AK26" s="871">
        <f>IF('固定資本M ok'!AK$43=0,0,'固定資本M ok'!AK26/'固定資本M ok'!AK$43)</f>
        <v>0.80988542956651233</v>
      </c>
      <c r="AL26" s="871">
        <f>IF('固定資本M ok'!AL$43=0,0,'固定資本M ok'!AL26/'固定資本M ok'!AL$43)</f>
        <v>7.6425953745610425E-2</v>
      </c>
      <c r="AM26" s="871">
        <f>IF('固定資本M ok'!AM$43=0,0,'固定資本M ok'!AM26/'固定資本M ok'!AM$43)</f>
        <v>0.27700283070119808</v>
      </c>
      <c r="AN26" s="871">
        <f>IF('固定資本M ok'!AN$43=0,0,'固定資本M ok'!AN26/'固定資本M ok'!AN$43)</f>
        <v>0</v>
      </c>
      <c r="AO26" s="871">
        <f>IF('固定資本M ok'!AO$43=0,0,'固定資本M ok'!AO26/'固定資本M ok'!AO$43)</f>
        <v>0</v>
      </c>
      <c r="AP26" s="870">
        <f>IF('固定資本M ok'!AP$43=0,0,'固定資本M ok'!AP26/'固定資本M ok'!AP$43)</f>
        <v>0.23561462811791259</v>
      </c>
    </row>
    <row r="27" spans="1:42">
      <c r="A27" s="855">
        <v>24</v>
      </c>
      <c r="B27" s="854" t="s">
        <v>18</v>
      </c>
      <c r="C27" s="871">
        <f>IF('固定資本M ok'!C$43=0,0,'固定資本M ok'!C27/'固定資本M ok'!C$43)</f>
        <v>0</v>
      </c>
      <c r="D27" s="871">
        <f>IF('固定資本M ok'!D$43=0,0,'固定資本M ok'!D27/'固定資本M ok'!D$43)</f>
        <v>0</v>
      </c>
      <c r="E27" s="871">
        <f>IF('固定資本M ok'!E$43=0,0,'固定資本M ok'!E27/'固定資本M ok'!E$43)</f>
        <v>0</v>
      </c>
      <c r="F27" s="871">
        <f>IF('固定資本M ok'!F$43=0,0,'固定資本M ok'!F27/'固定資本M ok'!F$43)</f>
        <v>0</v>
      </c>
      <c r="G27" s="871">
        <f>IF('固定資本M ok'!G$43=0,0,'固定資本M ok'!G27/'固定資本M ok'!G$43)</f>
        <v>0</v>
      </c>
      <c r="H27" s="871">
        <f>IF('固定資本M ok'!H$43=0,0,'固定資本M ok'!H27/'固定資本M ok'!H$43)</f>
        <v>0</v>
      </c>
      <c r="I27" s="871">
        <f>IF('固定資本M ok'!I$43=0,0,'固定資本M ok'!I27/'固定資本M ok'!I$43)</f>
        <v>0</v>
      </c>
      <c r="J27" s="871">
        <f>IF('固定資本M ok'!J$43=0,0,'固定資本M ok'!J27/'固定資本M ok'!J$43)</f>
        <v>0</v>
      </c>
      <c r="K27" s="871">
        <f>IF('固定資本M ok'!K$43=0,0,'固定資本M ok'!K27/'固定資本M ok'!K$43)</f>
        <v>0</v>
      </c>
      <c r="L27" s="871">
        <f>IF('固定資本M ok'!L$43=0,0,'固定資本M ok'!L27/'固定資本M ok'!L$43)</f>
        <v>0</v>
      </c>
      <c r="M27" s="871">
        <f>IF('固定資本M ok'!M$43=0,0,'固定資本M ok'!M27/'固定資本M ok'!M$43)</f>
        <v>0</v>
      </c>
      <c r="N27" s="871">
        <f>IF('固定資本M ok'!N$43=0,0,'固定資本M ok'!N27/'固定資本M ok'!N$43)</f>
        <v>0</v>
      </c>
      <c r="O27" s="871">
        <f>IF('固定資本M ok'!O$43=0,0,'固定資本M ok'!O27/'固定資本M ok'!O$43)</f>
        <v>0</v>
      </c>
      <c r="P27" s="871">
        <f>IF('固定資本M ok'!P$43=0,0,'固定資本M ok'!P27/'固定資本M ok'!P$43)</f>
        <v>0</v>
      </c>
      <c r="Q27" s="871">
        <f>IF('固定資本M ok'!Q$43=0,0,'固定資本M ok'!Q27/'固定資本M ok'!Q$43)</f>
        <v>0</v>
      </c>
      <c r="R27" s="871">
        <f>IF('固定資本M ok'!R$43=0,0,'固定資本M ok'!R27/'固定資本M ok'!R$43)</f>
        <v>0</v>
      </c>
      <c r="S27" s="871">
        <f>IF('固定資本M ok'!S$43=0,0,'固定資本M ok'!S27/'固定資本M ok'!S$43)</f>
        <v>0</v>
      </c>
      <c r="T27" s="871">
        <f>IF('固定資本M ok'!T$43=0,0,'固定資本M ok'!T27/'固定資本M ok'!T$43)</f>
        <v>0</v>
      </c>
      <c r="U27" s="871">
        <f>IF('固定資本M ok'!U$43=0,0,'固定資本M ok'!U27/'固定資本M ok'!U$43)</f>
        <v>0</v>
      </c>
      <c r="V27" s="871">
        <f>IF('固定資本M ok'!V$43=0,0,'固定資本M ok'!V27/'固定資本M ok'!V$43)</f>
        <v>0</v>
      </c>
      <c r="W27" s="871">
        <f>IF('固定資本M ok'!W$43=0,0,'固定資本M ok'!W27/'固定資本M ok'!W$43)</f>
        <v>0</v>
      </c>
      <c r="X27" s="871">
        <f>IF('固定資本M ok'!X$43=0,0,'固定資本M ok'!X27/'固定資本M ok'!X$43)</f>
        <v>0</v>
      </c>
      <c r="Y27" s="871">
        <f>IF('固定資本M ok'!Y$43=0,0,'固定資本M ok'!Y27/'固定資本M ok'!Y$43)</f>
        <v>0</v>
      </c>
      <c r="Z27" s="871">
        <f>IF('固定資本M ok'!Z$43=0,0,'固定資本M ok'!Z27/'固定資本M ok'!Z$43)</f>
        <v>0</v>
      </c>
      <c r="AA27" s="871">
        <f>IF('固定資本M ok'!AA$43=0,0,'固定資本M ok'!AA27/'固定資本M ok'!AA$43)</f>
        <v>0</v>
      </c>
      <c r="AB27" s="871">
        <f>IF('固定資本M ok'!AB$43=0,0,'固定資本M ok'!AB27/'固定資本M ok'!AB$43)</f>
        <v>0</v>
      </c>
      <c r="AC27" s="871">
        <f>IF('固定資本M ok'!AC$43=0,0,'固定資本M ok'!AC27/'固定資本M ok'!AC$43)</f>
        <v>0</v>
      </c>
      <c r="AD27" s="871">
        <f>IF('固定資本M ok'!AD$43=0,0,'固定資本M ok'!AD27/'固定資本M ok'!AD$43)</f>
        <v>0</v>
      </c>
      <c r="AE27" s="871">
        <f>IF('固定資本M ok'!AE$43=0,0,'固定資本M ok'!AE27/'固定資本M ok'!AE$43)</f>
        <v>0</v>
      </c>
      <c r="AF27" s="871">
        <f>IF('固定資本M ok'!AF$43=0,0,'固定資本M ok'!AF27/'固定資本M ok'!AF$43)</f>
        <v>0</v>
      </c>
      <c r="AG27" s="871">
        <f>IF('固定資本M ok'!AG$43=0,0,'固定資本M ok'!AG27/'固定資本M ok'!AG$43)</f>
        <v>0</v>
      </c>
      <c r="AH27" s="871">
        <f>IF('固定資本M ok'!AH$43=0,0,'固定資本M ok'!AH27/'固定資本M ok'!AH$43)</f>
        <v>0</v>
      </c>
      <c r="AI27" s="871">
        <f>IF('固定資本M ok'!AI$43=0,0,'固定資本M ok'!AI27/'固定資本M ok'!AI$43)</f>
        <v>0</v>
      </c>
      <c r="AJ27" s="871">
        <f>IF('固定資本M ok'!AJ$43=0,0,'固定資本M ok'!AJ27/'固定資本M ok'!AJ$43)</f>
        <v>0</v>
      </c>
      <c r="AK27" s="871">
        <f>IF('固定資本M ok'!AK$43=0,0,'固定資本M ok'!AK27/'固定資本M ok'!AK$43)</f>
        <v>0</v>
      </c>
      <c r="AL27" s="871">
        <f>IF('固定資本M ok'!AL$43=0,0,'固定資本M ok'!AL27/'固定資本M ok'!AL$43)</f>
        <v>0</v>
      </c>
      <c r="AM27" s="871">
        <f>IF('固定資本M ok'!AM$43=0,0,'固定資本M ok'!AM27/'固定資本M ok'!AM$43)</f>
        <v>0</v>
      </c>
      <c r="AN27" s="871">
        <f>IF('固定資本M ok'!AN$43=0,0,'固定資本M ok'!AN27/'固定資本M ok'!AN$43)</f>
        <v>0</v>
      </c>
      <c r="AO27" s="871">
        <f>IF('固定資本M ok'!AO$43=0,0,'固定資本M ok'!AO27/'固定資本M ok'!AO$43)</f>
        <v>0</v>
      </c>
      <c r="AP27" s="870">
        <f>IF('固定資本M ok'!AP$43=0,0,'固定資本M ok'!AP27/'固定資本M ok'!AP$43)</f>
        <v>0</v>
      </c>
    </row>
    <row r="28" spans="1:42">
      <c r="A28" s="855">
        <v>25</v>
      </c>
      <c r="B28" s="854" t="s">
        <v>29</v>
      </c>
      <c r="C28" s="871">
        <f>IF('固定資本M ok'!C$43=0,0,'固定資本M ok'!C28/'固定資本M ok'!C$43)</f>
        <v>0</v>
      </c>
      <c r="D28" s="871">
        <f>IF('固定資本M ok'!D$43=0,0,'固定資本M ok'!D28/'固定資本M ok'!D$43)</f>
        <v>0</v>
      </c>
      <c r="E28" s="871">
        <f>IF('固定資本M ok'!E$43=0,0,'固定資本M ok'!E28/'固定資本M ok'!E$43)</f>
        <v>0</v>
      </c>
      <c r="F28" s="871">
        <f>IF('固定資本M ok'!F$43=0,0,'固定資本M ok'!F28/'固定資本M ok'!F$43)</f>
        <v>0</v>
      </c>
      <c r="G28" s="871">
        <f>IF('固定資本M ok'!G$43=0,0,'固定資本M ok'!G28/'固定資本M ok'!G$43)</f>
        <v>0</v>
      </c>
      <c r="H28" s="871">
        <f>IF('固定資本M ok'!H$43=0,0,'固定資本M ok'!H28/'固定資本M ok'!H$43)</f>
        <v>0</v>
      </c>
      <c r="I28" s="871">
        <f>IF('固定資本M ok'!I$43=0,0,'固定資本M ok'!I28/'固定資本M ok'!I$43)</f>
        <v>0</v>
      </c>
      <c r="J28" s="871">
        <f>IF('固定資本M ok'!J$43=0,0,'固定資本M ok'!J28/'固定資本M ok'!J$43)</f>
        <v>0</v>
      </c>
      <c r="K28" s="871">
        <f>IF('固定資本M ok'!K$43=0,0,'固定資本M ok'!K28/'固定資本M ok'!K$43)</f>
        <v>0</v>
      </c>
      <c r="L28" s="871">
        <f>IF('固定資本M ok'!L$43=0,0,'固定資本M ok'!L28/'固定資本M ok'!L$43)</f>
        <v>0</v>
      </c>
      <c r="M28" s="871">
        <f>IF('固定資本M ok'!M$43=0,0,'固定資本M ok'!M28/'固定資本M ok'!M$43)</f>
        <v>0</v>
      </c>
      <c r="N28" s="871">
        <f>IF('固定資本M ok'!N$43=0,0,'固定資本M ok'!N28/'固定資本M ok'!N$43)</f>
        <v>0</v>
      </c>
      <c r="O28" s="871">
        <f>IF('固定資本M ok'!O$43=0,0,'固定資本M ok'!O28/'固定資本M ok'!O$43)</f>
        <v>0</v>
      </c>
      <c r="P28" s="871">
        <f>IF('固定資本M ok'!P$43=0,0,'固定資本M ok'!P28/'固定資本M ok'!P$43)</f>
        <v>0</v>
      </c>
      <c r="Q28" s="871">
        <f>IF('固定資本M ok'!Q$43=0,0,'固定資本M ok'!Q28/'固定資本M ok'!Q$43)</f>
        <v>0</v>
      </c>
      <c r="R28" s="871">
        <f>IF('固定資本M ok'!R$43=0,0,'固定資本M ok'!R28/'固定資本M ok'!R$43)</f>
        <v>0</v>
      </c>
      <c r="S28" s="871">
        <f>IF('固定資本M ok'!S$43=0,0,'固定資本M ok'!S28/'固定資本M ok'!S$43)</f>
        <v>0</v>
      </c>
      <c r="T28" s="871">
        <f>IF('固定資本M ok'!T$43=0,0,'固定資本M ok'!T28/'固定資本M ok'!T$43)</f>
        <v>0</v>
      </c>
      <c r="U28" s="871">
        <f>IF('固定資本M ok'!U$43=0,0,'固定資本M ok'!U28/'固定資本M ok'!U$43)</f>
        <v>0</v>
      </c>
      <c r="V28" s="871">
        <f>IF('固定資本M ok'!V$43=0,0,'固定資本M ok'!V28/'固定資本M ok'!V$43)</f>
        <v>0</v>
      </c>
      <c r="W28" s="871">
        <f>IF('固定資本M ok'!W$43=0,0,'固定資本M ok'!W28/'固定資本M ok'!W$43)</f>
        <v>0</v>
      </c>
      <c r="X28" s="871">
        <f>IF('固定資本M ok'!X$43=0,0,'固定資本M ok'!X28/'固定資本M ok'!X$43)</f>
        <v>0</v>
      </c>
      <c r="Y28" s="871">
        <f>IF('固定資本M ok'!Y$43=0,0,'固定資本M ok'!Y28/'固定資本M ok'!Y$43)</f>
        <v>0</v>
      </c>
      <c r="Z28" s="871">
        <f>IF('固定資本M ok'!Z$43=0,0,'固定資本M ok'!Z28/'固定資本M ok'!Z$43)</f>
        <v>0</v>
      </c>
      <c r="AA28" s="871">
        <f>IF('固定資本M ok'!AA$43=0,0,'固定資本M ok'!AA28/'固定資本M ok'!AA$43)</f>
        <v>0</v>
      </c>
      <c r="AB28" s="871">
        <f>IF('固定資本M ok'!AB$43=0,0,'固定資本M ok'!AB28/'固定資本M ok'!AB$43)</f>
        <v>0</v>
      </c>
      <c r="AC28" s="871">
        <f>IF('固定資本M ok'!AC$43=0,0,'固定資本M ok'!AC28/'固定資本M ok'!AC$43)</f>
        <v>0</v>
      </c>
      <c r="AD28" s="871">
        <f>IF('固定資本M ok'!AD$43=0,0,'固定資本M ok'!AD28/'固定資本M ok'!AD$43)</f>
        <v>0</v>
      </c>
      <c r="AE28" s="871">
        <f>IF('固定資本M ok'!AE$43=0,0,'固定資本M ok'!AE28/'固定資本M ok'!AE$43)</f>
        <v>0</v>
      </c>
      <c r="AF28" s="871">
        <f>IF('固定資本M ok'!AF$43=0,0,'固定資本M ok'!AF28/'固定資本M ok'!AF$43)</f>
        <v>0</v>
      </c>
      <c r="AG28" s="871">
        <f>IF('固定資本M ok'!AG$43=0,0,'固定資本M ok'!AG28/'固定資本M ok'!AG$43)</f>
        <v>0</v>
      </c>
      <c r="AH28" s="871">
        <f>IF('固定資本M ok'!AH$43=0,0,'固定資本M ok'!AH28/'固定資本M ok'!AH$43)</f>
        <v>0</v>
      </c>
      <c r="AI28" s="871">
        <f>IF('固定資本M ok'!AI$43=0,0,'固定資本M ok'!AI28/'固定資本M ok'!AI$43)</f>
        <v>0</v>
      </c>
      <c r="AJ28" s="871">
        <f>IF('固定資本M ok'!AJ$43=0,0,'固定資本M ok'!AJ28/'固定資本M ok'!AJ$43)</f>
        <v>0</v>
      </c>
      <c r="AK28" s="871">
        <f>IF('固定資本M ok'!AK$43=0,0,'固定資本M ok'!AK28/'固定資本M ok'!AK$43)</f>
        <v>0</v>
      </c>
      <c r="AL28" s="871">
        <f>IF('固定資本M ok'!AL$43=0,0,'固定資本M ok'!AL28/'固定資本M ok'!AL$43)</f>
        <v>0</v>
      </c>
      <c r="AM28" s="871">
        <f>IF('固定資本M ok'!AM$43=0,0,'固定資本M ok'!AM28/'固定資本M ok'!AM$43)</f>
        <v>0</v>
      </c>
      <c r="AN28" s="871">
        <f>IF('固定資本M ok'!AN$43=0,0,'固定資本M ok'!AN28/'固定資本M ok'!AN$43)</f>
        <v>0</v>
      </c>
      <c r="AO28" s="871">
        <f>IF('固定資本M ok'!AO$43=0,0,'固定資本M ok'!AO28/'固定資本M ok'!AO$43)</f>
        <v>0</v>
      </c>
      <c r="AP28" s="870">
        <f>IF('固定資本M ok'!AP$43=0,0,'固定資本M ok'!AP28/'固定資本M ok'!AP$43)</f>
        <v>0</v>
      </c>
    </row>
    <row r="29" spans="1:42">
      <c r="A29" s="855">
        <v>26</v>
      </c>
      <c r="B29" s="854" t="s">
        <v>30</v>
      </c>
      <c r="C29" s="871">
        <f>IF('固定資本M ok'!C$43=0,0,'固定資本M ok'!C29/'固定資本M ok'!C$43)</f>
        <v>0</v>
      </c>
      <c r="D29" s="871">
        <f>IF('固定資本M ok'!D$43=0,0,'固定資本M ok'!D29/'固定資本M ok'!D$43)</f>
        <v>0</v>
      </c>
      <c r="E29" s="871">
        <f>IF('固定資本M ok'!E$43=0,0,'固定資本M ok'!E29/'固定資本M ok'!E$43)</f>
        <v>0</v>
      </c>
      <c r="F29" s="871">
        <f>IF('固定資本M ok'!F$43=0,0,'固定資本M ok'!F29/'固定資本M ok'!F$43)</f>
        <v>0</v>
      </c>
      <c r="G29" s="871">
        <f>IF('固定資本M ok'!G$43=0,0,'固定資本M ok'!G29/'固定資本M ok'!G$43)</f>
        <v>0</v>
      </c>
      <c r="H29" s="871">
        <f>IF('固定資本M ok'!H$43=0,0,'固定資本M ok'!H29/'固定資本M ok'!H$43)</f>
        <v>0</v>
      </c>
      <c r="I29" s="871">
        <f>IF('固定資本M ok'!I$43=0,0,'固定資本M ok'!I29/'固定資本M ok'!I$43)</f>
        <v>0</v>
      </c>
      <c r="J29" s="871">
        <f>IF('固定資本M ok'!J$43=0,0,'固定資本M ok'!J29/'固定資本M ok'!J$43)</f>
        <v>0</v>
      </c>
      <c r="K29" s="871">
        <f>IF('固定資本M ok'!K$43=0,0,'固定資本M ok'!K29/'固定資本M ok'!K$43)</f>
        <v>0</v>
      </c>
      <c r="L29" s="871">
        <f>IF('固定資本M ok'!L$43=0,0,'固定資本M ok'!L29/'固定資本M ok'!L$43)</f>
        <v>0</v>
      </c>
      <c r="M29" s="871">
        <f>IF('固定資本M ok'!M$43=0,0,'固定資本M ok'!M29/'固定資本M ok'!M$43)</f>
        <v>0</v>
      </c>
      <c r="N29" s="871">
        <f>IF('固定資本M ok'!N$43=0,0,'固定資本M ok'!N29/'固定資本M ok'!N$43)</f>
        <v>0</v>
      </c>
      <c r="O29" s="871">
        <f>IF('固定資本M ok'!O$43=0,0,'固定資本M ok'!O29/'固定資本M ok'!O$43)</f>
        <v>0</v>
      </c>
      <c r="P29" s="871">
        <f>IF('固定資本M ok'!P$43=0,0,'固定資本M ok'!P29/'固定資本M ok'!P$43)</f>
        <v>0</v>
      </c>
      <c r="Q29" s="871">
        <f>IF('固定資本M ok'!Q$43=0,0,'固定資本M ok'!Q29/'固定資本M ok'!Q$43)</f>
        <v>0</v>
      </c>
      <c r="R29" s="871">
        <f>IF('固定資本M ok'!R$43=0,0,'固定資本M ok'!R29/'固定資本M ok'!R$43)</f>
        <v>0</v>
      </c>
      <c r="S29" s="871">
        <f>IF('固定資本M ok'!S$43=0,0,'固定資本M ok'!S29/'固定資本M ok'!S$43)</f>
        <v>0</v>
      </c>
      <c r="T29" s="871">
        <f>IF('固定資本M ok'!T$43=0,0,'固定資本M ok'!T29/'固定資本M ok'!T$43)</f>
        <v>0</v>
      </c>
      <c r="U29" s="871">
        <f>IF('固定資本M ok'!U$43=0,0,'固定資本M ok'!U29/'固定資本M ok'!U$43)</f>
        <v>0</v>
      </c>
      <c r="V29" s="871">
        <f>IF('固定資本M ok'!V$43=0,0,'固定資本M ok'!V29/'固定資本M ok'!V$43)</f>
        <v>0</v>
      </c>
      <c r="W29" s="871">
        <f>IF('固定資本M ok'!W$43=0,0,'固定資本M ok'!W29/'固定資本M ok'!W$43)</f>
        <v>0</v>
      </c>
      <c r="X29" s="871">
        <f>IF('固定資本M ok'!X$43=0,0,'固定資本M ok'!X29/'固定資本M ok'!X$43)</f>
        <v>0</v>
      </c>
      <c r="Y29" s="871">
        <f>IF('固定資本M ok'!Y$43=0,0,'固定資本M ok'!Y29/'固定資本M ok'!Y$43)</f>
        <v>0</v>
      </c>
      <c r="Z29" s="871">
        <f>IF('固定資本M ok'!Z$43=0,0,'固定資本M ok'!Z29/'固定資本M ok'!Z$43)</f>
        <v>0</v>
      </c>
      <c r="AA29" s="871">
        <f>IF('固定資本M ok'!AA$43=0,0,'固定資本M ok'!AA29/'固定資本M ok'!AA$43)</f>
        <v>0</v>
      </c>
      <c r="AB29" s="871">
        <f>IF('固定資本M ok'!AB$43=0,0,'固定資本M ok'!AB29/'固定資本M ok'!AB$43)</f>
        <v>0</v>
      </c>
      <c r="AC29" s="871">
        <f>IF('固定資本M ok'!AC$43=0,0,'固定資本M ok'!AC29/'固定資本M ok'!AC$43)</f>
        <v>0</v>
      </c>
      <c r="AD29" s="871">
        <f>IF('固定資本M ok'!AD$43=0,0,'固定資本M ok'!AD29/'固定資本M ok'!AD$43)</f>
        <v>0</v>
      </c>
      <c r="AE29" s="871">
        <f>IF('固定資本M ok'!AE$43=0,0,'固定資本M ok'!AE29/'固定資本M ok'!AE$43)</f>
        <v>0</v>
      </c>
      <c r="AF29" s="871">
        <f>IF('固定資本M ok'!AF$43=0,0,'固定資本M ok'!AF29/'固定資本M ok'!AF$43)</f>
        <v>0</v>
      </c>
      <c r="AG29" s="871">
        <f>IF('固定資本M ok'!AG$43=0,0,'固定資本M ok'!AG29/'固定資本M ok'!AG$43)</f>
        <v>0</v>
      </c>
      <c r="AH29" s="871">
        <f>IF('固定資本M ok'!AH$43=0,0,'固定資本M ok'!AH29/'固定資本M ok'!AH$43)</f>
        <v>0</v>
      </c>
      <c r="AI29" s="871">
        <f>IF('固定資本M ok'!AI$43=0,0,'固定資本M ok'!AI29/'固定資本M ok'!AI$43)</f>
        <v>0</v>
      </c>
      <c r="AJ29" s="871">
        <f>IF('固定資本M ok'!AJ$43=0,0,'固定資本M ok'!AJ29/'固定資本M ok'!AJ$43)</f>
        <v>0</v>
      </c>
      <c r="AK29" s="871">
        <f>IF('固定資本M ok'!AK$43=0,0,'固定資本M ok'!AK29/'固定資本M ok'!AK$43)</f>
        <v>0</v>
      </c>
      <c r="AL29" s="871">
        <f>IF('固定資本M ok'!AL$43=0,0,'固定資本M ok'!AL29/'固定資本M ok'!AL$43)</f>
        <v>0</v>
      </c>
      <c r="AM29" s="871">
        <f>IF('固定資本M ok'!AM$43=0,0,'固定資本M ok'!AM29/'固定資本M ok'!AM$43)</f>
        <v>0</v>
      </c>
      <c r="AN29" s="871">
        <f>IF('固定資本M ok'!AN$43=0,0,'固定資本M ok'!AN29/'固定資本M ok'!AN$43)</f>
        <v>0</v>
      </c>
      <c r="AO29" s="871">
        <f>IF('固定資本M ok'!AO$43=0,0,'固定資本M ok'!AO29/'固定資本M ok'!AO$43)</f>
        <v>0</v>
      </c>
      <c r="AP29" s="870">
        <f>IF('固定資本M ok'!AP$43=0,0,'固定資本M ok'!AP29/'固定資本M ok'!AP$43)</f>
        <v>0</v>
      </c>
    </row>
    <row r="30" spans="1:42">
      <c r="A30" s="855">
        <v>27</v>
      </c>
      <c r="B30" s="854" t="s">
        <v>19</v>
      </c>
      <c r="C30" s="871">
        <f>IF('固定資本M ok'!C$43=0,0,'固定資本M ok'!C30/'固定資本M ok'!C$43)</f>
        <v>0.24472863381160326</v>
      </c>
      <c r="D30" s="871">
        <f>IF('固定資本M ok'!D$43=0,0,'固定資本M ok'!D30/'固定資本M ok'!D$43)</f>
        <v>0.12092718128143451</v>
      </c>
      <c r="E30" s="871">
        <f>IF('固定資本M ok'!E$43=0,0,'固定資本M ok'!E30/'固定資本M ok'!E$43)</f>
        <v>0.12825998705331182</v>
      </c>
      <c r="F30" s="871">
        <f>IF('固定資本M ok'!F$43=0,0,'固定資本M ok'!F30/'固定資本M ok'!F$43)</f>
        <v>9.1944950256726873E-2</v>
      </c>
      <c r="G30" s="871">
        <f>IF('固定資本M ok'!G$43=0,0,'固定資本M ok'!G30/'固定資本M ok'!G$43)</f>
        <v>7.1039164812175037E-2</v>
      </c>
      <c r="H30" s="871">
        <f>IF('固定資本M ok'!H$43=0,0,'固定資本M ok'!H30/'固定資本M ok'!H$43)</f>
        <v>0.14295923648051595</v>
      </c>
      <c r="I30" s="871">
        <f>IF('固定資本M ok'!I$43=0,0,'固定資本M ok'!I30/'固定資本M ok'!I$43)</f>
        <v>9.4600743729507913E-2</v>
      </c>
      <c r="J30" s="871">
        <f>IF('固定資本M ok'!J$43=0,0,'固定資本M ok'!J30/'固定資本M ok'!J$43)</f>
        <v>3.5816985224333908E-2</v>
      </c>
      <c r="K30" s="871">
        <f>IF('固定資本M ok'!K$43=0,0,'固定資本M ok'!K30/'固定資本M ok'!K$43)</f>
        <v>6.9638467869720777E-2</v>
      </c>
      <c r="L30" s="871">
        <f>IF('固定資本M ok'!L$43=0,0,'固定資本M ok'!L30/'固定資本M ok'!L$43)</f>
        <v>6.9306513926050195E-2</v>
      </c>
      <c r="M30" s="871">
        <f>IF('固定資本M ok'!M$43=0,0,'固定資本M ok'!M30/'固定資本M ok'!M$43)</f>
        <v>8.4332667980659859E-2</v>
      </c>
      <c r="N30" s="871">
        <f>IF('固定資本M ok'!N$43=0,0,'固定資本M ok'!N30/'固定資本M ok'!N$43)</f>
        <v>6.6364610054423387E-2</v>
      </c>
      <c r="O30" s="871">
        <f>IF('固定資本M ok'!O$43=0,0,'固定資本M ok'!O30/'固定資本M ok'!O$43)</f>
        <v>4.509130446475567E-2</v>
      </c>
      <c r="P30" s="871">
        <f>IF('固定資本M ok'!P$43=0,0,'固定資本M ok'!P30/'固定資本M ok'!P$43)</f>
        <v>8.9180189288141795E-2</v>
      </c>
      <c r="Q30" s="871">
        <f>IF('固定資本M ok'!Q$43=0,0,'固定資本M ok'!Q30/'固定資本M ok'!Q$43)</f>
        <v>8.2803468898134377E-2</v>
      </c>
      <c r="R30" s="871">
        <f>IF('固定資本M ok'!R$43=0,0,'固定資本M ok'!R30/'固定資本M ok'!R$43)</f>
        <v>7.2961621068267132E-2</v>
      </c>
      <c r="S30" s="871">
        <f>IF('固定資本M ok'!S$43=0,0,'固定資本M ok'!S30/'固定資本M ok'!S$43)</f>
        <v>3.2101747448297975E-2</v>
      </c>
      <c r="T30" s="871">
        <f>IF('固定資本M ok'!T$43=0,0,'固定資本M ok'!T30/'固定資本M ok'!T$43)</f>
        <v>7.4088763878529432E-2</v>
      </c>
      <c r="U30" s="871">
        <f>IF('固定資本M ok'!U$43=0,0,'固定資本M ok'!U30/'固定資本M ok'!U$43)</f>
        <v>3.9756118081524301E-2</v>
      </c>
      <c r="V30" s="871">
        <f>IF('固定資本M ok'!V$43=0,0,'固定資本M ok'!V30/'固定資本M ok'!V$43)</f>
        <v>2.5559039732957554E-2</v>
      </c>
      <c r="W30" s="871">
        <f>IF('固定資本M ok'!W$43=0,0,'固定資本M ok'!W30/'固定資本M ok'!W$43)</f>
        <v>4.415805168719724E-2</v>
      </c>
      <c r="X30" s="871">
        <f>IF('固定資本M ok'!X$43=0,0,'固定資本M ok'!X30/'固定資本M ok'!X$43)</f>
        <v>9.1702334809045313E-2</v>
      </c>
      <c r="Y30" s="871">
        <f>IF('固定資本M ok'!Y$43=0,0,'固定資本M ok'!Y30/'固定資本M ok'!Y$43)</f>
        <v>0.11481342520544717</v>
      </c>
      <c r="Z30" s="871">
        <f>IF('固定資本M ok'!Z$43=0,0,'固定資本M ok'!Z30/'固定資本M ok'!Z$43)</f>
        <v>4.2980053863058192E-2</v>
      </c>
      <c r="AA30" s="871">
        <f>IF('固定資本M ok'!AA$43=0,0,'固定資本M ok'!AA30/'固定資本M ok'!AA$43)</f>
        <v>7.4366160464055267E-2</v>
      </c>
      <c r="AB30" s="871">
        <f>IF('固定資本M ok'!AB$43=0,0,'固定資本M ok'!AB30/'固定資本M ok'!AB$43)</f>
        <v>0.13736451192506965</v>
      </c>
      <c r="AC30" s="871">
        <f>IF('固定資本M ok'!AC$43=0,0,'固定資本M ok'!AC30/'固定資本M ok'!AC$43)</f>
        <v>6.693978031920593E-2</v>
      </c>
      <c r="AD30" s="871">
        <f>IF('固定資本M ok'!AD$43=0,0,'固定資本M ok'!AD30/'固定資本M ok'!AD$43)</f>
        <v>3.9682658172950351E-2</v>
      </c>
      <c r="AE30" s="871">
        <f>IF('固定資本M ok'!AE$43=0,0,'固定資本M ok'!AE30/'固定資本M ok'!AE$43)</f>
        <v>2.4090011826763194E-2</v>
      </c>
      <c r="AF30" s="871">
        <f>IF('固定資本M ok'!AF$43=0,0,'固定資本M ok'!AF30/'固定資本M ok'!AF$43)</f>
        <v>6.6663789220077457E-2</v>
      </c>
      <c r="AG30" s="871">
        <f>IF('固定資本M ok'!AG$43=0,0,'固定資本M ok'!AG30/'固定資本M ok'!AG$43)</f>
        <v>7.1054369175636081E-2</v>
      </c>
      <c r="AH30" s="871">
        <f>IF('固定資本M ok'!AH$43=0,0,'固定資本M ok'!AH30/'固定資本M ok'!AH$43)</f>
        <v>0</v>
      </c>
      <c r="AI30" s="871">
        <f>IF('固定資本M ok'!AI$43=0,0,'固定資本M ok'!AI30/'固定資本M ok'!AI$43)</f>
        <v>3.8843250256188483E-2</v>
      </c>
      <c r="AJ30" s="871">
        <f>IF('固定資本M ok'!AJ$43=0,0,'固定資本M ok'!AJ30/'固定資本M ok'!AJ$43)</f>
        <v>8.5520807755685269E-2</v>
      </c>
      <c r="AK30" s="871">
        <f>IF('固定資本M ok'!AK$43=0,0,'固定資本M ok'!AK30/'固定資本M ok'!AK$43)</f>
        <v>1.7395483194664118E-2</v>
      </c>
      <c r="AL30" s="871">
        <f>IF('固定資本M ok'!AL$43=0,0,'固定資本M ok'!AL30/'固定資本M ok'!AL$43)</f>
        <v>0.15319816953563808</v>
      </c>
      <c r="AM30" s="871">
        <f>IF('固定資本M ok'!AM$43=0,0,'固定資本M ok'!AM30/'固定資本M ok'!AM$43)</f>
        <v>0.10017926494704582</v>
      </c>
      <c r="AN30" s="871">
        <f>IF('固定資本M ok'!AN$43=0,0,'固定資本M ok'!AN30/'固定資本M ok'!AN$43)</f>
        <v>0</v>
      </c>
      <c r="AO30" s="871">
        <f>IF('固定資本M ok'!AO$43=0,0,'固定資本M ok'!AO30/'固定資本M ok'!AO$43)</f>
        <v>0.18411568213783402</v>
      </c>
      <c r="AP30" s="870">
        <f>IF('固定資本M ok'!AP$43=0,0,'固定資本M ok'!AP30/'固定資本M ok'!AP$43)</f>
        <v>7.2563280593329171E-2</v>
      </c>
    </row>
    <row r="31" spans="1:42">
      <c r="A31" s="855">
        <v>28</v>
      </c>
      <c r="B31" s="854" t="s">
        <v>20</v>
      </c>
      <c r="C31" s="871">
        <f>IF('固定資本M ok'!C$43=0,0,'固定資本M ok'!C31/'固定資本M ok'!C$43)</f>
        <v>0</v>
      </c>
      <c r="D31" s="871">
        <f>IF('固定資本M ok'!D$43=0,0,'固定資本M ok'!D31/'固定資本M ok'!D$43)</f>
        <v>0</v>
      </c>
      <c r="E31" s="871">
        <f>IF('固定資本M ok'!E$43=0,0,'固定資本M ok'!E31/'固定資本M ok'!E$43)</f>
        <v>0</v>
      </c>
      <c r="F31" s="871">
        <f>IF('固定資本M ok'!F$43=0,0,'固定資本M ok'!F31/'固定資本M ok'!F$43)</f>
        <v>0</v>
      </c>
      <c r="G31" s="871">
        <f>IF('固定資本M ok'!G$43=0,0,'固定資本M ok'!G31/'固定資本M ok'!G$43)</f>
        <v>0</v>
      </c>
      <c r="H31" s="871">
        <f>IF('固定資本M ok'!H$43=0,0,'固定資本M ok'!H31/'固定資本M ok'!H$43)</f>
        <v>0</v>
      </c>
      <c r="I31" s="871">
        <f>IF('固定資本M ok'!I$43=0,0,'固定資本M ok'!I31/'固定資本M ok'!I$43)</f>
        <v>0</v>
      </c>
      <c r="J31" s="871">
        <f>IF('固定資本M ok'!J$43=0,0,'固定資本M ok'!J31/'固定資本M ok'!J$43)</f>
        <v>0</v>
      </c>
      <c r="K31" s="871">
        <f>IF('固定資本M ok'!K$43=0,0,'固定資本M ok'!K31/'固定資本M ok'!K$43)</f>
        <v>0</v>
      </c>
      <c r="L31" s="871">
        <f>IF('固定資本M ok'!L$43=0,0,'固定資本M ok'!L31/'固定資本M ok'!L$43)</f>
        <v>0</v>
      </c>
      <c r="M31" s="871">
        <f>IF('固定資本M ok'!M$43=0,0,'固定資本M ok'!M31/'固定資本M ok'!M$43)</f>
        <v>0</v>
      </c>
      <c r="N31" s="871">
        <f>IF('固定資本M ok'!N$43=0,0,'固定資本M ok'!N31/'固定資本M ok'!N$43)</f>
        <v>0</v>
      </c>
      <c r="O31" s="871">
        <f>IF('固定資本M ok'!O$43=0,0,'固定資本M ok'!O31/'固定資本M ok'!O$43)</f>
        <v>0</v>
      </c>
      <c r="P31" s="871">
        <f>IF('固定資本M ok'!P$43=0,0,'固定資本M ok'!P31/'固定資本M ok'!P$43)</f>
        <v>0</v>
      </c>
      <c r="Q31" s="871">
        <f>IF('固定資本M ok'!Q$43=0,0,'固定資本M ok'!Q31/'固定資本M ok'!Q$43)</f>
        <v>0</v>
      </c>
      <c r="R31" s="871">
        <f>IF('固定資本M ok'!R$43=0,0,'固定資本M ok'!R31/'固定資本M ok'!R$43)</f>
        <v>0</v>
      </c>
      <c r="S31" s="871">
        <f>IF('固定資本M ok'!S$43=0,0,'固定資本M ok'!S31/'固定資本M ok'!S$43)</f>
        <v>0</v>
      </c>
      <c r="T31" s="871">
        <f>IF('固定資本M ok'!T$43=0,0,'固定資本M ok'!T31/'固定資本M ok'!T$43)</f>
        <v>0</v>
      </c>
      <c r="U31" s="871">
        <f>IF('固定資本M ok'!U$43=0,0,'固定資本M ok'!U31/'固定資本M ok'!U$43)</f>
        <v>0</v>
      </c>
      <c r="V31" s="871">
        <f>IF('固定資本M ok'!V$43=0,0,'固定資本M ok'!V31/'固定資本M ok'!V$43)</f>
        <v>0</v>
      </c>
      <c r="W31" s="871">
        <f>IF('固定資本M ok'!W$43=0,0,'固定資本M ok'!W31/'固定資本M ok'!W$43)</f>
        <v>0</v>
      </c>
      <c r="X31" s="871">
        <f>IF('固定資本M ok'!X$43=0,0,'固定資本M ok'!X31/'固定資本M ok'!X$43)</f>
        <v>0</v>
      </c>
      <c r="Y31" s="871">
        <f>IF('固定資本M ok'!Y$43=0,0,'固定資本M ok'!Y31/'固定資本M ok'!Y$43)</f>
        <v>0</v>
      </c>
      <c r="Z31" s="871">
        <f>IF('固定資本M ok'!Z$43=0,0,'固定資本M ok'!Z31/'固定資本M ok'!Z$43)</f>
        <v>0</v>
      </c>
      <c r="AA31" s="871">
        <f>IF('固定資本M ok'!AA$43=0,0,'固定資本M ok'!AA31/'固定資本M ok'!AA$43)</f>
        <v>0</v>
      </c>
      <c r="AB31" s="871">
        <f>IF('固定資本M ok'!AB$43=0,0,'固定資本M ok'!AB31/'固定資本M ok'!AB$43)</f>
        <v>0</v>
      </c>
      <c r="AC31" s="871">
        <f>IF('固定資本M ok'!AC$43=0,0,'固定資本M ok'!AC31/'固定資本M ok'!AC$43)</f>
        <v>0</v>
      </c>
      <c r="AD31" s="871">
        <f>IF('固定資本M ok'!AD$43=0,0,'固定資本M ok'!AD31/'固定資本M ok'!AD$43)</f>
        <v>0</v>
      </c>
      <c r="AE31" s="871">
        <f>IF('固定資本M ok'!AE$43=0,0,'固定資本M ok'!AE31/'固定資本M ok'!AE$43)</f>
        <v>0</v>
      </c>
      <c r="AF31" s="871">
        <f>IF('固定資本M ok'!AF$43=0,0,'固定資本M ok'!AF31/'固定資本M ok'!AF$43)</f>
        <v>0</v>
      </c>
      <c r="AG31" s="871">
        <f>IF('固定資本M ok'!AG$43=0,0,'固定資本M ok'!AG31/'固定資本M ok'!AG$43)</f>
        <v>0</v>
      </c>
      <c r="AH31" s="871">
        <f>IF('固定資本M ok'!AH$43=0,0,'固定資本M ok'!AH31/'固定資本M ok'!AH$43)</f>
        <v>0</v>
      </c>
      <c r="AI31" s="871">
        <f>IF('固定資本M ok'!AI$43=0,0,'固定資本M ok'!AI31/'固定資本M ok'!AI$43)</f>
        <v>0</v>
      </c>
      <c r="AJ31" s="871">
        <f>IF('固定資本M ok'!AJ$43=0,0,'固定資本M ok'!AJ31/'固定資本M ok'!AJ$43)</f>
        <v>0</v>
      </c>
      <c r="AK31" s="871">
        <f>IF('固定資本M ok'!AK$43=0,0,'固定資本M ok'!AK31/'固定資本M ok'!AK$43)</f>
        <v>0</v>
      </c>
      <c r="AL31" s="871">
        <f>IF('固定資本M ok'!AL$43=0,0,'固定資本M ok'!AL31/'固定資本M ok'!AL$43)</f>
        <v>0</v>
      </c>
      <c r="AM31" s="871">
        <f>IF('固定資本M ok'!AM$43=0,0,'固定資本M ok'!AM31/'固定資本M ok'!AM$43)</f>
        <v>0</v>
      </c>
      <c r="AN31" s="871">
        <f>IF('固定資本M ok'!AN$43=0,0,'固定資本M ok'!AN31/'固定資本M ok'!AN$43)</f>
        <v>0</v>
      </c>
      <c r="AO31" s="871">
        <f>IF('固定資本M ok'!AO$43=0,0,'固定資本M ok'!AO31/'固定資本M ok'!AO$43)</f>
        <v>0</v>
      </c>
      <c r="AP31" s="870">
        <f>IF('固定資本M ok'!AP$43=0,0,'固定資本M ok'!AP31/'固定資本M ok'!AP$43)</f>
        <v>0</v>
      </c>
    </row>
    <row r="32" spans="1:42">
      <c r="A32" s="855">
        <v>29</v>
      </c>
      <c r="B32" s="854" t="s">
        <v>21</v>
      </c>
      <c r="C32" s="871">
        <f>IF('固定資本M ok'!C$43=0,0,'固定資本M ok'!C32/'固定資本M ok'!C$43)</f>
        <v>0</v>
      </c>
      <c r="D32" s="871">
        <f>IF('固定資本M ok'!D$43=0,0,'固定資本M ok'!D32/'固定資本M ok'!D$43)</f>
        <v>0</v>
      </c>
      <c r="E32" s="871">
        <f>IF('固定資本M ok'!E$43=0,0,'固定資本M ok'!E32/'固定資本M ok'!E$43)</f>
        <v>0</v>
      </c>
      <c r="F32" s="871">
        <f>IF('固定資本M ok'!F$43=0,0,'固定資本M ok'!F32/'固定資本M ok'!F$43)</f>
        <v>0</v>
      </c>
      <c r="G32" s="871">
        <f>IF('固定資本M ok'!G$43=0,0,'固定資本M ok'!G32/'固定資本M ok'!G$43)</f>
        <v>0</v>
      </c>
      <c r="H32" s="871">
        <f>IF('固定資本M ok'!H$43=0,0,'固定資本M ok'!H32/'固定資本M ok'!H$43)</f>
        <v>0</v>
      </c>
      <c r="I32" s="871">
        <f>IF('固定資本M ok'!I$43=0,0,'固定資本M ok'!I32/'固定資本M ok'!I$43)</f>
        <v>0</v>
      </c>
      <c r="J32" s="871">
        <f>IF('固定資本M ok'!J$43=0,0,'固定資本M ok'!J32/'固定資本M ok'!J$43)</f>
        <v>0</v>
      </c>
      <c r="K32" s="871">
        <f>IF('固定資本M ok'!K$43=0,0,'固定資本M ok'!K32/'固定資本M ok'!K$43)</f>
        <v>0</v>
      </c>
      <c r="L32" s="871">
        <f>IF('固定資本M ok'!L$43=0,0,'固定資本M ok'!L32/'固定資本M ok'!L$43)</f>
        <v>0</v>
      </c>
      <c r="M32" s="871">
        <f>IF('固定資本M ok'!M$43=0,0,'固定資本M ok'!M32/'固定資本M ok'!M$43)</f>
        <v>0</v>
      </c>
      <c r="N32" s="871">
        <f>IF('固定資本M ok'!N$43=0,0,'固定資本M ok'!N32/'固定資本M ok'!N$43)</f>
        <v>0</v>
      </c>
      <c r="O32" s="871">
        <f>IF('固定資本M ok'!O$43=0,0,'固定資本M ok'!O32/'固定資本M ok'!O$43)</f>
        <v>0</v>
      </c>
      <c r="P32" s="871">
        <f>IF('固定資本M ok'!P$43=0,0,'固定資本M ok'!P32/'固定資本M ok'!P$43)</f>
        <v>0</v>
      </c>
      <c r="Q32" s="871">
        <f>IF('固定資本M ok'!Q$43=0,0,'固定資本M ok'!Q32/'固定資本M ok'!Q$43)</f>
        <v>0</v>
      </c>
      <c r="R32" s="871">
        <f>IF('固定資本M ok'!R$43=0,0,'固定資本M ok'!R32/'固定資本M ok'!R$43)</f>
        <v>0</v>
      </c>
      <c r="S32" s="871">
        <f>IF('固定資本M ok'!S$43=0,0,'固定資本M ok'!S32/'固定資本M ok'!S$43)</f>
        <v>0</v>
      </c>
      <c r="T32" s="871">
        <f>IF('固定資本M ok'!T$43=0,0,'固定資本M ok'!T32/'固定資本M ok'!T$43)</f>
        <v>0</v>
      </c>
      <c r="U32" s="871">
        <f>IF('固定資本M ok'!U$43=0,0,'固定資本M ok'!U32/'固定資本M ok'!U$43)</f>
        <v>0</v>
      </c>
      <c r="V32" s="871">
        <f>IF('固定資本M ok'!V$43=0,0,'固定資本M ok'!V32/'固定資本M ok'!V$43)</f>
        <v>0</v>
      </c>
      <c r="W32" s="871">
        <f>IF('固定資本M ok'!W$43=0,0,'固定資本M ok'!W32/'固定資本M ok'!W$43)</f>
        <v>0</v>
      </c>
      <c r="X32" s="871">
        <f>IF('固定資本M ok'!X$43=0,0,'固定資本M ok'!X32/'固定資本M ok'!X$43)</f>
        <v>0</v>
      </c>
      <c r="Y32" s="871">
        <f>IF('固定資本M ok'!Y$43=0,0,'固定資本M ok'!Y32/'固定資本M ok'!Y$43)</f>
        <v>0</v>
      </c>
      <c r="Z32" s="871">
        <f>IF('固定資本M ok'!Z$43=0,0,'固定資本M ok'!Z32/'固定資本M ok'!Z$43)</f>
        <v>0</v>
      </c>
      <c r="AA32" s="871">
        <f>IF('固定資本M ok'!AA$43=0,0,'固定資本M ok'!AA32/'固定資本M ok'!AA$43)</f>
        <v>0</v>
      </c>
      <c r="AB32" s="871">
        <f>IF('固定資本M ok'!AB$43=0,0,'固定資本M ok'!AB32/'固定資本M ok'!AB$43)</f>
        <v>0</v>
      </c>
      <c r="AC32" s="871">
        <f>IF('固定資本M ok'!AC$43=0,0,'固定資本M ok'!AC32/'固定資本M ok'!AC$43)</f>
        <v>0</v>
      </c>
      <c r="AD32" s="871">
        <f>IF('固定資本M ok'!AD$43=0,0,'固定資本M ok'!AD32/'固定資本M ok'!AD$43)</f>
        <v>0</v>
      </c>
      <c r="AE32" s="871">
        <f>IF('固定資本M ok'!AE$43=0,0,'固定資本M ok'!AE32/'固定資本M ok'!AE$43)</f>
        <v>2.8575224915135606E-2</v>
      </c>
      <c r="AF32" s="871">
        <f>IF('固定資本M ok'!AF$43=0,0,'固定資本M ok'!AF32/'固定資本M ok'!AF$43)</f>
        <v>0</v>
      </c>
      <c r="AG32" s="871">
        <f>IF('固定資本M ok'!AG$43=0,0,'固定資本M ok'!AG32/'固定資本M ok'!AG$43)</f>
        <v>0</v>
      </c>
      <c r="AH32" s="871">
        <f>IF('固定資本M ok'!AH$43=0,0,'固定資本M ok'!AH32/'固定資本M ok'!AH$43)</f>
        <v>0</v>
      </c>
      <c r="AI32" s="871">
        <f>IF('固定資本M ok'!AI$43=0,0,'固定資本M ok'!AI32/'固定資本M ok'!AI$43)</f>
        <v>0</v>
      </c>
      <c r="AJ32" s="871">
        <f>IF('固定資本M ok'!AJ$43=0,0,'固定資本M ok'!AJ32/'固定資本M ok'!AJ$43)</f>
        <v>0</v>
      </c>
      <c r="AK32" s="871">
        <f>IF('固定資本M ok'!AK$43=0,0,'固定資本M ok'!AK32/'固定資本M ok'!AK$43)</f>
        <v>0</v>
      </c>
      <c r="AL32" s="871">
        <f>IF('固定資本M ok'!AL$43=0,0,'固定資本M ok'!AL32/'固定資本M ok'!AL$43)</f>
        <v>0</v>
      </c>
      <c r="AM32" s="871">
        <f>IF('固定資本M ok'!AM$43=0,0,'固定資本M ok'!AM32/'固定資本M ok'!AM$43)</f>
        <v>0</v>
      </c>
      <c r="AN32" s="871">
        <f>IF('固定資本M ok'!AN$43=0,0,'固定資本M ok'!AN32/'固定資本M ok'!AN$43)</f>
        <v>0</v>
      </c>
      <c r="AO32" s="871">
        <f>IF('固定資本M ok'!AO$43=0,0,'固定資本M ok'!AO32/'固定資本M ok'!AO$43)</f>
        <v>0</v>
      </c>
      <c r="AP32" s="870">
        <f>IF('固定資本M ok'!AP$43=0,0,'固定資本M ok'!AP32/'固定資本M ok'!AP$43)</f>
        <v>1.9056455540116095E-3</v>
      </c>
    </row>
    <row r="33" spans="1:42">
      <c r="A33" s="855">
        <v>30</v>
      </c>
      <c r="B33" s="854" t="s">
        <v>32</v>
      </c>
      <c r="C33" s="871">
        <f>IF('固定資本M ok'!C$43=0,0,'固定資本M ok'!C33/'固定資本M ok'!C$43)</f>
        <v>7.4025446473907934E-3</v>
      </c>
      <c r="D33" s="871">
        <f>IF('固定資本M ok'!D$43=0,0,'固定資本M ok'!D33/'固定資本M ok'!D$43)</f>
        <v>1.2300459217144106E-2</v>
      </c>
      <c r="E33" s="871">
        <f>IF('固定資本M ok'!E$43=0,0,'固定資本M ok'!E33/'固定資本M ok'!E$43)</f>
        <v>1.0456096463798647E-2</v>
      </c>
      <c r="F33" s="871">
        <f>IF('固定資本M ok'!F$43=0,0,'固定資本M ok'!F33/'固定資本M ok'!F$43)</f>
        <v>7.7291590143563852E-3</v>
      </c>
      <c r="G33" s="871">
        <f>IF('固定資本M ok'!G$43=0,0,'固定資本M ok'!G33/'固定資本M ok'!G$43)</f>
        <v>1.0136805078401411E-2</v>
      </c>
      <c r="H33" s="871">
        <f>IF('固定資本M ok'!H$43=0,0,'固定資本M ok'!H33/'固定資本M ok'!H$43)</f>
        <v>1.7466810771229312E-2</v>
      </c>
      <c r="I33" s="871">
        <f>IF('固定資本M ok'!I$43=0,0,'固定資本M ok'!I33/'固定資本M ok'!I$43)</f>
        <v>1.3466865544427871E-2</v>
      </c>
      <c r="J33" s="871">
        <f>IF('固定資本M ok'!J$43=0,0,'固定資本M ok'!J33/'固定資本M ok'!J$43)</f>
        <v>3.766494226188521E-3</v>
      </c>
      <c r="K33" s="871">
        <f>IF('固定資本M ok'!K$43=0,0,'固定資本M ok'!K33/'固定資本M ok'!K$43)</f>
        <v>9.0509011707661218E-3</v>
      </c>
      <c r="L33" s="871">
        <f>IF('固定資本M ok'!L$43=0,0,'固定資本M ok'!L33/'固定資本M ok'!L$43)</f>
        <v>8.6306918023351924E-3</v>
      </c>
      <c r="M33" s="871">
        <f>IF('固定資本M ok'!M$43=0,0,'固定資本M ok'!M33/'固定資本M ok'!M$43)</f>
        <v>9.5494298543849047E-3</v>
      </c>
      <c r="N33" s="871">
        <f>IF('固定資本M ok'!N$43=0,0,'固定資本M ok'!N33/'固定資本M ok'!N$43)</f>
        <v>9.6484038467892792E-3</v>
      </c>
      <c r="O33" s="871">
        <f>IF('固定資本M ok'!O$43=0,0,'固定資本M ok'!O33/'固定資本M ok'!O$43)</f>
        <v>5.6669087109031324E-3</v>
      </c>
      <c r="P33" s="871">
        <f>IF('固定資本M ok'!P$43=0,0,'固定資本M ok'!P33/'固定資本M ok'!P$43)</f>
        <v>1.3275301724384129E-2</v>
      </c>
      <c r="Q33" s="871">
        <f>IF('固定資本M ok'!Q$43=0,0,'固定資本M ok'!Q33/'固定資本M ok'!Q$43)</f>
        <v>1.0803299723522296E-2</v>
      </c>
      <c r="R33" s="871">
        <f>IF('固定資本M ok'!R$43=0,0,'固定資本M ok'!R33/'固定資本M ok'!R$43)</f>
        <v>8.9009715168911468E-3</v>
      </c>
      <c r="S33" s="871">
        <f>IF('固定資本M ok'!S$43=0,0,'固定資本M ok'!S33/'固定資本M ok'!S$43)</f>
        <v>4.1602094800406138E-3</v>
      </c>
      <c r="T33" s="871">
        <f>IF('固定資本M ok'!T$43=0,0,'固定資本M ok'!T33/'固定資本M ok'!T$43)</f>
        <v>8.6073235136747122E-3</v>
      </c>
      <c r="U33" s="871">
        <f>IF('固定資本M ok'!U$43=0,0,'固定資本M ok'!U33/'固定資本M ok'!U$43)</f>
        <v>4.7172462681090025E-3</v>
      </c>
      <c r="V33" s="871">
        <f>IF('固定資本M ok'!V$43=0,0,'固定資本M ok'!V33/'固定資本M ok'!V$43)</f>
        <v>2.785804845603001E-3</v>
      </c>
      <c r="W33" s="871">
        <f>IF('固定資本M ok'!W$43=0,0,'固定資本M ok'!W33/'固定資本M ok'!W$43)</f>
        <v>5.8588217825855391E-3</v>
      </c>
      <c r="X33" s="871">
        <f>IF('固定資本M ok'!X$43=0,0,'固定資本M ok'!X33/'固定資本M ok'!X$43)</f>
        <v>1.1956381968466141E-2</v>
      </c>
      <c r="Y33" s="871">
        <f>IF('固定資本M ok'!Y$43=0,0,'固定資本M ok'!Y33/'固定資本M ok'!Y$43)</f>
        <v>1.3545562306553859E-2</v>
      </c>
      <c r="Z33" s="871">
        <f>IF('固定資本M ok'!Z$43=0,0,'固定資本M ok'!Z33/'固定資本M ok'!Z$43)</f>
        <v>1.8173637625601157E-2</v>
      </c>
      <c r="AA33" s="871">
        <f>IF('固定資本M ok'!AA$43=0,0,'固定資本M ok'!AA33/'固定資本M ok'!AA$43)</f>
        <v>7.9515088313889069E-3</v>
      </c>
      <c r="AB33" s="871">
        <f>IF('固定資本M ok'!AB$43=0,0,'固定資本M ok'!AB33/'固定資本M ok'!AB$43)</f>
        <v>1.1125120522138991E-2</v>
      </c>
      <c r="AC33" s="871">
        <f>IF('固定資本M ok'!AC$43=0,0,'固定資本M ok'!AC33/'固定資本M ok'!AC$43)</f>
        <v>8.9054050124671488E-3</v>
      </c>
      <c r="AD33" s="871">
        <f>IF('固定資本M ok'!AD$43=0,0,'固定資本M ok'!AD33/'固定資本M ok'!AD$43)</f>
        <v>4.5346511362846014E-3</v>
      </c>
      <c r="AE33" s="871">
        <f>IF('固定資本M ok'!AE$43=0,0,'固定資本M ok'!AE33/'固定資本M ok'!AE$43)</f>
        <v>3.5351863081547696E-3</v>
      </c>
      <c r="AF33" s="871">
        <f>IF('固定資本M ok'!AF$43=0,0,'固定資本M ok'!AF33/'固定資本M ok'!AF$43)</f>
        <v>8.332233515074729E-3</v>
      </c>
      <c r="AG33" s="871">
        <f>IF('固定資本M ok'!AG$43=0,0,'固定資本M ok'!AG33/'固定資本M ok'!AG$43)</f>
        <v>4.7485985276307895E-3</v>
      </c>
      <c r="AH33" s="871">
        <f>IF('固定資本M ok'!AH$43=0,0,'固定資本M ok'!AH33/'固定資本M ok'!AH$43)</f>
        <v>0</v>
      </c>
      <c r="AI33" s="871">
        <f>IF('固定資本M ok'!AI$43=0,0,'固定資本M ok'!AI33/'固定資本M ok'!AI$43)</f>
        <v>4.5126778042061918E-3</v>
      </c>
      <c r="AJ33" s="871">
        <f>IF('固定資本M ok'!AJ$43=0,0,'固定資本M ok'!AJ33/'固定資本M ok'!AJ$43)</f>
        <v>7.0342353429598973E-3</v>
      </c>
      <c r="AK33" s="871">
        <f>IF('固定資本M ok'!AK$43=0,0,'固定資本M ok'!AK33/'固定資本M ok'!AK$43)</f>
        <v>2.2523295636078466E-3</v>
      </c>
      <c r="AL33" s="871">
        <f>IF('固定資本M ok'!AL$43=0,0,'固定資本M ok'!AL33/'固定資本M ok'!AL$43)</f>
        <v>1.3864954214469568E-2</v>
      </c>
      <c r="AM33" s="871">
        <f>IF('固定資本M ok'!AM$43=0,0,'固定資本M ok'!AM33/'固定資本M ok'!AM$43)</f>
        <v>1.2740276750489983E-2</v>
      </c>
      <c r="AN33" s="871">
        <f>IF('固定資本M ok'!AN$43=0,0,'固定資本M ok'!AN33/'固定資本M ok'!AN$43)</f>
        <v>0</v>
      </c>
      <c r="AO33" s="871">
        <f>IF('固定資本M ok'!AO$43=0,0,'固定資本M ok'!AO33/'固定資本M ok'!AO$43)</f>
        <v>2.4503340365682139E-2</v>
      </c>
      <c r="AP33" s="870">
        <f>IF('固定資本M ok'!AP$43=0,0,'固定資本M ok'!AP33/'固定資本M ok'!AP$43)</f>
        <v>8.4704447168768189E-3</v>
      </c>
    </row>
    <row r="34" spans="1:42">
      <c r="A34" s="855">
        <v>31</v>
      </c>
      <c r="B34" s="854" t="s">
        <v>22</v>
      </c>
      <c r="C34" s="871">
        <f>IF('固定資本M ok'!C$43=0,0,'固定資本M ok'!C34/'固定資本M ok'!C$43)</f>
        <v>4.0976947293591961E-3</v>
      </c>
      <c r="D34" s="871">
        <f>IF('固定資本M ok'!D$43=0,0,'固定資本M ok'!D34/'固定資本M ok'!D$43)</f>
        <v>7.9542969604198561E-3</v>
      </c>
      <c r="E34" s="871">
        <f>IF('固定資本M ok'!E$43=0,0,'固定資本M ok'!E34/'固定資本M ok'!E$43)</f>
        <v>3.6826744785666478E-2</v>
      </c>
      <c r="F34" s="871">
        <f>IF('固定資本M ok'!F$43=0,0,'固定資本M ok'!F34/'固定資本M ok'!F$43)</f>
        <v>1.9811342872996397E-2</v>
      </c>
      <c r="G34" s="871">
        <f>IF('固定資本M ok'!G$43=0,0,'固定資本M ok'!G34/'固定資本M ok'!G$43)</f>
        <v>5.9197423880382724E-2</v>
      </c>
      <c r="H34" s="871">
        <f>IF('固定資本M ok'!H$43=0,0,'固定資本M ok'!H34/'固定資本M ok'!H$43)</f>
        <v>5.6964721372419938E-2</v>
      </c>
      <c r="I34" s="871">
        <f>IF('固定資本M ok'!I$43=0,0,'固定資本M ok'!I34/'固定資本M ok'!I$43)</f>
        <v>4.1540248688850243E-2</v>
      </c>
      <c r="J34" s="871">
        <f>IF('固定資本M ok'!J$43=0,0,'固定資本M ok'!J34/'固定資本M ok'!J$43)</f>
        <v>4.4439305065169007E-2</v>
      </c>
      <c r="K34" s="871">
        <f>IF('固定資本M ok'!K$43=0,0,'固定資本M ok'!K34/'固定資本M ok'!K$43)</f>
        <v>6.5285188772739228E-2</v>
      </c>
      <c r="L34" s="871">
        <f>IF('固定資本M ok'!L$43=0,0,'固定資本M ok'!L34/'固定資本M ok'!L$43)</f>
        <v>4.0018643580057189E-2</v>
      </c>
      <c r="M34" s="871">
        <f>IF('固定資本M ok'!M$43=0,0,'固定資本M ok'!M34/'固定資本M ok'!M$43)</f>
        <v>5.0650363959401999E-2</v>
      </c>
      <c r="N34" s="871">
        <f>IF('固定資本M ok'!N$43=0,0,'固定資本M ok'!N34/'固定資本M ok'!N$43)</f>
        <v>5.4334729982503605E-2</v>
      </c>
      <c r="O34" s="871">
        <f>IF('固定資本M ok'!O$43=0,0,'固定資本M ok'!O34/'固定資本M ok'!O$43)</f>
        <v>6.7889566356619524E-2</v>
      </c>
      <c r="P34" s="871">
        <f>IF('固定資本M ok'!P$43=0,0,'固定資本M ok'!P34/'固定資本M ok'!P$43)</f>
        <v>0.11214037252180468</v>
      </c>
      <c r="Q34" s="871">
        <f>IF('固定資本M ok'!Q$43=0,0,'固定資本M ok'!Q34/'固定資本M ok'!Q$43)</f>
        <v>4.7900290666541147E-2</v>
      </c>
      <c r="R34" s="871">
        <f>IF('固定資本M ok'!R$43=0,0,'固定資本M ok'!R34/'固定資本M ok'!R$43)</f>
        <v>4.7490666211686301E-2</v>
      </c>
      <c r="S34" s="871">
        <f>IF('固定資本M ok'!S$43=0,0,'固定資本M ok'!S34/'固定資本M ok'!S$43)</f>
        <v>7.2759578902367339E-2</v>
      </c>
      <c r="T34" s="871">
        <f>IF('固定資本M ok'!T$43=0,0,'固定資本M ok'!T34/'固定資本M ok'!T$43)</f>
        <v>9.83946205812537E-2</v>
      </c>
      <c r="U34" s="871">
        <f>IF('固定資本M ok'!U$43=0,0,'固定資本M ok'!U34/'固定資本M ok'!U$43)</f>
        <v>0.10240892467478532</v>
      </c>
      <c r="V34" s="871">
        <f>IF('固定資本M ok'!V$43=0,0,'固定資本M ok'!V34/'固定資本M ok'!V$43)</f>
        <v>0.14139184059408569</v>
      </c>
      <c r="W34" s="871">
        <f>IF('固定資本M ok'!W$43=0,0,'固定資本M ok'!W34/'固定資本M ok'!W$43)</f>
        <v>5.0756437413928358E-2</v>
      </c>
      <c r="X34" s="871">
        <f>IF('固定資本M ok'!X$43=0,0,'固定資本M ok'!X34/'固定資本M ok'!X$43)</f>
        <v>5.4450657361401415E-2</v>
      </c>
      <c r="Y34" s="871">
        <f>IF('固定資本M ok'!Y$43=0,0,'固定資本M ok'!Y34/'固定資本M ok'!Y$43)</f>
        <v>7.2818932679876755E-2</v>
      </c>
      <c r="Z34" s="871">
        <f>IF('固定資本M ok'!Z$43=0,0,'固定資本M ok'!Z34/'固定資本M ok'!Z$43)</f>
        <v>1.5636749318995002E-2</v>
      </c>
      <c r="AA34" s="871">
        <f>IF('固定資本M ok'!AA$43=0,0,'固定資本M ok'!AA34/'固定資本M ok'!AA$43)</f>
        <v>0</v>
      </c>
      <c r="AB34" s="871">
        <f>IF('固定資本M ok'!AB$43=0,0,'固定資本M ok'!AB34/'固定資本M ok'!AB$43)</f>
        <v>8.103961602441169E-2</v>
      </c>
      <c r="AC34" s="871">
        <f>IF('固定資本M ok'!AC$43=0,0,'固定資本M ok'!AC34/'固定資本M ok'!AC$43)</f>
        <v>0.20267451318195612</v>
      </c>
      <c r="AD34" s="871">
        <f>IF('固定資本M ok'!AD$43=0,0,'固定資本M ok'!AD34/'固定資本M ok'!AD$43)</f>
        <v>0.67715017222060991</v>
      </c>
      <c r="AE34" s="871">
        <f>IF('固定資本M ok'!AE$43=0,0,'固定資本M ok'!AE34/'固定資本M ok'!AE$43)</f>
        <v>1.021698644590042E-2</v>
      </c>
      <c r="AF34" s="871">
        <f>IF('固定資本M ok'!AF$43=0,0,'固定資本M ok'!AF34/'固定資本M ok'!AF$43)</f>
        <v>4.2940436699784833E-2</v>
      </c>
      <c r="AG34" s="871">
        <f>IF('固定資本M ok'!AG$43=0,0,'固定資本M ok'!AG34/'固定資本M ok'!AG$43)</f>
        <v>0.21368389706966681</v>
      </c>
      <c r="AH34" s="871">
        <f>IF('固定資本M ok'!AH$43=0,0,'固定資本M ok'!AH34/'固定資本M ok'!AH$43)</f>
        <v>0</v>
      </c>
      <c r="AI34" s="871">
        <f>IF('固定資本M ok'!AI$43=0,0,'固定資本M ok'!AI34/'固定資本M ok'!AI$43)</f>
        <v>8.4003121268814582E-2</v>
      </c>
      <c r="AJ34" s="871">
        <f>IF('固定資本M ok'!AJ$43=0,0,'固定資本M ok'!AJ34/'固定資本M ok'!AJ$43)</f>
        <v>1.915155674811083E-2</v>
      </c>
      <c r="AK34" s="871">
        <f>IF('固定資本M ok'!AK$43=0,0,'固定資本M ok'!AK34/'固定資本M ok'!AK$43)</f>
        <v>5.7969101101344268E-2</v>
      </c>
      <c r="AL34" s="871">
        <f>IF('固定資本M ok'!AL$43=0,0,'固定資本M ok'!AL34/'固定資本M ok'!AL$43)</f>
        <v>6.2877957879225718E-2</v>
      </c>
      <c r="AM34" s="871">
        <f>IF('固定資本M ok'!AM$43=0,0,'固定資本M ok'!AM34/'固定資本M ok'!AM$43)</f>
        <v>5.1891070431749106E-2</v>
      </c>
      <c r="AN34" s="871">
        <f>IF('固定資本M ok'!AN$43=0,0,'固定資本M ok'!AN34/'固定資本M ok'!AN$43)</f>
        <v>0</v>
      </c>
      <c r="AO34" s="871">
        <f>IF('固定資本M ok'!AO$43=0,0,'固定資本M ok'!AO34/'固定資本M ok'!AO$43)</f>
        <v>0</v>
      </c>
      <c r="AP34" s="870">
        <f>IF('固定資本M ok'!AP$43=0,0,'固定資本M ok'!AP34/'固定資本M ok'!AP$43)</f>
        <v>9.1385450390924591E-2</v>
      </c>
    </row>
    <row r="35" spans="1:42">
      <c r="A35" s="855">
        <v>32</v>
      </c>
      <c r="B35" s="854" t="s">
        <v>23</v>
      </c>
      <c r="C35" s="871">
        <f>IF('固定資本M ok'!C$43=0,0,'固定資本M ok'!C35/'固定資本M ok'!C$43)</f>
        <v>0</v>
      </c>
      <c r="D35" s="871">
        <f>IF('固定資本M ok'!D$43=0,0,'固定資本M ok'!D35/'固定資本M ok'!D$43)</f>
        <v>0</v>
      </c>
      <c r="E35" s="871">
        <f>IF('固定資本M ok'!E$43=0,0,'固定資本M ok'!E35/'固定資本M ok'!E$43)</f>
        <v>0</v>
      </c>
      <c r="F35" s="871">
        <f>IF('固定資本M ok'!F$43=0,0,'固定資本M ok'!F35/'固定資本M ok'!F$43)</f>
        <v>0</v>
      </c>
      <c r="G35" s="871">
        <f>IF('固定資本M ok'!G$43=0,0,'固定資本M ok'!G35/'固定資本M ok'!G$43)</f>
        <v>0</v>
      </c>
      <c r="H35" s="871">
        <f>IF('固定資本M ok'!H$43=0,0,'固定資本M ok'!H35/'固定資本M ok'!H$43)</f>
        <v>0</v>
      </c>
      <c r="I35" s="871">
        <f>IF('固定資本M ok'!I$43=0,0,'固定資本M ok'!I35/'固定資本M ok'!I$43)</f>
        <v>0</v>
      </c>
      <c r="J35" s="871">
        <f>IF('固定資本M ok'!J$43=0,0,'固定資本M ok'!J35/'固定資本M ok'!J$43)</f>
        <v>0</v>
      </c>
      <c r="K35" s="871">
        <f>IF('固定資本M ok'!K$43=0,0,'固定資本M ok'!K35/'固定資本M ok'!K$43)</f>
        <v>0</v>
      </c>
      <c r="L35" s="871">
        <f>IF('固定資本M ok'!L$43=0,0,'固定資本M ok'!L35/'固定資本M ok'!L$43)</f>
        <v>0</v>
      </c>
      <c r="M35" s="871">
        <f>IF('固定資本M ok'!M$43=0,0,'固定資本M ok'!M35/'固定資本M ok'!M$43)</f>
        <v>0</v>
      </c>
      <c r="N35" s="871">
        <f>IF('固定資本M ok'!N$43=0,0,'固定資本M ok'!N35/'固定資本M ok'!N$43)</f>
        <v>0</v>
      </c>
      <c r="O35" s="871">
        <f>IF('固定資本M ok'!O$43=0,0,'固定資本M ok'!O35/'固定資本M ok'!O$43)</f>
        <v>0</v>
      </c>
      <c r="P35" s="871">
        <f>IF('固定資本M ok'!P$43=0,0,'固定資本M ok'!P35/'固定資本M ok'!P$43)</f>
        <v>0</v>
      </c>
      <c r="Q35" s="871">
        <f>IF('固定資本M ok'!Q$43=0,0,'固定資本M ok'!Q35/'固定資本M ok'!Q$43)</f>
        <v>0</v>
      </c>
      <c r="R35" s="871">
        <f>IF('固定資本M ok'!R$43=0,0,'固定資本M ok'!R35/'固定資本M ok'!R$43)</f>
        <v>0</v>
      </c>
      <c r="S35" s="871">
        <f>IF('固定資本M ok'!S$43=0,0,'固定資本M ok'!S35/'固定資本M ok'!S$43)</f>
        <v>0</v>
      </c>
      <c r="T35" s="871">
        <f>IF('固定資本M ok'!T$43=0,0,'固定資本M ok'!T35/'固定資本M ok'!T$43)</f>
        <v>0</v>
      </c>
      <c r="U35" s="871">
        <f>IF('固定資本M ok'!U$43=0,0,'固定資本M ok'!U35/'固定資本M ok'!U$43)</f>
        <v>0</v>
      </c>
      <c r="V35" s="871">
        <f>IF('固定資本M ok'!V$43=0,0,'固定資本M ok'!V35/'固定資本M ok'!V$43)</f>
        <v>0</v>
      </c>
      <c r="W35" s="871">
        <f>IF('固定資本M ok'!W$43=0,0,'固定資本M ok'!W35/'固定資本M ok'!W$43)</f>
        <v>0</v>
      </c>
      <c r="X35" s="871">
        <f>IF('固定資本M ok'!X$43=0,0,'固定資本M ok'!X35/'固定資本M ok'!X$43)</f>
        <v>0</v>
      </c>
      <c r="Y35" s="871">
        <f>IF('固定資本M ok'!Y$43=0,0,'固定資本M ok'!Y35/'固定資本M ok'!Y$43)</f>
        <v>0</v>
      </c>
      <c r="Z35" s="871">
        <f>IF('固定資本M ok'!Z$43=0,0,'固定資本M ok'!Z35/'固定資本M ok'!Z$43)</f>
        <v>0</v>
      </c>
      <c r="AA35" s="871">
        <f>IF('固定資本M ok'!AA$43=0,0,'固定資本M ok'!AA35/'固定資本M ok'!AA$43)</f>
        <v>0</v>
      </c>
      <c r="AB35" s="871">
        <f>IF('固定資本M ok'!AB$43=0,0,'固定資本M ok'!AB35/'固定資本M ok'!AB$43)</f>
        <v>0</v>
      </c>
      <c r="AC35" s="871">
        <f>IF('固定資本M ok'!AC$43=0,0,'固定資本M ok'!AC35/'固定資本M ok'!AC$43)</f>
        <v>0</v>
      </c>
      <c r="AD35" s="871">
        <f>IF('固定資本M ok'!AD$43=0,0,'固定資本M ok'!AD35/'固定資本M ok'!AD$43)</f>
        <v>0</v>
      </c>
      <c r="AE35" s="871">
        <f>IF('固定資本M ok'!AE$43=0,0,'固定資本M ok'!AE35/'固定資本M ok'!AE$43)</f>
        <v>0</v>
      </c>
      <c r="AF35" s="871">
        <f>IF('固定資本M ok'!AF$43=0,0,'固定資本M ok'!AF35/'固定資本M ok'!AF$43)</f>
        <v>0</v>
      </c>
      <c r="AG35" s="871">
        <f>IF('固定資本M ok'!AG$43=0,0,'固定資本M ok'!AG35/'固定資本M ok'!AG$43)</f>
        <v>0</v>
      </c>
      <c r="AH35" s="871">
        <f>IF('固定資本M ok'!AH$43=0,0,'固定資本M ok'!AH35/'固定資本M ok'!AH$43)</f>
        <v>0</v>
      </c>
      <c r="AI35" s="871">
        <f>IF('固定資本M ok'!AI$43=0,0,'固定資本M ok'!AI35/'固定資本M ok'!AI$43)</f>
        <v>0</v>
      </c>
      <c r="AJ35" s="871">
        <f>IF('固定資本M ok'!AJ$43=0,0,'固定資本M ok'!AJ35/'固定資本M ok'!AJ$43)</f>
        <v>0</v>
      </c>
      <c r="AK35" s="871">
        <f>IF('固定資本M ok'!AK$43=0,0,'固定資本M ok'!AK35/'固定資本M ok'!AK$43)</f>
        <v>0</v>
      </c>
      <c r="AL35" s="871">
        <f>IF('固定資本M ok'!AL$43=0,0,'固定資本M ok'!AL35/'固定資本M ok'!AL$43)</f>
        <v>0</v>
      </c>
      <c r="AM35" s="871">
        <f>IF('固定資本M ok'!AM$43=0,0,'固定資本M ok'!AM35/'固定資本M ok'!AM$43)</f>
        <v>0</v>
      </c>
      <c r="AN35" s="871">
        <f>IF('固定資本M ok'!AN$43=0,0,'固定資本M ok'!AN35/'固定資本M ok'!AN$43)</f>
        <v>0</v>
      </c>
      <c r="AO35" s="871">
        <f>IF('固定資本M ok'!AO$43=0,0,'固定資本M ok'!AO35/'固定資本M ok'!AO$43)</f>
        <v>0</v>
      </c>
      <c r="AP35" s="870">
        <f>IF('固定資本M ok'!AP$43=0,0,'固定資本M ok'!AP35/'固定資本M ok'!AP$43)</f>
        <v>0</v>
      </c>
    </row>
    <row r="36" spans="1:42">
      <c r="A36" s="855">
        <v>33</v>
      </c>
      <c r="B36" s="854" t="s">
        <v>24</v>
      </c>
      <c r="C36" s="871">
        <f>IF('固定資本M ok'!C$43=0,0,'固定資本M ok'!C36/'固定資本M ok'!C$43)</f>
        <v>2.4090005657995909E-3</v>
      </c>
      <c r="D36" s="871">
        <f>IF('固定資本M ok'!D$43=0,0,'固定資本M ok'!D36/'固定資本M ok'!D$43)</f>
        <v>0</v>
      </c>
      <c r="E36" s="871">
        <f>IF('固定資本M ok'!E$43=0,0,'固定資本M ok'!E36/'固定資本M ok'!E$43)</f>
        <v>1.1630075814928189E-3</v>
      </c>
      <c r="F36" s="871">
        <f>IF('固定資本M ok'!F$43=0,0,'固定資本M ok'!F36/'固定資本M ok'!F$43)</f>
        <v>3.8012769914893281E-2</v>
      </c>
      <c r="G36" s="871">
        <f>IF('固定資本M ok'!G$43=0,0,'固定資本M ok'!G36/'固定資本M ok'!G$43)</f>
        <v>0.10327911722779994</v>
      </c>
      <c r="H36" s="871">
        <f>IF('固定資本M ok'!H$43=0,0,'固定資本M ok'!H36/'固定資本M ok'!H$43)</f>
        <v>0.16003703534199604</v>
      </c>
      <c r="I36" s="871">
        <f>IF('固定資本M ok'!I$43=0,0,'固定資本M ok'!I36/'固定資本M ok'!I$43)</f>
        <v>7.6666002213317014E-2</v>
      </c>
      <c r="J36" s="871">
        <f>IF('固定資本M ok'!J$43=0,0,'固定資本M ok'!J36/'固定資本M ok'!J$43)</f>
        <v>0.54198830944113841</v>
      </c>
      <c r="K36" s="871">
        <f>IF('固定資本M ok'!K$43=0,0,'固定資本M ok'!K36/'固定資本M ok'!K$43)</f>
        <v>0.12909222232798248</v>
      </c>
      <c r="L36" s="871">
        <f>IF('固定資本M ok'!L$43=0,0,'固定資本M ok'!L36/'固定資本M ok'!L$43)</f>
        <v>0.27012833150673188</v>
      </c>
      <c r="M36" s="871">
        <f>IF('固定資本M ok'!M$43=0,0,'固定資本M ok'!M36/'固定資本M ok'!M$43)</f>
        <v>0.2479436215448925</v>
      </c>
      <c r="N36" s="871">
        <f>IF('固定資本M ok'!N$43=0,0,'固定資本M ok'!N36/'固定資本M ok'!N$43)</f>
        <v>0.12447988317468914</v>
      </c>
      <c r="O36" s="871">
        <f>IF('固定資本M ok'!O$43=0,0,'固定資本M ok'!O36/'固定資本M ok'!O$43)</f>
        <v>0.32418367699772938</v>
      </c>
      <c r="P36" s="871">
        <f>IF('固定資本M ok'!P$43=0,0,'固定資本M ok'!P36/'固定資本M ok'!P$43)</f>
        <v>9.0932561101686682E-2</v>
      </c>
      <c r="Q36" s="871">
        <f>IF('固定資本M ok'!Q$43=0,0,'固定資本M ok'!Q36/'固定資本M ok'!Q$43)</f>
        <v>0.21096960928168323</v>
      </c>
      <c r="R36" s="871">
        <f>IF('固定資本M ok'!R$43=0,0,'固定資本M ok'!R36/'固定資本M ok'!R$43)</f>
        <v>0.32268938557578436</v>
      </c>
      <c r="S36" s="871">
        <f>IF('固定資本M ok'!S$43=0,0,'固定資本M ok'!S36/'固定資本M ok'!S$43)</f>
        <v>0.61260834713835299</v>
      </c>
      <c r="T36" s="871">
        <f>IF('固定資本M ok'!T$43=0,0,'固定資本M ok'!T36/'固定資本M ok'!T$43)</f>
        <v>0.22347351187338965</v>
      </c>
      <c r="U36" s="871">
        <f>IF('固定資本M ok'!U$43=0,0,'固定資本M ok'!U36/'固定資本M ok'!U$43)</f>
        <v>0.43583617808535507</v>
      </c>
      <c r="V36" s="871">
        <f>IF('固定資本M ok'!V$43=0,0,'固定資本M ok'!V36/'固定資本M ok'!V$43)</f>
        <v>0.61606442159684827</v>
      </c>
      <c r="W36" s="871">
        <f>IF('固定資本M ok'!W$43=0,0,'固定資本M ok'!W36/'固定資本M ok'!W$43)</f>
        <v>0.47171270368153734</v>
      </c>
      <c r="X36" s="871">
        <f>IF('固定資本M ok'!X$43=0,0,'固定資本M ok'!X36/'固定資本M ok'!X$43)</f>
        <v>0.10189281427034522</v>
      </c>
      <c r="Y36" s="871">
        <f>IF('固定資本M ok'!Y$43=0,0,'固定資本M ok'!Y36/'固定資本M ok'!Y$43)</f>
        <v>6.4594114038340894E-2</v>
      </c>
      <c r="Z36" s="871">
        <f>IF('固定資本M ok'!Z$43=0,0,'固定資本M ok'!Z36/'固定資本M ok'!Z$43)</f>
        <v>2.997236538736902E-2</v>
      </c>
      <c r="AA36" s="871">
        <f>IF('固定資本M ok'!AA$43=0,0,'固定資本M ok'!AA36/'固定資本M ok'!AA$43)</f>
        <v>0</v>
      </c>
      <c r="AB36" s="871">
        <f>IF('固定資本M ok'!AB$43=0,0,'固定資本M ok'!AB36/'固定資本M ok'!AB$43)</f>
        <v>0</v>
      </c>
      <c r="AC36" s="871">
        <f>IF('固定資本M ok'!AC$43=0,0,'固定資本M ok'!AC36/'固定資本M ok'!AC$43)</f>
        <v>1.1900380400269311E-2</v>
      </c>
      <c r="AD36" s="871">
        <f>IF('固定資本M ok'!AD$43=0,0,'固定資本M ok'!AD36/'固定資本M ok'!AD$43)</f>
        <v>3.0507754934387208E-3</v>
      </c>
      <c r="AE36" s="871">
        <f>IF('固定資本M ok'!AE$43=0,0,'固定資本M ok'!AE36/'固定資本M ok'!AE$43)</f>
        <v>0</v>
      </c>
      <c r="AF36" s="871">
        <f>IF('固定資本M ok'!AF$43=0,0,'固定資本M ok'!AF36/'固定資本M ok'!AF$43)</f>
        <v>1.0112614637550024E-2</v>
      </c>
      <c r="AG36" s="871">
        <f>IF('固定資本M ok'!AG$43=0,0,'固定資本M ok'!AG36/'固定資本M ok'!AG$43)</f>
        <v>0.14999592895929587</v>
      </c>
      <c r="AH36" s="871">
        <f>IF('固定資本M ok'!AH$43=0,0,'固定資本M ok'!AH36/'固定資本M ok'!AH$43)</f>
        <v>1</v>
      </c>
      <c r="AI36" s="871">
        <f>IF('固定資本M ok'!AI$43=0,0,'固定資本M ok'!AI36/'固定資本M ok'!AI$43)</f>
        <v>0.38717722601934812</v>
      </c>
      <c r="AJ36" s="871">
        <f>IF('固定資本M ok'!AJ$43=0,0,'固定資本M ok'!AJ36/'固定資本M ok'!AJ$43)</f>
        <v>4.9583805441247096E-2</v>
      </c>
      <c r="AK36" s="871">
        <f>IF('固定資本M ok'!AK$43=0,0,'固定資本M ok'!AK36/'固定資本M ok'!AK$43)</f>
        <v>0</v>
      </c>
      <c r="AL36" s="871">
        <f>IF('固定資本M ok'!AL$43=0,0,'固定資本M ok'!AL36/'固定資本M ok'!AL$43)</f>
        <v>9.1974136198796283E-3</v>
      </c>
      <c r="AM36" s="871">
        <f>IF('固定資本M ok'!AM$43=0,0,'固定資本M ok'!AM36/'固定資本M ok'!AM$43)</f>
        <v>3.1901200426615419E-4</v>
      </c>
      <c r="AN36" s="871">
        <f>IF('固定資本M ok'!AN$43=0,0,'固定資本M ok'!AN36/'固定資本M ok'!AN$43)</f>
        <v>0</v>
      </c>
      <c r="AO36" s="871">
        <f>IF('固定資本M ok'!AO$43=0,0,'固定資本M ok'!AO36/'固定資本M ok'!AO$43)</f>
        <v>1.1581399437412095E-2</v>
      </c>
      <c r="AP36" s="870">
        <f>IF('固定資本M ok'!AP$43=0,0,'固定資本M ok'!AP36/'固定資本M ok'!AP$43)</f>
        <v>0.16446666970453774</v>
      </c>
    </row>
    <row r="37" spans="1:42">
      <c r="A37" s="855">
        <v>34</v>
      </c>
      <c r="B37" s="854" t="s">
        <v>31</v>
      </c>
      <c r="C37" s="871">
        <f>IF('固定資本M ok'!C$43=0,0,'固定資本M ok'!C37/'固定資本M ok'!C$43)</f>
        <v>0</v>
      </c>
      <c r="D37" s="871">
        <f>IF('固定資本M ok'!D$43=0,0,'固定資本M ok'!D37/'固定資本M ok'!D$43)</f>
        <v>0</v>
      </c>
      <c r="E37" s="871">
        <f>IF('固定資本M ok'!E$43=0,0,'固定資本M ok'!E37/'固定資本M ok'!E$43)</f>
        <v>0</v>
      </c>
      <c r="F37" s="871">
        <f>IF('固定資本M ok'!F$43=0,0,'固定資本M ok'!F37/'固定資本M ok'!F$43)</f>
        <v>0</v>
      </c>
      <c r="G37" s="871">
        <f>IF('固定資本M ok'!G$43=0,0,'固定資本M ok'!G37/'固定資本M ok'!G$43)</f>
        <v>0</v>
      </c>
      <c r="H37" s="871">
        <f>IF('固定資本M ok'!H$43=0,0,'固定資本M ok'!H37/'固定資本M ok'!H$43)</f>
        <v>0</v>
      </c>
      <c r="I37" s="871">
        <f>IF('固定資本M ok'!I$43=0,0,'固定資本M ok'!I37/'固定資本M ok'!I$43)</f>
        <v>0</v>
      </c>
      <c r="J37" s="871">
        <f>IF('固定資本M ok'!J$43=0,0,'固定資本M ok'!J37/'固定資本M ok'!J$43)</f>
        <v>0</v>
      </c>
      <c r="K37" s="871">
        <f>IF('固定資本M ok'!K$43=0,0,'固定資本M ok'!K37/'固定資本M ok'!K$43)</f>
        <v>0</v>
      </c>
      <c r="L37" s="871">
        <f>IF('固定資本M ok'!L$43=0,0,'固定資本M ok'!L37/'固定資本M ok'!L$43)</f>
        <v>0</v>
      </c>
      <c r="M37" s="871">
        <f>IF('固定資本M ok'!M$43=0,0,'固定資本M ok'!M37/'固定資本M ok'!M$43)</f>
        <v>0</v>
      </c>
      <c r="N37" s="871">
        <f>IF('固定資本M ok'!N$43=0,0,'固定資本M ok'!N37/'固定資本M ok'!N$43)</f>
        <v>0</v>
      </c>
      <c r="O37" s="871">
        <f>IF('固定資本M ok'!O$43=0,0,'固定資本M ok'!O37/'固定資本M ok'!O$43)</f>
        <v>0</v>
      </c>
      <c r="P37" s="871">
        <f>IF('固定資本M ok'!P$43=0,0,'固定資本M ok'!P37/'固定資本M ok'!P$43)</f>
        <v>0</v>
      </c>
      <c r="Q37" s="871">
        <f>IF('固定資本M ok'!Q$43=0,0,'固定資本M ok'!Q37/'固定資本M ok'!Q$43)</f>
        <v>0</v>
      </c>
      <c r="R37" s="871">
        <f>IF('固定資本M ok'!R$43=0,0,'固定資本M ok'!R37/'固定資本M ok'!R$43)</f>
        <v>0</v>
      </c>
      <c r="S37" s="871">
        <f>IF('固定資本M ok'!S$43=0,0,'固定資本M ok'!S37/'固定資本M ok'!S$43)</f>
        <v>0</v>
      </c>
      <c r="T37" s="871">
        <f>IF('固定資本M ok'!T$43=0,0,'固定資本M ok'!T37/'固定資本M ok'!T$43)</f>
        <v>0</v>
      </c>
      <c r="U37" s="871">
        <f>IF('固定資本M ok'!U$43=0,0,'固定資本M ok'!U37/'固定資本M ok'!U$43)</f>
        <v>0</v>
      </c>
      <c r="V37" s="871">
        <f>IF('固定資本M ok'!V$43=0,0,'固定資本M ok'!V37/'固定資本M ok'!V$43)</f>
        <v>0</v>
      </c>
      <c r="W37" s="871">
        <f>IF('固定資本M ok'!W$43=0,0,'固定資本M ok'!W37/'固定資本M ok'!W$43)</f>
        <v>0</v>
      </c>
      <c r="X37" s="871">
        <f>IF('固定資本M ok'!X$43=0,0,'固定資本M ok'!X37/'固定資本M ok'!X$43)</f>
        <v>0</v>
      </c>
      <c r="Y37" s="871">
        <f>IF('固定資本M ok'!Y$43=0,0,'固定資本M ok'!Y37/'固定資本M ok'!Y$43)</f>
        <v>0</v>
      </c>
      <c r="Z37" s="871">
        <f>IF('固定資本M ok'!Z$43=0,0,'固定資本M ok'!Z37/'固定資本M ok'!Z$43)</f>
        <v>0</v>
      </c>
      <c r="AA37" s="871">
        <f>IF('固定資本M ok'!AA$43=0,0,'固定資本M ok'!AA37/'固定資本M ok'!AA$43)</f>
        <v>0</v>
      </c>
      <c r="AB37" s="871">
        <f>IF('固定資本M ok'!AB$43=0,0,'固定資本M ok'!AB37/'固定資本M ok'!AB$43)</f>
        <v>0</v>
      </c>
      <c r="AC37" s="871">
        <f>IF('固定資本M ok'!AC$43=0,0,'固定資本M ok'!AC37/'固定資本M ok'!AC$43)</f>
        <v>0</v>
      </c>
      <c r="AD37" s="871">
        <f>IF('固定資本M ok'!AD$43=0,0,'固定資本M ok'!AD37/'固定資本M ok'!AD$43)</f>
        <v>0</v>
      </c>
      <c r="AE37" s="871">
        <f>IF('固定資本M ok'!AE$43=0,0,'固定資本M ok'!AE37/'固定資本M ok'!AE$43)</f>
        <v>0</v>
      </c>
      <c r="AF37" s="871">
        <f>IF('固定資本M ok'!AF$43=0,0,'固定資本M ok'!AF37/'固定資本M ok'!AF$43)</f>
        <v>0</v>
      </c>
      <c r="AG37" s="871">
        <f>IF('固定資本M ok'!AG$43=0,0,'固定資本M ok'!AG37/'固定資本M ok'!AG$43)</f>
        <v>0</v>
      </c>
      <c r="AH37" s="871">
        <f>IF('固定資本M ok'!AH$43=0,0,'固定資本M ok'!AH37/'固定資本M ok'!AH$43)</f>
        <v>0</v>
      </c>
      <c r="AI37" s="871">
        <f>IF('固定資本M ok'!AI$43=0,0,'固定資本M ok'!AI37/'固定資本M ok'!AI$43)</f>
        <v>0</v>
      </c>
      <c r="AJ37" s="871">
        <f>IF('固定資本M ok'!AJ$43=0,0,'固定資本M ok'!AJ37/'固定資本M ok'!AJ$43)</f>
        <v>0</v>
      </c>
      <c r="AK37" s="871">
        <f>IF('固定資本M ok'!AK$43=0,0,'固定資本M ok'!AK37/'固定資本M ok'!AK$43)</f>
        <v>0</v>
      </c>
      <c r="AL37" s="871">
        <f>IF('固定資本M ok'!AL$43=0,0,'固定資本M ok'!AL37/'固定資本M ok'!AL$43)</f>
        <v>0</v>
      </c>
      <c r="AM37" s="871">
        <f>IF('固定資本M ok'!AM$43=0,0,'固定資本M ok'!AM37/'固定資本M ok'!AM$43)</f>
        <v>0</v>
      </c>
      <c r="AN37" s="871">
        <f>IF('固定資本M ok'!AN$43=0,0,'固定資本M ok'!AN37/'固定資本M ok'!AN$43)</f>
        <v>0</v>
      </c>
      <c r="AO37" s="871">
        <f>IF('固定資本M ok'!AO$43=0,0,'固定資本M ok'!AO37/'固定資本M ok'!AO$43)</f>
        <v>0</v>
      </c>
      <c r="AP37" s="870">
        <f>IF('固定資本M ok'!AP$43=0,0,'固定資本M ok'!AP37/'固定資本M ok'!AP$43)</f>
        <v>0</v>
      </c>
    </row>
    <row r="38" spans="1:42">
      <c r="A38" s="855">
        <v>35</v>
      </c>
      <c r="B38" s="854" t="s">
        <v>447</v>
      </c>
      <c r="C38" s="871">
        <f>IF('固定資本M ok'!C$43=0,0,'固定資本M ok'!C38/'固定資本M ok'!C$43)</f>
        <v>0</v>
      </c>
      <c r="D38" s="871">
        <f>IF('固定資本M ok'!D$43=0,0,'固定資本M ok'!D38/'固定資本M ok'!D$43)</f>
        <v>0</v>
      </c>
      <c r="E38" s="871">
        <f>IF('固定資本M ok'!E$43=0,0,'固定資本M ok'!E38/'固定資本M ok'!E$43)</f>
        <v>0</v>
      </c>
      <c r="F38" s="871">
        <f>IF('固定資本M ok'!F$43=0,0,'固定資本M ok'!F38/'固定資本M ok'!F$43)</f>
        <v>0</v>
      </c>
      <c r="G38" s="871">
        <f>IF('固定資本M ok'!G$43=0,0,'固定資本M ok'!G38/'固定資本M ok'!G$43)</f>
        <v>0</v>
      </c>
      <c r="H38" s="871">
        <f>IF('固定資本M ok'!H$43=0,0,'固定資本M ok'!H38/'固定資本M ok'!H$43)</f>
        <v>0</v>
      </c>
      <c r="I38" s="871">
        <f>IF('固定資本M ok'!I$43=0,0,'固定資本M ok'!I38/'固定資本M ok'!I$43)</f>
        <v>0</v>
      </c>
      <c r="J38" s="871">
        <f>IF('固定資本M ok'!J$43=0,0,'固定資本M ok'!J38/'固定資本M ok'!J$43)</f>
        <v>0</v>
      </c>
      <c r="K38" s="871">
        <f>IF('固定資本M ok'!K$43=0,0,'固定資本M ok'!K38/'固定資本M ok'!K$43)</f>
        <v>0</v>
      </c>
      <c r="L38" s="871">
        <f>IF('固定資本M ok'!L$43=0,0,'固定資本M ok'!L38/'固定資本M ok'!L$43)</f>
        <v>0</v>
      </c>
      <c r="M38" s="871">
        <f>IF('固定資本M ok'!M$43=0,0,'固定資本M ok'!M38/'固定資本M ok'!M$43)</f>
        <v>0</v>
      </c>
      <c r="N38" s="871">
        <f>IF('固定資本M ok'!N$43=0,0,'固定資本M ok'!N38/'固定資本M ok'!N$43)</f>
        <v>0</v>
      </c>
      <c r="O38" s="871">
        <f>IF('固定資本M ok'!O$43=0,0,'固定資本M ok'!O38/'固定資本M ok'!O$43)</f>
        <v>0</v>
      </c>
      <c r="P38" s="871">
        <f>IF('固定資本M ok'!P$43=0,0,'固定資本M ok'!P38/'固定資本M ok'!P$43)</f>
        <v>0</v>
      </c>
      <c r="Q38" s="871">
        <f>IF('固定資本M ok'!Q$43=0,0,'固定資本M ok'!Q38/'固定資本M ok'!Q$43)</f>
        <v>0</v>
      </c>
      <c r="R38" s="871">
        <f>IF('固定資本M ok'!R$43=0,0,'固定資本M ok'!R38/'固定資本M ok'!R$43)</f>
        <v>0</v>
      </c>
      <c r="S38" s="871">
        <f>IF('固定資本M ok'!S$43=0,0,'固定資本M ok'!S38/'固定資本M ok'!S$43)</f>
        <v>0</v>
      </c>
      <c r="T38" s="871">
        <f>IF('固定資本M ok'!T$43=0,0,'固定資本M ok'!T38/'固定資本M ok'!T$43)</f>
        <v>0</v>
      </c>
      <c r="U38" s="871">
        <f>IF('固定資本M ok'!U$43=0,0,'固定資本M ok'!U38/'固定資本M ok'!U$43)</f>
        <v>0</v>
      </c>
      <c r="V38" s="871">
        <f>IF('固定資本M ok'!V$43=0,0,'固定資本M ok'!V38/'固定資本M ok'!V$43)</f>
        <v>0</v>
      </c>
      <c r="W38" s="871">
        <f>IF('固定資本M ok'!W$43=0,0,'固定資本M ok'!W38/'固定資本M ok'!W$43)</f>
        <v>0</v>
      </c>
      <c r="X38" s="871">
        <f>IF('固定資本M ok'!X$43=0,0,'固定資本M ok'!X38/'固定資本M ok'!X$43)</f>
        <v>0</v>
      </c>
      <c r="Y38" s="871">
        <f>IF('固定資本M ok'!Y$43=0,0,'固定資本M ok'!Y38/'固定資本M ok'!Y$43)</f>
        <v>0</v>
      </c>
      <c r="Z38" s="871">
        <f>IF('固定資本M ok'!Z$43=0,0,'固定資本M ok'!Z38/'固定資本M ok'!Z$43)</f>
        <v>0</v>
      </c>
      <c r="AA38" s="871">
        <f>IF('固定資本M ok'!AA$43=0,0,'固定資本M ok'!AA38/'固定資本M ok'!AA$43)</f>
        <v>0</v>
      </c>
      <c r="AB38" s="871">
        <f>IF('固定資本M ok'!AB$43=0,0,'固定資本M ok'!AB38/'固定資本M ok'!AB$43)</f>
        <v>0</v>
      </c>
      <c r="AC38" s="871">
        <f>IF('固定資本M ok'!AC$43=0,0,'固定資本M ok'!AC38/'固定資本M ok'!AC$43)</f>
        <v>0</v>
      </c>
      <c r="AD38" s="871">
        <f>IF('固定資本M ok'!AD$43=0,0,'固定資本M ok'!AD38/'固定資本M ok'!AD$43)</f>
        <v>0</v>
      </c>
      <c r="AE38" s="871">
        <f>IF('固定資本M ok'!AE$43=0,0,'固定資本M ok'!AE38/'固定資本M ok'!AE$43)</f>
        <v>0</v>
      </c>
      <c r="AF38" s="871">
        <f>IF('固定資本M ok'!AF$43=0,0,'固定資本M ok'!AF38/'固定資本M ok'!AF$43)</f>
        <v>0</v>
      </c>
      <c r="AG38" s="871">
        <f>IF('固定資本M ok'!AG$43=0,0,'固定資本M ok'!AG38/'固定資本M ok'!AG$43)</f>
        <v>0</v>
      </c>
      <c r="AH38" s="871">
        <f>IF('固定資本M ok'!AH$43=0,0,'固定資本M ok'!AH38/'固定資本M ok'!AH$43)</f>
        <v>0</v>
      </c>
      <c r="AI38" s="871">
        <f>IF('固定資本M ok'!AI$43=0,0,'固定資本M ok'!AI38/'固定資本M ok'!AI$43)</f>
        <v>0</v>
      </c>
      <c r="AJ38" s="871">
        <f>IF('固定資本M ok'!AJ$43=0,0,'固定資本M ok'!AJ38/'固定資本M ok'!AJ$43)</f>
        <v>0</v>
      </c>
      <c r="AK38" s="871">
        <f>IF('固定資本M ok'!AK$43=0,0,'固定資本M ok'!AK38/'固定資本M ok'!AK$43)</f>
        <v>0</v>
      </c>
      <c r="AL38" s="871">
        <f>IF('固定資本M ok'!AL$43=0,0,'固定資本M ok'!AL38/'固定資本M ok'!AL$43)</f>
        <v>0</v>
      </c>
      <c r="AM38" s="871">
        <f>IF('固定資本M ok'!AM$43=0,0,'固定資本M ok'!AM38/'固定資本M ok'!AM$43)</f>
        <v>0</v>
      </c>
      <c r="AN38" s="871">
        <f>IF('固定資本M ok'!AN$43=0,0,'固定資本M ok'!AN38/'固定資本M ok'!AN$43)</f>
        <v>0</v>
      </c>
      <c r="AO38" s="871">
        <f>IF('固定資本M ok'!AO$43=0,0,'固定資本M ok'!AO38/'固定資本M ok'!AO$43)</f>
        <v>0</v>
      </c>
      <c r="AP38" s="870">
        <f>IF('固定資本M ok'!AP$43=0,0,'固定資本M ok'!AP38/'固定資本M ok'!AP$43)</f>
        <v>0</v>
      </c>
    </row>
    <row r="39" spans="1:42">
      <c r="A39" s="855">
        <v>36</v>
      </c>
      <c r="B39" s="854" t="s">
        <v>25</v>
      </c>
      <c r="C39" s="871">
        <f>IF('固定資本M ok'!C$43=0,0,'固定資本M ok'!C39/'固定資本M ok'!C$43)</f>
        <v>0</v>
      </c>
      <c r="D39" s="871">
        <f>IF('固定資本M ok'!D$43=0,0,'固定資本M ok'!D39/'固定資本M ok'!D$43)</f>
        <v>0</v>
      </c>
      <c r="E39" s="871">
        <f>IF('固定資本M ok'!E$43=0,0,'固定資本M ok'!E39/'固定資本M ok'!E$43)</f>
        <v>0</v>
      </c>
      <c r="F39" s="871">
        <f>IF('固定資本M ok'!F$43=0,0,'固定資本M ok'!F39/'固定資本M ok'!F$43)</f>
        <v>4.3686550950710005E-3</v>
      </c>
      <c r="G39" s="871">
        <f>IF('固定資本M ok'!G$43=0,0,'固定資本M ok'!G39/'固定資本M ok'!G$43)</f>
        <v>0.10064608095496919</v>
      </c>
      <c r="H39" s="871">
        <f>IF('固定資本M ok'!H$43=0,0,'固定資本M ok'!H39/'固定資本M ok'!H$43)</f>
        <v>0</v>
      </c>
      <c r="I39" s="871">
        <f>IF('固定資本M ok'!I$43=0,0,'固定資本M ok'!I39/'固定資本M ok'!I$43)</f>
        <v>9.9585518582927218E-2</v>
      </c>
      <c r="J39" s="871">
        <f>IF('固定資本M ok'!J$43=0,0,'固定資本M ok'!J39/'固定資本M ok'!J$43)</f>
        <v>5.8352916735841136E-2</v>
      </c>
      <c r="K39" s="871">
        <f>IF('固定資本M ok'!K$43=0,0,'固定資本M ok'!K39/'固定資本M ok'!K$43)</f>
        <v>5.3812688618764731E-2</v>
      </c>
      <c r="L39" s="871">
        <f>IF('固定資本M ok'!L$43=0,0,'固定資本M ok'!L39/'固定資本M ok'!L$43)</f>
        <v>1.6685085748222889E-2</v>
      </c>
      <c r="M39" s="871">
        <f>IF('固定資本M ok'!M$43=0,0,'固定資本M ok'!M39/'固定資本M ok'!M$43)</f>
        <v>4.5310830416540021E-2</v>
      </c>
      <c r="N39" s="871">
        <f>IF('固定資本M ok'!N$43=0,0,'固定資本M ok'!N39/'固定資本M ok'!N$43)</f>
        <v>0.11002339568690882</v>
      </c>
      <c r="O39" s="871">
        <f>IF('固定資本M ok'!O$43=0,0,'固定資本M ok'!O39/'固定資本M ok'!O$43)</f>
        <v>1.5170026471187131E-2</v>
      </c>
      <c r="P39" s="871">
        <f>IF('固定資本M ok'!P$43=0,0,'固定資本M ok'!P39/'固定資本M ok'!P$43)</f>
        <v>2.0830834432849547E-2</v>
      </c>
      <c r="Q39" s="871">
        <f>IF('固定資本M ok'!Q$43=0,0,'固定資本M ok'!Q39/'固定資本M ok'!Q$43)</f>
        <v>1.9474180748065575E-2</v>
      </c>
      <c r="R39" s="871">
        <f>IF('固定資本M ok'!R$43=0,0,'固定資本M ok'!R39/'固定資本M ok'!R$43)</f>
        <v>1.6660937594090607E-2</v>
      </c>
      <c r="S39" s="871">
        <f>IF('固定資本M ok'!S$43=0,0,'固定資本M ok'!S39/'固定資本M ok'!S$43)</f>
        <v>8.5790626836958258E-3</v>
      </c>
      <c r="T39" s="871">
        <f>IF('固定資本M ok'!T$43=0,0,'固定資本M ok'!T39/'固定資本M ok'!T$43)</f>
        <v>1.0995411295498426E-2</v>
      </c>
      <c r="U39" s="871">
        <f>IF('固定資本M ok'!U$43=0,0,'固定資本M ok'!U39/'固定資本M ok'!U$43)</f>
        <v>1.3167189074720163E-2</v>
      </c>
      <c r="V39" s="871">
        <f>IF('固定資本M ok'!V$43=0,0,'固定資本M ok'!V39/'固定資本M ok'!V$43)</f>
        <v>1.3760402836877312E-2</v>
      </c>
      <c r="W39" s="871">
        <f>IF('固定資本M ok'!W$43=0,0,'固定資本M ok'!W39/'固定資本M ok'!W$43)</f>
        <v>1.472665373007713E-2</v>
      </c>
      <c r="X39" s="871">
        <f>IF('固定資本M ok'!X$43=0,0,'固定資本M ok'!X39/'固定資本M ok'!X$43)</f>
        <v>1.6250935465088882E-2</v>
      </c>
      <c r="Y39" s="871">
        <f>IF('固定資本M ok'!Y$43=0,0,'固定資本M ok'!Y39/'固定資本M ok'!Y$43)</f>
        <v>0</v>
      </c>
      <c r="Z39" s="871">
        <f>IF('固定資本M ok'!Z$43=0,0,'固定資本M ok'!Z39/'固定資本M ok'!Z$43)</f>
        <v>0.11936965131343721</v>
      </c>
      <c r="AA39" s="871">
        <f>IF('固定資本M ok'!AA$43=0,0,'固定資本M ok'!AA39/'固定資本M ok'!AA$43)</f>
        <v>0.20686958221990484</v>
      </c>
      <c r="AB39" s="871">
        <f>IF('固定資本M ok'!AB$43=0,0,'固定資本M ok'!AB39/'固定資本M ok'!AB$43)</f>
        <v>3.6337822231169409E-2</v>
      </c>
      <c r="AC39" s="871">
        <f>IF('固定資本M ok'!AC$43=0,0,'固定資本M ok'!AC39/'固定資本M ok'!AC$43)</f>
        <v>6.1369444182497665E-3</v>
      </c>
      <c r="AD39" s="871">
        <f>IF('固定資本M ok'!AD$43=0,0,'固定資本M ok'!AD39/'固定資本M ok'!AD$43)</f>
        <v>0</v>
      </c>
      <c r="AE39" s="871">
        <f>IF('固定資本M ok'!AE$43=0,0,'固定資本M ok'!AE39/'固定資本M ok'!AE$43)</f>
        <v>0</v>
      </c>
      <c r="AF39" s="871">
        <f>IF('固定資本M ok'!AF$43=0,0,'固定資本M ok'!AF39/'固定資本M ok'!AF$43)</f>
        <v>1.3288661234733106E-2</v>
      </c>
      <c r="AG39" s="871">
        <f>IF('固定資本M ok'!AG$43=0,0,'固定資本M ok'!AG39/'固定資本M ok'!AG$43)</f>
        <v>1.0684916063491534E-2</v>
      </c>
      <c r="AH39" s="871">
        <f>IF('固定資本M ok'!AH$43=0,0,'固定資本M ok'!AH39/'固定資本M ok'!AH$43)</f>
        <v>0</v>
      </c>
      <c r="AI39" s="871">
        <f>IF('固定資本M ok'!AI$43=0,0,'固定資本M ok'!AI39/'固定資本M ok'!AI$43)</f>
        <v>0</v>
      </c>
      <c r="AJ39" s="871">
        <f>IF('固定資本M ok'!AJ$43=0,0,'固定資本M ok'!AJ39/'固定資本M ok'!AJ$43)</f>
        <v>0</v>
      </c>
      <c r="AK39" s="871">
        <f>IF('固定資本M ok'!AK$43=0,0,'固定資本M ok'!AK39/'固定資本M ok'!AK$43)</f>
        <v>0</v>
      </c>
      <c r="AL39" s="871">
        <f>IF('固定資本M ok'!AL$43=0,0,'固定資本M ok'!AL39/'固定資本M ok'!AL$43)</f>
        <v>0</v>
      </c>
      <c r="AM39" s="871">
        <f>IF('固定資本M ok'!AM$43=0,0,'固定資本M ok'!AM39/'固定資本M ok'!AM$43)</f>
        <v>0</v>
      </c>
      <c r="AN39" s="871">
        <f>IF('固定資本M ok'!AN$43=0,0,'固定資本M ok'!AN39/'固定資本M ok'!AN$43)</f>
        <v>0</v>
      </c>
      <c r="AO39" s="871">
        <f>IF('固定資本M ok'!AO$43=0,0,'固定資本M ok'!AO39/'固定資本M ok'!AO$43)</f>
        <v>0</v>
      </c>
      <c r="AP39" s="870">
        <f>IF('固定資本M ok'!AP$43=0,0,'固定資本M ok'!AP39/'固定資本M ok'!AP$43)</f>
        <v>1.9909983853532157E-2</v>
      </c>
    </row>
    <row r="40" spans="1:42">
      <c r="A40" s="855">
        <v>37</v>
      </c>
      <c r="B40" s="854" t="s">
        <v>26</v>
      </c>
      <c r="C40" s="871">
        <f>IF('固定資本M ok'!C$43=0,0,'固定資本M ok'!C40/'固定資本M ok'!C$43)</f>
        <v>0</v>
      </c>
      <c r="D40" s="871">
        <f>IF('固定資本M ok'!D$43=0,0,'固定資本M ok'!D40/'固定資本M ok'!D$43)</f>
        <v>0</v>
      </c>
      <c r="E40" s="871">
        <f>IF('固定資本M ok'!E$43=0,0,'固定資本M ok'!E40/'固定資本M ok'!E$43)</f>
        <v>0</v>
      </c>
      <c r="F40" s="871">
        <f>IF('固定資本M ok'!F$43=0,0,'固定資本M ok'!F40/'固定資本M ok'!F$43)</f>
        <v>0</v>
      </c>
      <c r="G40" s="871">
        <f>IF('固定資本M ok'!G$43=0,0,'固定資本M ok'!G40/'固定資本M ok'!G$43)</f>
        <v>0</v>
      </c>
      <c r="H40" s="871">
        <f>IF('固定資本M ok'!H$43=0,0,'固定資本M ok'!H40/'固定資本M ok'!H$43)</f>
        <v>0</v>
      </c>
      <c r="I40" s="871">
        <f>IF('固定資本M ok'!I$43=0,0,'固定資本M ok'!I40/'固定資本M ok'!I$43)</f>
        <v>0</v>
      </c>
      <c r="J40" s="871">
        <f>IF('固定資本M ok'!J$43=0,0,'固定資本M ok'!J40/'固定資本M ok'!J$43)</f>
        <v>0</v>
      </c>
      <c r="K40" s="871">
        <f>IF('固定資本M ok'!K$43=0,0,'固定資本M ok'!K40/'固定資本M ok'!K$43)</f>
        <v>0</v>
      </c>
      <c r="L40" s="871">
        <f>IF('固定資本M ok'!L$43=0,0,'固定資本M ok'!L40/'固定資本M ok'!L$43)</f>
        <v>0</v>
      </c>
      <c r="M40" s="871">
        <f>IF('固定資本M ok'!M$43=0,0,'固定資本M ok'!M40/'固定資本M ok'!M$43)</f>
        <v>0</v>
      </c>
      <c r="N40" s="871">
        <f>IF('固定資本M ok'!N$43=0,0,'固定資本M ok'!N40/'固定資本M ok'!N$43)</f>
        <v>0</v>
      </c>
      <c r="O40" s="871">
        <f>IF('固定資本M ok'!O$43=0,0,'固定資本M ok'!O40/'固定資本M ok'!O$43)</f>
        <v>0</v>
      </c>
      <c r="P40" s="871">
        <f>IF('固定資本M ok'!P$43=0,0,'固定資本M ok'!P40/'固定資本M ok'!P$43)</f>
        <v>0</v>
      </c>
      <c r="Q40" s="871">
        <f>IF('固定資本M ok'!Q$43=0,0,'固定資本M ok'!Q40/'固定資本M ok'!Q$43)</f>
        <v>0</v>
      </c>
      <c r="R40" s="871">
        <f>IF('固定資本M ok'!R$43=0,0,'固定資本M ok'!R40/'固定資本M ok'!R$43)</f>
        <v>0</v>
      </c>
      <c r="S40" s="871">
        <f>IF('固定資本M ok'!S$43=0,0,'固定資本M ok'!S40/'固定資本M ok'!S$43)</f>
        <v>0</v>
      </c>
      <c r="T40" s="871">
        <f>IF('固定資本M ok'!T$43=0,0,'固定資本M ok'!T40/'固定資本M ok'!T$43)</f>
        <v>0</v>
      </c>
      <c r="U40" s="871">
        <f>IF('固定資本M ok'!U$43=0,0,'固定資本M ok'!U40/'固定資本M ok'!U$43)</f>
        <v>0</v>
      </c>
      <c r="V40" s="871">
        <f>IF('固定資本M ok'!V$43=0,0,'固定資本M ok'!V40/'固定資本M ok'!V$43)</f>
        <v>0</v>
      </c>
      <c r="W40" s="871">
        <f>IF('固定資本M ok'!W$43=0,0,'固定資本M ok'!W40/'固定資本M ok'!W$43)</f>
        <v>0</v>
      </c>
      <c r="X40" s="871">
        <f>IF('固定資本M ok'!X$43=0,0,'固定資本M ok'!X40/'固定資本M ok'!X$43)</f>
        <v>0</v>
      </c>
      <c r="Y40" s="871">
        <f>IF('固定資本M ok'!Y$43=0,0,'固定資本M ok'!Y40/'固定資本M ok'!Y$43)</f>
        <v>0</v>
      </c>
      <c r="Z40" s="871">
        <f>IF('固定資本M ok'!Z$43=0,0,'固定資本M ok'!Z40/'固定資本M ok'!Z$43)</f>
        <v>0</v>
      </c>
      <c r="AA40" s="871">
        <f>IF('固定資本M ok'!AA$43=0,0,'固定資本M ok'!AA40/'固定資本M ok'!AA$43)</f>
        <v>0</v>
      </c>
      <c r="AB40" s="871">
        <f>IF('固定資本M ok'!AB$43=0,0,'固定資本M ok'!AB40/'固定資本M ok'!AB$43)</f>
        <v>0</v>
      </c>
      <c r="AC40" s="871">
        <f>IF('固定資本M ok'!AC$43=0,0,'固定資本M ok'!AC40/'固定資本M ok'!AC$43)</f>
        <v>0</v>
      </c>
      <c r="AD40" s="871">
        <f>IF('固定資本M ok'!AD$43=0,0,'固定資本M ok'!AD40/'固定資本M ok'!AD$43)</f>
        <v>0</v>
      </c>
      <c r="AE40" s="871">
        <f>IF('固定資本M ok'!AE$43=0,0,'固定資本M ok'!AE40/'固定資本M ok'!AE$43)</f>
        <v>0</v>
      </c>
      <c r="AF40" s="871">
        <f>IF('固定資本M ok'!AF$43=0,0,'固定資本M ok'!AF40/'固定資本M ok'!AF$43)</f>
        <v>0</v>
      </c>
      <c r="AG40" s="871">
        <f>IF('固定資本M ok'!AG$43=0,0,'固定資本M ok'!AG40/'固定資本M ok'!AG$43)</f>
        <v>0</v>
      </c>
      <c r="AH40" s="871">
        <f>IF('固定資本M ok'!AH$43=0,0,'固定資本M ok'!AH40/'固定資本M ok'!AH$43)</f>
        <v>0</v>
      </c>
      <c r="AI40" s="871">
        <f>IF('固定資本M ok'!AI$43=0,0,'固定資本M ok'!AI40/'固定資本M ok'!AI$43)</f>
        <v>0</v>
      </c>
      <c r="AJ40" s="871">
        <f>IF('固定資本M ok'!AJ$43=0,0,'固定資本M ok'!AJ40/'固定資本M ok'!AJ$43)</f>
        <v>0</v>
      </c>
      <c r="AK40" s="871">
        <f>IF('固定資本M ok'!AK$43=0,0,'固定資本M ok'!AK40/'固定資本M ok'!AK$43)</f>
        <v>0</v>
      </c>
      <c r="AL40" s="871">
        <f>IF('固定資本M ok'!AL$43=0,0,'固定資本M ok'!AL40/'固定資本M ok'!AL$43)</f>
        <v>0</v>
      </c>
      <c r="AM40" s="871">
        <f>IF('固定資本M ok'!AM$43=0,0,'固定資本M ok'!AM40/'固定資本M ok'!AM$43)</f>
        <v>0</v>
      </c>
      <c r="AN40" s="871">
        <f>IF('固定資本M ok'!AN$43=0,0,'固定資本M ok'!AN40/'固定資本M ok'!AN$43)</f>
        <v>0</v>
      </c>
      <c r="AO40" s="871">
        <f>IF('固定資本M ok'!AO$43=0,0,'固定資本M ok'!AO40/'固定資本M ok'!AO$43)</f>
        <v>0</v>
      </c>
      <c r="AP40" s="870">
        <f>IF('固定資本M ok'!AP$43=0,0,'固定資本M ok'!AP40/'固定資本M ok'!AP$43)</f>
        <v>0</v>
      </c>
    </row>
    <row r="41" spans="1:42">
      <c r="A41" s="855">
        <v>38</v>
      </c>
      <c r="B41" s="854" t="s">
        <v>27</v>
      </c>
      <c r="C41" s="871">
        <f>IF('固定資本M ok'!C$43=0,0,'固定資本M ok'!C41/'固定資本M ok'!C$43)</f>
        <v>0</v>
      </c>
      <c r="D41" s="871">
        <f>IF('固定資本M ok'!D$43=0,0,'固定資本M ok'!D41/'固定資本M ok'!D$43)</f>
        <v>0</v>
      </c>
      <c r="E41" s="871">
        <f>IF('固定資本M ok'!E$43=0,0,'固定資本M ok'!E41/'固定資本M ok'!E$43)</f>
        <v>0</v>
      </c>
      <c r="F41" s="871">
        <f>IF('固定資本M ok'!F$43=0,0,'固定資本M ok'!F41/'固定資本M ok'!F$43)</f>
        <v>0</v>
      </c>
      <c r="G41" s="871">
        <f>IF('固定資本M ok'!G$43=0,0,'固定資本M ok'!G41/'固定資本M ok'!G$43)</f>
        <v>0</v>
      </c>
      <c r="H41" s="871">
        <f>IF('固定資本M ok'!H$43=0,0,'固定資本M ok'!H41/'固定資本M ok'!H$43)</f>
        <v>0</v>
      </c>
      <c r="I41" s="871">
        <f>IF('固定資本M ok'!I$43=0,0,'固定資本M ok'!I41/'固定資本M ok'!I$43)</f>
        <v>0</v>
      </c>
      <c r="J41" s="871">
        <f>IF('固定資本M ok'!J$43=0,0,'固定資本M ok'!J41/'固定資本M ok'!J$43)</f>
        <v>0</v>
      </c>
      <c r="K41" s="871">
        <f>IF('固定資本M ok'!K$43=0,0,'固定資本M ok'!K41/'固定資本M ok'!K$43)</f>
        <v>0</v>
      </c>
      <c r="L41" s="871">
        <f>IF('固定資本M ok'!L$43=0,0,'固定資本M ok'!L41/'固定資本M ok'!L$43)</f>
        <v>0</v>
      </c>
      <c r="M41" s="871">
        <f>IF('固定資本M ok'!M$43=0,0,'固定資本M ok'!M41/'固定資本M ok'!M$43)</f>
        <v>0</v>
      </c>
      <c r="N41" s="871">
        <f>IF('固定資本M ok'!N$43=0,0,'固定資本M ok'!N41/'固定資本M ok'!N$43)</f>
        <v>0</v>
      </c>
      <c r="O41" s="871">
        <f>IF('固定資本M ok'!O$43=0,0,'固定資本M ok'!O41/'固定資本M ok'!O$43)</f>
        <v>0</v>
      </c>
      <c r="P41" s="871">
        <f>IF('固定資本M ok'!P$43=0,0,'固定資本M ok'!P41/'固定資本M ok'!P$43)</f>
        <v>0</v>
      </c>
      <c r="Q41" s="871">
        <f>IF('固定資本M ok'!Q$43=0,0,'固定資本M ok'!Q41/'固定資本M ok'!Q$43)</f>
        <v>0</v>
      </c>
      <c r="R41" s="871">
        <f>IF('固定資本M ok'!R$43=0,0,'固定資本M ok'!R41/'固定資本M ok'!R$43)</f>
        <v>0</v>
      </c>
      <c r="S41" s="871">
        <f>IF('固定資本M ok'!S$43=0,0,'固定資本M ok'!S41/'固定資本M ok'!S$43)</f>
        <v>0</v>
      </c>
      <c r="T41" s="871">
        <f>IF('固定資本M ok'!T$43=0,0,'固定資本M ok'!T41/'固定資本M ok'!T$43)</f>
        <v>0</v>
      </c>
      <c r="U41" s="871">
        <f>IF('固定資本M ok'!U$43=0,0,'固定資本M ok'!U41/'固定資本M ok'!U$43)</f>
        <v>0</v>
      </c>
      <c r="V41" s="871">
        <f>IF('固定資本M ok'!V$43=0,0,'固定資本M ok'!V41/'固定資本M ok'!V$43)</f>
        <v>0</v>
      </c>
      <c r="W41" s="871">
        <f>IF('固定資本M ok'!W$43=0,0,'固定資本M ok'!W41/'固定資本M ok'!W$43)</f>
        <v>0</v>
      </c>
      <c r="X41" s="871">
        <f>IF('固定資本M ok'!X$43=0,0,'固定資本M ok'!X41/'固定資本M ok'!X$43)</f>
        <v>0</v>
      </c>
      <c r="Y41" s="871">
        <f>IF('固定資本M ok'!Y$43=0,0,'固定資本M ok'!Y41/'固定資本M ok'!Y$43)</f>
        <v>0</v>
      </c>
      <c r="Z41" s="871">
        <f>IF('固定資本M ok'!Z$43=0,0,'固定資本M ok'!Z41/'固定資本M ok'!Z$43)</f>
        <v>0</v>
      </c>
      <c r="AA41" s="871">
        <f>IF('固定資本M ok'!AA$43=0,0,'固定資本M ok'!AA41/'固定資本M ok'!AA$43)</f>
        <v>0</v>
      </c>
      <c r="AB41" s="871">
        <f>IF('固定資本M ok'!AB$43=0,0,'固定資本M ok'!AB41/'固定資本M ok'!AB$43)</f>
        <v>0</v>
      </c>
      <c r="AC41" s="871">
        <f>IF('固定資本M ok'!AC$43=0,0,'固定資本M ok'!AC41/'固定資本M ok'!AC$43)</f>
        <v>0</v>
      </c>
      <c r="AD41" s="871">
        <f>IF('固定資本M ok'!AD$43=0,0,'固定資本M ok'!AD41/'固定資本M ok'!AD$43)</f>
        <v>0</v>
      </c>
      <c r="AE41" s="871">
        <f>IF('固定資本M ok'!AE$43=0,0,'固定資本M ok'!AE41/'固定資本M ok'!AE$43)</f>
        <v>0</v>
      </c>
      <c r="AF41" s="871">
        <f>IF('固定資本M ok'!AF$43=0,0,'固定資本M ok'!AF41/'固定資本M ok'!AF$43)</f>
        <v>0</v>
      </c>
      <c r="AG41" s="871">
        <f>IF('固定資本M ok'!AG$43=0,0,'固定資本M ok'!AG41/'固定資本M ok'!AG$43)</f>
        <v>0</v>
      </c>
      <c r="AH41" s="871">
        <f>IF('固定資本M ok'!AH$43=0,0,'固定資本M ok'!AH41/'固定資本M ok'!AH$43)</f>
        <v>0</v>
      </c>
      <c r="AI41" s="871">
        <f>IF('固定資本M ok'!AI$43=0,0,'固定資本M ok'!AI41/'固定資本M ok'!AI$43)</f>
        <v>0</v>
      </c>
      <c r="AJ41" s="871">
        <f>IF('固定資本M ok'!AJ$43=0,0,'固定資本M ok'!AJ41/'固定資本M ok'!AJ$43)</f>
        <v>0</v>
      </c>
      <c r="AK41" s="871">
        <f>IF('固定資本M ok'!AK$43=0,0,'固定資本M ok'!AK41/'固定資本M ok'!AK$43)</f>
        <v>0</v>
      </c>
      <c r="AL41" s="871">
        <f>IF('固定資本M ok'!AL$43=0,0,'固定資本M ok'!AL41/'固定資本M ok'!AL$43)</f>
        <v>0</v>
      </c>
      <c r="AM41" s="871">
        <f>IF('固定資本M ok'!AM$43=0,0,'固定資本M ok'!AM41/'固定資本M ok'!AM$43)</f>
        <v>0</v>
      </c>
      <c r="AN41" s="871">
        <f>IF('固定資本M ok'!AN$43=0,0,'固定資本M ok'!AN41/'固定資本M ok'!AN$43)</f>
        <v>0</v>
      </c>
      <c r="AO41" s="871">
        <f>IF('固定資本M ok'!AO$43=0,0,'固定資本M ok'!AO41/'固定資本M ok'!AO$43)</f>
        <v>0</v>
      </c>
      <c r="AP41" s="870">
        <f>IF('固定資本M ok'!AP$43=0,0,'固定資本M ok'!AP41/'固定資本M ok'!AP$43)</f>
        <v>0</v>
      </c>
    </row>
    <row r="42" spans="1:42">
      <c r="A42" s="855">
        <v>39</v>
      </c>
      <c r="B42" s="854" t="s">
        <v>28</v>
      </c>
      <c r="C42" s="871">
        <f>IF('固定資本M ok'!C$43=0,0,'固定資本M ok'!C42/'固定資本M ok'!C$43)</f>
        <v>0</v>
      </c>
      <c r="D42" s="871">
        <f>IF('固定資本M ok'!D$43=0,0,'固定資本M ok'!D42/'固定資本M ok'!D$43)</f>
        <v>0</v>
      </c>
      <c r="E42" s="871">
        <f>IF('固定資本M ok'!E$43=0,0,'固定資本M ok'!E42/'固定資本M ok'!E$43)</f>
        <v>0</v>
      </c>
      <c r="F42" s="871">
        <f>IF('固定資本M ok'!F$43=0,0,'固定資本M ok'!F42/'固定資本M ok'!F$43)</f>
        <v>0</v>
      </c>
      <c r="G42" s="871">
        <f>IF('固定資本M ok'!G$43=0,0,'固定資本M ok'!G42/'固定資本M ok'!G$43)</f>
        <v>0</v>
      </c>
      <c r="H42" s="871">
        <f>IF('固定資本M ok'!H$43=0,0,'固定資本M ok'!H42/'固定資本M ok'!H$43)</f>
        <v>0</v>
      </c>
      <c r="I42" s="871">
        <f>IF('固定資本M ok'!I$43=0,0,'固定資本M ok'!I42/'固定資本M ok'!I$43)</f>
        <v>0</v>
      </c>
      <c r="J42" s="871">
        <f>IF('固定資本M ok'!J$43=0,0,'固定資本M ok'!J42/'固定資本M ok'!J$43)</f>
        <v>0</v>
      </c>
      <c r="K42" s="871">
        <f>IF('固定資本M ok'!K$43=0,0,'固定資本M ok'!K42/'固定資本M ok'!K$43)</f>
        <v>0</v>
      </c>
      <c r="L42" s="871">
        <f>IF('固定資本M ok'!L$43=0,0,'固定資本M ok'!L42/'固定資本M ok'!L$43)</f>
        <v>0</v>
      </c>
      <c r="M42" s="871">
        <f>IF('固定資本M ok'!M$43=0,0,'固定資本M ok'!M42/'固定資本M ok'!M$43)</f>
        <v>0</v>
      </c>
      <c r="N42" s="871">
        <f>IF('固定資本M ok'!N$43=0,0,'固定資本M ok'!N42/'固定資本M ok'!N$43)</f>
        <v>0</v>
      </c>
      <c r="O42" s="871">
        <f>IF('固定資本M ok'!O$43=0,0,'固定資本M ok'!O42/'固定資本M ok'!O$43)</f>
        <v>0</v>
      </c>
      <c r="P42" s="871">
        <f>IF('固定資本M ok'!P$43=0,0,'固定資本M ok'!P42/'固定資本M ok'!P$43)</f>
        <v>0</v>
      </c>
      <c r="Q42" s="871">
        <f>IF('固定資本M ok'!Q$43=0,0,'固定資本M ok'!Q42/'固定資本M ok'!Q$43)</f>
        <v>0</v>
      </c>
      <c r="R42" s="871">
        <f>IF('固定資本M ok'!R$43=0,0,'固定資本M ok'!R42/'固定資本M ok'!R$43)</f>
        <v>0</v>
      </c>
      <c r="S42" s="871">
        <f>IF('固定資本M ok'!S$43=0,0,'固定資本M ok'!S42/'固定資本M ok'!S$43)</f>
        <v>0</v>
      </c>
      <c r="T42" s="871">
        <f>IF('固定資本M ok'!T$43=0,0,'固定資本M ok'!T42/'固定資本M ok'!T$43)</f>
        <v>0</v>
      </c>
      <c r="U42" s="871">
        <f>IF('固定資本M ok'!U$43=0,0,'固定資本M ok'!U42/'固定資本M ok'!U$43)</f>
        <v>0</v>
      </c>
      <c r="V42" s="871">
        <f>IF('固定資本M ok'!V$43=0,0,'固定資本M ok'!V42/'固定資本M ok'!V$43)</f>
        <v>0</v>
      </c>
      <c r="W42" s="871">
        <f>IF('固定資本M ok'!W$43=0,0,'固定資本M ok'!W42/'固定資本M ok'!W$43)</f>
        <v>0</v>
      </c>
      <c r="X42" s="871">
        <f>IF('固定資本M ok'!X$43=0,0,'固定資本M ok'!X42/'固定資本M ok'!X$43)</f>
        <v>0</v>
      </c>
      <c r="Y42" s="871">
        <f>IF('固定資本M ok'!Y$43=0,0,'固定資本M ok'!Y42/'固定資本M ok'!Y$43)</f>
        <v>0</v>
      </c>
      <c r="Z42" s="871">
        <f>IF('固定資本M ok'!Z$43=0,0,'固定資本M ok'!Z42/'固定資本M ok'!Z$43)</f>
        <v>0</v>
      </c>
      <c r="AA42" s="871">
        <f>IF('固定資本M ok'!AA$43=0,0,'固定資本M ok'!AA42/'固定資本M ok'!AA$43)</f>
        <v>0</v>
      </c>
      <c r="AB42" s="871">
        <f>IF('固定資本M ok'!AB$43=0,0,'固定資本M ok'!AB42/'固定資本M ok'!AB$43)</f>
        <v>0</v>
      </c>
      <c r="AC42" s="871">
        <f>IF('固定資本M ok'!AC$43=0,0,'固定資本M ok'!AC42/'固定資本M ok'!AC$43)</f>
        <v>0</v>
      </c>
      <c r="AD42" s="871">
        <f>IF('固定資本M ok'!AD$43=0,0,'固定資本M ok'!AD42/'固定資本M ok'!AD$43)</f>
        <v>0</v>
      </c>
      <c r="AE42" s="871">
        <f>IF('固定資本M ok'!AE$43=0,0,'固定資本M ok'!AE42/'固定資本M ok'!AE$43)</f>
        <v>0</v>
      </c>
      <c r="AF42" s="871">
        <f>IF('固定資本M ok'!AF$43=0,0,'固定資本M ok'!AF42/'固定資本M ok'!AF$43)</f>
        <v>0</v>
      </c>
      <c r="AG42" s="871">
        <f>IF('固定資本M ok'!AG$43=0,0,'固定資本M ok'!AG42/'固定資本M ok'!AG$43)</f>
        <v>0</v>
      </c>
      <c r="AH42" s="871">
        <f>IF('固定資本M ok'!AH$43=0,0,'固定資本M ok'!AH42/'固定資本M ok'!AH$43)</f>
        <v>0</v>
      </c>
      <c r="AI42" s="871">
        <f>IF('固定資本M ok'!AI$43=0,0,'固定資本M ok'!AI42/'固定資本M ok'!AI$43)</f>
        <v>0</v>
      </c>
      <c r="AJ42" s="871">
        <f>IF('固定資本M ok'!AJ$43=0,0,'固定資本M ok'!AJ42/'固定資本M ok'!AJ$43)</f>
        <v>0</v>
      </c>
      <c r="AK42" s="871">
        <f>IF('固定資本M ok'!AK$43=0,0,'固定資本M ok'!AK42/'固定資本M ok'!AK$43)</f>
        <v>0</v>
      </c>
      <c r="AL42" s="871">
        <f>IF('固定資本M ok'!AL$43=0,0,'固定資本M ok'!AL42/'固定資本M ok'!AL$43)</f>
        <v>0</v>
      </c>
      <c r="AM42" s="871">
        <f>IF('固定資本M ok'!AM$43=0,0,'固定資本M ok'!AM42/'固定資本M ok'!AM$43)</f>
        <v>0</v>
      </c>
      <c r="AN42" s="871">
        <f>IF('固定資本M ok'!AN$43=0,0,'固定資本M ok'!AN42/'固定資本M ok'!AN$43)</f>
        <v>0</v>
      </c>
      <c r="AO42" s="871">
        <f>IF('固定資本M ok'!AO$43=0,0,'固定資本M ok'!AO42/'固定資本M ok'!AO$43)</f>
        <v>0</v>
      </c>
      <c r="AP42" s="870">
        <f>IF('固定資本M ok'!AP$43=0,0,'固定資本M ok'!AP42/'固定資本M ok'!AP$43)</f>
        <v>0</v>
      </c>
    </row>
    <row r="43" spans="1:42">
      <c r="A43" s="851">
        <v>70</v>
      </c>
      <c r="B43" s="850" t="s">
        <v>1106</v>
      </c>
      <c r="C43" s="869">
        <f>IF('固定資本M ok'!C$43=0,0,'固定資本M ok'!C43/'固定資本M ok'!C$43)</f>
        <v>1</v>
      </c>
      <c r="D43" s="869">
        <f>IF('固定資本M ok'!D$43=0,0,'固定資本M ok'!D43/'固定資本M ok'!D$43)</f>
        <v>1</v>
      </c>
      <c r="E43" s="869">
        <f>IF('固定資本M ok'!E$43=0,0,'固定資本M ok'!E43/'固定資本M ok'!E$43)</f>
        <v>1</v>
      </c>
      <c r="F43" s="869">
        <f>IF('固定資本M ok'!F$43=0,0,'固定資本M ok'!F43/'固定資本M ok'!F$43)</f>
        <v>1</v>
      </c>
      <c r="G43" s="869">
        <f>IF('固定資本M ok'!G$43=0,0,'固定資本M ok'!G43/'固定資本M ok'!G$43)</f>
        <v>1</v>
      </c>
      <c r="H43" s="869">
        <f>IF('固定資本M ok'!H$43=0,0,'固定資本M ok'!H43/'固定資本M ok'!H$43)</f>
        <v>1</v>
      </c>
      <c r="I43" s="869">
        <f>IF('固定資本M ok'!I$43=0,0,'固定資本M ok'!I43/'固定資本M ok'!I$43)</f>
        <v>1</v>
      </c>
      <c r="J43" s="869">
        <f>IF('固定資本M ok'!J$43=0,0,'固定資本M ok'!J43/'固定資本M ok'!J$43)</f>
        <v>1</v>
      </c>
      <c r="K43" s="869">
        <f>IF('固定資本M ok'!K$43=0,0,'固定資本M ok'!K43/'固定資本M ok'!K$43)</f>
        <v>1</v>
      </c>
      <c r="L43" s="869">
        <f>IF('固定資本M ok'!L$43=0,0,'固定資本M ok'!L43/'固定資本M ok'!L$43)</f>
        <v>1</v>
      </c>
      <c r="M43" s="869">
        <f>IF('固定資本M ok'!M$43=0,0,'固定資本M ok'!M43/'固定資本M ok'!M$43)</f>
        <v>1</v>
      </c>
      <c r="N43" s="869">
        <f>IF('固定資本M ok'!N$43=0,0,'固定資本M ok'!N43/'固定資本M ok'!N$43)</f>
        <v>1</v>
      </c>
      <c r="O43" s="869">
        <f>IF('固定資本M ok'!O$43=0,0,'固定資本M ok'!O43/'固定資本M ok'!O$43)</f>
        <v>1</v>
      </c>
      <c r="P43" s="869">
        <f>IF('固定資本M ok'!P$43=0,0,'固定資本M ok'!P43/'固定資本M ok'!P$43)</f>
        <v>1</v>
      </c>
      <c r="Q43" s="869">
        <f>IF('固定資本M ok'!Q$43=0,0,'固定資本M ok'!Q43/'固定資本M ok'!Q$43)</f>
        <v>1</v>
      </c>
      <c r="R43" s="869">
        <f>IF('固定資本M ok'!R$43=0,0,'固定資本M ok'!R43/'固定資本M ok'!R$43)</f>
        <v>1</v>
      </c>
      <c r="S43" s="869">
        <f>IF('固定資本M ok'!S$43=0,0,'固定資本M ok'!S43/'固定資本M ok'!S$43)</f>
        <v>1</v>
      </c>
      <c r="T43" s="869">
        <f>IF('固定資本M ok'!T$43=0,0,'固定資本M ok'!T43/'固定資本M ok'!T$43)</f>
        <v>1</v>
      </c>
      <c r="U43" s="869">
        <f>IF('固定資本M ok'!U$43=0,0,'固定資本M ok'!U43/'固定資本M ok'!U$43)</f>
        <v>1</v>
      </c>
      <c r="V43" s="869">
        <f>IF('固定資本M ok'!V$43=0,0,'固定資本M ok'!V43/'固定資本M ok'!V$43)</f>
        <v>1</v>
      </c>
      <c r="W43" s="869">
        <f>IF('固定資本M ok'!W$43=0,0,'固定資本M ok'!W43/'固定資本M ok'!W$43)</f>
        <v>1</v>
      </c>
      <c r="X43" s="869">
        <f>IF('固定資本M ok'!X$43=0,0,'固定資本M ok'!X43/'固定資本M ok'!X$43)</f>
        <v>1</v>
      </c>
      <c r="Y43" s="869">
        <f>IF('固定資本M ok'!Y$43=0,0,'固定資本M ok'!Y43/'固定資本M ok'!Y$43)</f>
        <v>1</v>
      </c>
      <c r="Z43" s="869">
        <f>IF('固定資本M ok'!Z$43=0,0,'固定資本M ok'!Z43/'固定資本M ok'!Z$43)</f>
        <v>1</v>
      </c>
      <c r="AA43" s="869">
        <f>IF('固定資本M ok'!AA$43=0,0,'固定資本M ok'!AA43/'固定資本M ok'!AA$43)</f>
        <v>1</v>
      </c>
      <c r="AB43" s="869">
        <f>IF('固定資本M ok'!AB$43=0,0,'固定資本M ok'!AB43/'固定資本M ok'!AB$43)</f>
        <v>1</v>
      </c>
      <c r="AC43" s="869">
        <f>IF('固定資本M ok'!AC$43=0,0,'固定資本M ok'!AC43/'固定資本M ok'!AC$43)</f>
        <v>1</v>
      </c>
      <c r="AD43" s="869">
        <f>IF('固定資本M ok'!AD$43=0,0,'固定資本M ok'!AD43/'固定資本M ok'!AD$43)</f>
        <v>1</v>
      </c>
      <c r="AE43" s="869">
        <f>IF('固定資本M ok'!AE$43=0,0,'固定資本M ok'!AE43/'固定資本M ok'!AE$43)</f>
        <v>1</v>
      </c>
      <c r="AF43" s="869">
        <f>IF('固定資本M ok'!AF$43=0,0,'固定資本M ok'!AF43/'固定資本M ok'!AF$43)</f>
        <v>1</v>
      </c>
      <c r="AG43" s="869">
        <f>IF('固定資本M ok'!AG$43=0,0,'固定資本M ok'!AG43/'固定資本M ok'!AG$43)</f>
        <v>1</v>
      </c>
      <c r="AH43" s="869">
        <f>IF('固定資本M ok'!AH$43=0,0,'固定資本M ok'!AH43/'固定資本M ok'!AH$43)</f>
        <v>1</v>
      </c>
      <c r="AI43" s="869">
        <f>IF('固定資本M ok'!AI$43=0,0,'固定資本M ok'!AI43/'固定資本M ok'!AI$43)</f>
        <v>1</v>
      </c>
      <c r="AJ43" s="869">
        <f>IF('固定資本M ok'!AJ$43=0,0,'固定資本M ok'!AJ43/'固定資本M ok'!AJ$43)</f>
        <v>1</v>
      </c>
      <c r="AK43" s="869">
        <f>IF('固定資本M ok'!AK$43=0,0,'固定資本M ok'!AK43/'固定資本M ok'!AK$43)</f>
        <v>1</v>
      </c>
      <c r="AL43" s="869">
        <f>IF('固定資本M ok'!AL$43=0,0,'固定資本M ok'!AL43/'固定資本M ok'!AL$43)</f>
        <v>1</v>
      </c>
      <c r="AM43" s="869">
        <f>IF('固定資本M ok'!AM$43=0,0,'固定資本M ok'!AM43/'固定資本M ok'!AM$43)</f>
        <v>1</v>
      </c>
      <c r="AN43" s="869">
        <f>IF('固定資本M ok'!AN$43=0,0,'固定資本M ok'!AN43/'固定資本M ok'!AN$43)</f>
        <v>0</v>
      </c>
      <c r="AO43" s="869">
        <f>IF('固定資本M ok'!AO$43=0,0,'固定資本M ok'!AO43/'固定資本M ok'!AO$43)</f>
        <v>1</v>
      </c>
      <c r="AP43" s="868">
        <f>IF('固定資本M ok'!AP$43=0,0,'固定資本M ok'!AP43/'固定資本M ok'!AP$43)</f>
        <v>1</v>
      </c>
    </row>
    <row r="44" spans="1:42">
      <c r="C44" s="867"/>
      <c r="D44" s="867"/>
      <c r="E44" s="867"/>
      <c r="F44" s="867"/>
      <c r="G44" s="867"/>
      <c r="H44" s="867"/>
      <c r="I44" s="867"/>
      <c r="J44" s="867"/>
      <c r="K44" s="867"/>
      <c r="L44" s="867"/>
      <c r="M44" s="867"/>
      <c r="N44" s="867"/>
      <c r="O44" s="867"/>
      <c r="P44" s="867"/>
      <c r="Q44" s="867"/>
      <c r="R44" s="867"/>
      <c r="S44" s="867"/>
      <c r="T44" s="867"/>
      <c r="U44" s="867"/>
      <c r="V44" s="867"/>
      <c r="W44" s="867"/>
      <c r="X44" s="867"/>
      <c r="Y44" s="867"/>
      <c r="Z44" s="867"/>
      <c r="AA44" s="867"/>
      <c r="AB44" s="867"/>
      <c r="AC44" s="867"/>
      <c r="AD44" s="867"/>
      <c r="AE44" s="867"/>
      <c r="AF44" s="867"/>
      <c r="AG44" s="867"/>
      <c r="AH44" s="867"/>
      <c r="AI44" s="867"/>
      <c r="AJ44" s="867"/>
      <c r="AK44" s="867"/>
      <c r="AL44" s="867"/>
      <c r="AM44" s="867"/>
      <c r="AN44" s="867"/>
      <c r="AO44" s="867"/>
      <c r="AP44" s="867"/>
    </row>
  </sheetData>
  <sheetProtection algorithmName="SHA-512" hashValue="BC3HMsc/SNdNksHdGKGioXUb8C1xZHU2SkIvpL9hEx9ap0zCpYngcARGHB1oZHR7UKOU51pGLg0XyrAPwQ5Brg==" saltValue="ycy7paq+gJHSWxBs4wI97A==" spinCount="100000" sheet="1"/>
  <phoneticPr fontId="28"/>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03AB5-5659-4C32-A417-28F472E16EEC}">
  <sheetPr>
    <tabColor theme="0" tint="-0.249977111117893"/>
  </sheetPr>
  <dimension ref="A1:AP44"/>
  <sheetViews>
    <sheetView view="pageBreakPreview" zoomScale="60" zoomScaleNormal="100" workbookViewId="0">
      <pane xSplit="2" ySplit="3" topLeftCell="C4" activePane="bottomRight" state="frozen"/>
      <selection pane="topRight"/>
      <selection pane="bottomLeft"/>
      <selection pane="bottomRight" activeCell="H24" sqref="H24"/>
    </sheetView>
  </sheetViews>
  <sheetFormatPr defaultColWidth="9.33203125" defaultRowHeight="13.5"/>
  <cols>
    <col min="1" max="1" width="15.6640625" style="848" bestFit="1" customWidth="1"/>
    <col min="2" max="2" width="51" style="848" bestFit="1" customWidth="1"/>
    <col min="3" max="42" width="16.33203125" style="848" customWidth="1"/>
    <col min="43" max="16384" width="9.33203125" style="848"/>
  </cols>
  <sheetData>
    <row r="1" spans="1:42" ht="21" customHeight="1">
      <c r="A1" s="848" t="s">
        <v>1117</v>
      </c>
      <c r="B1" s="866"/>
    </row>
    <row r="2" spans="1:42">
      <c r="A2" s="864"/>
      <c r="B2" s="682" t="s">
        <v>1112</v>
      </c>
      <c r="C2" s="863">
        <v>1</v>
      </c>
      <c r="D2" s="863">
        <v>2</v>
      </c>
      <c r="E2" s="863">
        <v>3</v>
      </c>
      <c r="F2" s="863">
        <v>4</v>
      </c>
      <c r="G2" s="863">
        <v>5</v>
      </c>
      <c r="H2" s="863">
        <v>6</v>
      </c>
      <c r="I2" s="863">
        <v>7</v>
      </c>
      <c r="J2" s="863">
        <v>8</v>
      </c>
      <c r="K2" s="863">
        <v>9</v>
      </c>
      <c r="L2" s="863">
        <v>10</v>
      </c>
      <c r="M2" s="863">
        <v>11</v>
      </c>
      <c r="N2" s="863">
        <v>12</v>
      </c>
      <c r="O2" s="863">
        <v>13</v>
      </c>
      <c r="P2" s="863">
        <v>14</v>
      </c>
      <c r="Q2" s="863">
        <v>15</v>
      </c>
      <c r="R2" s="863">
        <v>16</v>
      </c>
      <c r="S2" s="863">
        <v>17</v>
      </c>
      <c r="T2" s="863">
        <v>18</v>
      </c>
      <c r="U2" s="863">
        <v>19</v>
      </c>
      <c r="V2" s="863">
        <v>20</v>
      </c>
      <c r="W2" s="863">
        <v>21</v>
      </c>
      <c r="X2" s="863">
        <v>22</v>
      </c>
      <c r="Y2" s="863">
        <v>23</v>
      </c>
      <c r="Z2" s="863">
        <v>24</v>
      </c>
      <c r="AA2" s="863">
        <v>25</v>
      </c>
      <c r="AB2" s="863">
        <v>26</v>
      </c>
      <c r="AC2" s="863">
        <v>27</v>
      </c>
      <c r="AD2" s="863">
        <v>28</v>
      </c>
      <c r="AE2" s="863">
        <v>29</v>
      </c>
      <c r="AF2" s="863">
        <v>30</v>
      </c>
      <c r="AG2" s="863">
        <v>31</v>
      </c>
      <c r="AH2" s="863">
        <v>32</v>
      </c>
      <c r="AI2" s="863">
        <v>33</v>
      </c>
      <c r="AJ2" s="863">
        <v>34</v>
      </c>
      <c r="AK2" s="863">
        <v>35</v>
      </c>
      <c r="AL2" s="863">
        <v>36</v>
      </c>
      <c r="AM2" s="863">
        <v>37</v>
      </c>
      <c r="AN2" s="863">
        <v>38</v>
      </c>
      <c r="AO2" s="863">
        <v>39</v>
      </c>
      <c r="AP2" s="687">
        <v>70</v>
      </c>
    </row>
    <row r="3" spans="1:42" ht="24">
      <c r="A3" s="862" t="s">
        <v>1111</v>
      </c>
      <c r="B3" s="861" t="s">
        <v>1110</v>
      </c>
      <c r="C3" s="859" t="s">
        <v>0</v>
      </c>
      <c r="D3" s="859" t="s">
        <v>1</v>
      </c>
      <c r="E3" s="859" t="s">
        <v>2</v>
      </c>
      <c r="F3" s="859" t="s">
        <v>3</v>
      </c>
      <c r="G3" s="859" t="s">
        <v>4</v>
      </c>
      <c r="H3" s="859" t="s">
        <v>5</v>
      </c>
      <c r="I3" s="859" t="s">
        <v>6</v>
      </c>
      <c r="J3" s="859" t="s">
        <v>7</v>
      </c>
      <c r="K3" s="859" t="s">
        <v>8</v>
      </c>
      <c r="L3" s="859" t="s">
        <v>576</v>
      </c>
      <c r="M3" s="859" t="s">
        <v>9</v>
      </c>
      <c r="N3" s="859" t="s">
        <v>10</v>
      </c>
      <c r="O3" s="859" t="s">
        <v>11</v>
      </c>
      <c r="P3" s="859" t="s">
        <v>12</v>
      </c>
      <c r="Q3" s="859" t="s">
        <v>418</v>
      </c>
      <c r="R3" s="859" t="s">
        <v>419</v>
      </c>
      <c r="S3" s="859" t="s">
        <v>420</v>
      </c>
      <c r="T3" s="859" t="s">
        <v>14</v>
      </c>
      <c r="U3" s="859" t="s">
        <v>13</v>
      </c>
      <c r="V3" s="859" t="s">
        <v>577</v>
      </c>
      <c r="W3" s="859" t="s">
        <v>15</v>
      </c>
      <c r="X3" s="859" t="s">
        <v>16</v>
      </c>
      <c r="Y3" s="859" t="s">
        <v>17</v>
      </c>
      <c r="Z3" s="859" t="s">
        <v>18</v>
      </c>
      <c r="AA3" s="859" t="s">
        <v>29</v>
      </c>
      <c r="AB3" s="859" t="s">
        <v>30</v>
      </c>
      <c r="AC3" s="859" t="s">
        <v>19</v>
      </c>
      <c r="AD3" s="859" t="s">
        <v>20</v>
      </c>
      <c r="AE3" s="859" t="s">
        <v>21</v>
      </c>
      <c r="AF3" s="859" t="s">
        <v>32</v>
      </c>
      <c r="AG3" s="859" t="s">
        <v>22</v>
      </c>
      <c r="AH3" s="859" t="s">
        <v>1109</v>
      </c>
      <c r="AI3" s="859" t="s">
        <v>24</v>
      </c>
      <c r="AJ3" s="859" t="s">
        <v>31</v>
      </c>
      <c r="AK3" s="860" t="s">
        <v>447</v>
      </c>
      <c r="AL3" s="859" t="s">
        <v>25</v>
      </c>
      <c r="AM3" s="859" t="s">
        <v>26</v>
      </c>
      <c r="AN3" s="859" t="s">
        <v>1108</v>
      </c>
      <c r="AO3" s="859" t="s">
        <v>28</v>
      </c>
      <c r="AP3" s="858" t="s">
        <v>1106</v>
      </c>
    </row>
    <row r="4" spans="1:42" ht="27.75" customHeight="1">
      <c r="A4" s="882"/>
      <c r="B4" s="881" t="s">
        <v>1116</v>
      </c>
      <c r="C4" s="880">
        <f t="array" ref="C4:AO4">TRANSPOSE('用語定義（設備投資）'!E9:E47)</f>
        <v>0</v>
      </c>
      <c r="D4" s="880">
        <v>0</v>
      </c>
      <c r="E4" s="880">
        <v>0</v>
      </c>
      <c r="F4" s="880">
        <v>0</v>
      </c>
      <c r="G4" s="880">
        <v>0</v>
      </c>
      <c r="H4" s="880">
        <v>0</v>
      </c>
      <c r="I4" s="880">
        <v>0</v>
      </c>
      <c r="J4" s="880">
        <v>0</v>
      </c>
      <c r="K4" s="880">
        <v>0</v>
      </c>
      <c r="L4" s="880">
        <v>0</v>
      </c>
      <c r="M4" s="880">
        <v>0</v>
      </c>
      <c r="N4" s="880">
        <v>0</v>
      </c>
      <c r="O4" s="880">
        <v>0</v>
      </c>
      <c r="P4" s="880">
        <v>0</v>
      </c>
      <c r="Q4" s="880">
        <v>0</v>
      </c>
      <c r="R4" s="880">
        <v>0</v>
      </c>
      <c r="S4" s="880">
        <v>0</v>
      </c>
      <c r="T4" s="880">
        <v>0</v>
      </c>
      <c r="U4" s="880">
        <v>0</v>
      </c>
      <c r="V4" s="880">
        <v>0</v>
      </c>
      <c r="W4" s="880">
        <v>0</v>
      </c>
      <c r="X4" s="880">
        <v>0</v>
      </c>
      <c r="Y4" s="880">
        <v>0</v>
      </c>
      <c r="Z4" s="880">
        <v>0</v>
      </c>
      <c r="AA4" s="880">
        <v>0</v>
      </c>
      <c r="AB4" s="880">
        <v>0</v>
      </c>
      <c r="AC4" s="880">
        <v>0</v>
      </c>
      <c r="AD4" s="880">
        <v>0</v>
      </c>
      <c r="AE4" s="880">
        <v>0</v>
      </c>
      <c r="AF4" s="880">
        <v>0</v>
      </c>
      <c r="AG4" s="880">
        <v>0</v>
      </c>
      <c r="AH4" s="880">
        <v>0</v>
      </c>
      <c r="AI4" s="880">
        <v>0</v>
      </c>
      <c r="AJ4" s="880">
        <v>0</v>
      </c>
      <c r="AK4" s="880">
        <v>0</v>
      </c>
      <c r="AL4" s="880">
        <v>0</v>
      </c>
      <c r="AM4" s="879">
        <v>0</v>
      </c>
      <c r="AN4" s="878">
        <v>0</v>
      </c>
      <c r="AO4" s="878">
        <v>0</v>
      </c>
      <c r="AP4" s="877">
        <f t="shared" ref="AP4:AP43" si="0">SUM(C4:AO4)</f>
        <v>0</v>
      </c>
    </row>
    <row r="5" spans="1:42">
      <c r="A5" s="855">
        <v>1</v>
      </c>
      <c r="B5" s="857" t="s">
        <v>1088</v>
      </c>
      <c r="C5" s="876">
        <f>C$4*'固定資本M係数 ok'!C4</f>
        <v>0</v>
      </c>
      <c r="D5" s="876">
        <f>D$4*'固定資本M係数 ok'!D4</f>
        <v>0</v>
      </c>
      <c r="E5" s="876">
        <f>E$4*'固定資本M係数 ok'!E4</f>
        <v>0</v>
      </c>
      <c r="F5" s="876">
        <f>F$4*'固定資本M係数 ok'!F4</f>
        <v>0</v>
      </c>
      <c r="G5" s="876">
        <f>G$4*'固定資本M係数 ok'!G4</f>
        <v>0</v>
      </c>
      <c r="H5" s="876">
        <f>H$4*'固定資本M係数 ok'!H4</f>
        <v>0</v>
      </c>
      <c r="I5" s="876">
        <f>I$4*'固定資本M係数 ok'!I4</f>
        <v>0</v>
      </c>
      <c r="J5" s="876">
        <f>J$4*'固定資本M係数 ok'!J4</f>
        <v>0</v>
      </c>
      <c r="K5" s="876">
        <f>K$4*'固定資本M係数 ok'!K4</f>
        <v>0</v>
      </c>
      <c r="L5" s="876">
        <f>L$4*'固定資本M係数 ok'!L4</f>
        <v>0</v>
      </c>
      <c r="M5" s="876">
        <f>M$4*'固定資本M係数 ok'!M4</f>
        <v>0</v>
      </c>
      <c r="N5" s="876">
        <f>N$4*'固定資本M係数 ok'!N4</f>
        <v>0</v>
      </c>
      <c r="O5" s="876">
        <f>O$4*'固定資本M係数 ok'!O4</f>
        <v>0</v>
      </c>
      <c r="P5" s="876">
        <f>P$4*'固定資本M係数 ok'!P4</f>
        <v>0</v>
      </c>
      <c r="Q5" s="876">
        <f>Q$4*'固定資本M係数 ok'!Q4</f>
        <v>0</v>
      </c>
      <c r="R5" s="876">
        <f>R$4*'固定資本M係数 ok'!R4</f>
        <v>0</v>
      </c>
      <c r="S5" s="876">
        <f>S$4*'固定資本M係数 ok'!S4</f>
        <v>0</v>
      </c>
      <c r="T5" s="876">
        <f>T$4*'固定資本M係数 ok'!T4</f>
        <v>0</v>
      </c>
      <c r="U5" s="876">
        <f>U$4*'固定資本M係数 ok'!U4</f>
        <v>0</v>
      </c>
      <c r="V5" s="876">
        <f>V$4*'固定資本M係数 ok'!V4</f>
        <v>0</v>
      </c>
      <c r="W5" s="876">
        <f>W$4*'固定資本M係数 ok'!W4</f>
        <v>0</v>
      </c>
      <c r="X5" s="876">
        <f>X$4*'固定資本M係数 ok'!X4</f>
        <v>0</v>
      </c>
      <c r="Y5" s="876">
        <f>Y$4*'固定資本M係数 ok'!Y4</f>
        <v>0</v>
      </c>
      <c r="Z5" s="876">
        <f>Z$4*'固定資本M係数 ok'!Z4</f>
        <v>0</v>
      </c>
      <c r="AA5" s="876">
        <f>AA$4*'固定資本M係数 ok'!AA4</f>
        <v>0</v>
      </c>
      <c r="AB5" s="876">
        <f>AB$4*'固定資本M係数 ok'!AB4</f>
        <v>0</v>
      </c>
      <c r="AC5" s="876">
        <f>AC$4*'固定資本M係数 ok'!AC4</f>
        <v>0</v>
      </c>
      <c r="AD5" s="876">
        <f>AD$4*'固定資本M係数 ok'!AD4</f>
        <v>0</v>
      </c>
      <c r="AE5" s="876">
        <f>AE$4*'固定資本M係数 ok'!AE4</f>
        <v>0</v>
      </c>
      <c r="AF5" s="876">
        <f>AF$4*'固定資本M係数 ok'!AF4</f>
        <v>0</v>
      </c>
      <c r="AG5" s="876">
        <f>AG$4*'固定資本M係数 ok'!AG4</f>
        <v>0</v>
      </c>
      <c r="AH5" s="876">
        <f>AH$4*'固定資本M係数 ok'!AH4</f>
        <v>0</v>
      </c>
      <c r="AI5" s="876">
        <f>AI$4*'固定資本M係数 ok'!AI4</f>
        <v>0</v>
      </c>
      <c r="AJ5" s="876">
        <f>AJ$4*'固定資本M係数 ok'!AJ4</f>
        <v>0</v>
      </c>
      <c r="AK5" s="876">
        <f>AK$4*'固定資本M係数 ok'!AK4</f>
        <v>0</v>
      </c>
      <c r="AL5" s="876">
        <f>AL$4*'固定資本M係数 ok'!AL4</f>
        <v>0</v>
      </c>
      <c r="AM5" s="876">
        <f>AM$4*'固定資本M係数 ok'!AM4</f>
        <v>0</v>
      </c>
      <c r="AN5" s="876">
        <f>AN$4*'固定資本M係数 ok'!AN4</f>
        <v>0</v>
      </c>
      <c r="AO5" s="876">
        <f>AO$4*'固定資本M係数 ok'!AO4</f>
        <v>0</v>
      </c>
      <c r="AP5" s="875">
        <f t="shared" si="0"/>
        <v>0</v>
      </c>
    </row>
    <row r="6" spans="1:42">
      <c r="A6" s="855">
        <v>2</v>
      </c>
      <c r="B6" s="854" t="s">
        <v>1087</v>
      </c>
      <c r="C6" s="876">
        <f>C$4*'固定資本M係数 ok'!C5</f>
        <v>0</v>
      </c>
      <c r="D6" s="876">
        <f>D$4*'固定資本M係数 ok'!D5</f>
        <v>0</v>
      </c>
      <c r="E6" s="876">
        <f>E$4*'固定資本M係数 ok'!E5</f>
        <v>0</v>
      </c>
      <c r="F6" s="876">
        <f>F$4*'固定資本M係数 ok'!F5</f>
        <v>0</v>
      </c>
      <c r="G6" s="876">
        <f>G$4*'固定資本M係数 ok'!G5</f>
        <v>0</v>
      </c>
      <c r="H6" s="876">
        <f>H$4*'固定資本M係数 ok'!H5</f>
        <v>0</v>
      </c>
      <c r="I6" s="876">
        <f>I$4*'固定資本M係数 ok'!I5</f>
        <v>0</v>
      </c>
      <c r="J6" s="876">
        <f>J$4*'固定資本M係数 ok'!J5</f>
        <v>0</v>
      </c>
      <c r="K6" s="876">
        <f>K$4*'固定資本M係数 ok'!K5</f>
        <v>0</v>
      </c>
      <c r="L6" s="876">
        <f>L$4*'固定資本M係数 ok'!L5</f>
        <v>0</v>
      </c>
      <c r="M6" s="876">
        <f>M$4*'固定資本M係数 ok'!M5</f>
        <v>0</v>
      </c>
      <c r="N6" s="876">
        <f>N$4*'固定資本M係数 ok'!N5</f>
        <v>0</v>
      </c>
      <c r="O6" s="876">
        <f>O$4*'固定資本M係数 ok'!O5</f>
        <v>0</v>
      </c>
      <c r="P6" s="876">
        <f>P$4*'固定資本M係数 ok'!P5</f>
        <v>0</v>
      </c>
      <c r="Q6" s="876">
        <f>Q$4*'固定資本M係数 ok'!Q5</f>
        <v>0</v>
      </c>
      <c r="R6" s="876">
        <f>R$4*'固定資本M係数 ok'!R5</f>
        <v>0</v>
      </c>
      <c r="S6" s="876">
        <f>S$4*'固定資本M係数 ok'!S5</f>
        <v>0</v>
      </c>
      <c r="T6" s="876">
        <f>T$4*'固定資本M係数 ok'!T5</f>
        <v>0</v>
      </c>
      <c r="U6" s="876">
        <f>U$4*'固定資本M係数 ok'!U5</f>
        <v>0</v>
      </c>
      <c r="V6" s="876">
        <f>V$4*'固定資本M係数 ok'!V5</f>
        <v>0</v>
      </c>
      <c r="W6" s="876">
        <f>W$4*'固定資本M係数 ok'!W5</f>
        <v>0</v>
      </c>
      <c r="X6" s="876">
        <f>X$4*'固定資本M係数 ok'!X5</f>
        <v>0</v>
      </c>
      <c r="Y6" s="876">
        <f>Y$4*'固定資本M係数 ok'!Y5</f>
        <v>0</v>
      </c>
      <c r="Z6" s="876">
        <f>Z$4*'固定資本M係数 ok'!Z5</f>
        <v>0</v>
      </c>
      <c r="AA6" s="876">
        <f>AA$4*'固定資本M係数 ok'!AA5</f>
        <v>0</v>
      </c>
      <c r="AB6" s="876">
        <f>AB$4*'固定資本M係数 ok'!AB5</f>
        <v>0</v>
      </c>
      <c r="AC6" s="876">
        <f>AC$4*'固定資本M係数 ok'!AC5</f>
        <v>0</v>
      </c>
      <c r="AD6" s="876">
        <f>AD$4*'固定資本M係数 ok'!AD5</f>
        <v>0</v>
      </c>
      <c r="AE6" s="876">
        <f>AE$4*'固定資本M係数 ok'!AE5</f>
        <v>0</v>
      </c>
      <c r="AF6" s="876">
        <f>AF$4*'固定資本M係数 ok'!AF5</f>
        <v>0</v>
      </c>
      <c r="AG6" s="876">
        <f>AG$4*'固定資本M係数 ok'!AG5</f>
        <v>0</v>
      </c>
      <c r="AH6" s="876">
        <f>AH$4*'固定資本M係数 ok'!AH5</f>
        <v>0</v>
      </c>
      <c r="AI6" s="876">
        <f>AI$4*'固定資本M係数 ok'!AI5</f>
        <v>0</v>
      </c>
      <c r="AJ6" s="876">
        <f>AJ$4*'固定資本M係数 ok'!AJ5</f>
        <v>0</v>
      </c>
      <c r="AK6" s="876">
        <f>AK$4*'固定資本M係数 ok'!AK5</f>
        <v>0</v>
      </c>
      <c r="AL6" s="876">
        <f>AL$4*'固定資本M係数 ok'!AL5</f>
        <v>0</v>
      </c>
      <c r="AM6" s="876">
        <f>AM$4*'固定資本M係数 ok'!AM5</f>
        <v>0</v>
      </c>
      <c r="AN6" s="876">
        <f>AN$4*'固定資本M係数 ok'!AN5</f>
        <v>0</v>
      </c>
      <c r="AO6" s="876">
        <f>AO$4*'固定資本M係数 ok'!AO5</f>
        <v>0</v>
      </c>
      <c r="AP6" s="875">
        <f t="shared" si="0"/>
        <v>0</v>
      </c>
    </row>
    <row r="7" spans="1:42">
      <c r="A7" s="855">
        <v>3</v>
      </c>
      <c r="B7" s="854" t="s">
        <v>1086</v>
      </c>
      <c r="C7" s="876">
        <f>C$4*'固定資本M係数 ok'!C6</f>
        <v>0</v>
      </c>
      <c r="D7" s="876">
        <f>D$4*'固定資本M係数 ok'!D6</f>
        <v>0</v>
      </c>
      <c r="E7" s="876">
        <f>E$4*'固定資本M係数 ok'!E6</f>
        <v>0</v>
      </c>
      <c r="F7" s="876">
        <f>F$4*'固定資本M係数 ok'!F6</f>
        <v>0</v>
      </c>
      <c r="G7" s="876">
        <f>G$4*'固定資本M係数 ok'!G6</f>
        <v>0</v>
      </c>
      <c r="H7" s="876">
        <f>H$4*'固定資本M係数 ok'!H6</f>
        <v>0</v>
      </c>
      <c r="I7" s="876">
        <f>I$4*'固定資本M係数 ok'!I6</f>
        <v>0</v>
      </c>
      <c r="J7" s="876">
        <f>J$4*'固定資本M係数 ok'!J6</f>
        <v>0</v>
      </c>
      <c r="K7" s="876">
        <f>K$4*'固定資本M係数 ok'!K6</f>
        <v>0</v>
      </c>
      <c r="L7" s="876">
        <f>L$4*'固定資本M係数 ok'!L6</f>
        <v>0</v>
      </c>
      <c r="M7" s="876">
        <f>M$4*'固定資本M係数 ok'!M6</f>
        <v>0</v>
      </c>
      <c r="N7" s="876">
        <f>N$4*'固定資本M係数 ok'!N6</f>
        <v>0</v>
      </c>
      <c r="O7" s="876">
        <f>O$4*'固定資本M係数 ok'!O6</f>
        <v>0</v>
      </c>
      <c r="P7" s="876">
        <f>P$4*'固定資本M係数 ok'!P6</f>
        <v>0</v>
      </c>
      <c r="Q7" s="876">
        <f>Q$4*'固定資本M係数 ok'!Q6</f>
        <v>0</v>
      </c>
      <c r="R7" s="876">
        <f>R$4*'固定資本M係数 ok'!R6</f>
        <v>0</v>
      </c>
      <c r="S7" s="876">
        <f>S$4*'固定資本M係数 ok'!S6</f>
        <v>0</v>
      </c>
      <c r="T7" s="876">
        <f>T$4*'固定資本M係数 ok'!T6</f>
        <v>0</v>
      </c>
      <c r="U7" s="876">
        <f>U$4*'固定資本M係数 ok'!U6</f>
        <v>0</v>
      </c>
      <c r="V7" s="876">
        <f>V$4*'固定資本M係数 ok'!V6</f>
        <v>0</v>
      </c>
      <c r="W7" s="876">
        <f>W$4*'固定資本M係数 ok'!W6</f>
        <v>0</v>
      </c>
      <c r="X7" s="876">
        <f>X$4*'固定資本M係数 ok'!X6</f>
        <v>0</v>
      </c>
      <c r="Y7" s="876">
        <f>Y$4*'固定資本M係数 ok'!Y6</f>
        <v>0</v>
      </c>
      <c r="Z7" s="876">
        <f>Z$4*'固定資本M係数 ok'!Z6</f>
        <v>0</v>
      </c>
      <c r="AA7" s="876">
        <f>AA$4*'固定資本M係数 ok'!AA6</f>
        <v>0</v>
      </c>
      <c r="AB7" s="876">
        <f>AB$4*'固定資本M係数 ok'!AB6</f>
        <v>0</v>
      </c>
      <c r="AC7" s="876">
        <f>AC$4*'固定資本M係数 ok'!AC6</f>
        <v>0</v>
      </c>
      <c r="AD7" s="876">
        <f>AD$4*'固定資本M係数 ok'!AD6</f>
        <v>0</v>
      </c>
      <c r="AE7" s="876">
        <f>AE$4*'固定資本M係数 ok'!AE6</f>
        <v>0</v>
      </c>
      <c r="AF7" s="876">
        <f>AF$4*'固定資本M係数 ok'!AF6</f>
        <v>0</v>
      </c>
      <c r="AG7" s="876">
        <f>AG$4*'固定資本M係数 ok'!AG6</f>
        <v>0</v>
      </c>
      <c r="AH7" s="876">
        <f>AH$4*'固定資本M係数 ok'!AH6</f>
        <v>0</v>
      </c>
      <c r="AI7" s="876">
        <f>AI$4*'固定資本M係数 ok'!AI6</f>
        <v>0</v>
      </c>
      <c r="AJ7" s="876">
        <f>AJ$4*'固定資本M係数 ok'!AJ6</f>
        <v>0</v>
      </c>
      <c r="AK7" s="876">
        <f>AK$4*'固定資本M係数 ok'!AK6</f>
        <v>0</v>
      </c>
      <c r="AL7" s="876">
        <f>AL$4*'固定資本M係数 ok'!AL6</f>
        <v>0</v>
      </c>
      <c r="AM7" s="876">
        <f>AM$4*'固定資本M係数 ok'!AM6</f>
        <v>0</v>
      </c>
      <c r="AN7" s="876">
        <f>AN$4*'固定資本M係数 ok'!AN6</f>
        <v>0</v>
      </c>
      <c r="AO7" s="876">
        <f>AO$4*'固定資本M係数 ok'!AO6</f>
        <v>0</v>
      </c>
      <c r="AP7" s="875">
        <f t="shared" si="0"/>
        <v>0</v>
      </c>
    </row>
    <row r="8" spans="1:42">
      <c r="A8" s="855">
        <v>4</v>
      </c>
      <c r="B8" s="854" t="s">
        <v>3</v>
      </c>
      <c r="C8" s="876">
        <f>C$4*'固定資本M係数 ok'!C7</f>
        <v>0</v>
      </c>
      <c r="D8" s="876">
        <f>D$4*'固定資本M係数 ok'!D7</f>
        <v>0</v>
      </c>
      <c r="E8" s="876">
        <f>E$4*'固定資本M係数 ok'!E7</f>
        <v>0</v>
      </c>
      <c r="F8" s="876">
        <f>F$4*'固定資本M係数 ok'!F7</f>
        <v>0</v>
      </c>
      <c r="G8" s="876">
        <f>G$4*'固定資本M係数 ok'!G7</f>
        <v>0</v>
      </c>
      <c r="H8" s="876">
        <f>H$4*'固定資本M係数 ok'!H7</f>
        <v>0</v>
      </c>
      <c r="I8" s="876">
        <f>I$4*'固定資本M係数 ok'!I7</f>
        <v>0</v>
      </c>
      <c r="J8" s="876">
        <f>J$4*'固定資本M係数 ok'!J7</f>
        <v>0</v>
      </c>
      <c r="K8" s="876">
        <f>K$4*'固定資本M係数 ok'!K7</f>
        <v>0</v>
      </c>
      <c r="L8" s="876">
        <f>L$4*'固定資本M係数 ok'!L7</f>
        <v>0</v>
      </c>
      <c r="M8" s="876">
        <f>M$4*'固定資本M係数 ok'!M7</f>
        <v>0</v>
      </c>
      <c r="N8" s="876">
        <f>N$4*'固定資本M係数 ok'!N7</f>
        <v>0</v>
      </c>
      <c r="O8" s="876">
        <f>O$4*'固定資本M係数 ok'!O7</f>
        <v>0</v>
      </c>
      <c r="P8" s="876">
        <f>P$4*'固定資本M係数 ok'!P7</f>
        <v>0</v>
      </c>
      <c r="Q8" s="876">
        <f>Q$4*'固定資本M係数 ok'!Q7</f>
        <v>0</v>
      </c>
      <c r="R8" s="876">
        <f>R$4*'固定資本M係数 ok'!R7</f>
        <v>0</v>
      </c>
      <c r="S8" s="876">
        <f>S$4*'固定資本M係数 ok'!S7</f>
        <v>0</v>
      </c>
      <c r="T8" s="876">
        <f>T$4*'固定資本M係数 ok'!T7</f>
        <v>0</v>
      </c>
      <c r="U8" s="876">
        <f>U$4*'固定資本M係数 ok'!U7</f>
        <v>0</v>
      </c>
      <c r="V8" s="876">
        <f>V$4*'固定資本M係数 ok'!V7</f>
        <v>0</v>
      </c>
      <c r="W8" s="876">
        <f>W$4*'固定資本M係数 ok'!W7</f>
        <v>0</v>
      </c>
      <c r="X8" s="876">
        <f>X$4*'固定資本M係数 ok'!X7</f>
        <v>0</v>
      </c>
      <c r="Y8" s="876">
        <f>Y$4*'固定資本M係数 ok'!Y7</f>
        <v>0</v>
      </c>
      <c r="Z8" s="876">
        <f>Z$4*'固定資本M係数 ok'!Z7</f>
        <v>0</v>
      </c>
      <c r="AA8" s="876">
        <f>AA$4*'固定資本M係数 ok'!AA7</f>
        <v>0</v>
      </c>
      <c r="AB8" s="876">
        <f>AB$4*'固定資本M係数 ok'!AB7</f>
        <v>0</v>
      </c>
      <c r="AC8" s="876">
        <f>AC$4*'固定資本M係数 ok'!AC7</f>
        <v>0</v>
      </c>
      <c r="AD8" s="876">
        <f>AD$4*'固定資本M係数 ok'!AD7</f>
        <v>0</v>
      </c>
      <c r="AE8" s="876">
        <f>AE$4*'固定資本M係数 ok'!AE7</f>
        <v>0</v>
      </c>
      <c r="AF8" s="876">
        <f>AF$4*'固定資本M係数 ok'!AF7</f>
        <v>0</v>
      </c>
      <c r="AG8" s="876">
        <f>AG$4*'固定資本M係数 ok'!AG7</f>
        <v>0</v>
      </c>
      <c r="AH8" s="876">
        <f>AH$4*'固定資本M係数 ok'!AH7</f>
        <v>0</v>
      </c>
      <c r="AI8" s="876">
        <f>AI$4*'固定資本M係数 ok'!AI7</f>
        <v>0</v>
      </c>
      <c r="AJ8" s="876">
        <f>AJ$4*'固定資本M係数 ok'!AJ7</f>
        <v>0</v>
      </c>
      <c r="AK8" s="876">
        <f>AK$4*'固定資本M係数 ok'!AK7</f>
        <v>0</v>
      </c>
      <c r="AL8" s="876">
        <f>AL$4*'固定資本M係数 ok'!AL7</f>
        <v>0</v>
      </c>
      <c r="AM8" s="876">
        <f>AM$4*'固定資本M係数 ok'!AM7</f>
        <v>0</v>
      </c>
      <c r="AN8" s="876">
        <f>AN$4*'固定資本M係数 ok'!AN7</f>
        <v>0</v>
      </c>
      <c r="AO8" s="876">
        <f>AO$4*'固定資本M係数 ok'!AO7</f>
        <v>0</v>
      </c>
      <c r="AP8" s="875">
        <f t="shared" si="0"/>
        <v>0</v>
      </c>
    </row>
    <row r="9" spans="1:42">
      <c r="A9" s="855">
        <v>5</v>
      </c>
      <c r="B9" s="854" t="s">
        <v>4</v>
      </c>
      <c r="C9" s="876">
        <f>C$4*'固定資本M係数 ok'!C8</f>
        <v>0</v>
      </c>
      <c r="D9" s="876">
        <f>D$4*'固定資本M係数 ok'!D8</f>
        <v>0</v>
      </c>
      <c r="E9" s="876">
        <f>E$4*'固定資本M係数 ok'!E8</f>
        <v>0</v>
      </c>
      <c r="F9" s="876">
        <f>F$4*'固定資本M係数 ok'!F8</f>
        <v>0</v>
      </c>
      <c r="G9" s="876">
        <f>G$4*'固定資本M係数 ok'!G8</f>
        <v>0</v>
      </c>
      <c r="H9" s="876">
        <f>H$4*'固定資本M係数 ok'!H8</f>
        <v>0</v>
      </c>
      <c r="I9" s="876">
        <f>I$4*'固定資本M係数 ok'!I8</f>
        <v>0</v>
      </c>
      <c r="J9" s="876">
        <f>J$4*'固定資本M係数 ok'!J8</f>
        <v>0</v>
      </c>
      <c r="K9" s="876">
        <f>K$4*'固定資本M係数 ok'!K8</f>
        <v>0</v>
      </c>
      <c r="L9" s="876">
        <f>L$4*'固定資本M係数 ok'!L8</f>
        <v>0</v>
      </c>
      <c r="M9" s="876">
        <f>M$4*'固定資本M係数 ok'!M8</f>
        <v>0</v>
      </c>
      <c r="N9" s="876">
        <f>N$4*'固定資本M係数 ok'!N8</f>
        <v>0</v>
      </c>
      <c r="O9" s="876">
        <f>O$4*'固定資本M係数 ok'!O8</f>
        <v>0</v>
      </c>
      <c r="P9" s="876">
        <f>P$4*'固定資本M係数 ok'!P8</f>
        <v>0</v>
      </c>
      <c r="Q9" s="876">
        <f>Q$4*'固定資本M係数 ok'!Q8</f>
        <v>0</v>
      </c>
      <c r="R9" s="876">
        <f>R$4*'固定資本M係数 ok'!R8</f>
        <v>0</v>
      </c>
      <c r="S9" s="876">
        <f>S$4*'固定資本M係数 ok'!S8</f>
        <v>0</v>
      </c>
      <c r="T9" s="876">
        <f>T$4*'固定資本M係数 ok'!T8</f>
        <v>0</v>
      </c>
      <c r="U9" s="876">
        <f>U$4*'固定資本M係数 ok'!U8</f>
        <v>0</v>
      </c>
      <c r="V9" s="876">
        <f>V$4*'固定資本M係数 ok'!V8</f>
        <v>0</v>
      </c>
      <c r="W9" s="876">
        <f>W$4*'固定資本M係数 ok'!W8</f>
        <v>0</v>
      </c>
      <c r="X9" s="876">
        <f>X$4*'固定資本M係数 ok'!X8</f>
        <v>0</v>
      </c>
      <c r="Y9" s="876">
        <f>Y$4*'固定資本M係数 ok'!Y8</f>
        <v>0</v>
      </c>
      <c r="Z9" s="876">
        <f>Z$4*'固定資本M係数 ok'!Z8</f>
        <v>0</v>
      </c>
      <c r="AA9" s="876">
        <f>AA$4*'固定資本M係数 ok'!AA8</f>
        <v>0</v>
      </c>
      <c r="AB9" s="876">
        <f>AB$4*'固定資本M係数 ok'!AB8</f>
        <v>0</v>
      </c>
      <c r="AC9" s="876">
        <f>AC$4*'固定資本M係数 ok'!AC8</f>
        <v>0</v>
      </c>
      <c r="AD9" s="876">
        <f>AD$4*'固定資本M係数 ok'!AD8</f>
        <v>0</v>
      </c>
      <c r="AE9" s="876">
        <f>AE$4*'固定資本M係数 ok'!AE8</f>
        <v>0</v>
      </c>
      <c r="AF9" s="876">
        <f>AF$4*'固定資本M係数 ok'!AF8</f>
        <v>0</v>
      </c>
      <c r="AG9" s="876">
        <f>AG$4*'固定資本M係数 ok'!AG8</f>
        <v>0</v>
      </c>
      <c r="AH9" s="876">
        <f>AH$4*'固定資本M係数 ok'!AH8</f>
        <v>0</v>
      </c>
      <c r="AI9" s="876">
        <f>AI$4*'固定資本M係数 ok'!AI8</f>
        <v>0</v>
      </c>
      <c r="AJ9" s="876">
        <f>AJ$4*'固定資本M係数 ok'!AJ8</f>
        <v>0</v>
      </c>
      <c r="AK9" s="876">
        <f>AK$4*'固定資本M係数 ok'!AK8</f>
        <v>0</v>
      </c>
      <c r="AL9" s="876">
        <f>AL$4*'固定資本M係数 ok'!AL8</f>
        <v>0</v>
      </c>
      <c r="AM9" s="876">
        <f>AM$4*'固定資本M係数 ok'!AM8</f>
        <v>0</v>
      </c>
      <c r="AN9" s="876">
        <f>AN$4*'固定資本M係数 ok'!AN8</f>
        <v>0</v>
      </c>
      <c r="AO9" s="876">
        <f>AO$4*'固定資本M係数 ok'!AO8</f>
        <v>0</v>
      </c>
      <c r="AP9" s="875">
        <f t="shared" si="0"/>
        <v>0</v>
      </c>
    </row>
    <row r="10" spans="1:42">
      <c r="A10" s="855">
        <v>6</v>
      </c>
      <c r="B10" s="854" t="s">
        <v>5</v>
      </c>
      <c r="C10" s="876">
        <f>C$4*'固定資本M係数 ok'!C9</f>
        <v>0</v>
      </c>
      <c r="D10" s="876">
        <f>D$4*'固定資本M係数 ok'!D9</f>
        <v>0</v>
      </c>
      <c r="E10" s="876">
        <f>E$4*'固定資本M係数 ok'!E9</f>
        <v>0</v>
      </c>
      <c r="F10" s="876">
        <f>F$4*'固定資本M係数 ok'!F9</f>
        <v>0</v>
      </c>
      <c r="G10" s="876">
        <f>G$4*'固定資本M係数 ok'!G9</f>
        <v>0</v>
      </c>
      <c r="H10" s="876">
        <f>H$4*'固定資本M係数 ok'!H9</f>
        <v>0</v>
      </c>
      <c r="I10" s="876">
        <f>I$4*'固定資本M係数 ok'!I9</f>
        <v>0</v>
      </c>
      <c r="J10" s="876">
        <f>J$4*'固定資本M係数 ok'!J9</f>
        <v>0</v>
      </c>
      <c r="K10" s="876">
        <f>K$4*'固定資本M係数 ok'!K9</f>
        <v>0</v>
      </c>
      <c r="L10" s="876">
        <f>L$4*'固定資本M係数 ok'!L9</f>
        <v>0</v>
      </c>
      <c r="M10" s="876">
        <f>M$4*'固定資本M係数 ok'!M9</f>
        <v>0</v>
      </c>
      <c r="N10" s="876">
        <f>N$4*'固定資本M係数 ok'!N9</f>
        <v>0</v>
      </c>
      <c r="O10" s="876">
        <f>O$4*'固定資本M係数 ok'!O9</f>
        <v>0</v>
      </c>
      <c r="P10" s="876">
        <f>P$4*'固定資本M係数 ok'!P9</f>
        <v>0</v>
      </c>
      <c r="Q10" s="876">
        <f>Q$4*'固定資本M係数 ok'!Q9</f>
        <v>0</v>
      </c>
      <c r="R10" s="876">
        <f>R$4*'固定資本M係数 ok'!R9</f>
        <v>0</v>
      </c>
      <c r="S10" s="876">
        <f>S$4*'固定資本M係数 ok'!S9</f>
        <v>0</v>
      </c>
      <c r="T10" s="876">
        <f>T$4*'固定資本M係数 ok'!T9</f>
        <v>0</v>
      </c>
      <c r="U10" s="876">
        <f>U$4*'固定資本M係数 ok'!U9</f>
        <v>0</v>
      </c>
      <c r="V10" s="876">
        <f>V$4*'固定資本M係数 ok'!V9</f>
        <v>0</v>
      </c>
      <c r="W10" s="876">
        <f>W$4*'固定資本M係数 ok'!W9</f>
        <v>0</v>
      </c>
      <c r="X10" s="876">
        <f>X$4*'固定資本M係数 ok'!X9</f>
        <v>0</v>
      </c>
      <c r="Y10" s="876">
        <f>Y$4*'固定資本M係数 ok'!Y9</f>
        <v>0</v>
      </c>
      <c r="Z10" s="876">
        <f>Z$4*'固定資本M係数 ok'!Z9</f>
        <v>0</v>
      </c>
      <c r="AA10" s="876">
        <f>AA$4*'固定資本M係数 ok'!AA9</f>
        <v>0</v>
      </c>
      <c r="AB10" s="876">
        <f>AB$4*'固定資本M係数 ok'!AB9</f>
        <v>0</v>
      </c>
      <c r="AC10" s="876">
        <f>AC$4*'固定資本M係数 ok'!AC9</f>
        <v>0</v>
      </c>
      <c r="AD10" s="876">
        <f>AD$4*'固定資本M係数 ok'!AD9</f>
        <v>0</v>
      </c>
      <c r="AE10" s="876">
        <f>AE$4*'固定資本M係数 ok'!AE9</f>
        <v>0</v>
      </c>
      <c r="AF10" s="876">
        <f>AF$4*'固定資本M係数 ok'!AF9</f>
        <v>0</v>
      </c>
      <c r="AG10" s="876">
        <f>AG$4*'固定資本M係数 ok'!AG9</f>
        <v>0</v>
      </c>
      <c r="AH10" s="876">
        <f>AH$4*'固定資本M係数 ok'!AH9</f>
        <v>0</v>
      </c>
      <c r="AI10" s="876">
        <f>AI$4*'固定資本M係数 ok'!AI9</f>
        <v>0</v>
      </c>
      <c r="AJ10" s="876">
        <f>AJ$4*'固定資本M係数 ok'!AJ9</f>
        <v>0</v>
      </c>
      <c r="AK10" s="876">
        <f>AK$4*'固定資本M係数 ok'!AK9</f>
        <v>0</v>
      </c>
      <c r="AL10" s="876">
        <f>AL$4*'固定資本M係数 ok'!AL9</f>
        <v>0</v>
      </c>
      <c r="AM10" s="876">
        <f>AM$4*'固定資本M係数 ok'!AM9</f>
        <v>0</v>
      </c>
      <c r="AN10" s="876">
        <f>AN$4*'固定資本M係数 ok'!AN9</f>
        <v>0</v>
      </c>
      <c r="AO10" s="876">
        <f>AO$4*'固定資本M係数 ok'!AO9</f>
        <v>0</v>
      </c>
      <c r="AP10" s="875">
        <f t="shared" si="0"/>
        <v>0</v>
      </c>
    </row>
    <row r="11" spans="1:42">
      <c r="A11" s="855">
        <v>7</v>
      </c>
      <c r="B11" s="854" t="s">
        <v>6</v>
      </c>
      <c r="C11" s="876">
        <f>C$4*'固定資本M係数 ok'!C10</f>
        <v>0</v>
      </c>
      <c r="D11" s="876">
        <f>D$4*'固定資本M係数 ok'!D10</f>
        <v>0</v>
      </c>
      <c r="E11" s="876">
        <f>E$4*'固定資本M係数 ok'!E10</f>
        <v>0</v>
      </c>
      <c r="F11" s="876">
        <f>F$4*'固定資本M係数 ok'!F10</f>
        <v>0</v>
      </c>
      <c r="G11" s="876">
        <f>G$4*'固定資本M係数 ok'!G10</f>
        <v>0</v>
      </c>
      <c r="H11" s="876">
        <f>H$4*'固定資本M係数 ok'!H10</f>
        <v>0</v>
      </c>
      <c r="I11" s="876">
        <f>I$4*'固定資本M係数 ok'!I10</f>
        <v>0</v>
      </c>
      <c r="J11" s="876">
        <f>J$4*'固定資本M係数 ok'!J10</f>
        <v>0</v>
      </c>
      <c r="K11" s="876">
        <f>K$4*'固定資本M係数 ok'!K10</f>
        <v>0</v>
      </c>
      <c r="L11" s="876">
        <f>L$4*'固定資本M係数 ok'!L10</f>
        <v>0</v>
      </c>
      <c r="M11" s="876">
        <f>M$4*'固定資本M係数 ok'!M10</f>
        <v>0</v>
      </c>
      <c r="N11" s="876">
        <f>N$4*'固定資本M係数 ok'!N10</f>
        <v>0</v>
      </c>
      <c r="O11" s="876">
        <f>O$4*'固定資本M係数 ok'!O10</f>
        <v>0</v>
      </c>
      <c r="P11" s="876">
        <f>P$4*'固定資本M係数 ok'!P10</f>
        <v>0</v>
      </c>
      <c r="Q11" s="876">
        <f>Q$4*'固定資本M係数 ok'!Q10</f>
        <v>0</v>
      </c>
      <c r="R11" s="876">
        <f>R$4*'固定資本M係数 ok'!R10</f>
        <v>0</v>
      </c>
      <c r="S11" s="876">
        <f>S$4*'固定資本M係数 ok'!S10</f>
        <v>0</v>
      </c>
      <c r="T11" s="876">
        <f>T$4*'固定資本M係数 ok'!T10</f>
        <v>0</v>
      </c>
      <c r="U11" s="876">
        <f>U$4*'固定資本M係数 ok'!U10</f>
        <v>0</v>
      </c>
      <c r="V11" s="876">
        <f>V$4*'固定資本M係数 ok'!V10</f>
        <v>0</v>
      </c>
      <c r="W11" s="876">
        <f>W$4*'固定資本M係数 ok'!W10</f>
        <v>0</v>
      </c>
      <c r="X11" s="876">
        <f>X$4*'固定資本M係数 ok'!X10</f>
        <v>0</v>
      </c>
      <c r="Y11" s="876">
        <f>Y$4*'固定資本M係数 ok'!Y10</f>
        <v>0</v>
      </c>
      <c r="Z11" s="876">
        <f>Z$4*'固定資本M係数 ok'!Z10</f>
        <v>0</v>
      </c>
      <c r="AA11" s="876">
        <f>AA$4*'固定資本M係数 ok'!AA10</f>
        <v>0</v>
      </c>
      <c r="AB11" s="876">
        <f>AB$4*'固定資本M係数 ok'!AB10</f>
        <v>0</v>
      </c>
      <c r="AC11" s="876">
        <f>AC$4*'固定資本M係数 ok'!AC10</f>
        <v>0</v>
      </c>
      <c r="AD11" s="876">
        <f>AD$4*'固定資本M係数 ok'!AD10</f>
        <v>0</v>
      </c>
      <c r="AE11" s="876">
        <f>AE$4*'固定資本M係数 ok'!AE10</f>
        <v>0</v>
      </c>
      <c r="AF11" s="876">
        <f>AF$4*'固定資本M係数 ok'!AF10</f>
        <v>0</v>
      </c>
      <c r="AG11" s="876">
        <f>AG$4*'固定資本M係数 ok'!AG10</f>
        <v>0</v>
      </c>
      <c r="AH11" s="876">
        <f>AH$4*'固定資本M係数 ok'!AH10</f>
        <v>0</v>
      </c>
      <c r="AI11" s="876">
        <f>AI$4*'固定資本M係数 ok'!AI10</f>
        <v>0</v>
      </c>
      <c r="AJ11" s="876">
        <f>AJ$4*'固定資本M係数 ok'!AJ10</f>
        <v>0</v>
      </c>
      <c r="AK11" s="876">
        <f>AK$4*'固定資本M係数 ok'!AK10</f>
        <v>0</v>
      </c>
      <c r="AL11" s="876">
        <f>AL$4*'固定資本M係数 ok'!AL10</f>
        <v>0</v>
      </c>
      <c r="AM11" s="876">
        <f>AM$4*'固定資本M係数 ok'!AM10</f>
        <v>0</v>
      </c>
      <c r="AN11" s="876">
        <f>AN$4*'固定資本M係数 ok'!AN10</f>
        <v>0</v>
      </c>
      <c r="AO11" s="876">
        <f>AO$4*'固定資本M係数 ok'!AO10</f>
        <v>0</v>
      </c>
      <c r="AP11" s="875">
        <f t="shared" si="0"/>
        <v>0</v>
      </c>
    </row>
    <row r="12" spans="1:42">
      <c r="A12" s="855">
        <v>8</v>
      </c>
      <c r="B12" s="854" t="s">
        <v>7</v>
      </c>
      <c r="C12" s="876">
        <f>C$4*'固定資本M係数 ok'!C11</f>
        <v>0</v>
      </c>
      <c r="D12" s="876">
        <f>D$4*'固定資本M係数 ok'!D11</f>
        <v>0</v>
      </c>
      <c r="E12" s="876">
        <f>E$4*'固定資本M係数 ok'!E11</f>
        <v>0</v>
      </c>
      <c r="F12" s="876">
        <f>F$4*'固定資本M係数 ok'!F11</f>
        <v>0</v>
      </c>
      <c r="G12" s="876">
        <f>G$4*'固定資本M係数 ok'!G11</f>
        <v>0</v>
      </c>
      <c r="H12" s="876">
        <f>H$4*'固定資本M係数 ok'!H11</f>
        <v>0</v>
      </c>
      <c r="I12" s="876">
        <f>I$4*'固定資本M係数 ok'!I11</f>
        <v>0</v>
      </c>
      <c r="J12" s="876">
        <f>J$4*'固定資本M係数 ok'!J11</f>
        <v>0</v>
      </c>
      <c r="K12" s="876">
        <f>K$4*'固定資本M係数 ok'!K11</f>
        <v>0</v>
      </c>
      <c r="L12" s="876">
        <f>L$4*'固定資本M係数 ok'!L11</f>
        <v>0</v>
      </c>
      <c r="M12" s="876">
        <f>M$4*'固定資本M係数 ok'!M11</f>
        <v>0</v>
      </c>
      <c r="N12" s="876">
        <f>N$4*'固定資本M係数 ok'!N11</f>
        <v>0</v>
      </c>
      <c r="O12" s="876">
        <f>O$4*'固定資本M係数 ok'!O11</f>
        <v>0</v>
      </c>
      <c r="P12" s="876">
        <f>P$4*'固定資本M係数 ok'!P11</f>
        <v>0</v>
      </c>
      <c r="Q12" s="876">
        <f>Q$4*'固定資本M係数 ok'!Q11</f>
        <v>0</v>
      </c>
      <c r="R12" s="876">
        <f>R$4*'固定資本M係数 ok'!R11</f>
        <v>0</v>
      </c>
      <c r="S12" s="876">
        <f>S$4*'固定資本M係数 ok'!S11</f>
        <v>0</v>
      </c>
      <c r="T12" s="876">
        <f>T$4*'固定資本M係数 ok'!T11</f>
        <v>0</v>
      </c>
      <c r="U12" s="876">
        <f>U$4*'固定資本M係数 ok'!U11</f>
        <v>0</v>
      </c>
      <c r="V12" s="876">
        <f>V$4*'固定資本M係数 ok'!V11</f>
        <v>0</v>
      </c>
      <c r="W12" s="876">
        <f>W$4*'固定資本M係数 ok'!W11</f>
        <v>0</v>
      </c>
      <c r="X12" s="876">
        <f>X$4*'固定資本M係数 ok'!X11</f>
        <v>0</v>
      </c>
      <c r="Y12" s="876">
        <f>Y$4*'固定資本M係数 ok'!Y11</f>
        <v>0</v>
      </c>
      <c r="Z12" s="876">
        <f>Z$4*'固定資本M係数 ok'!Z11</f>
        <v>0</v>
      </c>
      <c r="AA12" s="876">
        <f>AA$4*'固定資本M係数 ok'!AA11</f>
        <v>0</v>
      </c>
      <c r="AB12" s="876">
        <f>AB$4*'固定資本M係数 ok'!AB11</f>
        <v>0</v>
      </c>
      <c r="AC12" s="876">
        <f>AC$4*'固定資本M係数 ok'!AC11</f>
        <v>0</v>
      </c>
      <c r="AD12" s="876">
        <f>AD$4*'固定資本M係数 ok'!AD11</f>
        <v>0</v>
      </c>
      <c r="AE12" s="876">
        <f>AE$4*'固定資本M係数 ok'!AE11</f>
        <v>0</v>
      </c>
      <c r="AF12" s="876">
        <f>AF$4*'固定資本M係数 ok'!AF11</f>
        <v>0</v>
      </c>
      <c r="AG12" s="876">
        <f>AG$4*'固定資本M係数 ok'!AG11</f>
        <v>0</v>
      </c>
      <c r="AH12" s="876">
        <f>AH$4*'固定資本M係数 ok'!AH11</f>
        <v>0</v>
      </c>
      <c r="AI12" s="876">
        <f>AI$4*'固定資本M係数 ok'!AI11</f>
        <v>0</v>
      </c>
      <c r="AJ12" s="876">
        <f>AJ$4*'固定資本M係数 ok'!AJ11</f>
        <v>0</v>
      </c>
      <c r="AK12" s="876">
        <f>AK$4*'固定資本M係数 ok'!AK11</f>
        <v>0</v>
      </c>
      <c r="AL12" s="876">
        <f>AL$4*'固定資本M係数 ok'!AL11</f>
        <v>0</v>
      </c>
      <c r="AM12" s="876">
        <f>AM$4*'固定資本M係数 ok'!AM11</f>
        <v>0</v>
      </c>
      <c r="AN12" s="876">
        <f>AN$4*'固定資本M係数 ok'!AN11</f>
        <v>0</v>
      </c>
      <c r="AO12" s="876">
        <f>AO$4*'固定資本M係数 ok'!AO11</f>
        <v>0</v>
      </c>
      <c r="AP12" s="875">
        <f t="shared" si="0"/>
        <v>0</v>
      </c>
    </row>
    <row r="13" spans="1:42">
      <c r="A13" s="855">
        <v>9</v>
      </c>
      <c r="B13" s="854" t="s">
        <v>8</v>
      </c>
      <c r="C13" s="876">
        <f>C$4*'固定資本M係数 ok'!C12</f>
        <v>0</v>
      </c>
      <c r="D13" s="876">
        <f>D$4*'固定資本M係数 ok'!D12</f>
        <v>0</v>
      </c>
      <c r="E13" s="876">
        <f>E$4*'固定資本M係数 ok'!E12</f>
        <v>0</v>
      </c>
      <c r="F13" s="876">
        <f>F$4*'固定資本M係数 ok'!F12</f>
        <v>0</v>
      </c>
      <c r="G13" s="876">
        <f>G$4*'固定資本M係数 ok'!G12</f>
        <v>0</v>
      </c>
      <c r="H13" s="876">
        <f>H$4*'固定資本M係数 ok'!H12</f>
        <v>0</v>
      </c>
      <c r="I13" s="876">
        <f>I$4*'固定資本M係数 ok'!I12</f>
        <v>0</v>
      </c>
      <c r="J13" s="876">
        <f>J$4*'固定資本M係数 ok'!J12</f>
        <v>0</v>
      </c>
      <c r="K13" s="876">
        <f>K$4*'固定資本M係数 ok'!K12</f>
        <v>0</v>
      </c>
      <c r="L13" s="876">
        <f>L$4*'固定資本M係数 ok'!L12</f>
        <v>0</v>
      </c>
      <c r="M13" s="876">
        <f>M$4*'固定資本M係数 ok'!M12</f>
        <v>0</v>
      </c>
      <c r="N13" s="876">
        <f>N$4*'固定資本M係数 ok'!N12</f>
        <v>0</v>
      </c>
      <c r="O13" s="876">
        <f>O$4*'固定資本M係数 ok'!O12</f>
        <v>0</v>
      </c>
      <c r="P13" s="876">
        <f>P$4*'固定資本M係数 ok'!P12</f>
        <v>0</v>
      </c>
      <c r="Q13" s="876">
        <f>Q$4*'固定資本M係数 ok'!Q12</f>
        <v>0</v>
      </c>
      <c r="R13" s="876">
        <f>R$4*'固定資本M係数 ok'!R12</f>
        <v>0</v>
      </c>
      <c r="S13" s="876">
        <f>S$4*'固定資本M係数 ok'!S12</f>
        <v>0</v>
      </c>
      <c r="T13" s="876">
        <f>T$4*'固定資本M係数 ok'!T12</f>
        <v>0</v>
      </c>
      <c r="U13" s="876">
        <f>U$4*'固定資本M係数 ok'!U12</f>
        <v>0</v>
      </c>
      <c r="V13" s="876">
        <f>V$4*'固定資本M係数 ok'!V12</f>
        <v>0</v>
      </c>
      <c r="W13" s="876">
        <f>W$4*'固定資本M係数 ok'!W12</f>
        <v>0</v>
      </c>
      <c r="X13" s="876">
        <f>X$4*'固定資本M係数 ok'!X12</f>
        <v>0</v>
      </c>
      <c r="Y13" s="876">
        <f>Y$4*'固定資本M係数 ok'!Y12</f>
        <v>0</v>
      </c>
      <c r="Z13" s="876">
        <f>Z$4*'固定資本M係数 ok'!Z12</f>
        <v>0</v>
      </c>
      <c r="AA13" s="876">
        <f>AA$4*'固定資本M係数 ok'!AA12</f>
        <v>0</v>
      </c>
      <c r="AB13" s="876">
        <f>AB$4*'固定資本M係数 ok'!AB12</f>
        <v>0</v>
      </c>
      <c r="AC13" s="876">
        <f>AC$4*'固定資本M係数 ok'!AC12</f>
        <v>0</v>
      </c>
      <c r="AD13" s="876">
        <f>AD$4*'固定資本M係数 ok'!AD12</f>
        <v>0</v>
      </c>
      <c r="AE13" s="876">
        <f>AE$4*'固定資本M係数 ok'!AE12</f>
        <v>0</v>
      </c>
      <c r="AF13" s="876">
        <f>AF$4*'固定資本M係数 ok'!AF12</f>
        <v>0</v>
      </c>
      <c r="AG13" s="876">
        <f>AG$4*'固定資本M係数 ok'!AG12</f>
        <v>0</v>
      </c>
      <c r="AH13" s="876">
        <f>AH$4*'固定資本M係数 ok'!AH12</f>
        <v>0</v>
      </c>
      <c r="AI13" s="876">
        <f>AI$4*'固定資本M係数 ok'!AI12</f>
        <v>0</v>
      </c>
      <c r="AJ13" s="876">
        <f>AJ$4*'固定資本M係数 ok'!AJ12</f>
        <v>0</v>
      </c>
      <c r="AK13" s="876">
        <f>AK$4*'固定資本M係数 ok'!AK12</f>
        <v>0</v>
      </c>
      <c r="AL13" s="876">
        <f>AL$4*'固定資本M係数 ok'!AL12</f>
        <v>0</v>
      </c>
      <c r="AM13" s="876">
        <f>AM$4*'固定資本M係数 ok'!AM12</f>
        <v>0</v>
      </c>
      <c r="AN13" s="876">
        <f>AN$4*'固定資本M係数 ok'!AN12</f>
        <v>0</v>
      </c>
      <c r="AO13" s="876">
        <f>AO$4*'固定資本M係数 ok'!AO12</f>
        <v>0</v>
      </c>
      <c r="AP13" s="875">
        <f t="shared" si="0"/>
        <v>0</v>
      </c>
    </row>
    <row r="14" spans="1:42">
      <c r="A14" s="855">
        <v>10</v>
      </c>
      <c r="B14" s="854" t="s">
        <v>576</v>
      </c>
      <c r="C14" s="876">
        <f>C$4*'固定資本M係数 ok'!C13</f>
        <v>0</v>
      </c>
      <c r="D14" s="876">
        <f>D$4*'固定資本M係数 ok'!D13</f>
        <v>0</v>
      </c>
      <c r="E14" s="876">
        <f>E$4*'固定資本M係数 ok'!E13</f>
        <v>0</v>
      </c>
      <c r="F14" s="876">
        <f>F$4*'固定資本M係数 ok'!F13</f>
        <v>0</v>
      </c>
      <c r="G14" s="876">
        <f>G$4*'固定資本M係数 ok'!G13</f>
        <v>0</v>
      </c>
      <c r="H14" s="876">
        <f>H$4*'固定資本M係数 ok'!H13</f>
        <v>0</v>
      </c>
      <c r="I14" s="876">
        <f>I$4*'固定資本M係数 ok'!I13</f>
        <v>0</v>
      </c>
      <c r="J14" s="876">
        <f>J$4*'固定資本M係数 ok'!J13</f>
        <v>0</v>
      </c>
      <c r="K14" s="876">
        <f>K$4*'固定資本M係数 ok'!K13</f>
        <v>0</v>
      </c>
      <c r="L14" s="876">
        <f>L$4*'固定資本M係数 ok'!L13</f>
        <v>0</v>
      </c>
      <c r="M14" s="876">
        <f>M$4*'固定資本M係数 ok'!M13</f>
        <v>0</v>
      </c>
      <c r="N14" s="876">
        <f>N$4*'固定資本M係数 ok'!N13</f>
        <v>0</v>
      </c>
      <c r="O14" s="876">
        <f>O$4*'固定資本M係数 ok'!O13</f>
        <v>0</v>
      </c>
      <c r="P14" s="876">
        <f>P$4*'固定資本M係数 ok'!P13</f>
        <v>0</v>
      </c>
      <c r="Q14" s="876">
        <f>Q$4*'固定資本M係数 ok'!Q13</f>
        <v>0</v>
      </c>
      <c r="R14" s="876">
        <f>R$4*'固定資本M係数 ok'!R13</f>
        <v>0</v>
      </c>
      <c r="S14" s="876">
        <f>S$4*'固定資本M係数 ok'!S13</f>
        <v>0</v>
      </c>
      <c r="T14" s="876">
        <f>T$4*'固定資本M係数 ok'!T13</f>
        <v>0</v>
      </c>
      <c r="U14" s="876">
        <f>U$4*'固定資本M係数 ok'!U13</f>
        <v>0</v>
      </c>
      <c r="V14" s="876">
        <f>V$4*'固定資本M係数 ok'!V13</f>
        <v>0</v>
      </c>
      <c r="W14" s="876">
        <f>W$4*'固定資本M係数 ok'!W13</f>
        <v>0</v>
      </c>
      <c r="X14" s="876">
        <f>X$4*'固定資本M係数 ok'!X13</f>
        <v>0</v>
      </c>
      <c r="Y14" s="876">
        <f>Y$4*'固定資本M係数 ok'!Y13</f>
        <v>0</v>
      </c>
      <c r="Z14" s="876">
        <f>Z$4*'固定資本M係数 ok'!Z13</f>
        <v>0</v>
      </c>
      <c r="AA14" s="876">
        <f>AA$4*'固定資本M係数 ok'!AA13</f>
        <v>0</v>
      </c>
      <c r="AB14" s="876">
        <f>AB$4*'固定資本M係数 ok'!AB13</f>
        <v>0</v>
      </c>
      <c r="AC14" s="876">
        <f>AC$4*'固定資本M係数 ok'!AC13</f>
        <v>0</v>
      </c>
      <c r="AD14" s="876">
        <f>AD$4*'固定資本M係数 ok'!AD13</f>
        <v>0</v>
      </c>
      <c r="AE14" s="876">
        <f>AE$4*'固定資本M係数 ok'!AE13</f>
        <v>0</v>
      </c>
      <c r="AF14" s="876">
        <f>AF$4*'固定資本M係数 ok'!AF13</f>
        <v>0</v>
      </c>
      <c r="AG14" s="876">
        <f>AG$4*'固定資本M係数 ok'!AG13</f>
        <v>0</v>
      </c>
      <c r="AH14" s="876">
        <f>AH$4*'固定資本M係数 ok'!AH13</f>
        <v>0</v>
      </c>
      <c r="AI14" s="876">
        <f>AI$4*'固定資本M係数 ok'!AI13</f>
        <v>0</v>
      </c>
      <c r="AJ14" s="876">
        <f>AJ$4*'固定資本M係数 ok'!AJ13</f>
        <v>0</v>
      </c>
      <c r="AK14" s="876">
        <f>AK$4*'固定資本M係数 ok'!AK13</f>
        <v>0</v>
      </c>
      <c r="AL14" s="876">
        <f>AL$4*'固定資本M係数 ok'!AL13</f>
        <v>0</v>
      </c>
      <c r="AM14" s="876">
        <f>AM$4*'固定資本M係数 ok'!AM13</f>
        <v>0</v>
      </c>
      <c r="AN14" s="876">
        <f>AN$4*'固定資本M係数 ok'!AN13</f>
        <v>0</v>
      </c>
      <c r="AO14" s="876">
        <f>AO$4*'固定資本M係数 ok'!AO13</f>
        <v>0</v>
      </c>
      <c r="AP14" s="875">
        <f t="shared" si="0"/>
        <v>0</v>
      </c>
    </row>
    <row r="15" spans="1:42">
      <c r="A15" s="855">
        <v>11</v>
      </c>
      <c r="B15" s="854" t="s">
        <v>9</v>
      </c>
      <c r="C15" s="876">
        <f>C$4*'固定資本M係数 ok'!C14</f>
        <v>0</v>
      </c>
      <c r="D15" s="876">
        <f>D$4*'固定資本M係数 ok'!D14</f>
        <v>0</v>
      </c>
      <c r="E15" s="876">
        <f>E$4*'固定資本M係数 ok'!E14</f>
        <v>0</v>
      </c>
      <c r="F15" s="876">
        <f>F$4*'固定資本M係数 ok'!F14</f>
        <v>0</v>
      </c>
      <c r="G15" s="876">
        <f>G$4*'固定資本M係数 ok'!G14</f>
        <v>0</v>
      </c>
      <c r="H15" s="876">
        <f>H$4*'固定資本M係数 ok'!H14</f>
        <v>0</v>
      </c>
      <c r="I15" s="876">
        <f>I$4*'固定資本M係数 ok'!I14</f>
        <v>0</v>
      </c>
      <c r="J15" s="876">
        <f>J$4*'固定資本M係数 ok'!J14</f>
        <v>0</v>
      </c>
      <c r="K15" s="876">
        <f>K$4*'固定資本M係数 ok'!K14</f>
        <v>0</v>
      </c>
      <c r="L15" s="876">
        <f>L$4*'固定資本M係数 ok'!L14</f>
        <v>0</v>
      </c>
      <c r="M15" s="876">
        <f>M$4*'固定資本M係数 ok'!M14</f>
        <v>0</v>
      </c>
      <c r="N15" s="876">
        <f>N$4*'固定資本M係数 ok'!N14</f>
        <v>0</v>
      </c>
      <c r="O15" s="876">
        <f>O$4*'固定資本M係数 ok'!O14</f>
        <v>0</v>
      </c>
      <c r="P15" s="876">
        <f>P$4*'固定資本M係数 ok'!P14</f>
        <v>0</v>
      </c>
      <c r="Q15" s="876">
        <f>Q$4*'固定資本M係数 ok'!Q14</f>
        <v>0</v>
      </c>
      <c r="R15" s="876">
        <f>R$4*'固定資本M係数 ok'!R14</f>
        <v>0</v>
      </c>
      <c r="S15" s="876">
        <f>S$4*'固定資本M係数 ok'!S14</f>
        <v>0</v>
      </c>
      <c r="T15" s="876">
        <f>T$4*'固定資本M係数 ok'!T14</f>
        <v>0</v>
      </c>
      <c r="U15" s="876">
        <f>U$4*'固定資本M係数 ok'!U14</f>
        <v>0</v>
      </c>
      <c r="V15" s="876">
        <f>V$4*'固定資本M係数 ok'!V14</f>
        <v>0</v>
      </c>
      <c r="W15" s="876">
        <f>W$4*'固定資本M係数 ok'!W14</f>
        <v>0</v>
      </c>
      <c r="X15" s="876">
        <f>X$4*'固定資本M係数 ok'!X14</f>
        <v>0</v>
      </c>
      <c r="Y15" s="876">
        <f>Y$4*'固定資本M係数 ok'!Y14</f>
        <v>0</v>
      </c>
      <c r="Z15" s="876">
        <f>Z$4*'固定資本M係数 ok'!Z14</f>
        <v>0</v>
      </c>
      <c r="AA15" s="876">
        <f>AA$4*'固定資本M係数 ok'!AA14</f>
        <v>0</v>
      </c>
      <c r="AB15" s="876">
        <f>AB$4*'固定資本M係数 ok'!AB14</f>
        <v>0</v>
      </c>
      <c r="AC15" s="876">
        <f>AC$4*'固定資本M係数 ok'!AC14</f>
        <v>0</v>
      </c>
      <c r="AD15" s="876">
        <f>AD$4*'固定資本M係数 ok'!AD14</f>
        <v>0</v>
      </c>
      <c r="AE15" s="876">
        <f>AE$4*'固定資本M係数 ok'!AE14</f>
        <v>0</v>
      </c>
      <c r="AF15" s="876">
        <f>AF$4*'固定資本M係数 ok'!AF14</f>
        <v>0</v>
      </c>
      <c r="AG15" s="876">
        <f>AG$4*'固定資本M係数 ok'!AG14</f>
        <v>0</v>
      </c>
      <c r="AH15" s="876">
        <f>AH$4*'固定資本M係数 ok'!AH14</f>
        <v>0</v>
      </c>
      <c r="AI15" s="876">
        <f>AI$4*'固定資本M係数 ok'!AI14</f>
        <v>0</v>
      </c>
      <c r="AJ15" s="876">
        <f>AJ$4*'固定資本M係数 ok'!AJ14</f>
        <v>0</v>
      </c>
      <c r="AK15" s="876">
        <f>AK$4*'固定資本M係数 ok'!AK14</f>
        <v>0</v>
      </c>
      <c r="AL15" s="876">
        <f>AL$4*'固定資本M係数 ok'!AL14</f>
        <v>0</v>
      </c>
      <c r="AM15" s="876">
        <f>AM$4*'固定資本M係数 ok'!AM14</f>
        <v>0</v>
      </c>
      <c r="AN15" s="876">
        <f>AN$4*'固定資本M係数 ok'!AN14</f>
        <v>0</v>
      </c>
      <c r="AO15" s="876">
        <f>AO$4*'固定資本M係数 ok'!AO14</f>
        <v>0</v>
      </c>
      <c r="AP15" s="875">
        <f t="shared" si="0"/>
        <v>0</v>
      </c>
    </row>
    <row r="16" spans="1:42">
      <c r="A16" s="855">
        <v>12</v>
      </c>
      <c r="B16" s="854" t="s">
        <v>10</v>
      </c>
      <c r="C16" s="876">
        <f>C$4*'固定資本M係数 ok'!C15</f>
        <v>0</v>
      </c>
      <c r="D16" s="876">
        <f>D$4*'固定資本M係数 ok'!D15</f>
        <v>0</v>
      </c>
      <c r="E16" s="876">
        <f>E$4*'固定資本M係数 ok'!E15</f>
        <v>0</v>
      </c>
      <c r="F16" s="876">
        <f>F$4*'固定資本M係数 ok'!F15</f>
        <v>0</v>
      </c>
      <c r="G16" s="876">
        <f>G$4*'固定資本M係数 ok'!G15</f>
        <v>0</v>
      </c>
      <c r="H16" s="876">
        <f>H$4*'固定資本M係数 ok'!H15</f>
        <v>0</v>
      </c>
      <c r="I16" s="876">
        <f>I$4*'固定資本M係数 ok'!I15</f>
        <v>0</v>
      </c>
      <c r="J16" s="876">
        <f>J$4*'固定資本M係数 ok'!J15</f>
        <v>0</v>
      </c>
      <c r="K16" s="876">
        <f>K$4*'固定資本M係数 ok'!K15</f>
        <v>0</v>
      </c>
      <c r="L16" s="876">
        <f>L$4*'固定資本M係数 ok'!L15</f>
        <v>0</v>
      </c>
      <c r="M16" s="876">
        <f>M$4*'固定資本M係数 ok'!M15</f>
        <v>0</v>
      </c>
      <c r="N16" s="876">
        <f>N$4*'固定資本M係数 ok'!N15</f>
        <v>0</v>
      </c>
      <c r="O16" s="876">
        <f>O$4*'固定資本M係数 ok'!O15</f>
        <v>0</v>
      </c>
      <c r="P16" s="876">
        <f>P$4*'固定資本M係数 ok'!P15</f>
        <v>0</v>
      </c>
      <c r="Q16" s="876">
        <f>Q$4*'固定資本M係数 ok'!Q15</f>
        <v>0</v>
      </c>
      <c r="R16" s="876">
        <f>R$4*'固定資本M係数 ok'!R15</f>
        <v>0</v>
      </c>
      <c r="S16" s="876">
        <f>S$4*'固定資本M係数 ok'!S15</f>
        <v>0</v>
      </c>
      <c r="T16" s="876">
        <f>T$4*'固定資本M係数 ok'!T15</f>
        <v>0</v>
      </c>
      <c r="U16" s="876">
        <f>U$4*'固定資本M係数 ok'!U15</f>
        <v>0</v>
      </c>
      <c r="V16" s="876">
        <f>V$4*'固定資本M係数 ok'!V15</f>
        <v>0</v>
      </c>
      <c r="W16" s="876">
        <f>W$4*'固定資本M係数 ok'!W15</f>
        <v>0</v>
      </c>
      <c r="X16" s="876">
        <f>X$4*'固定資本M係数 ok'!X15</f>
        <v>0</v>
      </c>
      <c r="Y16" s="876">
        <f>Y$4*'固定資本M係数 ok'!Y15</f>
        <v>0</v>
      </c>
      <c r="Z16" s="876">
        <f>Z$4*'固定資本M係数 ok'!Z15</f>
        <v>0</v>
      </c>
      <c r="AA16" s="876">
        <f>AA$4*'固定資本M係数 ok'!AA15</f>
        <v>0</v>
      </c>
      <c r="AB16" s="876">
        <f>AB$4*'固定資本M係数 ok'!AB15</f>
        <v>0</v>
      </c>
      <c r="AC16" s="876">
        <f>AC$4*'固定資本M係数 ok'!AC15</f>
        <v>0</v>
      </c>
      <c r="AD16" s="876">
        <f>AD$4*'固定資本M係数 ok'!AD15</f>
        <v>0</v>
      </c>
      <c r="AE16" s="876">
        <f>AE$4*'固定資本M係数 ok'!AE15</f>
        <v>0</v>
      </c>
      <c r="AF16" s="876">
        <f>AF$4*'固定資本M係数 ok'!AF15</f>
        <v>0</v>
      </c>
      <c r="AG16" s="876">
        <f>AG$4*'固定資本M係数 ok'!AG15</f>
        <v>0</v>
      </c>
      <c r="AH16" s="876">
        <f>AH$4*'固定資本M係数 ok'!AH15</f>
        <v>0</v>
      </c>
      <c r="AI16" s="876">
        <f>AI$4*'固定資本M係数 ok'!AI15</f>
        <v>0</v>
      </c>
      <c r="AJ16" s="876">
        <f>AJ$4*'固定資本M係数 ok'!AJ15</f>
        <v>0</v>
      </c>
      <c r="AK16" s="876">
        <f>AK$4*'固定資本M係数 ok'!AK15</f>
        <v>0</v>
      </c>
      <c r="AL16" s="876">
        <f>AL$4*'固定資本M係数 ok'!AL15</f>
        <v>0</v>
      </c>
      <c r="AM16" s="876">
        <f>AM$4*'固定資本M係数 ok'!AM15</f>
        <v>0</v>
      </c>
      <c r="AN16" s="876">
        <f>AN$4*'固定資本M係数 ok'!AN15</f>
        <v>0</v>
      </c>
      <c r="AO16" s="876">
        <f>AO$4*'固定資本M係数 ok'!AO15</f>
        <v>0</v>
      </c>
      <c r="AP16" s="875">
        <f t="shared" si="0"/>
        <v>0</v>
      </c>
    </row>
    <row r="17" spans="1:42">
      <c r="A17" s="855">
        <v>13</v>
      </c>
      <c r="B17" s="854" t="s">
        <v>11</v>
      </c>
      <c r="C17" s="876">
        <f>C$4*'固定資本M係数 ok'!C16</f>
        <v>0</v>
      </c>
      <c r="D17" s="876">
        <f>D$4*'固定資本M係数 ok'!D16</f>
        <v>0</v>
      </c>
      <c r="E17" s="876">
        <f>E$4*'固定資本M係数 ok'!E16</f>
        <v>0</v>
      </c>
      <c r="F17" s="876">
        <f>F$4*'固定資本M係数 ok'!F16</f>
        <v>0</v>
      </c>
      <c r="G17" s="876">
        <f>G$4*'固定資本M係数 ok'!G16</f>
        <v>0</v>
      </c>
      <c r="H17" s="876">
        <f>H$4*'固定資本M係数 ok'!H16</f>
        <v>0</v>
      </c>
      <c r="I17" s="876">
        <f>I$4*'固定資本M係数 ok'!I16</f>
        <v>0</v>
      </c>
      <c r="J17" s="876">
        <f>J$4*'固定資本M係数 ok'!J16</f>
        <v>0</v>
      </c>
      <c r="K17" s="876">
        <f>K$4*'固定資本M係数 ok'!K16</f>
        <v>0</v>
      </c>
      <c r="L17" s="876">
        <f>L$4*'固定資本M係数 ok'!L16</f>
        <v>0</v>
      </c>
      <c r="M17" s="876">
        <f>M$4*'固定資本M係数 ok'!M16</f>
        <v>0</v>
      </c>
      <c r="N17" s="876">
        <f>N$4*'固定資本M係数 ok'!N16</f>
        <v>0</v>
      </c>
      <c r="O17" s="876">
        <f>O$4*'固定資本M係数 ok'!O16</f>
        <v>0</v>
      </c>
      <c r="P17" s="876">
        <f>P$4*'固定資本M係数 ok'!P16</f>
        <v>0</v>
      </c>
      <c r="Q17" s="876">
        <f>Q$4*'固定資本M係数 ok'!Q16</f>
        <v>0</v>
      </c>
      <c r="R17" s="876">
        <f>R$4*'固定資本M係数 ok'!R16</f>
        <v>0</v>
      </c>
      <c r="S17" s="876">
        <f>S$4*'固定資本M係数 ok'!S16</f>
        <v>0</v>
      </c>
      <c r="T17" s="876">
        <f>T$4*'固定資本M係数 ok'!T16</f>
        <v>0</v>
      </c>
      <c r="U17" s="876">
        <f>U$4*'固定資本M係数 ok'!U16</f>
        <v>0</v>
      </c>
      <c r="V17" s="876">
        <f>V$4*'固定資本M係数 ok'!V16</f>
        <v>0</v>
      </c>
      <c r="W17" s="876">
        <f>W$4*'固定資本M係数 ok'!W16</f>
        <v>0</v>
      </c>
      <c r="X17" s="876">
        <f>X$4*'固定資本M係数 ok'!X16</f>
        <v>0</v>
      </c>
      <c r="Y17" s="876">
        <f>Y$4*'固定資本M係数 ok'!Y16</f>
        <v>0</v>
      </c>
      <c r="Z17" s="876">
        <f>Z$4*'固定資本M係数 ok'!Z16</f>
        <v>0</v>
      </c>
      <c r="AA17" s="876">
        <f>AA$4*'固定資本M係数 ok'!AA16</f>
        <v>0</v>
      </c>
      <c r="AB17" s="876">
        <f>AB$4*'固定資本M係数 ok'!AB16</f>
        <v>0</v>
      </c>
      <c r="AC17" s="876">
        <f>AC$4*'固定資本M係数 ok'!AC16</f>
        <v>0</v>
      </c>
      <c r="AD17" s="876">
        <f>AD$4*'固定資本M係数 ok'!AD16</f>
        <v>0</v>
      </c>
      <c r="AE17" s="876">
        <f>AE$4*'固定資本M係数 ok'!AE16</f>
        <v>0</v>
      </c>
      <c r="AF17" s="876">
        <f>AF$4*'固定資本M係数 ok'!AF16</f>
        <v>0</v>
      </c>
      <c r="AG17" s="876">
        <f>AG$4*'固定資本M係数 ok'!AG16</f>
        <v>0</v>
      </c>
      <c r="AH17" s="876">
        <f>AH$4*'固定資本M係数 ok'!AH16</f>
        <v>0</v>
      </c>
      <c r="AI17" s="876">
        <f>AI$4*'固定資本M係数 ok'!AI16</f>
        <v>0</v>
      </c>
      <c r="AJ17" s="876">
        <f>AJ$4*'固定資本M係数 ok'!AJ16</f>
        <v>0</v>
      </c>
      <c r="AK17" s="876">
        <f>AK$4*'固定資本M係数 ok'!AK16</f>
        <v>0</v>
      </c>
      <c r="AL17" s="876">
        <f>AL$4*'固定資本M係数 ok'!AL16</f>
        <v>0</v>
      </c>
      <c r="AM17" s="876">
        <f>AM$4*'固定資本M係数 ok'!AM16</f>
        <v>0</v>
      </c>
      <c r="AN17" s="876">
        <f>AN$4*'固定資本M係数 ok'!AN16</f>
        <v>0</v>
      </c>
      <c r="AO17" s="876">
        <f>AO$4*'固定資本M係数 ok'!AO16</f>
        <v>0</v>
      </c>
      <c r="AP17" s="875">
        <f t="shared" si="0"/>
        <v>0</v>
      </c>
    </row>
    <row r="18" spans="1:42">
      <c r="A18" s="855">
        <v>14</v>
      </c>
      <c r="B18" s="854" t="s">
        <v>12</v>
      </c>
      <c r="C18" s="876">
        <f>C$4*'固定資本M係数 ok'!C17</f>
        <v>0</v>
      </c>
      <c r="D18" s="876">
        <f>D$4*'固定資本M係数 ok'!D17</f>
        <v>0</v>
      </c>
      <c r="E18" s="876">
        <f>E$4*'固定資本M係数 ok'!E17</f>
        <v>0</v>
      </c>
      <c r="F18" s="876">
        <f>F$4*'固定資本M係数 ok'!F17</f>
        <v>0</v>
      </c>
      <c r="G18" s="876">
        <f>G$4*'固定資本M係数 ok'!G17</f>
        <v>0</v>
      </c>
      <c r="H18" s="876">
        <f>H$4*'固定資本M係数 ok'!H17</f>
        <v>0</v>
      </c>
      <c r="I18" s="876">
        <f>I$4*'固定資本M係数 ok'!I17</f>
        <v>0</v>
      </c>
      <c r="J18" s="876">
        <f>J$4*'固定資本M係数 ok'!J17</f>
        <v>0</v>
      </c>
      <c r="K18" s="876">
        <f>K$4*'固定資本M係数 ok'!K17</f>
        <v>0</v>
      </c>
      <c r="L18" s="876">
        <f>L$4*'固定資本M係数 ok'!L17</f>
        <v>0</v>
      </c>
      <c r="M18" s="876">
        <f>M$4*'固定資本M係数 ok'!M17</f>
        <v>0</v>
      </c>
      <c r="N18" s="876">
        <f>N$4*'固定資本M係数 ok'!N17</f>
        <v>0</v>
      </c>
      <c r="O18" s="876">
        <f>O$4*'固定資本M係数 ok'!O17</f>
        <v>0</v>
      </c>
      <c r="P18" s="876">
        <f>P$4*'固定資本M係数 ok'!P17</f>
        <v>0</v>
      </c>
      <c r="Q18" s="876">
        <f>Q$4*'固定資本M係数 ok'!Q17</f>
        <v>0</v>
      </c>
      <c r="R18" s="876">
        <f>R$4*'固定資本M係数 ok'!R17</f>
        <v>0</v>
      </c>
      <c r="S18" s="876">
        <f>S$4*'固定資本M係数 ok'!S17</f>
        <v>0</v>
      </c>
      <c r="T18" s="876">
        <f>T$4*'固定資本M係数 ok'!T17</f>
        <v>0</v>
      </c>
      <c r="U18" s="876">
        <f>U$4*'固定資本M係数 ok'!U17</f>
        <v>0</v>
      </c>
      <c r="V18" s="876">
        <f>V$4*'固定資本M係数 ok'!V17</f>
        <v>0</v>
      </c>
      <c r="W18" s="876">
        <f>W$4*'固定資本M係数 ok'!W17</f>
        <v>0</v>
      </c>
      <c r="X18" s="876">
        <f>X$4*'固定資本M係数 ok'!X17</f>
        <v>0</v>
      </c>
      <c r="Y18" s="876">
        <f>Y$4*'固定資本M係数 ok'!Y17</f>
        <v>0</v>
      </c>
      <c r="Z18" s="876">
        <f>Z$4*'固定資本M係数 ok'!Z17</f>
        <v>0</v>
      </c>
      <c r="AA18" s="876">
        <f>AA$4*'固定資本M係数 ok'!AA17</f>
        <v>0</v>
      </c>
      <c r="AB18" s="876">
        <f>AB$4*'固定資本M係数 ok'!AB17</f>
        <v>0</v>
      </c>
      <c r="AC18" s="876">
        <f>AC$4*'固定資本M係数 ok'!AC17</f>
        <v>0</v>
      </c>
      <c r="AD18" s="876">
        <f>AD$4*'固定資本M係数 ok'!AD17</f>
        <v>0</v>
      </c>
      <c r="AE18" s="876">
        <f>AE$4*'固定資本M係数 ok'!AE17</f>
        <v>0</v>
      </c>
      <c r="AF18" s="876">
        <f>AF$4*'固定資本M係数 ok'!AF17</f>
        <v>0</v>
      </c>
      <c r="AG18" s="876">
        <f>AG$4*'固定資本M係数 ok'!AG17</f>
        <v>0</v>
      </c>
      <c r="AH18" s="876">
        <f>AH$4*'固定資本M係数 ok'!AH17</f>
        <v>0</v>
      </c>
      <c r="AI18" s="876">
        <f>AI$4*'固定資本M係数 ok'!AI17</f>
        <v>0</v>
      </c>
      <c r="AJ18" s="876">
        <f>AJ$4*'固定資本M係数 ok'!AJ17</f>
        <v>0</v>
      </c>
      <c r="AK18" s="876">
        <f>AK$4*'固定資本M係数 ok'!AK17</f>
        <v>0</v>
      </c>
      <c r="AL18" s="876">
        <f>AL$4*'固定資本M係数 ok'!AL17</f>
        <v>0</v>
      </c>
      <c r="AM18" s="876">
        <f>AM$4*'固定資本M係数 ok'!AM17</f>
        <v>0</v>
      </c>
      <c r="AN18" s="876">
        <f>AN$4*'固定資本M係数 ok'!AN17</f>
        <v>0</v>
      </c>
      <c r="AO18" s="876">
        <f>AO$4*'固定資本M係数 ok'!AO17</f>
        <v>0</v>
      </c>
      <c r="AP18" s="875">
        <f t="shared" si="0"/>
        <v>0</v>
      </c>
    </row>
    <row r="19" spans="1:42">
      <c r="A19" s="855">
        <v>15</v>
      </c>
      <c r="B19" s="854" t="s">
        <v>418</v>
      </c>
      <c r="C19" s="876">
        <f>C$4*'固定資本M係数 ok'!C18</f>
        <v>0</v>
      </c>
      <c r="D19" s="876">
        <f>D$4*'固定資本M係数 ok'!D18</f>
        <v>0</v>
      </c>
      <c r="E19" s="876">
        <f>E$4*'固定資本M係数 ok'!E18</f>
        <v>0</v>
      </c>
      <c r="F19" s="876">
        <f>F$4*'固定資本M係数 ok'!F18</f>
        <v>0</v>
      </c>
      <c r="G19" s="876">
        <f>G$4*'固定資本M係数 ok'!G18</f>
        <v>0</v>
      </c>
      <c r="H19" s="876">
        <f>H$4*'固定資本M係数 ok'!H18</f>
        <v>0</v>
      </c>
      <c r="I19" s="876">
        <f>I$4*'固定資本M係数 ok'!I18</f>
        <v>0</v>
      </c>
      <c r="J19" s="876">
        <f>J$4*'固定資本M係数 ok'!J18</f>
        <v>0</v>
      </c>
      <c r="K19" s="876">
        <f>K$4*'固定資本M係数 ok'!K18</f>
        <v>0</v>
      </c>
      <c r="L19" s="876">
        <f>L$4*'固定資本M係数 ok'!L18</f>
        <v>0</v>
      </c>
      <c r="M19" s="876">
        <f>M$4*'固定資本M係数 ok'!M18</f>
        <v>0</v>
      </c>
      <c r="N19" s="876">
        <f>N$4*'固定資本M係数 ok'!N18</f>
        <v>0</v>
      </c>
      <c r="O19" s="876">
        <f>O$4*'固定資本M係数 ok'!O18</f>
        <v>0</v>
      </c>
      <c r="P19" s="876">
        <f>P$4*'固定資本M係数 ok'!P18</f>
        <v>0</v>
      </c>
      <c r="Q19" s="876">
        <f>Q$4*'固定資本M係数 ok'!Q18</f>
        <v>0</v>
      </c>
      <c r="R19" s="876">
        <f>R$4*'固定資本M係数 ok'!R18</f>
        <v>0</v>
      </c>
      <c r="S19" s="876">
        <f>S$4*'固定資本M係数 ok'!S18</f>
        <v>0</v>
      </c>
      <c r="T19" s="876">
        <f>T$4*'固定資本M係数 ok'!T18</f>
        <v>0</v>
      </c>
      <c r="U19" s="876">
        <f>U$4*'固定資本M係数 ok'!U18</f>
        <v>0</v>
      </c>
      <c r="V19" s="876">
        <f>V$4*'固定資本M係数 ok'!V18</f>
        <v>0</v>
      </c>
      <c r="W19" s="876">
        <f>W$4*'固定資本M係数 ok'!W18</f>
        <v>0</v>
      </c>
      <c r="X19" s="876">
        <f>X$4*'固定資本M係数 ok'!X18</f>
        <v>0</v>
      </c>
      <c r="Y19" s="876">
        <f>Y$4*'固定資本M係数 ok'!Y18</f>
        <v>0</v>
      </c>
      <c r="Z19" s="876">
        <f>Z$4*'固定資本M係数 ok'!Z18</f>
        <v>0</v>
      </c>
      <c r="AA19" s="876">
        <f>AA$4*'固定資本M係数 ok'!AA18</f>
        <v>0</v>
      </c>
      <c r="AB19" s="876">
        <f>AB$4*'固定資本M係数 ok'!AB18</f>
        <v>0</v>
      </c>
      <c r="AC19" s="876">
        <f>AC$4*'固定資本M係数 ok'!AC18</f>
        <v>0</v>
      </c>
      <c r="AD19" s="876">
        <f>AD$4*'固定資本M係数 ok'!AD18</f>
        <v>0</v>
      </c>
      <c r="AE19" s="876">
        <f>AE$4*'固定資本M係数 ok'!AE18</f>
        <v>0</v>
      </c>
      <c r="AF19" s="876">
        <f>AF$4*'固定資本M係数 ok'!AF18</f>
        <v>0</v>
      </c>
      <c r="AG19" s="876">
        <f>AG$4*'固定資本M係数 ok'!AG18</f>
        <v>0</v>
      </c>
      <c r="AH19" s="876">
        <f>AH$4*'固定資本M係数 ok'!AH18</f>
        <v>0</v>
      </c>
      <c r="AI19" s="876">
        <f>AI$4*'固定資本M係数 ok'!AI18</f>
        <v>0</v>
      </c>
      <c r="AJ19" s="876">
        <f>AJ$4*'固定資本M係数 ok'!AJ18</f>
        <v>0</v>
      </c>
      <c r="AK19" s="876">
        <f>AK$4*'固定資本M係数 ok'!AK18</f>
        <v>0</v>
      </c>
      <c r="AL19" s="876">
        <f>AL$4*'固定資本M係数 ok'!AL18</f>
        <v>0</v>
      </c>
      <c r="AM19" s="876">
        <f>AM$4*'固定資本M係数 ok'!AM18</f>
        <v>0</v>
      </c>
      <c r="AN19" s="876">
        <f>AN$4*'固定資本M係数 ok'!AN18</f>
        <v>0</v>
      </c>
      <c r="AO19" s="876">
        <f>AO$4*'固定資本M係数 ok'!AO18</f>
        <v>0</v>
      </c>
      <c r="AP19" s="875">
        <f t="shared" si="0"/>
        <v>0</v>
      </c>
    </row>
    <row r="20" spans="1:42">
      <c r="A20" s="855">
        <v>16</v>
      </c>
      <c r="B20" s="854" t="s">
        <v>419</v>
      </c>
      <c r="C20" s="876">
        <f>C$4*'固定資本M係数 ok'!C19</f>
        <v>0</v>
      </c>
      <c r="D20" s="876">
        <f>D$4*'固定資本M係数 ok'!D19</f>
        <v>0</v>
      </c>
      <c r="E20" s="876">
        <f>E$4*'固定資本M係数 ok'!E19</f>
        <v>0</v>
      </c>
      <c r="F20" s="876">
        <f>F$4*'固定資本M係数 ok'!F19</f>
        <v>0</v>
      </c>
      <c r="G20" s="876">
        <f>G$4*'固定資本M係数 ok'!G19</f>
        <v>0</v>
      </c>
      <c r="H20" s="876">
        <f>H$4*'固定資本M係数 ok'!H19</f>
        <v>0</v>
      </c>
      <c r="I20" s="876">
        <f>I$4*'固定資本M係数 ok'!I19</f>
        <v>0</v>
      </c>
      <c r="J20" s="876">
        <f>J$4*'固定資本M係数 ok'!J19</f>
        <v>0</v>
      </c>
      <c r="K20" s="876">
        <f>K$4*'固定資本M係数 ok'!K19</f>
        <v>0</v>
      </c>
      <c r="L20" s="876">
        <f>L$4*'固定資本M係数 ok'!L19</f>
        <v>0</v>
      </c>
      <c r="M20" s="876">
        <f>M$4*'固定資本M係数 ok'!M19</f>
        <v>0</v>
      </c>
      <c r="N20" s="876">
        <f>N$4*'固定資本M係数 ok'!N19</f>
        <v>0</v>
      </c>
      <c r="O20" s="876">
        <f>O$4*'固定資本M係数 ok'!O19</f>
        <v>0</v>
      </c>
      <c r="P20" s="876">
        <f>P$4*'固定資本M係数 ok'!P19</f>
        <v>0</v>
      </c>
      <c r="Q20" s="876">
        <f>Q$4*'固定資本M係数 ok'!Q19</f>
        <v>0</v>
      </c>
      <c r="R20" s="876">
        <f>R$4*'固定資本M係数 ok'!R19</f>
        <v>0</v>
      </c>
      <c r="S20" s="876">
        <f>S$4*'固定資本M係数 ok'!S19</f>
        <v>0</v>
      </c>
      <c r="T20" s="876">
        <f>T$4*'固定資本M係数 ok'!T19</f>
        <v>0</v>
      </c>
      <c r="U20" s="876">
        <f>U$4*'固定資本M係数 ok'!U19</f>
        <v>0</v>
      </c>
      <c r="V20" s="876">
        <f>V$4*'固定資本M係数 ok'!V19</f>
        <v>0</v>
      </c>
      <c r="W20" s="876">
        <f>W$4*'固定資本M係数 ok'!W19</f>
        <v>0</v>
      </c>
      <c r="X20" s="876">
        <f>X$4*'固定資本M係数 ok'!X19</f>
        <v>0</v>
      </c>
      <c r="Y20" s="876">
        <f>Y$4*'固定資本M係数 ok'!Y19</f>
        <v>0</v>
      </c>
      <c r="Z20" s="876">
        <f>Z$4*'固定資本M係数 ok'!Z19</f>
        <v>0</v>
      </c>
      <c r="AA20" s="876">
        <f>AA$4*'固定資本M係数 ok'!AA19</f>
        <v>0</v>
      </c>
      <c r="AB20" s="876">
        <f>AB$4*'固定資本M係数 ok'!AB19</f>
        <v>0</v>
      </c>
      <c r="AC20" s="876">
        <f>AC$4*'固定資本M係数 ok'!AC19</f>
        <v>0</v>
      </c>
      <c r="AD20" s="876">
        <f>AD$4*'固定資本M係数 ok'!AD19</f>
        <v>0</v>
      </c>
      <c r="AE20" s="876">
        <f>AE$4*'固定資本M係数 ok'!AE19</f>
        <v>0</v>
      </c>
      <c r="AF20" s="876">
        <f>AF$4*'固定資本M係数 ok'!AF19</f>
        <v>0</v>
      </c>
      <c r="AG20" s="876">
        <f>AG$4*'固定資本M係数 ok'!AG19</f>
        <v>0</v>
      </c>
      <c r="AH20" s="876">
        <f>AH$4*'固定資本M係数 ok'!AH19</f>
        <v>0</v>
      </c>
      <c r="AI20" s="876">
        <f>AI$4*'固定資本M係数 ok'!AI19</f>
        <v>0</v>
      </c>
      <c r="AJ20" s="876">
        <f>AJ$4*'固定資本M係数 ok'!AJ19</f>
        <v>0</v>
      </c>
      <c r="AK20" s="876">
        <f>AK$4*'固定資本M係数 ok'!AK19</f>
        <v>0</v>
      </c>
      <c r="AL20" s="876">
        <f>AL$4*'固定資本M係数 ok'!AL19</f>
        <v>0</v>
      </c>
      <c r="AM20" s="876">
        <f>AM$4*'固定資本M係数 ok'!AM19</f>
        <v>0</v>
      </c>
      <c r="AN20" s="876">
        <f>AN$4*'固定資本M係数 ok'!AN19</f>
        <v>0</v>
      </c>
      <c r="AO20" s="876">
        <f>AO$4*'固定資本M係数 ok'!AO19</f>
        <v>0</v>
      </c>
      <c r="AP20" s="875">
        <f t="shared" si="0"/>
        <v>0</v>
      </c>
    </row>
    <row r="21" spans="1:42">
      <c r="A21" s="855">
        <v>17</v>
      </c>
      <c r="B21" s="854" t="s">
        <v>420</v>
      </c>
      <c r="C21" s="876">
        <f>C$4*'固定資本M係数 ok'!C20</f>
        <v>0</v>
      </c>
      <c r="D21" s="876">
        <f>D$4*'固定資本M係数 ok'!D20</f>
        <v>0</v>
      </c>
      <c r="E21" s="876">
        <f>E$4*'固定資本M係数 ok'!E20</f>
        <v>0</v>
      </c>
      <c r="F21" s="876">
        <f>F$4*'固定資本M係数 ok'!F20</f>
        <v>0</v>
      </c>
      <c r="G21" s="876">
        <f>G$4*'固定資本M係数 ok'!G20</f>
        <v>0</v>
      </c>
      <c r="H21" s="876">
        <f>H$4*'固定資本M係数 ok'!H20</f>
        <v>0</v>
      </c>
      <c r="I21" s="876">
        <f>I$4*'固定資本M係数 ok'!I20</f>
        <v>0</v>
      </c>
      <c r="J21" s="876">
        <f>J$4*'固定資本M係数 ok'!J20</f>
        <v>0</v>
      </c>
      <c r="K21" s="876">
        <f>K$4*'固定資本M係数 ok'!K20</f>
        <v>0</v>
      </c>
      <c r="L21" s="876">
        <f>L$4*'固定資本M係数 ok'!L20</f>
        <v>0</v>
      </c>
      <c r="M21" s="876">
        <f>M$4*'固定資本M係数 ok'!M20</f>
        <v>0</v>
      </c>
      <c r="N21" s="876">
        <f>N$4*'固定資本M係数 ok'!N20</f>
        <v>0</v>
      </c>
      <c r="O21" s="876">
        <f>O$4*'固定資本M係数 ok'!O20</f>
        <v>0</v>
      </c>
      <c r="P21" s="876">
        <f>P$4*'固定資本M係数 ok'!P20</f>
        <v>0</v>
      </c>
      <c r="Q21" s="876">
        <f>Q$4*'固定資本M係数 ok'!Q20</f>
        <v>0</v>
      </c>
      <c r="R21" s="876">
        <f>R$4*'固定資本M係数 ok'!R20</f>
        <v>0</v>
      </c>
      <c r="S21" s="876">
        <f>S$4*'固定資本M係数 ok'!S20</f>
        <v>0</v>
      </c>
      <c r="T21" s="876">
        <f>T$4*'固定資本M係数 ok'!T20</f>
        <v>0</v>
      </c>
      <c r="U21" s="876">
        <f>U$4*'固定資本M係数 ok'!U20</f>
        <v>0</v>
      </c>
      <c r="V21" s="876">
        <f>V$4*'固定資本M係数 ok'!V20</f>
        <v>0</v>
      </c>
      <c r="W21" s="876">
        <f>W$4*'固定資本M係数 ok'!W20</f>
        <v>0</v>
      </c>
      <c r="X21" s="876">
        <f>X$4*'固定資本M係数 ok'!X20</f>
        <v>0</v>
      </c>
      <c r="Y21" s="876">
        <f>Y$4*'固定資本M係数 ok'!Y20</f>
        <v>0</v>
      </c>
      <c r="Z21" s="876">
        <f>Z$4*'固定資本M係数 ok'!Z20</f>
        <v>0</v>
      </c>
      <c r="AA21" s="876">
        <f>AA$4*'固定資本M係数 ok'!AA20</f>
        <v>0</v>
      </c>
      <c r="AB21" s="876">
        <f>AB$4*'固定資本M係数 ok'!AB20</f>
        <v>0</v>
      </c>
      <c r="AC21" s="876">
        <f>AC$4*'固定資本M係数 ok'!AC20</f>
        <v>0</v>
      </c>
      <c r="AD21" s="876">
        <f>AD$4*'固定資本M係数 ok'!AD20</f>
        <v>0</v>
      </c>
      <c r="AE21" s="876">
        <f>AE$4*'固定資本M係数 ok'!AE20</f>
        <v>0</v>
      </c>
      <c r="AF21" s="876">
        <f>AF$4*'固定資本M係数 ok'!AF20</f>
        <v>0</v>
      </c>
      <c r="AG21" s="876">
        <f>AG$4*'固定資本M係数 ok'!AG20</f>
        <v>0</v>
      </c>
      <c r="AH21" s="876">
        <f>AH$4*'固定資本M係数 ok'!AH20</f>
        <v>0</v>
      </c>
      <c r="AI21" s="876">
        <f>AI$4*'固定資本M係数 ok'!AI20</f>
        <v>0</v>
      </c>
      <c r="AJ21" s="876">
        <f>AJ$4*'固定資本M係数 ok'!AJ20</f>
        <v>0</v>
      </c>
      <c r="AK21" s="876">
        <f>AK$4*'固定資本M係数 ok'!AK20</f>
        <v>0</v>
      </c>
      <c r="AL21" s="876">
        <f>AL$4*'固定資本M係数 ok'!AL20</f>
        <v>0</v>
      </c>
      <c r="AM21" s="876">
        <f>AM$4*'固定資本M係数 ok'!AM20</f>
        <v>0</v>
      </c>
      <c r="AN21" s="876">
        <f>AN$4*'固定資本M係数 ok'!AN20</f>
        <v>0</v>
      </c>
      <c r="AO21" s="876">
        <f>AO$4*'固定資本M係数 ok'!AO20</f>
        <v>0</v>
      </c>
      <c r="AP21" s="875">
        <f t="shared" si="0"/>
        <v>0</v>
      </c>
    </row>
    <row r="22" spans="1:42">
      <c r="A22" s="855">
        <v>18</v>
      </c>
      <c r="B22" s="854" t="s">
        <v>14</v>
      </c>
      <c r="C22" s="876">
        <f>C$4*'固定資本M係数 ok'!C21</f>
        <v>0</v>
      </c>
      <c r="D22" s="876">
        <f>D$4*'固定資本M係数 ok'!D21</f>
        <v>0</v>
      </c>
      <c r="E22" s="876">
        <f>E$4*'固定資本M係数 ok'!E21</f>
        <v>0</v>
      </c>
      <c r="F22" s="876">
        <f>F$4*'固定資本M係数 ok'!F21</f>
        <v>0</v>
      </c>
      <c r="G22" s="876">
        <f>G$4*'固定資本M係数 ok'!G21</f>
        <v>0</v>
      </c>
      <c r="H22" s="876">
        <f>H$4*'固定資本M係数 ok'!H21</f>
        <v>0</v>
      </c>
      <c r="I22" s="876">
        <f>I$4*'固定資本M係数 ok'!I21</f>
        <v>0</v>
      </c>
      <c r="J22" s="876">
        <f>J$4*'固定資本M係数 ok'!J21</f>
        <v>0</v>
      </c>
      <c r="K22" s="876">
        <f>K$4*'固定資本M係数 ok'!K21</f>
        <v>0</v>
      </c>
      <c r="L22" s="876">
        <f>L$4*'固定資本M係数 ok'!L21</f>
        <v>0</v>
      </c>
      <c r="M22" s="876">
        <f>M$4*'固定資本M係数 ok'!M21</f>
        <v>0</v>
      </c>
      <c r="N22" s="876">
        <f>N$4*'固定資本M係数 ok'!N21</f>
        <v>0</v>
      </c>
      <c r="O22" s="876">
        <f>O$4*'固定資本M係数 ok'!O21</f>
        <v>0</v>
      </c>
      <c r="P22" s="876">
        <f>P$4*'固定資本M係数 ok'!P21</f>
        <v>0</v>
      </c>
      <c r="Q22" s="876">
        <f>Q$4*'固定資本M係数 ok'!Q21</f>
        <v>0</v>
      </c>
      <c r="R22" s="876">
        <f>R$4*'固定資本M係数 ok'!R21</f>
        <v>0</v>
      </c>
      <c r="S22" s="876">
        <f>S$4*'固定資本M係数 ok'!S21</f>
        <v>0</v>
      </c>
      <c r="T22" s="876">
        <f>T$4*'固定資本M係数 ok'!T21</f>
        <v>0</v>
      </c>
      <c r="U22" s="876">
        <f>U$4*'固定資本M係数 ok'!U21</f>
        <v>0</v>
      </c>
      <c r="V22" s="876">
        <f>V$4*'固定資本M係数 ok'!V21</f>
        <v>0</v>
      </c>
      <c r="W22" s="876">
        <f>W$4*'固定資本M係数 ok'!W21</f>
        <v>0</v>
      </c>
      <c r="X22" s="876">
        <f>X$4*'固定資本M係数 ok'!X21</f>
        <v>0</v>
      </c>
      <c r="Y22" s="876">
        <f>Y$4*'固定資本M係数 ok'!Y21</f>
        <v>0</v>
      </c>
      <c r="Z22" s="876">
        <f>Z$4*'固定資本M係数 ok'!Z21</f>
        <v>0</v>
      </c>
      <c r="AA22" s="876">
        <f>AA$4*'固定資本M係数 ok'!AA21</f>
        <v>0</v>
      </c>
      <c r="AB22" s="876">
        <f>AB$4*'固定資本M係数 ok'!AB21</f>
        <v>0</v>
      </c>
      <c r="AC22" s="876">
        <f>AC$4*'固定資本M係数 ok'!AC21</f>
        <v>0</v>
      </c>
      <c r="AD22" s="876">
        <f>AD$4*'固定資本M係数 ok'!AD21</f>
        <v>0</v>
      </c>
      <c r="AE22" s="876">
        <f>AE$4*'固定資本M係数 ok'!AE21</f>
        <v>0</v>
      </c>
      <c r="AF22" s="876">
        <f>AF$4*'固定資本M係数 ok'!AF21</f>
        <v>0</v>
      </c>
      <c r="AG22" s="876">
        <f>AG$4*'固定資本M係数 ok'!AG21</f>
        <v>0</v>
      </c>
      <c r="AH22" s="876">
        <f>AH$4*'固定資本M係数 ok'!AH21</f>
        <v>0</v>
      </c>
      <c r="AI22" s="876">
        <f>AI$4*'固定資本M係数 ok'!AI21</f>
        <v>0</v>
      </c>
      <c r="AJ22" s="876">
        <f>AJ$4*'固定資本M係数 ok'!AJ21</f>
        <v>0</v>
      </c>
      <c r="AK22" s="876">
        <f>AK$4*'固定資本M係数 ok'!AK21</f>
        <v>0</v>
      </c>
      <c r="AL22" s="876">
        <f>AL$4*'固定資本M係数 ok'!AL21</f>
        <v>0</v>
      </c>
      <c r="AM22" s="876">
        <f>AM$4*'固定資本M係数 ok'!AM21</f>
        <v>0</v>
      </c>
      <c r="AN22" s="876">
        <f>AN$4*'固定資本M係数 ok'!AN21</f>
        <v>0</v>
      </c>
      <c r="AO22" s="876">
        <f>AO$4*'固定資本M係数 ok'!AO21</f>
        <v>0</v>
      </c>
      <c r="AP22" s="875">
        <f t="shared" si="0"/>
        <v>0</v>
      </c>
    </row>
    <row r="23" spans="1:42">
      <c r="A23" s="855">
        <v>19</v>
      </c>
      <c r="B23" s="854" t="s">
        <v>13</v>
      </c>
      <c r="C23" s="876">
        <f>C$4*'固定資本M係数 ok'!C22</f>
        <v>0</v>
      </c>
      <c r="D23" s="876">
        <f>D$4*'固定資本M係数 ok'!D22</f>
        <v>0</v>
      </c>
      <c r="E23" s="876">
        <f>E$4*'固定資本M係数 ok'!E22</f>
        <v>0</v>
      </c>
      <c r="F23" s="876">
        <f>F$4*'固定資本M係数 ok'!F22</f>
        <v>0</v>
      </c>
      <c r="G23" s="876">
        <f>G$4*'固定資本M係数 ok'!G22</f>
        <v>0</v>
      </c>
      <c r="H23" s="876">
        <f>H$4*'固定資本M係数 ok'!H22</f>
        <v>0</v>
      </c>
      <c r="I23" s="876">
        <f>I$4*'固定資本M係数 ok'!I22</f>
        <v>0</v>
      </c>
      <c r="J23" s="876">
        <f>J$4*'固定資本M係数 ok'!J22</f>
        <v>0</v>
      </c>
      <c r="K23" s="876">
        <f>K$4*'固定資本M係数 ok'!K22</f>
        <v>0</v>
      </c>
      <c r="L23" s="876">
        <f>L$4*'固定資本M係数 ok'!L22</f>
        <v>0</v>
      </c>
      <c r="M23" s="876">
        <f>M$4*'固定資本M係数 ok'!M22</f>
        <v>0</v>
      </c>
      <c r="N23" s="876">
        <f>N$4*'固定資本M係数 ok'!N22</f>
        <v>0</v>
      </c>
      <c r="O23" s="876">
        <f>O$4*'固定資本M係数 ok'!O22</f>
        <v>0</v>
      </c>
      <c r="P23" s="876">
        <f>P$4*'固定資本M係数 ok'!P22</f>
        <v>0</v>
      </c>
      <c r="Q23" s="876">
        <f>Q$4*'固定資本M係数 ok'!Q22</f>
        <v>0</v>
      </c>
      <c r="R23" s="876">
        <f>R$4*'固定資本M係数 ok'!R22</f>
        <v>0</v>
      </c>
      <c r="S23" s="876">
        <f>S$4*'固定資本M係数 ok'!S22</f>
        <v>0</v>
      </c>
      <c r="T23" s="876">
        <f>T$4*'固定資本M係数 ok'!T22</f>
        <v>0</v>
      </c>
      <c r="U23" s="876">
        <f>U$4*'固定資本M係数 ok'!U22</f>
        <v>0</v>
      </c>
      <c r="V23" s="876">
        <f>V$4*'固定資本M係数 ok'!V22</f>
        <v>0</v>
      </c>
      <c r="W23" s="876">
        <f>W$4*'固定資本M係数 ok'!W22</f>
        <v>0</v>
      </c>
      <c r="X23" s="876">
        <f>X$4*'固定資本M係数 ok'!X22</f>
        <v>0</v>
      </c>
      <c r="Y23" s="876">
        <f>Y$4*'固定資本M係数 ok'!Y22</f>
        <v>0</v>
      </c>
      <c r="Z23" s="876">
        <f>Z$4*'固定資本M係数 ok'!Z22</f>
        <v>0</v>
      </c>
      <c r="AA23" s="876">
        <f>AA$4*'固定資本M係数 ok'!AA22</f>
        <v>0</v>
      </c>
      <c r="AB23" s="876">
        <f>AB$4*'固定資本M係数 ok'!AB22</f>
        <v>0</v>
      </c>
      <c r="AC23" s="876">
        <f>AC$4*'固定資本M係数 ok'!AC22</f>
        <v>0</v>
      </c>
      <c r="AD23" s="876">
        <f>AD$4*'固定資本M係数 ok'!AD22</f>
        <v>0</v>
      </c>
      <c r="AE23" s="876">
        <f>AE$4*'固定資本M係数 ok'!AE22</f>
        <v>0</v>
      </c>
      <c r="AF23" s="876">
        <f>AF$4*'固定資本M係数 ok'!AF22</f>
        <v>0</v>
      </c>
      <c r="AG23" s="876">
        <f>AG$4*'固定資本M係数 ok'!AG22</f>
        <v>0</v>
      </c>
      <c r="AH23" s="876">
        <f>AH$4*'固定資本M係数 ok'!AH22</f>
        <v>0</v>
      </c>
      <c r="AI23" s="876">
        <f>AI$4*'固定資本M係数 ok'!AI22</f>
        <v>0</v>
      </c>
      <c r="AJ23" s="876">
        <f>AJ$4*'固定資本M係数 ok'!AJ22</f>
        <v>0</v>
      </c>
      <c r="AK23" s="876">
        <f>AK$4*'固定資本M係数 ok'!AK22</f>
        <v>0</v>
      </c>
      <c r="AL23" s="876">
        <f>AL$4*'固定資本M係数 ok'!AL22</f>
        <v>0</v>
      </c>
      <c r="AM23" s="876">
        <f>AM$4*'固定資本M係数 ok'!AM22</f>
        <v>0</v>
      </c>
      <c r="AN23" s="876">
        <f>AN$4*'固定資本M係数 ok'!AN22</f>
        <v>0</v>
      </c>
      <c r="AO23" s="876">
        <f>AO$4*'固定資本M係数 ok'!AO22</f>
        <v>0</v>
      </c>
      <c r="AP23" s="875">
        <f t="shared" si="0"/>
        <v>0</v>
      </c>
    </row>
    <row r="24" spans="1:42">
      <c r="A24" s="855">
        <v>20</v>
      </c>
      <c r="B24" s="854" t="s">
        <v>577</v>
      </c>
      <c r="C24" s="876">
        <f>C$4*'固定資本M係数 ok'!C23</f>
        <v>0</v>
      </c>
      <c r="D24" s="876">
        <f>D$4*'固定資本M係数 ok'!D23</f>
        <v>0</v>
      </c>
      <c r="E24" s="876">
        <f>E$4*'固定資本M係数 ok'!E23</f>
        <v>0</v>
      </c>
      <c r="F24" s="876">
        <f>F$4*'固定資本M係数 ok'!F23</f>
        <v>0</v>
      </c>
      <c r="G24" s="876">
        <f>G$4*'固定資本M係数 ok'!G23</f>
        <v>0</v>
      </c>
      <c r="H24" s="876">
        <f>H$4*'固定資本M係数 ok'!H23</f>
        <v>0</v>
      </c>
      <c r="I24" s="876">
        <f>I$4*'固定資本M係数 ok'!I23</f>
        <v>0</v>
      </c>
      <c r="J24" s="876">
        <f>J$4*'固定資本M係数 ok'!J23</f>
        <v>0</v>
      </c>
      <c r="K24" s="876">
        <f>K$4*'固定資本M係数 ok'!K23</f>
        <v>0</v>
      </c>
      <c r="L24" s="876">
        <f>L$4*'固定資本M係数 ok'!L23</f>
        <v>0</v>
      </c>
      <c r="M24" s="876">
        <f>M$4*'固定資本M係数 ok'!M23</f>
        <v>0</v>
      </c>
      <c r="N24" s="876">
        <f>N$4*'固定資本M係数 ok'!N23</f>
        <v>0</v>
      </c>
      <c r="O24" s="876">
        <f>O$4*'固定資本M係数 ok'!O23</f>
        <v>0</v>
      </c>
      <c r="P24" s="876">
        <f>P$4*'固定資本M係数 ok'!P23</f>
        <v>0</v>
      </c>
      <c r="Q24" s="876">
        <f>Q$4*'固定資本M係数 ok'!Q23</f>
        <v>0</v>
      </c>
      <c r="R24" s="876">
        <f>R$4*'固定資本M係数 ok'!R23</f>
        <v>0</v>
      </c>
      <c r="S24" s="876">
        <f>S$4*'固定資本M係数 ok'!S23</f>
        <v>0</v>
      </c>
      <c r="T24" s="876">
        <f>T$4*'固定資本M係数 ok'!T23</f>
        <v>0</v>
      </c>
      <c r="U24" s="876">
        <f>U$4*'固定資本M係数 ok'!U23</f>
        <v>0</v>
      </c>
      <c r="V24" s="876">
        <f>V$4*'固定資本M係数 ok'!V23</f>
        <v>0</v>
      </c>
      <c r="W24" s="876">
        <f>W$4*'固定資本M係数 ok'!W23</f>
        <v>0</v>
      </c>
      <c r="X24" s="876">
        <f>X$4*'固定資本M係数 ok'!X23</f>
        <v>0</v>
      </c>
      <c r="Y24" s="876">
        <f>Y$4*'固定資本M係数 ok'!Y23</f>
        <v>0</v>
      </c>
      <c r="Z24" s="876">
        <f>Z$4*'固定資本M係数 ok'!Z23</f>
        <v>0</v>
      </c>
      <c r="AA24" s="876">
        <f>AA$4*'固定資本M係数 ok'!AA23</f>
        <v>0</v>
      </c>
      <c r="AB24" s="876">
        <f>AB$4*'固定資本M係数 ok'!AB23</f>
        <v>0</v>
      </c>
      <c r="AC24" s="876">
        <f>AC$4*'固定資本M係数 ok'!AC23</f>
        <v>0</v>
      </c>
      <c r="AD24" s="876">
        <f>AD$4*'固定資本M係数 ok'!AD23</f>
        <v>0</v>
      </c>
      <c r="AE24" s="876">
        <f>AE$4*'固定資本M係数 ok'!AE23</f>
        <v>0</v>
      </c>
      <c r="AF24" s="876">
        <f>AF$4*'固定資本M係数 ok'!AF23</f>
        <v>0</v>
      </c>
      <c r="AG24" s="876">
        <f>AG$4*'固定資本M係数 ok'!AG23</f>
        <v>0</v>
      </c>
      <c r="AH24" s="876">
        <f>AH$4*'固定資本M係数 ok'!AH23</f>
        <v>0</v>
      </c>
      <c r="AI24" s="876">
        <f>AI$4*'固定資本M係数 ok'!AI23</f>
        <v>0</v>
      </c>
      <c r="AJ24" s="876">
        <f>AJ$4*'固定資本M係数 ok'!AJ23</f>
        <v>0</v>
      </c>
      <c r="AK24" s="876">
        <f>AK$4*'固定資本M係数 ok'!AK23</f>
        <v>0</v>
      </c>
      <c r="AL24" s="876">
        <f>AL$4*'固定資本M係数 ok'!AL23</f>
        <v>0</v>
      </c>
      <c r="AM24" s="876">
        <f>AM$4*'固定資本M係数 ok'!AM23</f>
        <v>0</v>
      </c>
      <c r="AN24" s="876">
        <f>AN$4*'固定資本M係数 ok'!AN23</f>
        <v>0</v>
      </c>
      <c r="AO24" s="876">
        <f>AO$4*'固定資本M係数 ok'!AO23</f>
        <v>0</v>
      </c>
      <c r="AP24" s="875">
        <f t="shared" si="0"/>
        <v>0</v>
      </c>
    </row>
    <row r="25" spans="1:42">
      <c r="A25" s="855">
        <v>21</v>
      </c>
      <c r="B25" s="854" t="s">
        <v>15</v>
      </c>
      <c r="C25" s="876">
        <f>C$4*'固定資本M係数 ok'!C24</f>
        <v>0</v>
      </c>
      <c r="D25" s="876">
        <f>D$4*'固定資本M係数 ok'!D24</f>
        <v>0</v>
      </c>
      <c r="E25" s="876">
        <f>E$4*'固定資本M係数 ok'!E24</f>
        <v>0</v>
      </c>
      <c r="F25" s="876">
        <f>F$4*'固定資本M係数 ok'!F24</f>
        <v>0</v>
      </c>
      <c r="G25" s="876">
        <f>G$4*'固定資本M係数 ok'!G24</f>
        <v>0</v>
      </c>
      <c r="H25" s="876">
        <f>H$4*'固定資本M係数 ok'!H24</f>
        <v>0</v>
      </c>
      <c r="I25" s="876">
        <f>I$4*'固定資本M係数 ok'!I24</f>
        <v>0</v>
      </c>
      <c r="J25" s="876">
        <f>J$4*'固定資本M係数 ok'!J24</f>
        <v>0</v>
      </c>
      <c r="K25" s="876">
        <f>K$4*'固定資本M係数 ok'!K24</f>
        <v>0</v>
      </c>
      <c r="L25" s="876">
        <f>L$4*'固定資本M係数 ok'!L24</f>
        <v>0</v>
      </c>
      <c r="M25" s="876">
        <f>M$4*'固定資本M係数 ok'!M24</f>
        <v>0</v>
      </c>
      <c r="N25" s="876">
        <f>N$4*'固定資本M係数 ok'!N24</f>
        <v>0</v>
      </c>
      <c r="O25" s="876">
        <f>O$4*'固定資本M係数 ok'!O24</f>
        <v>0</v>
      </c>
      <c r="P25" s="876">
        <f>P$4*'固定資本M係数 ok'!P24</f>
        <v>0</v>
      </c>
      <c r="Q25" s="876">
        <f>Q$4*'固定資本M係数 ok'!Q24</f>
        <v>0</v>
      </c>
      <c r="R25" s="876">
        <f>R$4*'固定資本M係数 ok'!R24</f>
        <v>0</v>
      </c>
      <c r="S25" s="876">
        <f>S$4*'固定資本M係数 ok'!S24</f>
        <v>0</v>
      </c>
      <c r="T25" s="876">
        <f>T$4*'固定資本M係数 ok'!T24</f>
        <v>0</v>
      </c>
      <c r="U25" s="876">
        <f>U$4*'固定資本M係数 ok'!U24</f>
        <v>0</v>
      </c>
      <c r="V25" s="876">
        <f>V$4*'固定資本M係数 ok'!V24</f>
        <v>0</v>
      </c>
      <c r="W25" s="876">
        <f>W$4*'固定資本M係数 ok'!W24</f>
        <v>0</v>
      </c>
      <c r="X25" s="876">
        <f>X$4*'固定資本M係数 ok'!X24</f>
        <v>0</v>
      </c>
      <c r="Y25" s="876">
        <f>Y$4*'固定資本M係数 ok'!Y24</f>
        <v>0</v>
      </c>
      <c r="Z25" s="876">
        <f>Z$4*'固定資本M係数 ok'!Z24</f>
        <v>0</v>
      </c>
      <c r="AA25" s="876">
        <f>AA$4*'固定資本M係数 ok'!AA24</f>
        <v>0</v>
      </c>
      <c r="AB25" s="876">
        <f>AB$4*'固定資本M係数 ok'!AB24</f>
        <v>0</v>
      </c>
      <c r="AC25" s="876">
        <f>AC$4*'固定資本M係数 ok'!AC24</f>
        <v>0</v>
      </c>
      <c r="AD25" s="876">
        <f>AD$4*'固定資本M係数 ok'!AD24</f>
        <v>0</v>
      </c>
      <c r="AE25" s="876">
        <f>AE$4*'固定資本M係数 ok'!AE24</f>
        <v>0</v>
      </c>
      <c r="AF25" s="876">
        <f>AF$4*'固定資本M係数 ok'!AF24</f>
        <v>0</v>
      </c>
      <c r="AG25" s="876">
        <f>AG$4*'固定資本M係数 ok'!AG24</f>
        <v>0</v>
      </c>
      <c r="AH25" s="876">
        <f>AH$4*'固定資本M係数 ok'!AH24</f>
        <v>0</v>
      </c>
      <c r="AI25" s="876">
        <f>AI$4*'固定資本M係数 ok'!AI24</f>
        <v>0</v>
      </c>
      <c r="AJ25" s="876">
        <f>AJ$4*'固定資本M係数 ok'!AJ24</f>
        <v>0</v>
      </c>
      <c r="AK25" s="876">
        <f>AK$4*'固定資本M係数 ok'!AK24</f>
        <v>0</v>
      </c>
      <c r="AL25" s="876">
        <f>AL$4*'固定資本M係数 ok'!AL24</f>
        <v>0</v>
      </c>
      <c r="AM25" s="876">
        <f>AM$4*'固定資本M係数 ok'!AM24</f>
        <v>0</v>
      </c>
      <c r="AN25" s="876">
        <f>AN$4*'固定資本M係数 ok'!AN24</f>
        <v>0</v>
      </c>
      <c r="AO25" s="876">
        <f>AO$4*'固定資本M係数 ok'!AO24</f>
        <v>0</v>
      </c>
      <c r="AP25" s="875">
        <f t="shared" si="0"/>
        <v>0</v>
      </c>
    </row>
    <row r="26" spans="1:42">
      <c r="A26" s="855">
        <v>22</v>
      </c>
      <c r="B26" s="854" t="s">
        <v>16</v>
      </c>
      <c r="C26" s="876">
        <f>C$4*'固定資本M係数 ok'!C25</f>
        <v>0</v>
      </c>
      <c r="D26" s="876">
        <f>D$4*'固定資本M係数 ok'!D25</f>
        <v>0</v>
      </c>
      <c r="E26" s="876">
        <f>E$4*'固定資本M係数 ok'!E25</f>
        <v>0</v>
      </c>
      <c r="F26" s="876">
        <f>F$4*'固定資本M係数 ok'!F25</f>
        <v>0</v>
      </c>
      <c r="G26" s="876">
        <f>G$4*'固定資本M係数 ok'!G25</f>
        <v>0</v>
      </c>
      <c r="H26" s="876">
        <f>H$4*'固定資本M係数 ok'!H25</f>
        <v>0</v>
      </c>
      <c r="I26" s="876">
        <f>I$4*'固定資本M係数 ok'!I25</f>
        <v>0</v>
      </c>
      <c r="J26" s="876">
        <f>J$4*'固定資本M係数 ok'!J25</f>
        <v>0</v>
      </c>
      <c r="K26" s="876">
        <f>K$4*'固定資本M係数 ok'!K25</f>
        <v>0</v>
      </c>
      <c r="L26" s="876">
        <f>L$4*'固定資本M係数 ok'!L25</f>
        <v>0</v>
      </c>
      <c r="M26" s="876">
        <f>M$4*'固定資本M係数 ok'!M25</f>
        <v>0</v>
      </c>
      <c r="N26" s="876">
        <f>N$4*'固定資本M係数 ok'!N25</f>
        <v>0</v>
      </c>
      <c r="O26" s="876">
        <f>O$4*'固定資本M係数 ok'!O25</f>
        <v>0</v>
      </c>
      <c r="P26" s="876">
        <f>P$4*'固定資本M係数 ok'!P25</f>
        <v>0</v>
      </c>
      <c r="Q26" s="876">
        <f>Q$4*'固定資本M係数 ok'!Q25</f>
        <v>0</v>
      </c>
      <c r="R26" s="876">
        <f>R$4*'固定資本M係数 ok'!R25</f>
        <v>0</v>
      </c>
      <c r="S26" s="876">
        <f>S$4*'固定資本M係数 ok'!S25</f>
        <v>0</v>
      </c>
      <c r="T26" s="876">
        <f>T$4*'固定資本M係数 ok'!T25</f>
        <v>0</v>
      </c>
      <c r="U26" s="876">
        <f>U$4*'固定資本M係数 ok'!U25</f>
        <v>0</v>
      </c>
      <c r="V26" s="876">
        <f>V$4*'固定資本M係数 ok'!V25</f>
        <v>0</v>
      </c>
      <c r="W26" s="876">
        <f>W$4*'固定資本M係数 ok'!W25</f>
        <v>0</v>
      </c>
      <c r="X26" s="876">
        <f>X$4*'固定資本M係数 ok'!X25</f>
        <v>0</v>
      </c>
      <c r="Y26" s="876">
        <f>Y$4*'固定資本M係数 ok'!Y25</f>
        <v>0</v>
      </c>
      <c r="Z26" s="876">
        <f>Z$4*'固定資本M係数 ok'!Z25</f>
        <v>0</v>
      </c>
      <c r="AA26" s="876">
        <f>AA$4*'固定資本M係数 ok'!AA25</f>
        <v>0</v>
      </c>
      <c r="AB26" s="876">
        <f>AB$4*'固定資本M係数 ok'!AB25</f>
        <v>0</v>
      </c>
      <c r="AC26" s="876">
        <f>AC$4*'固定資本M係数 ok'!AC25</f>
        <v>0</v>
      </c>
      <c r="AD26" s="876">
        <f>AD$4*'固定資本M係数 ok'!AD25</f>
        <v>0</v>
      </c>
      <c r="AE26" s="876">
        <f>AE$4*'固定資本M係数 ok'!AE25</f>
        <v>0</v>
      </c>
      <c r="AF26" s="876">
        <f>AF$4*'固定資本M係数 ok'!AF25</f>
        <v>0</v>
      </c>
      <c r="AG26" s="876">
        <f>AG$4*'固定資本M係数 ok'!AG25</f>
        <v>0</v>
      </c>
      <c r="AH26" s="876">
        <f>AH$4*'固定資本M係数 ok'!AH25</f>
        <v>0</v>
      </c>
      <c r="AI26" s="876">
        <f>AI$4*'固定資本M係数 ok'!AI25</f>
        <v>0</v>
      </c>
      <c r="AJ26" s="876">
        <f>AJ$4*'固定資本M係数 ok'!AJ25</f>
        <v>0</v>
      </c>
      <c r="AK26" s="876">
        <f>AK$4*'固定資本M係数 ok'!AK25</f>
        <v>0</v>
      </c>
      <c r="AL26" s="876">
        <f>AL$4*'固定資本M係数 ok'!AL25</f>
        <v>0</v>
      </c>
      <c r="AM26" s="876">
        <f>AM$4*'固定資本M係数 ok'!AM25</f>
        <v>0</v>
      </c>
      <c r="AN26" s="876">
        <f>AN$4*'固定資本M係数 ok'!AN25</f>
        <v>0</v>
      </c>
      <c r="AO26" s="876">
        <f>AO$4*'固定資本M係数 ok'!AO25</f>
        <v>0</v>
      </c>
      <c r="AP26" s="875">
        <f t="shared" si="0"/>
        <v>0</v>
      </c>
    </row>
    <row r="27" spans="1:42">
      <c r="A27" s="855">
        <v>23</v>
      </c>
      <c r="B27" s="854" t="s">
        <v>17</v>
      </c>
      <c r="C27" s="876">
        <f>C$4*'固定資本M係数 ok'!C26</f>
        <v>0</v>
      </c>
      <c r="D27" s="876">
        <f>D$4*'固定資本M係数 ok'!D26</f>
        <v>0</v>
      </c>
      <c r="E27" s="876">
        <f>E$4*'固定資本M係数 ok'!E26</f>
        <v>0</v>
      </c>
      <c r="F27" s="876">
        <f>F$4*'固定資本M係数 ok'!F26</f>
        <v>0</v>
      </c>
      <c r="G27" s="876">
        <f>G$4*'固定資本M係数 ok'!G26</f>
        <v>0</v>
      </c>
      <c r="H27" s="876">
        <f>H$4*'固定資本M係数 ok'!H26</f>
        <v>0</v>
      </c>
      <c r="I27" s="876">
        <f>I$4*'固定資本M係数 ok'!I26</f>
        <v>0</v>
      </c>
      <c r="J27" s="876">
        <f>J$4*'固定資本M係数 ok'!J26</f>
        <v>0</v>
      </c>
      <c r="K27" s="876">
        <f>K$4*'固定資本M係数 ok'!K26</f>
        <v>0</v>
      </c>
      <c r="L27" s="876">
        <f>L$4*'固定資本M係数 ok'!L26</f>
        <v>0</v>
      </c>
      <c r="M27" s="876">
        <f>M$4*'固定資本M係数 ok'!M26</f>
        <v>0</v>
      </c>
      <c r="N27" s="876">
        <f>N$4*'固定資本M係数 ok'!N26</f>
        <v>0</v>
      </c>
      <c r="O27" s="876">
        <f>O$4*'固定資本M係数 ok'!O26</f>
        <v>0</v>
      </c>
      <c r="P27" s="876">
        <f>P$4*'固定資本M係数 ok'!P26</f>
        <v>0</v>
      </c>
      <c r="Q27" s="876">
        <f>Q$4*'固定資本M係数 ok'!Q26</f>
        <v>0</v>
      </c>
      <c r="R27" s="876">
        <f>R$4*'固定資本M係数 ok'!R26</f>
        <v>0</v>
      </c>
      <c r="S27" s="876">
        <f>S$4*'固定資本M係数 ok'!S26</f>
        <v>0</v>
      </c>
      <c r="T27" s="876">
        <f>T$4*'固定資本M係数 ok'!T26</f>
        <v>0</v>
      </c>
      <c r="U27" s="876">
        <f>U$4*'固定資本M係数 ok'!U26</f>
        <v>0</v>
      </c>
      <c r="V27" s="876">
        <f>V$4*'固定資本M係数 ok'!V26</f>
        <v>0</v>
      </c>
      <c r="W27" s="876">
        <f>W$4*'固定資本M係数 ok'!W26</f>
        <v>0</v>
      </c>
      <c r="X27" s="876">
        <f>X$4*'固定資本M係数 ok'!X26</f>
        <v>0</v>
      </c>
      <c r="Y27" s="876">
        <f>Y$4*'固定資本M係数 ok'!Y26</f>
        <v>0</v>
      </c>
      <c r="Z27" s="876">
        <f>Z$4*'固定資本M係数 ok'!Z26</f>
        <v>0</v>
      </c>
      <c r="AA27" s="876">
        <f>AA$4*'固定資本M係数 ok'!AA26</f>
        <v>0</v>
      </c>
      <c r="AB27" s="876">
        <f>AB$4*'固定資本M係数 ok'!AB26</f>
        <v>0</v>
      </c>
      <c r="AC27" s="876">
        <f>AC$4*'固定資本M係数 ok'!AC26</f>
        <v>0</v>
      </c>
      <c r="AD27" s="876">
        <f>AD$4*'固定資本M係数 ok'!AD26</f>
        <v>0</v>
      </c>
      <c r="AE27" s="876">
        <f>AE$4*'固定資本M係数 ok'!AE26</f>
        <v>0</v>
      </c>
      <c r="AF27" s="876">
        <f>AF$4*'固定資本M係数 ok'!AF26</f>
        <v>0</v>
      </c>
      <c r="AG27" s="876">
        <f>AG$4*'固定資本M係数 ok'!AG26</f>
        <v>0</v>
      </c>
      <c r="AH27" s="876">
        <f>AH$4*'固定資本M係数 ok'!AH26</f>
        <v>0</v>
      </c>
      <c r="AI27" s="876">
        <f>AI$4*'固定資本M係数 ok'!AI26</f>
        <v>0</v>
      </c>
      <c r="AJ27" s="876">
        <f>AJ$4*'固定資本M係数 ok'!AJ26</f>
        <v>0</v>
      </c>
      <c r="AK27" s="876">
        <f>AK$4*'固定資本M係数 ok'!AK26</f>
        <v>0</v>
      </c>
      <c r="AL27" s="876">
        <f>AL$4*'固定資本M係数 ok'!AL26</f>
        <v>0</v>
      </c>
      <c r="AM27" s="876">
        <f>AM$4*'固定資本M係数 ok'!AM26</f>
        <v>0</v>
      </c>
      <c r="AN27" s="876">
        <f>AN$4*'固定資本M係数 ok'!AN26</f>
        <v>0</v>
      </c>
      <c r="AO27" s="876">
        <f>AO$4*'固定資本M係数 ok'!AO26</f>
        <v>0</v>
      </c>
      <c r="AP27" s="875">
        <f t="shared" si="0"/>
        <v>0</v>
      </c>
    </row>
    <row r="28" spans="1:42">
      <c r="A28" s="855">
        <v>24</v>
      </c>
      <c r="B28" s="854" t="s">
        <v>18</v>
      </c>
      <c r="C28" s="876">
        <f>C$4*'固定資本M係数 ok'!C27</f>
        <v>0</v>
      </c>
      <c r="D28" s="876">
        <f>D$4*'固定資本M係数 ok'!D27</f>
        <v>0</v>
      </c>
      <c r="E28" s="876">
        <f>E$4*'固定資本M係数 ok'!E27</f>
        <v>0</v>
      </c>
      <c r="F28" s="876">
        <f>F$4*'固定資本M係数 ok'!F27</f>
        <v>0</v>
      </c>
      <c r="G28" s="876">
        <f>G$4*'固定資本M係数 ok'!G27</f>
        <v>0</v>
      </c>
      <c r="H28" s="876">
        <f>H$4*'固定資本M係数 ok'!H27</f>
        <v>0</v>
      </c>
      <c r="I28" s="876">
        <f>I$4*'固定資本M係数 ok'!I27</f>
        <v>0</v>
      </c>
      <c r="J28" s="876">
        <f>J$4*'固定資本M係数 ok'!J27</f>
        <v>0</v>
      </c>
      <c r="K28" s="876">
        <f>K$4*'固定資本M係数 ok'!K27</f>
        <v>0</v>
      </c>
      <c r="L28" s="876">
        <f>L$4*'固定資本M係数 ok'!L27</f>
        <v>0</v>
      </c>
      <c r="M28" s="876">
        <f>M$4*'固定資本M係数 ok'!M27</f>
        <v>0</v>
      </c>
      <c r="N28" s="876">
        <f>N$4*'固定資本M係数 ok'!N27</f>
        <v>0</v>
      </c>
      <c r="O28" s="876">
        <f>O$4*'固定資本M係数 ok'!O27</f>
        <v>0</v>
      </c>
      <c r="P28" s="876">
        <f>P$4*'固定資本M係数 ok'!P27</f>
        <v>0</v>
      </c>
      <c r="Q28" s="876">
        <f>Q$4*'固定資本M係数 ok'!Q27</f>
        <v>0</v>
      </c>
      <c r="R28" s="876">
        <f>R$4*'固定資本M係数 ok'!R27</f>
        <v>0</v>
      </c>
      <c r="S28" s="876">
        <f>S$4*'固定資本M係数 ok'!S27</f>
        <v>0</v>
      </c>
      <c r="T28" s="876">
        <f>T$4*'固定資本M係数 ok'!T27</f>
        <v>0</v>
      </c>
      <c r="U28" s="876">
        <f>U$4*'固定資本M係数 ok'!U27</f>
        <v>0</v>
      </c>
      <c r="V28" s="876">
        <f>V$4*'固定資本M係数 ok'!V27</f>
        <v>0</v>
      </c>
      <c r="W28" s="876">
        <f>W$4*'固定資本M係数 ok'!W27</f>
        <v>0</v>
      </c>
      <c r="X28" s="876">
        <f>X$4*'固定資本M係数 ok'!X27</f>
        <v>0</v>
      </c>
      <c r="Y28" s="876">
        <f>Y$4*'固定資本M係数 ok'!Y27</f>
        <v>0</v>
      </c>
      <c r="Z28" s="876">
        <f>Z$4*'固定資本M係数 ok'!Z27</f>
        <v>0</v>
      </c>
      <c r="AA28" s="876">
        <f>AA$4*'固定資本M係数 ok'!AA27</f>
        <v>0</v>
      </c>
      <c r="AB28" s="876">
        <f>AB$4*'固定資本M係数 ok'!AB27</f>
        <v>0</v>
      </c>
      <c r="AC28" s="876">
        <f>AC$4*'固定資本M係数 ok'!AC27</f>
        <v>0</v>
      </c>
      <c r="AD28" s="876">
        <f>AD$4*'固定資本M係数 ok'!AD27</f>
        <v>0</v>
      </c>
      <c r="AE28" s="876">
        <f>AE$4*'固定資本M係数 ok'!AE27</f>
        <v>0</v>
      </c>
      <c r="AF28" s="876">
        <f>AF$4*'固定資本M係数 ok'!AF27</f>
        <v>0</v>
      </c>
      <c r="AG28" s="876">
        <f>AG$4*'固定資本M係数 ok'!AG27</f>
        <v>0</v>
      </c>
      <c r="AH28" s="876">
        <f>AH$4*'固定資本M係数 ok'!AH27</f>
        <v>0</v>
      </c>
      <c r="AI28" s="876">
        <f>AI$4*'固定資本M係数 ok'!AI27</f>
        <v>0</v>
      </c>
      <c r="AJ28" s="876">
        <f>AJ$4*'固定資本M係数 ok'!AJ27</f>
        <v>0</v>
      </c>
      <c r="AK28" s="876">
        <f>AK$4*'固定資本M係数 ok'!AK27</f>
        <v>0</v>
      </c>
      <c r="AL28" s="876">
        <f>AL$4*'固定資本M係数 ok'!AL27</f>
        <v>0</v>
      </c>
      <c r="AM28" s="876">
        <f>AM$4*'固定資本M係数 ok'!AM27</f>
        <v>0</v>
      </c>
      <c r="AN28" s="876">
        <f>AN$4*'固定資本M係数 ok'!AN27</f>
        <v>0</v>
      </c>
      <c r="AO28" s="876">
        <f>AO$4*'固定資本M係数 ok'!AO27</f>
        <v>0</v>
      </c>
      <c r="AP28" s="875">
        <f t="shared" si="0"/>
        <v>0</v>
      </c>
    </row>
    <row r="29" spans="1:42">
      <c r="A29" s="855">
        <v>25</v>
      </c>
      <c r="B29" s="854" t="s">
        <v>29</v>
      </c>
      <c r="C29" s="876">
        <f>C$4*'固定資本M係数 ok'!C28</f>
        <v>0</v>
      </c>
      <c r="D29" s="876">
        <f>D$4*'固定資本M係数 ok'!D28</f>
        <v>0</v>
      </c>
      <c r="E29" s="876">
        <f>E$4*'固定資本M係数 ok'!E28</f>
        <v>0</v>
      </c>
      <c r="F29" s="876">
        <f>F$4*'固定資本M係数 ok'!F28</f>
        <v>0</v>
      </c>
      <c r="G29" s="876">
        <f>G$4*'固定資本M係数 ok'!G28</f>
        <v>0</v>
      </c>
      <c r="H29" s="876">
        <f>H$4*'固定資本M係数 ok'!H28</f>
        <v>0</v>
      </c>
      <c r="I29" s="876">
        <f>I$4*'固定資本M係数 ok'!I28</f>
        <v>0</v>
      </c>
      <c r="J29" s="876">
        <f>J$4*'固定資本M係数 ok'!J28</f>
        <v>0</v>
      </c>
      <c r="K29" s="876">
        <f>K$4*'固定資本M係数 ok'!K28</f>
        <v>0</v>
      </c>
      <c r="L29" s="876">
        <f>L$4*'固定資本M係数 ok'!L28</f>
        <v>0</v>
      </c>
      <c r="M29" s="876">
        <f>M$4*'固定資本M係数 ok'!M28</f>
        <v>0</v>
      </c>
      <c r="N29" s="876">
        <f>N$4*'固定資本M係数 ok'!N28</f>
        <v>0</v>
      </c>
      <c r="O29" s="876">
        <f>O$4*'固定資本M係数 ok'!O28</f>
        <v>0</v>
      </c>
      <c r="P29" s="876">
        <f>P$4*'固定資本M係数 ok'!P28</f>
        <v>0</v>
      </c>
      <c r="Q29" s="876">
        <f>Q$4*'固定資本M係数 ok'!Q28</f>
        <v>0</v>
      </c>
      <c r="R29" s="876">
        <f>R$4*'固定資本M係数 ok'!R28</f>
        <v>0</v>
      </c>
      <c r="S29" s="876">
        <f>S$4*'固定資本M係数 ok'!S28</f>
        <v>0</v>
      </c>
      <c r="T29" s="876">
        <f>T$4*'固定資本M係数 ok'!T28</f>
        <v>0</v>
      </c>
      <c r="U29" s="876">
        <f>U$4*'固定資本M係数 ok'!U28</f>
        <v>0</v>
      </c>
      <c r="V29" s="876">
        <f>V$4*'固定資本M係数 ok'!V28</f>
        <v>0</v>
      </c>
      <c r="W29" s="876">
        <f>W$4*'固定資本M係数 ok'!W28</f>
        <v>0</v>
      </c>
      <c r="X29" s="876">
        <f>X$4*'固定資本M係数 ok'!X28</f>
        <v>0</v>
      </c>
      <c r="Y29" s="876">
        <f>Y$4*'固定資本M係数 ok'!Y28</f>
        <v>0</v>
      </c>
      <c r="Z29" s="876">
        <f>Z$4*'固定資本M係数 ok'!Z28</f>
        <v>0</v>
      </c>
      <c r="AA29" s="876">
        <f>AA$4*'固定資本M係数 ok'!AA28</f>
        <v>0</v>
      </c>
      <c r="AB29" s="876">
        <f>AB$4*'固定資本M係数 ok'!AB28</f>
        <v>0</v>
      </c>
      <c r="AC29" s="876">
        <f>AC$4*'固定資本M係数 ok'!AC28</f>
        <v>0</v>
      </c>
      <c r="AD29" s="876">
        <f>AD$4*'固定資本M係数 ok'!AD28</f>
        <v>0</v>
      </c>
      <c r="AE29" s="876">
        <f>AE$4*'固定資本M係数 ok'!AE28</f>
        <v>0</v>
      </c>
      <c r="AF29" s="876">
        <f>AF$4*'固定資本M係数 ok'!AF28</f>
        <v>0</v>
      </c>
      <c r="AG29" s="876">
        <f>AG$4*'固定資本M係数 ok'!AG28</f>
        <v>0</v>
      </c>
      <c r="AH29" s="876">
        <f>AH$4*'固定資本M係数 ok'!AH28</f>
        <v>0</v>
      </c>
      <c r="AI29" s="876">
        <f>AI$4*'固定資本M係数 ok'!AI28</f>
        <v>0</v>
      </c>
      <c r="AJ29" s="876">
        <f>AJ$4*'固定資本M係数 ok'!AJ28</f>
        <v>0</v>
      </c>
      <c r="AK29" s="876">
        <f>AK$4*'固定資本M係数 ok'!AK28</f>
        <v>0</v>
      </c>
      <c r="AL29" s="876">
        <f>AL$4*'固定資本M係数 ok'!AL28</f>
        <v>0</v>
      </c>
      <c r="AM29" s="876">
        <f>AM$4*'固定資本M係数 ok'!AM28</f>
        <v>0</v>
      </c>
      <c r="AN29" s="876">
        <f>AN$4*'固定資本M係数 ok'!AN28</f>
        <v>0</v>
      </c>
      <c r="AO29" s="876">
        <f>AO$4*'固定資本M係数 ok'!AO28</f>
        <v>0</v>
      </c>
      <c r="AP29" s="875">
        <f t="shared" si="0"/>
        <v>0</v>
      </c>
    </row>
    <row r="30" spans="1:42">
      <c r="A30" s="855">
        <v>26</v>
      </c>
      <c r="B30" s="854" t="s">
        <v>30</v>
      </c>
      <c r="C30" s="876">
        <f>C$4*'固定資本M係数 ok'!C29</f>
        <v>0</v>
      </c>
      <c r="D30" s="876">
        <f>D$4*'固定資本M係数 ok'!D29</f>
        <v>0</v>
      </c>
      <c r="E30" s="876">
        <f>E$4*'固定資本M係数 ok'!E29</f>
        <v>0</v>
      </c>
      <c r="F30" s="876">
        <f>F$4*'固定資本M係数 ok'!F29</f>
        <v>0</v>
      </c>
      <c r="G30" s="876">
        <f>G$4*'固定資本M係数 ok'!G29</f>
        <v>0</v>
      </c>
      <c r="H30" s="876">
        <f>H$4*'固定資本M係数 ok'!H29</f>
        <v>0</v>
      </c>
      <c r="I30" s="876">
        <f>I$4*'固定資本M係数 ok'!I29</f>
        <v>0</v>
      </c>
      <c r="J30" s="876">
        <f>J$4*'固定資本M係数 ok'!J29</f>
        <v>0</v>
      </c>
      <c r="K30" s="876">
        <f>K$4*'固定資本M係数 ok'!K29</f>
        <v>0</v>
      </c>
      <c r="L30" s="876">
        <f>L$4*'固定資本M係数 ok'!L29</f>
        <v>0</v>
      </c>
      <c r="M30" s="876">
        <f>M$4*'固定資本M係数 ok'!M29</f>
        <v>0</v>
      </c>
      <c r="N30" s="876">
        <f>N$4*'固定資本M係数 ok'!N29</f>
        <v>0</v>
      </c>
      <c r="O30" s="876">
        <f>O$4*'固定資本M係数 ok'!O29</f>
        <v>0</v>
      </c>
      <c r="P30" s="876">
        <f>P$4*'固定資本M係数 ok'!P29</f>
        <v>0</v>
      </c>
      <c r="Q30" s="876">
        <f>Q$4*'固定資本M係数 ok'!Q29</f>
        <v>0</v>
      </c>
      <c r="R30" s="876">
        <f>R$4*'固定資本M係数 ok'!R29</f>
        <v>0</v>
      </c>
      <c r="S30" s="876">
        <f>S$4*'固定資本M係数 ok'!S29</f>
        <v>0</v>
      </c>
      <c r="T30" s="876">
        <f>T$4*'固定資本M係数 ok'!T29</f>
        <v>0</v>
      </c>
      <c r="U30" s="876">
        <f>U$4*'固定資本M係数 ok'!U29</f>
        <v>0</v>
      </c>
      <c r="V30" s="876">
        <f>V$4*'固定資本M係数 ok'!V29</f>
        <v>0</v>
      </c>
      <c r="W30" s="876">
        <f>W$4*'固定資本M係数 ok'!W29</f>
        <v>0</v>
      </c>
      <c r="X30" s="876">
        <f>X$4*'固定資本M係数 ok'!X29</f>
        <v>0</v>
      </c>
      <c r="Y30" s="876">
        <f>Y$4*'固定資本M係数 ok'!Y29</f>
        <v>0</v>
      </c>
      <c r="Z30" s="876">
        <f>Z$4*'固定資本M係数 ok'!Z29</f>
        <v>0</v>
      </c>
      <c r="AA30" s="876">
        <f>AA$4*'固定資本M係数 ok'!AA29</f>
        <v>0</v>
      </c>
      <c r="AB30" s="876">
        <f>AB$4*'固定資本M係数 ok'!AB29</f>
        <v>0</v>
      </c>
      <c r="AC30" s="876">
        <f>AC$4*'固定資本M係数 ok'!AC29</f>
        <v>0</v>
      </c>
      <c r="AD30" s="876">
        <f>AD$4*'固定資本M係数 ok'!AD29</f>
        <v>0</v>
      </c>
      <c r="AE30" s="876">
        <f>AE$4*'固定資本M係数 ok'!AE29</f>
        <v>0</v>
      </c>
      <c r="AF30" s="876">
        <f>AF$4*'固定資本M係数 ok'!AF29</f>
        <v>0</v>
      </c>
      <c r="AG30" s="876">
        <f>AG$4*'固定資本M係数 ok'!AG29</f>
        <v>0</v>
      </c>
      <c r="AH30" s="876">
        <f>AH$4*'固定資本M係数 ok'!AH29</f>
        <v>0</v>
      </c>
      <c r="AI30" s="876">
        <f>AI$4*'固定資本M係数 ok'!AI29</f>
        <v>0</v>
      </c>
      <c r="AJ30" s="876">
        <f>AJ$4*'固定資本M係数 ok'!AJ29</f>
        <v>0</v>
      </c>
      <c r="AK30" s="876">
        <f>AK$4*'固定資本M係数 ok'!AK29</f>
        <v>0</v>
      </c>
      <c r="AL30" s="876">
        <f>AL$4*'固定資本M係数 ok'!AL29</f>
        <v>0</v>
      </c>
      <c r="AM30" s="876">
        <f>AM$4*'固定資本M係数 ok'!AM29</f>
        <v>0</v>
      </c>
      <c r="AN30" s="876">
        <f>AN$4*'固定資本M係数 ok'!AN29</f>
        <v>0</v>
      </c>
      <c r="AO30" s="876">
        <f>AO$4*'固定資本M係数 ok'!AO29</f>
        <v>0</v>
      </c>
      <c r="AP30" s="875">
        <f t="shared" si="0"/>
        <v>0</v>
      </c>
    </row>
    <row r="31" spans="1:42">
      <c r="A31" s="855">
        <v>27</v>
      </c>
      <c r="B31" s="854" t="s">
        <v>19</v>
      </c>
      <c r="C31" s="876">
        <f>C$4*'固定資本M係数 ok'!C30</f>
        <v>0</v>
      </c>
      <c r="D31" s="876">
        <f>D$4*'固定資本M係数 ok'!D30</f>
        <v>0</v>
      </c>
      <c r="E31" s="876">
        <f>E$4*'固定資本M係数 ok'!E30</f>
        <v>0</v>
      </c>
      <c r="F31" s="876">
        <f>F$4*'固定資本M係数 ok'!F30</f>
        <v>0</v>
      </c>
      <c r="G31" s="876">
        <f>G$4*'固定資本M係数 ok'!G30</f>
        <v>0</v>
      </c>
      <c r="H31" s="876">
        <f>H$4*'固定資本M係数 ok'!H30</f>
        <v>0</v>
      </c>
      <c r="I31" s="876">
        <f>I$4*'固定資本M係数 ok'!I30</f>
        <v>0</v>
      </c>
      <c r="J31" s="876">
        <f>J$4*'固定資本M係数 ok'!J30</f>
        <v>0</v>
      </c>
      <c r="K31" s="876">
        <f>K$4*'固定資本M係数 ok'!K30</f>
        <v>0</v>
      </c>
      <c r="L31" s="876">
        <f>L$4*'固定資本M係数 ok'!L30</f>
        <v>0</v>
      </c>
      <c r="M31" s="876">
        <f>M$4*'固定資本M係数 ok'!M30</f>
        <v>0</v>
      </c>
      <c r="N31" s="876">
        <f>N$4*'固定資本M係数 ok'!N30</f>
        <v>0</v>
      </c>
      <c r="O31" s="876">
        <f>O$4*'固定資本M係数 ok'!O30</f>
        <v>0</v>
      </c>
      <c r="P31" s="876">
        <f>P$4*'固定資本M係数 ok'!P30</f>
        <v>0</v>
      </c>
      <c r="Q31" s="876">
        <f>Q$4*'固定資本M係数 ok'!Q30</f>
        <v>0</v>
      </c>
      <c r="R31" s="876">
        <f>R$4*'固定資本M係数 ok'!R30</f>
        <v>0</v>
      </c>
      <c r="S31" s="876">
        <f>S$4*'固定資本M係数 ok'!S30</f>
        <v>0</v>
      </c>
      <c r="T31" s="876">
        <f>T$4*'固定資本M係数 ok'!T30</f>
        <v>0</v>
      </c>
      <c r="U31" s="876">
        <f>U$4*'固定資本M係数 ok'!U30</f>
        <v>0</v>
      </c>
      <c r="V31" s="876">
        <f>V$4*'固定資本M係数 ok'!V30</f>
        <v>0</v>
      </c>
      <c r="W31" s="876">
        <f>W$4*'固定資本M係数 ok'!W30</f>
        <v>0</v>
      </c>
      <c r="X31" s="876">
        <f>X$4*'固定資本M係数 ok'!X30</f>
        <v>0</v>
      </c>
      <c r="Y31" s="876">
        <f>Y$4*'固定資本M係数 ok'!Y30</f>
        <v>0</v>
      </c>
      <c r="Z31" s="876">
        <f>Z$4*'固定資本M係数 ok'!Z30</f>
        <v>0</v>
      </c>
      <c r="AA31" s="876">
        <f>AA$4*'固定資本M係数 ok'!AA30</f>
        <v>0</v>
      </c>
      <c r="AB31" s="876">
        <f>AB$4*'固定資本M係数 ok'!AB30</f>
        <v>0</v>
      </c>
      <c r="AC31" s="876">
        <f>AC$4*'固定資本M係数 ok'!AC30</f>
        <v>0</v>
      </c>
      <c r="AD31" s="876">
        <f>AD$4*'固定資本M係数 ok'!AD30</f>
        <v>0</v>
      </c>
      <c r="AE31" s="876">
        <f>AE$4*'固定資本M係数 ok'!AE30</f>
        <v>0</v>
      </c>
      <c r="AF31" s="876">
        <f>AF$4*'固定資本M係数 ok'!AF30</f>
        <v>0</v>
      </c>
      <c r="AG31" s="876">
        <f>AG$4*'固定資本M係数 ok'!AG30</f>
        <v>0</v>
      </c>
      <c r="AH31" s="876">
        <f>AH$4*'固定資本M係数 ok'!AH30</f>
        <v>0</v>
      </c>
      <c r="AI31" s="876">
        <f>AI$4*'固定資本M係数 ok'!AI30</f>
        <v>0</v>
      </c>
      <c r="AJ31" s="876">
        <f>AJ$4*'固定資本M係数 ok'!AJ30</f>
        <v>0</v>
      </c>
      <c r="AK31" s="876">
        <f>AK$4*'固定資本M係数 ok'!AK30</f>
        <v>0</v>
      </c>
      <c r="AL31" s="876">
        <f>AL$4*'固定資本M係数 ok'!AL30</f>
        <v>0</v>
      </c>
      <c r="AM31" s="876">
        <f>AM$4*'固定資本M係数 ok'!AM30</f>
        <v>0</v>
      </c>
      <c r="AN31" s="876">
        <f>AN$4*'固定資本M係数 ok'!AN30</f>
        <v>0</v>
      </c>
      <c r="AO31" s="876">
        <f>AO$4*'固定資本M係数 ok'!AO30</f>
        <v>0</v>
      </c>
      <c r="AP31" s="875">
        <f t="shared" si="0"/>
        <v>0</v>
      </c>
    </row>
    <row r="32" spans="1:42">
      <c r="A32" s="855">
        <v>28</v>
      </c>
      <c r="B32" s="854" t="s">
        <v>20</v>
      </c>
      <c r="C32" s="876">
        <f>C$4*'固定資本M係数 ok'!C31</f>
        <v>0</v>
      </c>
      <c r="D32" s="876">
        <f>D$4*'固定資本M係数 ok'!D31</f>
        <v>0</v>
      </c>
      <c r="E32" s="876">
        <f>E$4*'固定資本M係数 ok'!E31</f>
        <v>0</v>
      </c>
      <c r="F32" s="876">
        <f>F$4*'固定資本M係数 ok'!F31</f>
        <v>0</v>
      </c>
      <c r="G32" s="876">
        <f>G$4*'固定資本M係数 ok'!G31</f>
        <v>0</v>
      </c>
      <c r="H32" s="876">
        <f>H$4*'固定資本M係数 ok'!H31</f>
        <v>0</v>
      </c>
      <c r="I32" s="876">
        <f>I$4*'固定資本M係数 ok'!I31</f>
        <v>0</v>
      </c>
      <c r="J32" s="876">
        <f>J$4*'固定資本M係数 ok'!J31</f>
        <v>0</v>
      </c>
      <c r="K32" s="876">
        <f>K$4*'固定資本M係数 ok'!K31</f>
        <v>0</v>
      </c>
      <c r="L32" s="876">
        <f>L$4*'固定資本M係数 ok'!L31</f>
        <v>0</v>
      </c>
      <c r="M32" s="876">
        <f>M$4*'固定資本M係数 ok'!M31</f>
        <v>0</v>
      </c>
      <c r="N32" s="876">
        <f>N$4*'固定資本M係数 ok'!N31</f>
        <v>0</v>
      </c>
      <c r="O32" s="876">
        <f>O$4*'固定資本M係数 ok'!O31</f>
        <v>0</v>
      </c>
      <c r="P32" s="876">
        <f>P$4*'固定資本M係数 ok'!P31</f>
        <v>0</v>
      </c>
      <c r="Q32" s="876">
        <f>Q$4*'固定資本M係数 ok'!Q31</f>
        <v>0</v>
      </c>
      <c r="R32" s="876">
        <f>R$4*'固定資本M係数 ok'!R31</f>
        <v>0</v>
      </c>
      <c r="S32" s="876">
        <f>S$4*'固定資本M係数 ok'!S31</f>
        <v>0</v>
      </c>
      <c r="T32" s="876">
        <f>T$4*'固定資本M係数 ok'!T31</f>
        <v>0</v>
      </c>
      <c r="U32" s="876">
        <f>U$4*'固定資本M係数 ok'!U31</f>
        <v>0</v>
      </c>
      <c r="V32" s="876">
        <f>V$4*'固定資本M係数 ok'!V31</f>
        <v>0</v>
      </c>
      <c r="W32" s="876">
        <f>W$4*'固定資本M係数 ok'!W31</f>
        <v>0</v>
      </c>
      <c r="X32" s="876">
        <f>X$4*'固定資本M係数 ok'!X31</f>
        <v>0</v>
      </c>
      <c r="Y32" s="876">
        <f>Y$4*'固定資本M係数 ok'!Y31</f>
        <v>0</v>
      </c>
      <c r="Z32" s="876">
        <f>Z$4*'固定資本M係数 ok'!Z31</f>
        <v>0</v>
      </c>
      <c r="AA32" s="876">
        <f>AA$4*'固定資本M係数 ok'!AA31</f>
        <v>0</v>
      </c>
      <c r="AB32" s="876">
        <f>AB$4*'固定資本M係数 ok'!AB31</f>
        <v>0</v>
      </c>
      <c r="AC32" s="876">
        <f>AC$4*'固定資本M係数 ok'!AC31</f>
        <v>0</v>
      </c>
      <c r="AD32" s="876">
        <f>AD$4*'固定資本M係数 ok'!AD31</f>
        <v>0</v>
      </c>
      <c r="AE32" s="876">
        <f>AE$4*'固定資本M係数 ok'!AE31</f>
        <v>0</v>
      </c>
      <c r="AF32" s="876">
        <f>AF$4*'固定資本M係数 ok'!AF31</f>
        <v>0</v>
      </c>
      <c r="AG32" s="876">
        <f>AG$4*'固定資本M係数 ok'!AG31</f>
        <v>0</v>
      </c>
      <c r="AH32" s="876">
        <f>AH$4*'固定資本M係数 ok'!AH31</f>
        <v>0</v>
      </c>
      <c r="AI32" s="876">
        <f>AI$4*'固定資本M係数 ok'!AI31</f>
        <v>0</v>
      </c>
      <c r="AJ32" s="876">
        <f>AJ$4*'固定資本M係数 ok'!AJ31</f>
        <v>0</v>
      </c>
      <c r="AK32" s="876">
        <f>AK$4*'固定資本M係数 ok'!AK31</f>
        <v>0</v>
      </c>
      <c r="AL32" s="876">
        <f>AL$4*'固定資本M係数 ok'!AL31</f>
        <v>0</v>
      </c>
      <c r="AM32" s="876">
        <f>AM$4*'固定資本M係数 ok'!AM31</f>
        <v>0</v>
      </c>
      <c r="AN32" s="876">
        <f>AN$4*'固定資本M係数 ok'!AN31</f>
        <v>0</v>
      </c>
      <c r="AO32" s="876">
        <f>AO$4*'固定資本M係数 ok'!AO31</f>
        <v>0</v>
      </c>
      <c r="AP32" s="875">
        <f t="shared" si="0"/>
        <v>0</v>
      </c>
    </row>
    <row r="33" spans="1:42">
      <c r="A33" s="855">
        <v>29</v>
      </c>
      <c r="B33" s="854" t="s">
        <v>21</v>
      </c>
      <c r="C33" s="876">
        <f>C$4*'固定資本M係数 ok'!C32</f>
        <v>0</v>
      </c>
      <c r="D33" s="876">
        <f>D$4*'固定資本M係数 ok'!D32</f>
        <v>0</v>
      </c>
      <c r="E33" s="876">
        <f>E$4*'固定資本M係数 ok'!E32</f>
        <v>0</v>
      </c>
      <c r="F33" s="876">
        <f>F$4*'固定資本M係数 ok'!F32</f>
        <v>0</v>
      </c>
      <c r="G33" s="876">
        <f>G$4*'固定資本M係数 ok'!G32</f>
        <v>0</v>
      </c>
      <c r="H33" s="876">
        <f>H$4*'固定資本M係数 ok'!H32</f>
        <v>0</v>
      </c>
      <c r="I33" s="876">
        <f>I$4*'固定資本M係数 ok'!I32</f>
        <v>0</v>
      </c>
      <c r="J33" s="876">
        <f>J$4*'固定資本M係数 ok'!J32</f>
        <v>0</v>
      </c>
      <c r="K33" s="876">
        <f>K$4*'固定資本M係数 ok'!K32</f>
        <v>0</v>
      </c>
      <c r="L33" s="876">
        <f>L$4*'固定資本M係数 ok'!L32</f>
        <v>0</v>
      </c>
      <c r="M33" s="876">
        <f>M$4*'固定資本M係数 ok'!M32</f>
        <v>0</v>
      </c>
      <c r="N33" s="876">
        <f>N$4*'固定資本M係数 ok'!N32</f>
        <v>0</v>
      </c>
      <c r="O33" s="876">
        <f>O$4*'固定資本M係数 ok'!O32</f>
        <v>0</v>
      </c>
      <c r="P33" s="876">
        <f>P$4*'固定資本M係数 ok'!P32</f>
        <v>0</v>
      </c>
      <c r="Q33" s="876">
        <f>Q$4*'固定資本M係数 ok'!Q32</f>
        <v>0</v>
      </c>
      <c r="R33" s="876">
        <f>R$4*'固定資本M係数 ok'!R32</f>
        <v>0</v>
      </c>
      <c r="S33" s="876">
        <f>S$4*'固定資本M係数 ok'!S32</f>
        <v>0</v>
      </c>
      <c r="T33" s="876">
        <f>T$4*'固定資本M係数 ok'!T32</f>
        <v>0</v>
      </c>
      <c r="U33" s="876">
        <f>U$4*'固定資本M係数 ok'!U32</f>
        <v>0</v>
      </c>
      <c r="V33" s="876">
        <f>V$4*'固定資本M係数 ok'!V32</f>
        <v>0</v>
      </c>
      <c r="W33" s="876">
        <f>W$4*'固定資本M係数 ok'!W32</f>
        <v>0</v>
      </c>
      <c r="X33" s="876">
        <f>X$4*'固定資本M係数 ok'!X32</f>
        <v>0</v>
      </c>
      <c r="Y33" s="876">
        <f>Y$4*'固定資本M係数 ok'!Y32</f>
        <v>0</v>
      </c>
      <c r="Z33" s="876">
        <f>Z$4*'固定資本M係数 ok'!Z32</f>
        <v>0</v>
      </c>
      <c r="AA33" s="876">
        <f>AA$4*'固定資本M係数 ok'!AA32</f>
        <v>0</v>
      </c>
      <c r="AB33" s="876">
        <f>AB$4*'固定資本M係数 ok'!AB32</f>
        <v>0</v>
      </c>
      <c r="AC33" s="876">
        <f>AC$4*'固定資本M係数 ok'!AC32</f>
        <v>0</v>
      </c>
      <c r="AD33" s="876">
        <f>AD$4*'固定資本M係数 ok'!AD32</f>
        <v>0</v>
      </c>
      <c r="AE33" s="876">
        <f>AE$4*'固定資本M係数 ok'!AE32</f>
        <v>0</v>
      </c>
      <c r="AF33" s="876">
        <f>AF$4*'固定資本M係数 ok'!AF32</f>
        <v>0</v>
      </c>
      <c r="AG33" s="876">
        <f>AG$4*'固定資本M係数 ok'!AG32</f>
        <v>0</v>
      </c>
      <c r="AH33" s="876">
        <f>AH$4*'固定資本M係数 ok'!AH32</f>
        <v>0</v>
      </c>
      <c r="AI33" s="876">
        <f>AI$4*'固定資本M係数 ok'!AI32</f>
        <v>0</v>
      </c>
      <c r="AJ33" s="876">
        <f>AJ$4*'固定資本M係数 ok'!AJ32</f>
        <v>0</v>
      </c>
      <c r="AK33" s="876">
        <f>AK$4*'固定資本M係数 ok'!AK32</f>
        <v>0</v>
      </c>
      <c r="AL33" s="876">
        <f>AL$4*'固定資本M係数 ok'!AL32</f>
        <v>0</v>
      </c>
      <c r="AM33" s="876">
        <f>AM$4*'固定資本M係数 ok'!AM32</f>
        <v>0</v>
      </c>
      <c r="AN33" s="876">
        <f>AN$4*'固定資本M係数 ok'!AN32</f>
        <v>0</v>
      </c>
      <c r="AO33" s="876">
        <f>AO$4*'固定資本M係数 ok'!AO32</f>
        <v>0</v>
      </c>
      <c r="AP33" s="875">
        <f t="shared" si="0"/>
        <v>0</v>
      </c>
    </row>
    <row r="34" spans="1:42">
      <c r="A34" s="855">
        <v>30</v>
      </c>
      <c r="B34" s="854" t="s">
        <v>32</v>
      </c>
      <c r="C34" s="876">
        <f>C$4*'固定資本M係数 ok'!C33</f>
        <v>0</v>
      </c>
      <c r="D34" s="876">
        <f>D$4*'固定資本M係数 ok'!D33</f>
        <v>0</v>
      </c>
      <c r="E34" s="876">
        <f>E$4*'固定資本M係数 ok'!E33</f>
        <v>0</v>
      </c>
      <c r="F34" s="876">
        <f>F$4*'固定資本M係数 ok'!F33</f>
        <v>0</v>
      </c>
      <c r="G34" s="876">
        <f>G$4*'固定資本M係数 ok'!G33</f>
        <v>0</v>
      </c>
      <c r="H34" s="876">
        <f>H$4*'固定資本M係数 ok'!H33</f>
        <v>0</v>
      </c>
      <c r="I34" s="876">
        <f>I$4*'固定資本M係数 ok'!I33</f>
        <v>0</v>
      </c>
      <c r="J34" s="876">
        <f>J$4*'固定資本M係数 ok'!J33</f>
        <v>0</v>
      </c>
      <c r="K34" s="876">
        <f>K$4*'固定資本M係数 ok'!K33</f>
        <v>0</v>
      </c>
      <c r="L34" s="876">
        <f>L$4*'固定資本M係数 ok'!L33</f>
        <v>0</v>
      </c>
      <c r="M34" s="876">
        <f>M$4*'固定資本M係数 ok'!M33</f>
        <v>0</v>
      </c>
      <c r="N34" s="876">
        <f>N$4*'固定資本M係数 ok'!N33</f>
        <v>0</v>
      </c>
      <c r="O34" s="876">
        <f>O$4*'固定資本M係数 ok'!O33</f>
        <v>0</v>
      </c>
      <c r="P34" s="876">
        <f>P$4*'固定資本M係数 ok'!P33</f>
        <v>0</v>
      </c>
      <c r="Q34" s="876">
        <f>Q$4*'固定資本M係数 ok'!Q33</f>
        <v>0</v>
      </c>
      <c r="R34" s="876">
        <f>R$4*'固定資本M係数 ok'!R33</f>
        <v>0</v>
      </c>
      <c r="S34" s="876">
        <f>S$4*'固定資本M係数 ok'!S33</f>
        <v>0</v>
      </c>
      <c r="T34" s="876">
        <f>T$4*'固定資本M係数 ok'!T33</f>
        <v>0</v>
      </c>
      <c r="U34" s="876">
        <f>U$4*'固定資本M係数 ok'!U33</f>
        <v>0</v>
      </c>
      <c r="V34" s="876">
        <f>V$4*'固定資本M係数 ok'!V33</f>
        <v>0</v>
      </c>
      <c r="W34" s="876">
        <f>W$4*'固定資本M係数 ok'!W33</f>
        <v>0</v>
      </c>
      <c r="X34" s="876">
        <f>X$4*'固定資本M係数 ok'!X33</f>
        <v>0</v>
      </c>
      <c r="Y34" s="876">
        <f>Y$4*'固定資本M係数 ok'!Y33</f>
        <v>0</v>
      </c>
      <c r="Z34" s="876">
        <f>Z$4*'固定資本M係数 ok'!Z33</f>
        <v>0</v>
      </c>
      <c r="AA34" s="876">
        <f>AA$4*'固定資本M係数 ok'!AA33</f>
        <v>0</v>
      </c>
      <c r="AB34" s="876">
        <f>AB$4*'固定資本M係数 ok'!AB33</f>
        <v>0</v>
      </c>
      <c r="AC34" s="876">
        <f>AC$4*'固定資本M係数 ok'!AC33</f>
        <v>0</v>
      </c>
      <c r="AD34" s="876">
        <f>AD$4*'固定資本M係数 ok'!AD33</f>
        <v>0</v>
      </c>
      <c r="AE34" s="876">
        <f>AE$4*'固定資本M係数 ok'!AE33</f>
        <v>0</v>
      </c>
      <c r="AF34" s="876">
        <f>AF$4*'固定資本M係数 ok'!AF33</f>
        <v>0</v>
      </c>
      <c r="AG34" s="876">
        <f>AG$4*'固定資本M係数 ok'!AG33</f>
        <v>0</v>
      </c>
      <c r="AH34" s="876">
        <f>AH$4*'固定資本M係数 ok'!AH33</f>
        <v>0</v>
      </c>
      <c r="AI34" s="876">
        <f>AI$4*'固定資本M係数 ok'!AI33</f>
        <v>0</v>
      </c>
      <c r="AJ34" s="876">
        <f>AJ$4*'固定資本M係数 ok'!AJ33</f>
        <v>0</v>
      </c>
      <c r="AK34" s="876">
        <f>AK$4*'固定資本M係数 ok'!AK33</f>
        <v>0</v>
      </c>
      <c r="AL34" s="876">
        <f>AL$4*'固定資本M係数 ok'!AL33</f>
        <v>0</v>
      </c>
      <c r="AM34" s="876">
        <f>AM$4*'固定資本M係数 ok'!AM33</f>
        <v>0</v>
      </c>
      <c r="AN34" s="876">
        <f>AN$4*'固定資本M係数 ok'!AN33</f>
        <v>0</v>
      </c>
      <c r="AO34" s="876">
        <f>AO$4*'固定資本M係数 ok'!AO33</f>
        <v>0</v>
      </c>
      <c r="AP34" s="875">
        <f t="shared" si="0"/>
        <v>0</v>
      </c>
    </row>
    <row r="35" spans="1:42">
      <c r="A35" s="855">
        <v>31</v>
      </c>
      <c r="B35" s="854" t="s">
        <v>22</v>
      </c>
      <c r="C35" s="876">
        <f>C$4*'固定資本M係数 ok'!C34</f>
        <v>0</v>
      </c>
      <c r="D35" s="876">
        <f>D$4*'固定資本M係数 ok'!D34</f>
        <v>0</v>
      </c>
      <c r="E35" s="876">
        <f>E$4*'固定資本M係数 ok'!E34</f>
        <v>0</v>
      </c>
      <c r="F35" s="876">
        <f>F$4*'固定資本M係数 ok'!F34</f>
        <v>0</v>
      </c>
      <c r="G35" s="876">
        <f>G$4*'固定資本M係数 ok'!G34</f>
        <v>0</v>
      </c>
      <c r="H35" s="876">
        <f>H$4*'固定資本M係数 ok'!H34</f>
        <v>0</v>
      </c>
      <c r="I35" s="876">
        <f>I$4*'固定資本M係数 ok'!I34</f>
        <v>0</v>
      </c>
      <c r="J35" s="876">
        <f>J$4*'固定資本M係数 ok'!J34</f>
        <v>0</v>
      </c>
      <c r="K35" s="876">
        <f>K$4*'固定資本M係数 ok'!K34</f>
        <v>0</v>
      </c>
      <c r="L35" s="876">
        <f>L$4*'固定資本M係数 ok'!L34</f>
        <v>0</v>
      </c>
      <c r="M35" s="876">
        <f>M$4*'固定資本M係数 ok'!M34</f>
        <v>0</v>
      </c>
      <c r="N35" s="876">
        <f>N$4*'固定資本M係数 ok'!N34</f>
        <v>0</v>
      </c>
      <c r="O35" s="876">
        <f>O$4*'固定資本M係数 ok'!O34</f>
        <v>0</v>
      </c>
      <c r="P35" s="876">
        <f>P$4*'固定資本M係数 ok'!P34</f>
        <v>0</v>
      </c>
      <c r="Q35" s="876">
        <f>Q$4*'固定資本M係数 ok'!Q34</f>
        <v>0</v>
      </c>
      <c r="R35" s="876">
        <f>R$4*'固定資本M係数 ok'!R34</f>
        <v>0</v>
      </c>
      <c r="S35" s="876">
        <f>S$4*'固定資本M係数 ok'!S34</f>
        <v>0</v>
      </c>
      <c r="T35" s="876">
        <f>T$4*'固定資本M係数 ok'!T34</f>
        <v>0</v>
      </c>
      <c r="U35" s="876">
        <f>U$4*'固定資本M係数 ok'!U34</f>
        <v>0</v>
      </c>
      <c r="V35" s="876">
        <f>V$4*'固定資本M係数 ok'!V34</f>
        <v>0</v>
      </c>
      <c r="W35" s="876">
        <f>W$4*'固定資本M係数 ok'!W34</f>
        <v>0</v>
      </c>
      <c r="X35" s="876">
        <f>X$4*'固定資本M係数 ok'!X34</f>
        <v>0</v>
      </c>
      <c r="Y35" s="876">
        <f>Y$4*'固定資本M係数 ok'!Y34</f>
        <v>0</v>
      </c>
      <c r="Z35" s="876">
        <f>Z$4*'固定資本M係数 ok'!Z34</f>
        <v>0</v>
      </c>
      <c r="AA35" s="876">
        <f>AA$4*'固定資本M係数 ok'!AA34</f>
        <v>0</v>
      </c>
      <c r="AB35" s="876">
        <f>AB$4*'固定資本M係数 ok'!AB34</f>
        <v>0</v>
      </c>
      <c r="AC35" s="876">
        <f>AC$4*'固定資本M係数 ok'!AC34</f>
        <v>0</v>
      </c>
      <c r="AD35" s="876">
        <f>AD$4*'固定資本M係数 ok'!AD34</f>
        <v>0</v>
      </c>
      <c r="AE35" s="876">
        <f>AE$4*'固定資本M係数 ok'!AE34</f>
        <v>0</v>
      </c>
      <c r="AF35" s="876">
        <f>AF$4*'固定資本M係数 ok'!AF34</f>
        <v>0</v>
      </c>
      <c r="AG35" s="876">
        <f>AG$4*'固定資本M係数 ok'!AG34</f>
        <v>0</v>
      </c>
      <c r="AH35" s="876">
        <f>AH$4*'固定資本M係数 ok'!AH34</f>
        <v>0</v>
      </c>
      <c r="AI35" s="876">
        <f>AI$4*'固定資本M係数 ok'!AI34</f>
        <v>0</v>
      </c>
      <c r="AJ35" s="876">
        <f>AJ$4*'固定資本M係数 ok'!AJ34</f>
        <v>0</v>
      </c>
      <c r="AK35" s="876">
        <f>AK$4*'固定資本M係数 ok'!AK34</f>
        <v>0</v>
      </c>
      <c r="AL35" s="876">
        <f>AL$4*'固定資本M係数 ok'!AL34</f>
        <v>0</v>
      </c>
      <c r="AM35" s="876">
        <f>AM$4*'固定資本M係数 ok'!AM34</f>
        <v>0</v>
      </c>
      <c r="AN35" s="876">
        <f>AN$4*'固定資本M係数 ok'!AN34</f>
        <v>0</v>
      </c>
      <c r="AO35" s="876">
        <f>AO$4*'固定資本M係数 ok'!AO34</f>
        <v>0</v>
      </c>
      <c r="AP35" s="875">
        <f t="shared" si="0"/>
        <v>0</v>
      </c>
    </row>
    <row r="36" spans="1:42">
      <c r="A36" s="855">
        <v>32</v>
      </c>
      <c r="B36" s="854" t="s">
        <v>23</v>
      </c>
      <c r="C36" s="876">
        <f>C$4*'固定資本M係数 ok'!C35</f>
        <v>0</v>
      </c>
      <c r="D36" s="876">
        <f>D$4*'固定資本M係数 ok'!D35</f>
        <v>0</v>
      </c>
      <c r="E36" s="876">
        <f>E$4*'固定資本M係数 ok'!E35</f>
        <v>0</v>
      </c>
      <c r="F36" s="876">
        <f>F$4*'固定資本M係数 ok'!F35</f>
        <v>0</v>
      </c>
      <c r="G36" s="876">
        <f>G$4*'固定資本M係数 ok'!G35</f>
        <v>0</v>
      </c>
      <c r="H36" s="876">
        <f>H$4*'固定資本M係数 ok'!H35</f>
        <v>0</v>
      </c>
      <c r="I36" s="876">
        <f>I$4*'固定資本M係数 ok'!I35</f>
        <v>0</v>
      </c>
      <c r="J36" s="876">
        <f>J$4*'固定資本M係数 ok'!J35</f>
        <v>0</v>
      </c>
      <c r="K36" s="876">
        <f>K$4*'固定資本M係数 ok'!K35</f>
        <v>0</v>
      </c>
      <c r="L36" s="876">
        <f>L$4*'固定資本M係数 ok'!L35</f>
        <v>0</v>
      </c>
      <c r="M36" s="876">
        <f>M$4*'固定資本M係数 ok'!M35</f>
        <v>0</v>
      </c>
      <c r="N36" s="876">
        <f>N$4*'固定資本M係数 ok'!N35</f>
        <v>0</v>
      </c>
      <c r="O36" s="876">
        <f>O$4*'固定資本M係数 ok'!O35</f>
        <v>0</v>
      </c>
      <c r="P36" s="876">
        <f>P$4*'固定資本M係数 ok'!P35</f>
        <v>0</v>
      </c>
      <c r="Q36" s="876">
        <f>Q$4*'固定資本M係数 ok'!Q35</f>
        <v>0</v>
      </c>
      <c r="R36" s="876">
        <f>R$4*'固定資本M係数 ok'!R35</f>
        <v>0</v>
      </c>
      <c r="S36" s="876">
        <f>S$4*'固定資本M係数 ok'!S35</f>
        <v>0</v>
      </c>
      <c r="T36" s="876">
        <f>T$4*'固定資本M係数 ok'!T35</f>
        <v>0</v>
      </c>
      <c r="U36" s="876">
        <f>U$4*'固定資本M係数 ok'!U35</f>
        <v>0</v>
      </c>
      <c r="V36" s="876">
        <f>V$4*'固定資本M係数 ok'!V35</f>
        <v>0</v>
      </c>
      <c r="W36" s="876">
        <f>W$4*'固定資本M係数 ok'!W35</f>
        <v>0</v>
      </c>
      <c r="X36" s="876">
        <f>X$4*'固定資本M係数 ok'!X35</f>
        <v>0</v>
      </c>
      <c r="Y36" s="876">
        <f>Y$4*'固定資本M係数 ok'!Y35</f>
        <v>0</v>
      </c>
      <c r="Z36" s="876">
        <f>Z$4*'固定資本M係数 ok'!Z35</f>
        <v>0</v>
      </c>
      <c r="AA36" s="876">
        <f>AA$4*'固定資本M係数 ok'!AA35</f>
        <v>0</v>
      </c>
      <c r="AB36" s="876">
        <f>AB$4*'固定資本M係数 ok'!AB35</f>
        <v>0</v>
      </c>
      <c r="AC36" s="876">
        <f>AC$4*'固定資本M係数 ok'!AC35</f>
        <v>0</v>
      </c>
      <c r="AD36" s="876">
        <f>AD$4*'固定資本M係数 ok'!AD35</f>
        <v>0</v>
      </c>
      <c r="AE36" s="876">
        <f>AE$4*'固定資本M係数 ok'!AE35</f>
        <v>0</v>
      </c>
      <c r="AF36" s="876">
        <f>AF$4*'固定資本M係数 ok'!AF35</f>
        <v>0</v>
      </c>
      <c r="AG36" s="876">
        <f>AG$4*'固定資本M係数 ok'!AG35</f>
        <v>0</v>
      </c>
      <c r="AH36" s="876">
        <f>AH$4*'固定資本M係数 ok'!AH35</f>
        <v>0</v>
      </c>
      <c r="AI36" s="876">
        <f>AI$4*'固定資本M係数 ok'!AI35</f>
        <v>0</v>
      </c>
      <c r="AJ36" s="876">
        <f>AJ$4*'固定資本M係数 ok'!AJ35</f>
        <v>0</v>
      </c>
      <c r="AK36" s="876">
        <f>AK$4*'固定資本M係数 ok'!AK35</f>
        <v>0</v>
      </c>
      <c r="AL36" s="876">
        <f>AL$4*'固定資本M係数 ok'!AL35</f>
        <v>0</v>
      </c>
      <c r="AM36" s="876">
        <f>AM$4*'固定資本M係数 ok'!AM35</f>
        <v>0</v>
      </c>
      <c r="AN36" s="876">
        <f>AN$4*'固定資本M係数 ok'!AN35</f>
        <v>0</v>
      </c>
      <c r="AO36" s="876">
        <f>AO$4*'固定資本M係数 ok'!AO35</f>
        <v>0</v>
      </c>
      <c r="AP36" s="875">
        <f t="shared" si="0"/>
        <v>0</v>
      </c>
    </row>
    <row r="37" spans="1:42">
      <c r="A37" s="855">
        <v>33</v>
      </c>
      <c r="B37" s="854" t="s">
        <v>24</v>
      </c>
      <c r="C37" s="876">
        <f>C$4*'固定資本M係数 ok'!C36</f>
        <v>0</v>
      </c>
      <c r="D37" s="876">
        <f>D$4*'固定資本M係数 ok'!D36</f>
        <v>0</v>
      </c>
      <c r="E37" s="876">
        <f>E$4*'固定資本M係数 ok'!E36</f>
        <v>0</v>
      </c>
      <c r="F37" s="876">
        <f>F$4*'固定資本M係数 ok'!F36</f>
        <v>0</v>
      </c>
      <c r="G37" s="876">
        <f>G$4*'固定資本M係数 ok'!G36</f>
        <v>0</v>
      </c>
      <c r="H37" s="876">
        <f>H$4*'固定資本M係数 ok'!H36</f>
        <v>0</v>
      </c>
      <c r="I37" s="876">
        <f>I$4*'固定資本M係数 ok'!I36</f>
        <v>0</v>
      </c>
      <c r="J37" s="876">
        <f>J$4*'固定資本M係数 ok'!J36</f>
        <v>0</v>
      </c>
      <c r="K37" s="876">
        <f>K$4*'固定資本M係数 ok'!K36</f>
        <v>0</v>
      </c>
      <c r="L37" s="876">
        <f>L$4*'固定資本M係数 ok'!L36</f>
        <v>0</v>
      </c>
      <c r="M37" s="876">
        <f>M$4*'固定資本M係数 ok'!M36</f>
        <v>0</v>
      </c>
      <c r="N37" s="876">
        <f>N$4*'固定資本M係数 ok'!N36</f>
        <v>0</v>
      </c>
      <c r="O37" s="876">
        <f>O$4*'固定資本M係数 ok'!O36</f>
        <v>0</v>
      </c>
      <c r="P37" s="876">
        <f>P$4*'固定資本M係数 ok'!P36</f>
        <v>0</v>
      </c>
      <c r="Q37" s="876">
        <f>Q$4*'固定資本M係数 ok'!Q36</f>
        <v>0</v>
      </c>
      <c r="R37" s="876">
        <f>R$4*'固定資本M係数 ok'!R36</f>
        <v>0</v>
      </c>
      <c r="S37" s="876">
        <f>S$4*'固定資本M係数 ok'!S36</f>
        <v>0</v>
      </c>
      <c r="T37" s="876">
        <f>T$4*'固定資本M係数 ok'!T36</f>
        <v>0</v>
      </c>
      <c r="U37" s="876">
        <f>U$4*'固定資本M係数 ok'!U36</f>
        <v>0</v>
      </c>
      <c r="V37" s="876">
        <f>V$4*'固定資本M係数 ok'!V36</f>
        <v>0</v>
      </c>
      <c r="W37" s="876">
        <f>W$4*'固定資本M係数 ok'!W36</f>
        <v>0</v>
      </c>
      <c r="X37" s="876">
        <f>X$4*'固定資本M係数 ok'!X36</f>
        <v>0</v>
      </c>
      <c r="Y37" s="876">
        <f>Y$4*'固定資本M係数 ok'!Y36</f>
        <v>0</v>
      </c>
      <c r="Z37" s="876">
        <f>Z$4*'固定資本M係数 ok'!Z36</f>
        <v>0</v>
      </c>
      <c r="AA37" s="876">
        <f>AA$4*'固定資本M係数 ok'!AA36</f>
        <v>0</v>
      </c>
      <c r="AB37" s="876">
        <f>AB$4*'固定資本M係数 ok'!AB36</f>
        <v>0</v>
      </c>
      <c r="AC37" s="876">
        <f>AC$4*'固定資本M係数 ok'!AC36</f>
        <v>0</v>
      </c>
      <c r="AD37" s="876">
        <f>AD$4*'固定資本M係数 ok'!AD36</f>
        <v>0</v>
      </c>
      <c r="AE37" s="876">
        <f>AE$4*'固定資本M係数 ok'!AE36</f>
        <v>0</v>
      </c>
      <c r="AF37" s="876">
        <f>AF$4*'固定資本M係数 ok'!AF36</f>
        <v>0</v>
      </c>
      <c r="AG37" s="876">
        <f>AG$4*'固定資本M係数 ok'!AG36</f>
        <v>0</v>
      </c>
      <c r="AH37" s="876">
        <f>AH$4*'固定資本M係数 ok'!AH36</f>
        <v>0</v>
      </c>
      <c r="AI37" s="876">
        <f>AI$4*'固定資本M係数 ok'!AI36</f>
        <v>0</v>
      </c>
      <c r="AJ37" s="876">
        <f>AJ$4*'固定資本M係数 ok'!AJ36</f>
        <v>0</v>
      </c>
      <c r="AK37" s="876">
        <f>AK$4*'固定資本M係数 ok'!AK36</f>
        <v>0</v>
      </c>
      <c r="AL37" s="876">
        <f>AL$4*'固定資本M係数 ok'!AL36</f>
        <v>0</v>
      </c>
      <c r="AM37" s="876">
        <f>AM$4*'固定資本M係数 ok'!AM36</f>
        <v>0</v>
      </c>
      <c r="AN37" s="876">
        <f>AN$4*'固定資本M係数 ok'!AN36</f>
        <v>0</v>
      </c>
      <c r="AO37" s="876">
        <f>AO$4*'固定資本M係数 ok'!AO36</f>
        <v>0</v>
      </c>
      <c r="AP37" s="875">
        <f t="shared" si="0"/>
        <v>0</v>
      </c>
    </row>
    <row r="38" spans="1:42">
      <c r="A38" s="855">
        <v>34</v>
      </c>
      <c r="B38" s="854" t="s">
        <v>31</v>
      </c>
      <c r="C38" s="876">
        <f>C$4*'固定資本M係数 ok'!C37</f>
        <v>0</v>
      </c>
      <c r="D38" s="876">
        <f>D$4*'固定資本M係数 ok'!D37</f>
        <v>0</v>
      </c>
      <c r="E38" s="876">
        <f>E$4*'固定資本M係数 ok'!E37</f>
        <v>0</v>
      </c>
      <c r="F38" s="876">
        <f>F$4*'固定資本M係数 ok'!F37</f>
        <v>0</v>
      </c>
      <c r="G38" s="876">
        <f>G$4*'固定資本M係数 ok'!G37</f>
        <v>0</v>
      </c>
      <c r="H38" s="876">
        <f>H$4*'固定資本M係数 ok'!H37</f>
        <v>0</v>
      </c>
      <c r="I38" s="876">
        <f>I$4*'固定資本M係数 ok'!I37</f>
        <v>0</v>
      </c>
      <c r="J38" s="876">
        <f>J$4*'固定資本M係数 ok'!J37</f>
        <v>0</v>
      </c>
      <c r="K38" s="876">
        <f>K$4*'固定資本M係数 ok'!K37</f>
        <v>0</v>
      </c>
      <c r="L38" s="876">
        <f>L$4*'固定資本M係数 ok'!L37</f>
        <v>0</v>
      </c>
      <c r="M38" s="876">
        <f>M$4*'固定資本M係数 ok'!M37</f>
        <v>0</v>
      </c>
      <c r="N38" s="876">
        <f>N$4*'固定資本M係数 ok'!N37</f>
        <v>0</v>
      </c>
      <c r="O38" s="876">
        <f>O$4*'固定資本M係数 ok'!O37</f>
        <v>0</v>
      </c>
      <c r="P38" s="876">
        <f>P$4*'固定資本M係数 ok'!P37</f>
        <v>0</v>
      </c>
      <c r="Q38" s="876">
        <f>Q$4*'固定資本M係数 ok'!Q37</f>
        <v>0</v>
      </c>
      <c r="R38" s="876">
        <f>R$4*'固定資本M係数 ok'!R37</f>
        <v>0</v>
      </c>
      <c r="S38" s="876">
        <f>S$4*'固定資本M係数 ok'!S37</f>
        <v>0</v>
      </c>
      <c r="T38" s="876">
        <f>T$4*'固定資本M係数 ok'!T37</f>
        <v>0</v>
      </c>
      <c r="U38" s="876">
        <f>U$4*'固定資本M係数 ok'!U37</f>
        <v>0</v>
      </c>
      <c r="V38" s="876">
        <f>V$4*'固定資本M係数 ok'!V37</f>
        <v>0</v>
      </c>
      <c r="W38" s="876">
        <f>W$4*'固定資本M係数 ok'!W37</f>
        <v>0</v>
      </c>
      <c r="X38" s="876">
        <f>X$4*'固定資本M係数 ok'!X37</f>
        <v>0</v>
      </c>
      <c r="Y38" s="876">
        <f>Y$4*'固定資本M係数 ok'!Y37</f>
        <v>0</v>
      </c>
      <c r="Z38" s="876">
        <f>Z$4*'固定資本M係数 ok'!Z37</f>
        <v>0</v>
      </c>
      <c r="AA38" s="876">
        <f>AA$4*'固定資本M係数 ok'!AA37</f>
        <v>0</v>
      </c>
      <c r="AB38" s="876">
        <f>AB$4*'固定資本M係数 ok'!AB37</f>
        <v>0</v>
      </c>
      <c r="AC38" s="876">
        <f>AC$4*'固定資本M係数 ok'!AC37</f>
        <v>0</v>
      </c>
      <c r="AD38" s="876">
        <f>AD$4*'固定資本M係数 ok'!AD37</f>
        <v>0</v>
      </c>
      <c r="AE38" s="876">
        <f>AE$4*'固定資本M係数 ok'!AE37</f>
        <v>0</v>
      </c>
      <c r="AF38" s="876">
        <f>AF$4*'固定資本M係数 ok'!AF37</f>
        <v>0</v>
      </c>
      <c r="AG38" s="876">
        <f>AG$4*'固定資本M係数 ok'!AG37</f>
        <v>0</v>
      </c>
      <c r="AH38" s="876">
        <f>AH$4*'固定資本M係数 ok'!AH37</f>
        <v>0</v>
      </c>
      <c r="AI38" s="876">
        <f>AI$4*'固定資本M係数 ok'!AI37</f>
        <v>0</v>
      </c>
      <c r="AJ38" s="876">
        <f>AJ$4*'固定資本M係数 ok'!AJ37</f>
        <v>0</v>
      </c>
      <c r="AK38" s="876">
        <f>AK$4*'固定資本M係数 ok'!AK37</f>
        <v>0</v>
      </c>
      <c r="AL38" s="876">
        <f>AL$4*'固定資本M係数 ok'!AL37</f>
        <v>0</v>
      </c>
      <c r="AM38" s="876">
        <f>AM$4*'固定資本M係数 ok'!AM37</f>
        <v>0</v>
      </c>
      <c r="AN38" s="876">
        <f>AN$4*'固定資本M係数 ok'!AN37</f>
        <v>0</v>
      </c>
      <c r="AO38" s="876">
        <f>AO$4*'固定資本M係数 ok'!AO37</f>
        <v>0</v>
      </c>
      <c r="AP38" s="875">
        <f t="shared" si="0"/>
        <v>0</v>
      </c>
    </row>
    <row r="39" spans="1:42">
      <c r="A39" s="855">
        <v>35</v>
      </c>
      <c r="B39" s="854" t="s">
        <v>447</v>
      </c>
      <c r="C39" s="876">
        <f>C$4*'固定資本M係数 ok'!C38</f>
        <v>0</v>
      </c>
      <c r="D39" s="876">
        <f>D$4*'固定資本M係数 ok'!D38</f>
        <v>0</v>
      </c>
      <c r="E39" s="876">
        <f>E$4*'固定資本M係数 ok'!E38</f>
        <v>0</v>
      </c>
      <c r="F39" s="876">
        <f>F$4*'固定資本M係数 ok'!F38</f>
        <v>0</v>
      </c>
      <c r="G39" s="876">
        <f>G$4*'固定資本M係数 ok'!G38</f>
        <v>0</v>
      </c>
      <c r="H39" s="876">
        <f>H$4*'固定資本M係数 ok'!H38</f>
        <v>0</v>
      </c>
      <c r="I39" s="876">
        <f>I$4*'固定資本M係数 ok'!I38</f>
        <v>0</v>
      </c>
      <c r="J39" s="876">
        <f>J$4*'固定資本M係数 ok'!J38</f>
        <v>0</v>
      </c>
      <c r="K39" s="876">
        <f>K$4*'固定資本M係数 ok'!K38</f>
        <v>0</v>
      </c>
      <c r="L39" s="876">
        <f>L$4*'固定資本M係数 ok'!L38</f>
        <v>0</v>
      </c>
      <c r="M39" s="876">
        <f>M$4*'固定資本M係数 ok'!M38</f>
        <v>0</v>
      </c>
      <c r="N39" s="876">
        <f>N$4*'固定資本M係数 ok'!N38</f>
        <v>0</v>
      </c>
      <c r="O39" s="876">
        <f>O$4*'固定資本M係数 ok'!O38</f>
        <v>0</v>
      </c>
      <c r="P39" s="876">
        <f>P$4*'固定資本M係数 ok'!P38</f>
        <v>0</v>
      </c>
      <c r="Q39" s="876">
        <f>Q$4*'固定資本M係数 ok'!Q38</f>
        <v>0</v>
      </c>
      <c r="R39" s="876">
        <f>R$4*'固定資本M係数 ok'!R38</f>
        <v>0</v>
      </c>
      <c r="S39" s="876">
        <f>S$4*'固定資本M係数 ok'!S38</f>
        <v>0</v>
      </c>
      <c r="T39" s="876">
        <f>T$4*'固定資本M係数 ok'!T38</f>
        <v>0</v>
      </c>
      <c r="U39" s="876">
        <f>U$4*'固定資本M係数 ok'!U38</f>
        <v>0</v>
      </c>
      <c r="V39" s="876">
        <f>V$4*'固定資本M係数 ok'!V38</f>
        <v>0</v>
      </c>
      <c r="W39" s="876">
        <f>W$4*'固定資本M係数 ok'!W38</f>
        <v>0</v>
      </c>
      <c r="X39" s="876">
        <f>X$4*'固定資本M係数 ok'!X38</f>
        <v>0</v>
      </c>
      <c r="Y39" s="876">
        <f>Y$4*'固定資本M係数 ok'!Y38</f>
        <v>0</v>
      </c>
      <c r="Z39" s="876">
        <f>Z$4*'固定資本M係数 ok'!Z38</f>
        <v>0</v>
      </c>
      <c r="AA39" s="876">
        <f>AA$4*'固定資本M係数 ok'!AA38</f>
        <v>0</v>
      </c>
      <c r="AB39" s="876">
        <f>AB$4*'固定資本M係数 ok'!AB38</f>
        <v>0</v>
      </c>
      <c r="AC39" s="876">
        <f>AC$4*'固定資本M係数 ok'!AC38</f>
        <v>0</v>
      </c>
      <c r="AD39" s="876">
        <f>AD$4*'固定資本M係数 ok'!AD38</f>
        <v>0</v>
      </c>
      <c r="AE39" s="876">
        <f>AE$4*'固定資本M係数 ok'!AE38</f>
        <v>0</v>
      </c>
      <c r="AF39" s="876">
        <f>AF$4*'固定資本M係数 ok'!AF38</f>
        <v>0</v>
      </c>
      <c r="AG39" s="876">
        <f>AG$4*'固定資本M係数 ok'!AG38</f>
        <v>0</v>
      </c>
      <c r="AH39" s="876">
        <f>AH$4*'固定資本M係数 ok'!AH38</f>
        <v>0</v>
      </c>
      <c r="AI39" s="876">
        <f>AI$4*'固定資本M係数 ok'!AI38</f>
        <v>0</v>
      </c>
      <c r="AJ39" s="876">
        <f>AJ$4*'固定資本M係数 ok'!AJ38</f>
        <v>0</v>
      </c>
      <c r="AK39" s="876">
        <f>AK$4*'固定資本M係数 ok'!AK38</f>
        <v>0</v>
      </c>
      <c r="AL39" s="876">
        <f>AL$4*'固定資本M係数 ok'!AL38</f>
        <v>0</v>
      </c>
      <c r="AM39" s="876">
        <f>AM$4*'固定資本M係数 ok'!AM38</f>
        <v>0</v>
      </c>
      <c r="AN39" s="876">
        <f>AN$4*'固定資本M係数 ok'!AN38</f>
        <v>0</v>
      </c>
      <c r="AO39" s="876">
        <f>AO$4*'固定資本M係数 ok'!AO38</f>
        <v>0</v>
      </c>
      <c r="AP39" s="875">
        <f t="shared" si="0"/>
        <v>0</v>
      </c>
    </row>
    <row r="40" spans="1:42">
      <c r="A40" s="855">
        <v>36</v>
      </c>
      <c r="B40" s="854" t="s">
        <v>25</v>
      </c>
      <c r="C40" s="876">
        <f>C$4*'固定資本M係数 ok'!C39</f>
        <v>0</v>
      </c>
      <c r="D40" s="876">
        <f>D$4*'固定資本M係数 ok'!D39</f>
        <v>0</v>
      </c>
      <c r="E40" s="876">
        <f>E$4*'固定資本M係数 ok'!E39</f>
        <v>0</v>
      </c>
      <c r="F40" s="876">
        <f>F$4*'固定資本M係数 ok'!F39</f>
        <v>0</v>
      </c>
      <c r="G40" s="876">
        <f>G$4*'固定資本M係数 ok'!G39</f>
        <v>0</v>
      </c>
      <c r="H40" s="876">
        <f>H$4*'固定資本M係数 ok'!H39</f>
        <v>0</v>
      </c>
      <c r="I40" s="876">
        <f>I$4*'固定資本M係数 ok'!I39</f>
        <v>0</v>
      </c>
      <c r="J40" s="876">
        <f>J$4*'固定資本M係数 ok'!J39</f>
        <v>0</v>
      </c>
      <c r="K40" s="876">
        <f>K$4*'固定資本M係数 ok'!K39</f>
        <v>0</v>
      </c>
      <c r="L40" s="876">
        <f>L$4*'固定資本M係数 ok'!L39</f>
        <v>0</v>
      </c>
      <c r="M40" s="876">
        <f>M$4*'固定資本M係数 ok'!M39</f>
        <v>0</v>
      </c>
      <c r="N40" s="876">
        <f>N$4*'固定資本M係数 ok'!N39</f>
        <v>0</v>
      </c>
      <c r="O40" s="876">
        <f>O$4*'固定資本M係数 ok'!O39</f>
        <v>0</v>
      </c>
      <c r="P40" s="876">
        <f>P$4*'固定資本M係数 ok'!P39</f>
        <v>0</v>
      </c>
      <c r="Q40" s="876">
        <f>Q$4*'固定資本M係数 ok'!Q39</f>
        <v>0</v>
      </c>
      <c r="R40" s="876">
        <f>R$4*'固定資本M係数 ok'!R39</f>
        <v>0</v>
      </c>
      <c r="S40" s="876">
        <f>S$4*'固定資本M係数 ok'!S39</f>
        <v>0</v>
      </c>
      <c r="T40" s="876">
        <f>T$4*'固定資本M係数 ok'!T39</f>
        <v>0</v>
      </c>
      <c r="U40" s="876">
        <f>U$4*'固定資本M係数 ok'!U39</f>
        <v>0</v>
      </c>
      <c r="V40" s="876">
        <f>V$4*'固定資本M係数 ok'!V39</f>
        <v>0</v>
      </c>
      <c r="W40" s="876">
        <f>W$4*'固定資本M係数 ok'!W39</f>
        <v>0</v>
      </c>
      <c r="X40" s="876">
        <f>X$4*'固定資本M係数 ok'!X39</f>
        <v>0</v>
      </c>
      <c r="Y40" s="876">
        <f>Y$4*'固定資本M係数 ok'!Y39</f>
        <v>0</v>
      </c>
      <c r="Z40" s="876">
        <f>Z$4*'固定資本M係数 ok'!Z39</f>
        <v>0</v>
      </c>
      <c r="AA40" s="876">
        <f>AA$4*'固定資本M係数 ok'!AA39</f>
        <v>0</v>
      </c>
      <c r="AB40" s="876">
        <f>AB$4*'固定資本M係数 ok'!AB39</f>
        <v>0</v>
      </c>
      <c r="AC40" s="876">
        <f>AC$4*'固定資本M係数 ok'!AC39</f>
        <v>0</v>
      </c>
      <c r="AD40" s="876">
        <f>AD$4*'固定資本M係数 ok'!AD39</f>
        <v>0</v>
      </c>
      <c r="AE40" s="876">
        <f>AE$4*'固定資本M係数 ok'!AE39</f>
        <v>0</v>
      </c>
      <c r="AF40" s="876">
        <f>AF$4*'固定資本M係数 ok'!AF39</f>
        <v>0</v>
      </c>
      <c r="AG40" s="876">
        <f>AG$4*'固定資本M係数 ok'!AG39</f>
        <v>0</v>
      </c>
      <c r="AH40" s="876">
        <f>AH$4*'固定資本M係数 ok'!AH39</f>
        <v>0</v>
      </c>
      <c r="AI40" s="876">
        <f>AI$4*'固定資本M係数 ok'!AI39</f>
        <v>0</v>
      </c>
      <c r="AJ40" s="876">
        <f>AJ$4*'固定資本M係数 ok'!AJ39</f>
        <v>0</v>
      </c>
      <c r="AK40" s="876">
        <f>AK$4*'固定資本M係数 ok'!AK39</f>
        <v>0</v>
      </c>
      <c r="AL40" s="876">
        <f>AL$4*'固定資本M係数 ok'!AL39</f>
        <v>0</v>
      </c>
      <c r="AM40" s="876">
        <f>AM$4*'固定資本M係数 ok'!AM39</f>
        <v>0</v>
      </c>
      <c r="AN40" s="876">
        <f>AN$4*'固定資本M係数 ok'!AN39</f>
        <v>0</v>
      </c>
      <c r="AO40" s="876">
        <f>AO$4*'固定資本M係数 ok'!AO39</f>
        <v>0</v>
      </c>
      <c r="AP40" s="875">
        <f t="shared" si="0"/>
        <v>0</v>
      </c>
    </row>
    <row r="41" spans="1:42">
      <c r="A41" s="855">
        <v>37</v>
      </c>
      <c r="B41" s="854" t="s">
        <v>26</v>
      </c>
      <c r="C41" s="876">
        <f>C$4*'固定資本M係数 ok'!C40</f>
        <v>0</v>
      </c>
      <c r="D41" s="876">
        <f>D$4*'固定資本M係数 ok'!D40</f>
        <v>0</v>
      </c>
      <c r="E41" s="876">
        <f>E$4*'固定資本M係数 ok'!E40</f>
        <v>0</v>
      </c>
      <c r="F41" s="876">
        <f>F$4*'固定資本M係数 ok'!F40</f>
        <v>0</v>
      </c>
      <c r="G41" s="876">
        <f>G$4*'固定資本M係数 ok'!G40</f>
        <v>0</v>
      </c>
      <c r="H41" s="876">
        <f>H$4*'固定資本M係数 ok'!H40</f>
        <v>0</v>
      </c>
      <c r="I41" s="876">
        <f>I$4*'固定資本M係数 ok'!I40</f>
        <v>0</v>
      </c>
      <c r="J41" s="876">
        <f>J$4*'固定資本M係数 ok'!J40</f>
        <v>0</v>
      </c>
      <c r="K41" s="876">
        <f>K$4*'固定資本M係数 ok'!K40</f>
        <v>0</v>
      </c>
      <c r="L41" s="876">
        <f>L$4*'固定資本M係数 ok'!L40</f>
        <v>0</v>
      </c>
      <c r="M41" s="876">
        <f>M$4*'固定資本M係数 ok'!M40</f>
        <v>0</v>
      </c>
      <c r="N41" s="876">
        <f>N$4*'固定資本M係数 ok'!N40</f>
        <v>0</v>
      </c>
      <c r="O41" s="876">
        <f>O$4*'固定資本M係数 ok'!O40</f>
        <v>0</v>
      </c>
      <c r="P41" s="876">
        <f>P$4*'固定資本M係数 ok'!P40</f>
        <v>0</v>
      </c>
      <c r="Q41" s="876">
        <f>Q$4*'固定資本M係数 ok'!Q40</f>
        <v>0</v>
      </c>
      <c r="R41" s="876">
        <f>R$4*'固定資本M係数 ok'!R40</f>
        <v>0</v>
      </c>
      <c r="S41" s="876">
        <f>S$4*'固定資本M係数 ok'!S40</f>
        <v>0</v>
      </c>
      <c r="T41" s="876">
        <f>T$4*'固定資本M係数 ok'!T40</f>
        <v>0</v>
      </c>
      <c r="U41" s="876">
        <f>U$4*'固定資本M係数 ok'!U40</f>
        <v>0</v>
      </c>
      <c r="V41" s="876">
        <f>V$4*'固定資本M係数 ok'!V40</f>
        <v>0</v>
      </c>
      <c r="W41" s="876">
        <f>W$4*'固定資本M係数 ok'!W40</f>
        <v>0</v>
      </c>
      <c r="X41" s="876">
        <f>X$4*'固定資本M係数 ok'!X40</f>
        <v>0</v>
      </c>
      <c r="Y41" s="876">
        <f>Y$4*'固定資本M係数 ok'!Y40</f>
        <v>0</v>
      </c>
      <c r="Z41" s="876">
        <f>Z$4*'固定資本M係数 ok'!Z40</f>
        <v>0</v>
      </c>
      <c r="AA41" s="876">
        <f>AA$4*'固定資本M係数 ok'!AA40</f>
        <v>0</v>
      </c>
      <c r="AB41" s="876">
        <f>AB$4*'固定資本M係数 ok'!AB40</f>
        <v>0</v>
      </c>
      <c r="AC41" s="876">
        <f>AC$4*'固定資本M係数 ok'!AC40</f>
        <v>0</v>
      </c>
      <c r="AD41" s="876">
        <f>AD$4*'固定資本M係数 ok'!AD40</f>
        <v>0</v>
      </c>
      <c r="AE41" s="876">
        <f>AE$4*'固定資本M係数 ok'!AE40</f>
        <v>0</v>
      </c>
      <c r="AF41" s="876">
        <f>AF$4*'固定資本M係数 ok'!AF40</f>
        <v>0</v>
      </c>
      <c r="AG41" s="876">
        <f>AG$4*'固定資本M係数 ok'!AG40</f>
        <v>0</v>
      </c>
      <c r="AH41" s="876">
        <f>AH$4*'固定資本M係数 ok'!AH40</f>
        <v>0</v>
      </c>
      <c r="AI41" s="876">
        <f>AI$4*'固定資本M係数 ok'!AI40</f>
        <v>0</v>
      </c>
      <c r="AJ41" s="876">
        <f>AJ$4*'固定資本M係数 ok'!AJ40</f>
        <v>0</v>
      </c>
      <c r="AK41" s="876">
        <f>AK$4*'固定資本M係数 ok'!AK40</f>
        <v>0</v>
      </c>
      <c r="AL41" s="876">
        <f>AL$4*'固定資本M係数 ok'!AL40</f>
        <v>0</v>
      </c>
      <c r="AM41" s="876">
        <f>AM$4*'固定資本M係数 ok'!AM40</f>
        <v>0</v>
      </c>
      <c r="AN41" s="876">
        <f>AN$4*'固定資本M係数 ok'!AN40</f>
        <v>0</v>
      </c>
      <c r="AO41" s="876">
        <f>AO$4*'固定資本M係数 ok'!AO40</f>
        <v>0</v>
      </c>
      <c r="AP41" s="875">
        <f t="shared" si="0"/>
        <v>0</v>
      </c>
    </row>
    <row r="42" spans="1:42">
      <c r="A42" s="855">
        <v>38</v>
      </c>
      <c r="B42" s="854" t="s">
        <v>27</v>
      </c>
      <c r="C42" s="876">
        <f>C$4*'固定資本M係数 ok'!C41</f>
        <v>0</v>
      </c>
      <c r="D42" s="876">
        <f>D$4*'固定資本M係数 ok'!D41</f>
        <v>0</v>
      </c>
      <c r="E42" s="876">
        <f>E$4*'固定資本M係数 ok'!E41</f>
        <v>0</v>
      </c>
      <c r="F42" s="876">
        <f>F$4*'固定資本M係数 ok'!F41</f>
        <v>0</v>
      </c>
      <c r="G42" s="876">
        <f>G$4*'固定資本M係数 ok'!G41</f>
        <v>0</v>
      </c>
      <c r="H42" s="876">
        <f>H$4*'固定資本M係数 ok'!H41</f>
        <v>0</v>
      </c>
      <c r="I42" s="876">
        <f>I$4*'固定資本M係数 ok'!I41</f>
        <v>0</v>
      </c>
      <c r="J42" s="876">
        <f>J$4*'固定資本M係数 ok'!J41</f>
        <v>0</v>
      </c>
      <c r="K42" s="876">
        <f>K$4*'固定資本M係数 ok'!K41</f>
        <v>0</v>
      </c>
      <c r="L42" s="876">
        <f>L$4*'固定資本M係数 ok'!L41</f>
        <v>0</v>
      </c>
      <c r="M42" s="876">
        <f>M$4*'固定資本M係数 ok'!M41</f>
        <v>0</v>
      </c>
      <c r="N42" s="876">
        <f>N$4*'固定資本M係数 ok'!N41</f>
        <v>0</v>
      </c>
      <c r="O42" s="876">
        <f>O$4*'固定資本M係数 ok'!O41</f>
        <v>0</v>
      </c>
      <c r="P42" s="876">
        <f>P$4*'固定資本M係数 ok'!P41</f>
        <v>0</v>
      </c>
      <c r="Q42" s="876">
        <f>Q$4*'固定資本M係数 ok'!Q41</f>
        <v>0</v>
      </c>
      <c r="R42" s="876">
        <f>R$4*'固定資本M係数 ok'!R41</f>
        <v>0</v>
      </c>
      <c r="S42" s="876">
        <f>S$4*'固定資本M係数 ok'!S41</f>
        <v>0</v>
      </c>
      <c r="T42" s="876">
        <f>T$4*'固定資本M係数 ok'!T41</f>
        <v>0</v>
      </c>
      <c r="U42" s="876">
        <f>U$4*'固定資本M係数 ok'!U41</f>
        <v>0</v>
      </c>
      <c r="V42" s="876">
        <f>V$4*'固定資本M係数 ok'!V41</f>
        <v>0</v>
      </c>
      <c r="W42" s="876">
        <f>W$4*'固定資本M係数 ok'!W41</f>
        <v>0</v>
      </c>
      <c r="X42" s="876">
        <f>X$4*'固定資本M係数 ok'!X41</f>
        <v>0</v>
      </c>
      <c r="Y42" s="876">
        <f>Y$4*'固定資本M係数 ok'!Y41</f>
        <v>0</v>
      </c>
      <c r="Z42" s="876">
        <f>Z$4*'固定資本M係数 ok'!Z41</f>
        <v>0</v>
      </c>
      <c r="AA42" s="876">
        <f>AA$4*'固定資本M係数 ok'!AA41</f>
        <v>0</v>
      </c>
      <c r="AB42" s="876">
        <f>AB$4*'固定資本M係数 ok'!AB41</f>
        <v>0</v>
      </c>
      <c r="AC42" s="876">
        <f>AC$4*'固定資本M係数 ok'!AC41</f>
        <v>0</v>
      </c>
      <c r="AD42" s="876">
        <f>AD$4*'固定資本M係数 ok'!AD41</f>
        <v>0</v>
      </c>
      <c r="AE42" s="876">
        <f>AE$4*'固定資本M係数 ok'!AE41</f>
        <v>0</v>
      </c>
      <c r="AF42" s="876">
        <f>AF$4*'固定資本M係数 ok'!AF41</f>
        <v>0</v>
      </c>
      <c r="AG42" s="876">
        <f>AG$4*'固定資本M係数 ok'!AG41</f>
        <v>0</v>
      </c>
      <c r="AH42" s="876">
        <f>AH$4*'固定資本M係数 ok'!AH41</f>
        <v>0</v>
      </c>
      <c r="AI42" s="876">
        <f>AI$4*'固定資本M係数 ok'!AI41</f>
        <v>0</v>
      </c>
      <c r="AJ42" s="876">
        <f>AJ$4*'固定資本M係数 ok'!AJ41</f>
        <v>0</v>
      </c>
      <c r="AK42" s="876">
        <f>AK$4*'固定資本M係数 ok'!AK41</f>
        <v>0</v>
      </c>
      <c r="AL42" s="876">
        <f>AL$4*'固定資本M係数 ok'!AL41</f>
        <v>0</v>
      </c>
      <c r="AM42" s="876">
        <f>AM$4*'固定資本M係数 ok'!AM41</f>
        <v>0</v>
      </c>
      <c r="AN42" s="876">
        <f>AN$4*'固定資本M係数 ok'!AN41</f>
        <v>0</v>
      </c>
      <c r="AO42" s="876">
        <f>AO$4*'固定資本M係数 ok'!AO41</f>
        <v>0</v>
      </c>
      <c r="AP42" s="875">
        <f t="shared" si="0"/>
        <v>0</v>
      </c>
    </row>
    <row r="43" spans="1:42">
      <c r="A43" s="855">
        <v>39</v>
      </c>
      <c r="B43" s="854" t="s">
        <v>28</v>
      </c>
      <c r="C43" s="876">
        <f>C$4*'固定資本M係数 ok'!C42</f>
        <v>0</v>
      </c>
      <c r="D43" s="876">
        <f>D$4*'固定資本M係数 ok'!D42</f>
        <v>0</v>
      </c>
      <c r="E43" s="876">
        <f>E$4*'固定資本M係数 ok'!E42</f>
        <v>0</v>
      </c>
      <c r="F43" s="876">
        <f>F$4*'固定資本M係数 ok'!F42</f>
        <v>0</v>
      </c>
      <c r="G43" s="876">
        <f>G$4*'固定資本M係数 ok'!G42</f>
        <v>0</v>
      </c>
      <c r="H43" s="876">
        <f>H$4*'固定資本M係数 ok'!H42</f>
        <v>0</v>
      </c>
      <c r="I43" s="876">
        <f>I$4*'固定資本M係数 ok'!I42</f>
        <v>0</v>
      </c>
      <c r="J43" s="876">
        <f>J$4*'固定資本M係数 ok'!J42</f>
        <v>0</v>
      </c>
      <c r="K43" s="876">
        <f>K$4*'固定資本M係数 ok'!K42</f>
        <v>0</v>
      </c>
      <c r="L43" s="876">
        <f>L$4*'固定資本M係数 ok'!L42</f>
        <v>0</v>
      </c>
      <c r="M43" s="876">
        <f>M$4*'固定資本M係数 ok'!M42</f>
        <v>0</v>
      </c>
      <c r="N43" s="876">
        <f>N$4*'固定資本M係数 ok'!N42</f>
        <v>0</v>
      </c>
      <c r="O43" s="876">
        <f>O$4*'固定資本M係数 ok'!O42</f>
        <v>0</v>
      </c>
      <c r="P43" s="876">
        <f>P$4*'固定資本M係数 ok'!P42</f>
        <v>0</v>
      </c>
      <c r="Q43" s="876">
        <f>Q$4*'固定資本M係数 ok'!Q42</f>
        <v>0</v>
      </c>
      <c r="R43" s="876">
        <f>R$4*'固定資本M係数 ok'!R42</f>
        <v>0</v>
      </c>
      <c r="S43" s="876">
        <f>S$4*'固定資本M係数 ok'!S42</f>
        <v>0</v>
      </c>
      <c r="T43" s="876">
        <f>T$4*'固定資本M係数 ok'!T42</f>
        <v>0</v>
      </c>
      <c r="U43" s="876">
        <f>U$4*'固定資本M係数 ok'!U42</f>
        <v>0</v>
      </c>
      <c r="V43" s="876">
        <f>V$4*'固定資本M係数 ok'!V42</f>
        <v>0</v>
      </c>
      <c r="W43" s="876">
        <f>W$4*'固定資本M係数 ok'!W42</f>
        <v>0</v>
      </c>
      <c r="X43" s="876">
        <f>X$4*'固定資本M係数 ok'!X42</f>
        <v>0</v>
      </c>
      <c r="Y43" s="876">
        <f>Y$4*'固定資本M係数 ok'!Y42</f>
        <v>0</v>
      </c>
      <c r="Z43" s="876">
        <f>Z$4*'固定資本M係数 ok'!Z42</f>
        <v>0</v>
      </c>
      <c r="AA43" s="876">
        <f>AA$4*'固定資本M係数 ok'!AA42</f>
        <v>0</v>
      </c>
      <c r="AB43" s="876">
        <f>AB$4*'固定資本M係数 ok'!AB42</f>
        <v>0</v>
      </c>
      <c r="AC43" s="876">
        <f>AC$4*'固定資本M係数 ok'!AC42</f>
        <v>0</v>
      </c>
      <c r="AD43" s="876">
        <f>AD$4*'固定資本M係数 ok'!AD42</f>
        <v>0</v>
      </c>
      <c r="AE43" s="876">
        <f>AE$4*'固定資本M係数 ok'!AE42</f>
        <v>0</v>
      </c>
      <c r="AF43" s="876">
        <f>AF$4*'固定資本M係数 ok'!AF42</f>
        <v>0</v>
      </c>
      <c r="AG43" s="876">
        <f>AG$4*'固定資本M係数 ok'!AG42</f>
        <v>0</v>
      </c>
      <c r="AH43" s="876">
        <f>AH$4*'固定資本M係数 ok'!AH42</f>
        <v>0</v>
      </c>
      <c r="AI43" s="876">
        <f>AI$4*'固定資本M係数 ok'!AI42</f>
        <v>0</v>
      </c>
      <c r="AJ43" s="876">
        <f>AJ$4*'固定資本M係数 ok'!AJ42</f>
        <v>0</v>
      </c>
      <c r="AK43" s="876">
        <f>AK$4*'固定資本M係数 ok'!AK42</f>
        <v>0</v>
      </c>
      <c r="AL43" s="876">
        <f>AL$4*'固定資本M係数 ok'!AL42</f>
        <v>0</v>
      </c>
      <c r="AM43" s="876">
        <f>AM$4*'固定資本M係数 ok'!AM42</f>
        <v>0</v>
      </c>
      <c r="AN43" s="876">
        <f>AN$4*'固定資本M係数 ok'!AN42</f>
        <v>0</v>
      </c>
      <c r="AO43" s="876">
        <f>AO$4*'固定資本M係数 ok'!AO42</f>
        <v>0</v>
      </c>
      <c r="AP43" s="875">
        <f t="shared" si="0"/>
        <v>0</v>
      </c>
    </row>
    <row r="44" spans="1:42">
      <c r="A44" s="851">
        <v>70</v>
      </c>
      <c r="B44" s="850" t="s">
        <v>1106</v>
      </c>
      <c r="C44" s="874">
        <f t="shared" ref="C44:AP44" si="1">SUM(C5:C43)</f>
        <v>0</v>
      </c>
      <c r="D44" s="874">
        <f t="shared" si="1"/>
        <v>0</v>
      </c>
      <c r="E44" s="874">
        <f t="shared" si="1"/>
        <v>0</v>
      </c>
      <c r="F44" s="874">
        <f t="shared" si="1"/>
        <v>0</v>
      </c>
      <c r="G44" s="874">
        <f t="shared" si="1"/>
        <v>0</v>
      </c>
      <c r="H44" s="874">
        <f t="shared" si="1"/>
        <v>0</v>
      </c>
      <c r="I44" s="874">
        <f t="shared" si="1"/>
        <v>0</v>
      </c>
      <c r="J44" s="874">
        <f t="shared" si="1"/>
        <v>0</v>
      </c>
      <c r="K44" s="874">
        <f t="shared" si="1"/>
        <v>0</v>
      </c>
      <c r="L44" s="874">
        <f t="shared" si="1"/>
        <v>0</v>
      </c>
      <c r="M44" s="874">
        <f t="shared" si="1"/>
        <v>0</v>
      </c>
      <c r="N44" s="874">
        <f t="shared" si="1"/>
        <v>0</v>
      </c>
      <c r="O44" s="874">
        <f t="shared" si="1"/>
        <v>0</v>
      </c>
      <c r="P44" s="874">
        <f t="shared" si="1"/>
        <v>0</v>
      </c>
      <c r="Q44" s="874">
        <f t="shared" si="1"/>
        <v>0</v>
      </c>
      <c r="R44" s="874">
        <f t="shared" si="1"/>
        <v>0</v>
      </c>
      <c r="S44" s="874">
        <f t="shared" si="1"/>
        <v>0</v>
      </c>
      <c r="T44" s="874">
        <f t="shared" si="1"/>
        <v>0</v>
      </c>
      <c r="U44" s="874">
        <f t="shared" si="1"/>
        <v>0</v>
      </c>
      <c r="V44" s="874">
        <f t="shared" si="1"/>
        <v>0</v>
      </c>
      <c r="W44" s="874">
        <f t="shared" si="1"/>
        <v>0</v>
      </c>
      <c r="X44" s="874">
        <f t="shared" si="1"/>
        <v>0</v>
      </c>
      <c r="Y44" s="874">
        <f t="shared" si="1"/>
        <v>0</v>
      </c>
      <c r="Z44" s="874">
        <f t="shared" si="1"/>
        <v>0</v>
      </c>
      <c r="AA44" s="874">
        <f t="shared" si="1"/>
        <v>0</v>
      </c>
      <c r="AB44" s="874">
        <f t="shared" si="1"/>
        <v>0</v>
      </c>
      <c r="AC44" s="874">
        <f t="shared" si="1"/>
        <v>0</v>
      </c>
      <c r="AD44" s="874">
        <f t="shared" si="1"/>
        <v>0</v>
      </c>
      <c r="AE44" s="874">
        <f t="shared" si="1"/>
        <v>0</v>
      </c>
      <c r="AF44" s="874">
        <f t="shared" si="1"/>
        <v>0</v>
      </c>
      <c r="AG44" s="874">
        <f t="shared" si="1"/>
        <v>0</v>
      </c>
      <c r="AH44" s="874">
        <f t="shared" si="1"/>
        <v>0</v>
      </c>
      <c r="AI44" s="874">
        <f t="shared" si="1"/>
        <v>0</v>
      </c>
      <c r="AJ44" s="874">
        <f t="shared" si="1"/>
        <v>0</v>
      </c>
      <c r="AK44" s="874">
        <f t="shared" si="1"/>
        <v>0</v>
      </c>
      <c r="AL44" s="874">
        <f t="shared" si="1"/>
        <v>0</v>
      </c>
      <c r="AM44" s="874">
        <f t="shared" si="1"/>
        <v>0</v>
      </c>
      <c r="AN44" s="874">
        <f t="shared" si="1"/>
        <v>0</v>
      </c>
      <c r="AO44" s="874">
        <f t="shared" si="1"/>
        <v>0</v>
      </c>
      <c r="AP44" s="873">
        <f t="shared" si="1"/>
        <v>0</v>
      </c>
    </row>
  </sheetData>
  <sheetProtection algorithmName="SHA-512" hashValue="sxT0wGoNUUG2foJH7NO98WLCcA5LLzwtknpqIDbVS1a5ER9z303LtKDnuCCaWsafGZ469cZwNqoyTDN+Lrc5DQ==" saltValue="XSDDvyI3dtPtVevnCS9ZPQ==" spinCount="100000" sheet="1"/>
  <phoneticPr fontId="28"/>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126C9-17B7-42F5-B2A1-21ED5FC96F90}">
  <sheetPr>
    <tabColor theme="0" tint="-0.249977111117893"/>
  </sheetPr>
  <dimension ref="A1:K50"/>
  <sheetViews>
    <sheetView view="pageBreakPreview" zoomScale="60" zoomScaleNormal="100" workbookViewId="0">
      <pane xSplit="2" ySplit="5" topLeftCell="C6" activePane="bottomRight" state="frozen"/>
      <selection pane="topRight"/>
      <selection pane="bottomLeft"/>
      <selection pane="bottomRight" activeCell="B44" sqref="B44"/>
    </sheetView>
  </sheetViews>
  <sheetFormatPr defaultColWidth="9.33203125" defaultRowHeight="12"/>
  <cols>
    <col min="1" max="1" width="7.6640625" style="883" customWidth="1"/>
    <col min="2" max="2" width="30" style="883" customWidth="1"/>
    <col min="3" max="10" width="14.6640625" style="883" customWidth="1"/>
    <col min="11" max="16384" width="9.33203125" style="883"/>
  </cols>
  <sheetData>
    <row r="1" spans="1:11">
      <c r="A1" s="883" t="s">
        <v>1138</v>
      </c>
    </row>
    <row r="2" spans="1:11">
      <c r="D2" s="883" t="s">
        <v>1025</v>
      </c>
    </row>
    <row r="3" spans="1:11" ht="13.5" customHeight="1">
      <c r="A3" s="922"/>
      <c r="B3" s="921"/>
      <c r="C3" s="920" t="s">
        <v>1135</v>
      </c>
      <c r="D3" s="1738" t="s">
        <v>1137</v>
      </c>
      <c r="E3" s="1739"/>
      <c r="F3" s="1738" t="s">
        <v>1136</v>
      </c>
      <c r="G3" s="1740"/>
      <c r="H3" s="1740"/>
      <c r="I3" s="1739"/>
      <c r="J3" s="919" t="s">
        <v>1135</v>
      </c>
      <c r="K3" s="918"/>
    </row>
    <row r="4" spans="1:11" ht="13.5" customHeight="1">
      <c r="A4" s="917"/>
      <c r="B4" s="916"/>
      <c r="C4" s="915" t="s">
        <v>1134</v>
      </c>
      <c r="D4" s="914" t="s">
        <v>1133</v>
      </c>
      <c r="E4" s="914" t="s">
        <v>1132</v>
      </c>
      <c r="F4" s="914" t="s">
        <v>1133</v>
      </c>
      <c r="G4" s="914" t="s">
        <v>1132</v>
      </c>
      <c r="H4" s="914" t="s">
        <v>1118</v>
      </c>
      <c r="I4" s="914" t="s">
        <v>1131</v>
      </c>
      <c r="J4" s="913" t="s">
        <v>1130</v>
      </c>
    </row>
    <row r="5" spans="1:11" ht="13.5" customHeight="1">
      <c r="A5" s="912"/>
      <c r="B5" s="911"/>
      <c r="C5" s="910" t="s">
        <v>1129</v>
      </c>
      <c r="D5" s="910" t="s">
        <v>1128</v>
      </c>
      <c r="E5" s="910" t="s">
        <v>1127</v>
      </c>
      <c r="F5" s="910" t="s">
        <v>1126</v>
      </c>
      <c r="G5" s="910" t="s">
        <v>1125</v>
      </c>
      <c r="H5" s="910" t="s">
        <v>1124</v>
      </c>
      <c r="I5" s="910" t="s">
        <v>1123</v>
      </c>
      <c r="J5" s="909" t="s">
        <v>1122</v>
      </c>
    </row>
    <row r="6" spans="1:11" ht="13.5" customHeight="1">
      <c r="A6" s="896">
        <v>1</v>
      </c>
      <c r="B6" s="895" t="s">
        <v>1121</v>
      </c>
      <c r="C6" s="893" t="str">
        <f>IF('用語定義（設備投資）'!$D$50="購入者価格",'設備投資組替 ok'!AP5,"")</f>
        <v/>
      </c>
      <c r="D6" s="894">
        <v>0.44599800000000001</v>
      </c>
      <c r="E6" s="894">
        <v>3.6947000000000001E-2</v>
      </c>
      <c r="F6" s="893" t="str">
        <f>IF('用語定義（設備投資）'!$D$50="購入者価格",$C6*D6,"")</f>
        <v/>
      </c>
      <c r="G6" s="893" t="str">
        <f>IF('用語定義（設備投資）'!$D$50="購入者価格",$C6*E6,"")</f>
        <v/>
      </c>
      <c r="H6" s="893">
        <f t="shared" ref="H6:H44" si="0">SUM(F6:G6)</f>
        <v>0</v>
      </c>
      <c r="I6" s="892"/>
      <c r="J6" s="891">
        <f>IF('用語定義（設備投資）'!$D$50="購入者価格",C6-H6+I6,IF('用語定義（設備投資）'!$D$50="生産者価格",'設備投資組替 ok'!AP5))</f>
        <v>0</v>
      </c>
    </row>
    <row r="7" spans="1:11" ht="13.5" customHeight="1">
      <c r="A7" s="896">
        <v>2</v>
      </c>
      <c r="B7" s="895" t="s">
        <v>1120</v>
      </c>
      <c r="C7" s="893" t="str">
        <f>IF('用語定義（設備投資）'!$D$50="購入者価格",'設備投資組替 ok'!AP6,"")</f>
        <v/>
      </c>
      <c r="D7" s="894">
        <v>0.47138999999999998</v>
      </c>
      <c r="E7" s="894">
        <v>1.7278999999999999E-2</v>
      </c>
      <c r="F7" s="893" t="str">
        <f>IF('用語定義（設備投資）'!$D$50="購入者価格",$C7*D7,"")</f>
        <v/>
      </c>
      <c r="G7" s="893" t="str">
        <f>IF('用語定義（設備投資）'!$D$50="購入者価格",$C7*E7,"")</f>
        <v/>
      </c>
      <c r="H7" s="893">
        <f t="shared" si="0"/>
        <v>0</v>
      </c>
      <c r="I7" s="892"/>
      <c r="J7" s="891">
        <f>IF('用語定義（設備投資）'!$D$50="購入者価格",C7-H7+I7,IF('用語定義（設備投資）'!$D$50="生産者価格",'設備投資組替 ok'!AP6))</f>
        <v>0</v>
      </c>
    </row>
    <row r="8" spans="1:11" ht="13.5" customHeight="1">
      <c r="A8" s="896">
        <v>3</v>
      </c>
      <c r="B8" s="895" t="s">
        <v>1119</v>
      </c>
      <c r="C8" s="893" t="str">
        <f>IF('用語定義（設備投資）'!$D$50="購入者価格",'設備投資組替 ok'!AP7,"")</f>
        <v/>
      </c>
      <c r="D8" s="894">
        <v>0.46442699999999998</v>
      </c>
      <c r="E8" s="894">
        <v>2.3938999999999998E-2</v>
      </c>
      <c r="F8" s="893" t="str">
        <f>IF('用語定義（設備投資）'!$D$50="購入者価格",$C8*D8,"")</f>
        <v/>
      </c>
      <c r="G8" s="893" t="str">
        <f>IF('用語定義（設備投資）'!$D$50="購入者価格",$C8*E8,"")</f>
        <v/>
      </c>
      <c r="H8" s="893">
        <f t="shared" si="0"/>
        <v>0</v>
      </c>
      <c r="I8" s="892"/>
      <c r="J8" s="891">
        <f>IF('用語定義（設備投資）'!$D$50="購入者価格",C8-H8+I8,IF('用語定義（設備投資）'!$D$50="生産者価格",'設備投資組替 ok'!AP7))</f>
        <v>0</v>
      </c>
    </row>
    <row r="9" spans="1:11" ht="13.5" customHeight="1">
      <c r="A9" s="896">
        <v>4</v>
      </c>
      <c r="B9" s="895" t="s">
        <v>3</v>
      </c>
      <c r="C9" s="893" t="str">
        <f>IF('用語定義（設備投資）'!$D$50="購入者価格",'設備投資組替 ok'!AP8,"")</f>
        <v/>
      </c>
      <c r="D9" s="894">
        <v>0.83044300000000004</v>
      </c>
      <c r="E9" s="894">
        <v>3.8536000000000001E-2</v>
      </c>
      <c r="F9" s="893" t="str">
        <f>IF('用語定義（設備投資）'!$D$50="購入者価格",$C9*D9,"")</f>
        <v/>
      </c>
      <c r="G9" s="893" t="str">
        <f>IF('用語定義（設備投資）'!$D$50="購入者価格",$C9*E9,"")</f>
        <v/>
      </c>
      <c r="H9" s="893">
        <f t="shared" si="0"/>
        <v>0</v>
      </c>
      <c r="I9" s="892"/>
      <c r="J9" s="891">
        <f>IF('用語定義（設備投資）'!$D$50="購入者価格",C9-H9+I9,IF('用語定義（設備投資）'!$D$50="生産者価格",'設備投資組替 ok'!AP8))</f>
        <v>0</v>
      </c>
    </row>
    <row r="10" spans="1:11" ht="13.5" customHeight="1">
      <c r="A10" s="902">
        <v>5</v>
      </c>
      <c r="B10" s="901" t="s">
        <v>4</v>
      </c>
      <c r="C10" s="899" t="str">
        <f>IF('用語定義（設備投資）'!$D$50="購入者価格",'設備投資組替 ok'!AP9,"")</f>
        <v/>
      </c>
      <c r="D10" s="900">
        <v>0.38100099999999998</v>
      </c>
      <c r="E10" s="900">
        <v>2.6009000000000001E-2</v>
      </c>
      <c r="F10" s="899" t="str">
        <f>IF('用語定義（設備投資）'!$D$50="購入者価格",$C10*D10,"")</f>
        <v/>
      </c>
      <c r="G10" s="899" t="str">
        <f>IF('用語定義（設備投資）'!$D$50="購入者価格",$C10*E10,"")</f>
        <v/>
      </c>
      <c r="H10" s="899">
        <f t="shared" si="0"/>
        <v>0</v>
      </c>
      <c r="I10" s="898"/>
      <c r="J10" s="897">
        <f>IF('用語定義（設備投資）'!$D$50="購入者価格",C10-H10+I10,IF('用語定義（設備投資）'!$D$50="生産者価格",'設備投資組替 ok'!AP9))</f>
        <v>0</v>
      </c>
    </row>
    <row r="11" spans="1:11" ht="13.5" customHeight="1">
      <c r="A11" s="896">
        <v>6</v>
      </c>
      <c r="B11" s="895" t="s">
        <v>5</v>
      </c>
      <c r="C11" s="893" t="str">
        <f>IF('用語定義（設備投資）'!$D$50="購入者価格",'設備投資組替 ok'!AP10,"")</f>
        <v/>
      </c>
      <c r="D11" s="894">
        <v>0.55920400000000003</v>
      </c>
      <c r="E11" s="894">
        <v>2.1035000000000002E-2</v>
      </c>
      <c r="F11" s="893" t="str">
        <f>IF('用語定義（設備投資）'!$D$50="購入者価格",$C11*D11,"")</f>
        <v/>
      </c>
      <c r="G11" s="893" t="str">
        <f>IF('用語定義（設備投資）'!$D$50="購入者価格",$C11*E11,"")</f>
        <v/>
      </c>
      <c r="H11" s="893">
        <f t="shared" si="0"/>
        <v>0</v>
      </c>
      <c r="I11" s="892"/>
      <c r="J11" s="891">
        <f>IF('用語定義（設備投資）'!$D$50="購入者価格",C11-H11+I11,IF('用語定義（設備投資）'!$D$50="生産者価格",'設備投資組替 ok'!AP10))</f>
        <v>0</v>
      </c>
    </row>
    <row r="12" spans="1:11" ht="13.5" customHeight="1">
      <c r="A12" s="896">
        <v>7</v>
      </c>
      <c r="B12" s="895" t="s">
        <v>6</v>
      </c>
      <c r="C12" s="893" t="str">
        <f>IF('用語定義（設備投資）'!$D$50="購入者価格",'設備投資組替 ok'!AP11,"")</f>
        <v/>
      </c>
      <c r="D12" s="894">
        <v>0.57720199999999999</v>
      </c>
      <c r="E12" s="894">
        <v>3.1583E-2</v>
      </c>
      <c r="F12" s="893" t="str">
        <f>IF('用語定義（設備投資）'!$D$50="購入者価格",$C12*D12,"")</f>
        <v/>
      </c>
      <c r="G12" s="893" t="str">
        <f>IF('用語定義（設備投資）'!$D$50="購入者価格",$C12*E12,"")</f>
        <v/>
      </c>
      <c r="H12" s="893">
        <f t="shared" si="0"/>
        <v>0</v>
      </c>
      <c r="I12" s="892"/>
      <c r="J12" s="891">
        <f>IF('用語定義（設備投資）'!$D$50="購入者価格",C12-H12+I12,IF('用語定義（設備投資）'!$D$50="生産者価格",'設備投資組替 ok'!AP11))</f>
        <v>0</v>
      </c>
    </row>
    <row r="13" spans="1:11" ht="13.5" customHeight="1">
      <c r="A13" s="896">
        <v>8</v>
      </c>
      <c r="B13" s="895" t="s">
        <v>7</v>
      </c>
      <c r="C13" s="893" t="str">
        <f>IF('用語定義（設備投資）'!$D$50="購入者価格",'設備投資組替 ok'!AP12,"")</f>
        <v/>
      </c>
      <c r="D13" s="894">
        <v>0.552477</v>
      </c>
      <c r="E13" s="894">
        <v>1.146E-2</v>
      </c>
      <c r="F13" s="893" t="str">
        <f>IF('用語定義（設備投資）'!$D$50="購入者価格",$C13*D13,"")</f>
        <v/>
      </c>
      <c r="G13" s="893" t="str">
        <f>IF('用語定義（設備投資）'!$D$50="購入者価格",$C13*E13,"")</f>
        <v/>
      </c>
      <c r="H13" s="893">
        <f t="shared" si="0"/>
        <v>0</v>
      </c>
      <c r="I13" s="892"/>
      <c r="J13" s="891">
        <f>IF('用語定義（設備投資）'!$D$50="購入者価格",C13-H13+I13,IF('用語定義（設備投資）'!$D$50="生産者価格",'設備投資組替 ok'!AP12))</f>
        <v>0</v>
      </c>
    </row>
    <row r="14" spans="1:11" ht="13.5" customHeight="1">
      <c r="A14" s="896">
        <v>9</v>
      </c>
      <c r="B14" s="895" t="s">
        <v>8</v>
      </c>
      <c r="C14" s="893" t="str">
        <f>IF('用語定義（設備投資）'!$D$50="購入者価格",'設備投資組替 ok'!AP13,"")</f>
        <v/>
      </c>
      <c r="D14" s="894">
        <v>0.33857199999999998</v>
      </c>
      <c r="E14" s="894">
        <v>1.5691E-2</v>
      </c>
      <c r="F14" s="893" t="str">
        <f>IF('用語定義（設備投資）'!$D$50="購入者価格",$C14*D14,"")</f>
        <v/>
      </c>
      <c r="G14" s="893" t="str">
        <f>IF('用語定義（設備投資）'!$D$50="購入者価格",$C14*E14,"")</f>
        <v/>
      </c>
      <c r="H14" s="893">
        <f t="shared" si="0"/>
        <v>0</v>
      </c>
      <c r="I14" s="892"/>
      <c r="J14" s="891">
        <f>IF('用語定義（設備投資）'!$D$50="購入者価格",C14-H14+I14,IF('用語定義（設備投資）'!$D$50="生産者価格",'設備投資組替 ok'!AP13))</f>
        <v>0</v>
      </c>
    </row>
    <row r="15" spans="1:11" ht="13.5" customHeight="1">
      <c r="A15" s="902">
        <v>10</v>
      </c>
      <c r="B15" s="901" t="s">
        <v>576</v>
      </c>
      <c r="C15" s="899" t="str">
        <f>IF('用語定義（設備投資）'!$D$50="購入者価格",'設備投資組替 ok'!AP14,"")</f>
        <v/>
      </c>
      <c r="D15" s="900">
        <v>0.52326799999999996</v>
      </c>
      <c r="E15" s="900">
        <v>3.8129000000000003E-2</v>
      </c>
      <c r="F15" s="899" t="str">
        <f>IF('用語定義（設備投資）'!$D$50="購入者価格",$C15*D15,"")</f>
        <v/>
      </c>
      <c r="G15" s="899" t="str">
        <f>IF('用語定義（設備投資）'!$D$50="購入者価格",$C15*E15,"")</f>
        <v/>
      </c>
      <c r="H15" s="899">
        <f t="shared" si="0"/>
        <v>0</v>
      </c>
      <c r="I15" s="898"/>
      <c r="J15" s="897">
        <f>IF('用語定義（設備投資）'!$D$50="購入者価格",C15-H15+I15,IF('用語定義（設備投資）'!$D$50="生産者価格",'設備投資組替 ok'!AP14))</f>
        <v>0</v>
      </c>
    </row>
    <row r="16" spans="1:11" ht="13.5" customHeight="1">
      <c r="A16" s="896">
        <v>11</v>
      </c>
      <c r="B16" s="895" t="s">
        <v>9</v>
      </c>
      <c r="C16" s="893" t="str">
        <f>IF('用語定義（設備投資）'!$D$50="購入者価格",'設備投資組替 ok'!AP15,"")</f>
        <v/>
      </c>
      <c r="D16" s="894">
        <v>0.55282200000000004</v>
      </c>
      <c r="E16" s="894">
        <v>2.4368999999999998E-2</v>
      </c>
      <c r="F16" s="893" t="str">
        <f>IF('用語定義（設備投資）'!$D$50="購入者価格",$C16*D16,"")</f>
        <v/>
      </c>
      <c r="G16" s="893" t="str">
        <f>IF('用語定義（設備投資）'!$D$50="購入者価格",$C16*E16,"")</f>
        <v/>
      </c>
      <c r="H16" s="893">
        <f t="shared" si="0"/>
        <v>0</v>
      </c>
      <c r="I16" s="892"/>
      <c r="J16" s="891">
        <f>IF('用語定義（設備投資）'!$D$50="購入者価格",C16-H16+I16,IF('用語定義（設備投資）'!$D$50="生産者価格",'設備投資組替 ok'!AP15))</f>
        <v>0</v>
      </c>
    </row>
    <row r="17" spans="1:10" ht="13.5" customHeight="1">
      <c r="A17" s="896">
        <v>12</v>
      </c>
      <c r="B17" s="895" t="s">
        <v>10</v>
      </c>
      <c r="C17" s="893" t="str">
        <f>IF('用語定義（設備投資）'!$D$50="購入者価格",'設備投資組替 ok'!AP16,"")</f>
        <v/>
      </c>
      <c r="D17" s="894">
        <v>0.38709700000000002</v>
      </c>
      <c r="E17" s="894">
        <v>1.6129000000000001E-2</v>
      </c>
      <c r="F17" s="893" t="str">
        <f>IF('用語定義（設備投資）'!$D$50="購入者価格",$C17*D17,"")</f>
        <v/>
      </c>
      <c r="G17" s="893" t="str">
        <f>IF('用語定義（設備投資）'!$D$50="購入者価格",$C17*E17,"")</f>
        <v/>
      </c>
      <c r="H17" s="893">
        <f t="shared" si="0"/>
        <v>0</v>
      </c>
      <c r="I17" s="892"/>
      <c r="J17" s="891">
        <f>IF('用語定義（設備投資）'!$D$50="購入者価格",C17-H17+I17,IF('用語定義（設備投資）'!$D$50="生産者価格",'設備投資組替 ok'!AP16))</f>
        <v>0</v>
      </c>
    </row>
    <row r="18" spans="1:10" ht="13.5" customHeight="1">
      <c r="A18" s="896">
        <v>13</v>
      </c>
      <c r="B18" s="895" t="s">
        <v>11</v>
      </c>
      <c r="C18" s="893" t="str">
        <f>IF('用語定義（設備投資）'!$D$50="購入者価格",'設備投資組替 ok'!AP17,"")</f>
        <v/>
      </c>
      <c r="D18" s="894">
        <v>0.57617099999999999</v>
      </c>
      <c r="E18" s="894">
        <v>1.6257000000000001E-2</v>
      </c>
      <c r="F18" s="893" t="str">
        <f>IF('用語定義（設備投資）'!$D$50="購入者価格",$C18*D18,"")</f>
        <v/>
      </c>
      <c r="G18" s="893" t="str">
        <f>IF('用語定義（設備投資）'!$D$50="購入者価格",$C18*E18,"")</f>
        <v/>
      </c>
      <c r="H18" s="893">
        <f t="shared" si="0"/>
        <v>0</v>
      </c>
      <c r="I18" s="892"/>
      <c r="J18" s="891">
        <f>IF('用語定義（設備投資）'!$D$50="購入者価格",C18-H18+I18,IF('用語定義（設備投資）'!$D$50="生産者価格",'設備投資組替 ok'!AP17))</f>
        <v>0</v>
      </c>
    </row>
    <row r="19" spans="1:10" ht="13.5" customHeight="1">
      <c r="A19" s="896">
        <v>14</v>
      </c>
      <c r="B19" s="895" t="s">
        <v>12</v>
      </c>
      <c r="C19" s="893" t="str">
        <f>IF('用語定義（設備投資）'!$D$50="購入者価格",'設備投資組替 ok'!AP18,"")</f>
        <v/>
      </c>
      <c r="D19" s="894">
        <v>0.531748</v>
      </c>
      <c r="E19" s="894">
        <v>1.9185000000000001E-2</v>
      </c>
      <c r="F19" s="893" t="str">
        <f>IF('用語定義（設備投資）'!$D$50="購入者価格",$C19*D19,"")</f>
        <v/>
      </c>
      <c r="G19" s="893" t="str">
        <f>IF('用語定義（設備投資）'!$D$50="購入者価格",$C19*E19,"")</f>
        <v/>
      </c>
      <c r="H19" s="893">
        <f t="shared" si="0"/>
        <v>0</v>
      </c>
      <c r="I19" s="892"/>
      <c r="J19" s="891">
        <f>IF('用語定義（設備投資）'!$D$50="購入者価格",C19-H19+I19,IF('用語定義（設備投資）'!$D$50="生産者価格",'設備投資組替 ok'!AP18))</f>
        <v>0</v>
      </c>
    </row>
    <row r="20" spans="1:10" ht="13.5" customHeight="1">
      <c r="A20" s="902">
        <v>15</v>
      </c>
      <c r="B20" s="901" t="s">
        <v>418</v>
      </c>
      <c r="C20" s="899" t="str">
        <f>IF('用語定義（設備投資）'!$D$50="購入者価格",'設備投資組替 ok'!AP19,"")</f>
        <v/>
      </c>
      <c r="D20" s="900">
        <v>0.501641</v>
      </c>
      <c r="E20" s="900">
        <v>8.1150000000000007E-3</v>
      </c>
      <c r="F20" s="899" t="str">
        <f>IF('用語定義（設備投資）'!$D$50="購入者価格",$C20*D20,"")</f>
        <v/>
      </c>
      <c r="G20" s="899" t="str">
        <f>IF('用語定義（設備投資）'!$D$50="購入者価格",$C20*E20,"")</f>
        <v/>
      </c>
      <c r="H20" s="899">
        <f t="shared" si="0"/>
        <v>0</v>
      </c>
      <c r="I20" s="898"/>
      <c r="J20" s="897">
        <f>IF('用語定義（設備投資）'!$D$50="購入者価格",C20-H20+I20,IF('用語定義（設備投資）'!$D$50="生産者価格",'設備投資組替 ok'!AP19))</f>
        <v>0</v>
      </c>
    </row>
    <row r="21" spans="1:10" ht="13.5" customHeight="1">
      <c r="A21" s="896">
        <v>16</v>
      </c>
      <c r="B21" s="895" t="s">
        <v>419</v>
      </c>
      <c r="C21" s="893" t="str">
        <f>IF('用語定義（設備投資）'!$D$50="購入者価格",'設備投資組替 ok'!AP20,"")</f>
        <v/>
      </c>
      <c r="D21" s="894">
        <v>0.69600300000000004</v>
      </c>
      <c r="E21" s="894">
        <v>5.7320000000000001E-3</v>
      </c>
      <c r="F21" s="893" t="str">
        <f>IF('用語定義（設備投資）'!$D$50="購入者価格",$C21*D21,"")</f>
        <v/>
      </c>
      <c r="G21" s="893" t="str">
        <f>IF('用語定義（設備投資）'!$D$50="購入者価格",$C21*E21,"")</f>
        <v/>
      </c>
      <c r="H21" s="893">
        <f t="shared" si="0"/>
        <v>0</v>
      </c>
      <c r="I21" s="892"/>
      <c r="J21" s="891">
        <f>IF('用語定義（設備投資）'!$D$50="購入者価格",C21-H21+I21,IF('用語定義（設備投資）'!$D$50="生産者価格",'設備投資組替 ok'!AP20))</f>
        <v>0</v>
      </c>
    </row>
    <row r="22" spans="1:10" ht="13.5" customHeight="1">
      <c r="A22" s="896">
        <v>17</v>
      </c>
      <c r="B22" s="895" t="s">
        <v>420</v>
      </c>
      <c r="C22" s="893" t="str">
        <f>IF('用語定義（設備投資）'!$D$50="購入者価格",'設備投資組替 ok'!AP21,"")</f>
        <v/>
      </c>
      <c r="D22" s="894">
        <v>0.70589299999999999</v>
      </c>
      <c r="E22" s="894">
        <v>4.8989999999999997E-3</v>
      </c>
      <c r="F22" s="893" t="str">
        <f>IF('用語定義（設備投資）'!$D$50="購入者価格",$C22*D22,"")</f>
        <v/>
      </c>
      <c r="G22" s="893" t="str">
        <f>IF('用語定義（設備投資）'!$D$50="購入者価格",$C22*E22,"")</f>
        <v/>
      </c>
      <c r="H22" s="893">
        <f t="shared" si="0"/>
        <v>0</v>
      </c>
      <c r="I22" s="892"/>
      <c r="J22" s="891">
        <f>IF('用語定義（設備投資）'!$D$50="購入者価格",C22-H22+I22,IF('用語定義（設備投資）'!$D$50="生産者価格",'設備投資組替 ok'!AP21))</f>
        <v>0</v>
      </c>
    </row>
    <row r="23" spans="1:10" ht="13.5" customHeight="1">
      <c r="A23" s="896">
        <v>18</v>
      </c>
      <c r="B23" s="895" t="s">
        <v>14</v>
      </c>
      <c r="C23" s="893" t="str">
        <f>IF('用語定義（設備投資）'!$D$50="購入者価格",'設備投資組替 ok'!AP22,"")</f>
        <v/>
      </c>
      <c r="D23" s="894">
        <v>0.26346999999999998</v>
      </c>
      <c r="E23" s="894">
        <v>1.1185E-2</v>
      </c>
      <c r="F23" s="893" t="str">
        <f>IF('用語定義（設備投資）'!$D$50="購入者価格",$C23*D23,"")</f>
        <v/>
      </c>
      <c r="G23" s="893" t="str">
        <f>IF('用語定義（設備投資）'!$D$50="購入者価格",$C23*E23,"")</f>
        <v/>
      </c>
      <c r="H23" s="893">
        <f t="shared" si="0"/>
        <v>0</v>
      </c>
      <c r="I23" s="892"/>
      <c r="J23" s="891">
        <f>IF('用語定義（設備投資）'!$D$50="購入者価格",C23-H23+I23,IF('用語定義（設備投資）'!$D$50="生産者価格",'設備投資組替 ok'!AP22))</f>
        <v>0</v>
      </c>
    </row>
    <row r="24" spans="1:10" ht="13.5" customHeight="1">
      <c r="A24" s="896">
        <v>19</v>
      </c>
      <c r="B24" s="895" t="s">
        <v>13</v>
      </c>
      <c r="C24" s="893" t="str">
        <f>IF('用語定義（設備投資）'!$D$50="購入者価格",'設備投資組替 ok'!AP23,"")</f>
        <v/>
      </c>
      <c r="D24" s="894">
        <v>0.40240500000000001</v>
      </c>
      <c r="E24" s="894">
        <v>6.7320000000000001E-3</v>
      </c>
      <c r="F24" s="893" t="str">
        <f>IF('用語定義（設備投資）'!$D$50="購入者価格",$C24*D24,"")</f>
        <v/>
      </c>
      <c r="G24" s="893" t="str">
        <f>IF('用語定義（設備投資）'!$D$50="購入者価格",$C24*E24,"")</f>
        <v/>
      </c>
      <c r="H24" s="893">
        <f t="shared" si="0"/>
        <v>0</v>
      </c>
      <c r="I24" s="892"/>
      <c r="J24" s="891">
        <f>IF('用語定義（設備投資）'!$D$50="購入者価格",C24-H24+I24,IF('用語定義（設備投資）'!$D$50="生産者価格",'設備投資組替 ok'!AP23))</f>
        <v>0</v>
      </c>
    </row>
    <row r="25" spans="1:10" ht="13.5" customHeight="1">
      <c r="A25" s="902">
        <v>20</v>
      </c>
      <c r="B25" s="901" t="s">
        <v>577</v>
      </c>
      <c r="C25" s="899" t="str">
        <f>IF('用語定義（設備投資）'!$D$50="購入者価格",'設備投資組替 ok'!AP24,"")</f>
        <v/>
      </c>
      <c r="D25" s="900">
        <v>0.27023000000000003</v>
      </c>
      <c r="E25" s="900">
        <v>7.607E-3</v>
      </c>
      <c r="F25" s="899" t="str">
        <f>IF('用語定義（設備投資）'!$D$50="購入者価格",$C25*D25,"")</f>
        <v/>
      </c>
      <c r="G25" s="899" t="str">
        <f>IF('用語定義（設備投資）'!$D$50="購入者価格",$C25*E25,"")</f>
        <v/>
      </c>
      <c r="H25" s="899">
        <f t="shared" si="0"/>
        <v>0</v>
      </c>
      <c r="I25" s="898"/>
      <c r="J25" s="897">
        <f>IF('用語定義（設備投資）'!$D$50="購入者価格",C25-H25+I25,IF('用語定義（設備投資）'!$D$50="生産者価格",'設備投資組替 ok'!AP24))</f>
        <v>0</v>
      </c>
    </row>
    <row r="26" spans="1:10" ht="13.5" customHeight="1">
      <c r="A26" s="896">
        <v>21</v>
      </c>
      <c r="B26" s="895" t="s">
        <v>15</v>
      </c>
      <c r="C26" s="893" t="str">
        <f>IF('用語定義（設備投資）'!$D$50="購入者価格",'設備投資組替 ok'!AP25,"")</f>
        <v/>
      </c>
      <c r="D26" s="894">
        <v>0.325293</v>
      </c>
      <c r="E26" s="894">
        <v>1.5640000000000001E-2</v>
      </c>
      <c r="F26" s="893" t="str">
        <f>IF('用語定義（設備投資）'!$D$50="購入者価格",$C26*D26,"")</f>
        <v/>
      </c>
      <c r="G26" s="893" t="str">
        <f>IF('用語定義（設備投資）'!$D$50="購入者価格",$C26*E26,"")</f>
        <v/>
      </c>
      <c r="H26" s="893">
        <f t="shared" si="0"/>
        <v>0</v>
      </c>
      <c r="I26" s="892"/>
      <c r="J26" s="891">
        <f>IF('用語定義（設備投資）'!$D$50="購入者価格",C26-H26+I26,IF('用語定義（設備投資）'!$D$50="生産者価格",'設備投資組替 ok'!AP25))</f>
        <v>0</v>
      </c>
    </row>
    <row r="27" spans="1:10" ht="13.5" customHeight="1">
      <c r="A27" s="896">
        <v>22</v>
      </c>
      <c r="B27" s="895" t="s">
        <v>16</v>
      </c>
      <c r="C27" s="893" t="str">
        <f>IF('用語定義（設備投資）'!$D$50="購入者価格",'設備投資組替 ok'!AP26,"")</f>
        <v/>
      </c>
      <c r="D27" s="894">
        <v>0.53887600000000002</v>
      </c>
      <c r="E27" s="894">
        <v>1.847E-2</v>
      </c>
      <c r="F27" s="893" t="str">
        <f>IF('用語定義（設備投資）'!$D$50="購入者価格",$C27*D27,"")</f>
        <v/>
      </c>
      <c r="G27" s="893" t="str">
        <f>IF('用語定義（設備投資）'!$D$50="購入者価格",$C27*E27,"")</f>
        <v/>
      </c>
      <c r="H27" s="893">
        <f t="shared" si="0"/>
        <v>0</v>
      </c>
      <c r="I27" s="892"/>
      <c r="J27" s="891">
        <f>IF('用語定義（設備投資）'!$D$50="購入者価格",C27-H27+I27,IF('用語定義（設備投資）'!$D$50="生産者価格",'設備投資組替 ok'!AP26))</f>
        <v>0</v>
      </c>
    </row>
    <row r="28" spans="1:10" ht="13.5" customHeight="1">
      <c r="A28" s="896">
        <v>23</v>
      </c>
      <c r="B28" s="895" t="s">
        <v>17</v>
      </c>
      <c r="C28" s="893" t="str">
        <f>IF('用語定義（設備投資）'!$D$50="購入者価格",'設備投資組替 ok'!AP27,"")</f>
        <v/>
      </c>
      <c r="D28" s="894">
        <v>0</v>
      </c>
      <c r="E28" s="894">
        <v>0</v>
      </c>
      <c r="F28" s="893" t="str">
        <f>IF('用語定義（設備投資）'!$D$50="購入者価格",$C28*D28,"")</f>
        <v/>
      </c>
      <c r="G28" s="893" t="str">
        <f>IF('用語定義（設備投資）'!$D$50="購入者価格",$C28*E28,"")</f>
        <v/>
      </c>
      <c r="H28" s="893">
        <f t="shared" si="0"/>
        <v>0</v>
      </c>
      <c r="I28" s="892"/>
      <c r="J28" s="891">
        <f>IF('用語定義（設備投資）'!$D$50="購入者価格",C28-H28+I28,IF('用語定義（設備投資）'!$D$50="生産者価格",'設備投資組替 ok'!AP27))</f>
        <v>0</v>
      </c>
    </row>
    <row r="29" spans="1:10" ht="13.5" customHeight="1">
      <c r="A29" s="896">
        <v>24</v>
      </c>
      <c r="B29" s="895" t="s">
        <v>18</v>
      </c>
      <c r="C29" s="893" t="str">
        <f>IF('用語定義（設備投資）'!$D$50="購入者価格",'設備投資組替 ok'!AP28,"")</f>
        <v/>
      </c>
      <c r="D29" s="894">
        <v>0</v>
      </c>
      <c r="E29" s="894">
        <v>0</v>
      </c>
      <c r="F29" s="893" t="str">
        <f>IF('用語定義（設備投資）'!$D$50="購入者価格",$C29*D29,"")</f>
        <v/>
      </c>
      <c r="G29" s="893" t="str">
        <f>IF('用語定義（設備投資）'!$D$50="購入者価格",$C29*E29,"")</f>
        <v/>
      </c>
      <c r="H29" s="893">
        <f t="shared" si="0"/>
        <v>0</v>
      </c>
      <c r="I29" s="892"/>
      <c r="J29" s="891">
        <f>IF('用語定義（設備投資）'!$D$50="購入者価格",C29-H29+I29,IF('用語定義（設備投資）'!$D$50="生産者価格",'設備投資組替 ok'!AP28))</f>
        <v>0</v>
      </c>
    </row>
    <row r="30" spans="1:10" ht="13.5" customHeight="1">
      <c r="A30" s="902">
        <v>25</v>
      </c>
      <c r="B30" s="901" t="s">
        <v>29</v>
      </c>
      <c r="C30" s="899" t="str">
        <f>IF('用語定義（設備投資）'!$D$50="購入者価格",'設備投資組替 ok'!AP29,"")</f>
        <v/>
      </c>
      <c r="D30" s="900">
        <v>0</v>
      </c>
      <c r="E30" s="900">
        <v>0</v>
      </c>
      <c r="F30" s="899" t="str">
        <f>IF('用語定義（設備投資）'!$D$50="購入者価格",$C30*D30,"")</f>
        <v/>
      </c>
      <c r="G30" s="899" t="str">
        <f>IF('用語定義（設備投資）'!$D$50="購入者価格",$C30*E30,"")</f>
        <v/>
      </c>
      <c r="H30" s="899">
        <f t="shared" si="0"/>
        <v>0</v>
      </c>
      <c r="I30" s="898"/>
      <c r="J30" s="897">
        <f>IF('用語定義（設備投資）'!$D$50="購入者価格",C30-H30+I30,IF('用語定義（設備投資）'!$D$50="生産者価格",'設備投資組替 ok'!AP29))</f>
        <v>0</v>
      </c>
    </row>
    <row r="31" spans="1:10" ht="13.5" customHeight="1">
      <c r="A31" s="896">
        <v>26</v>
      </c>
      <c r="B31" s="895" t="s">
        <v>30</v>
      </c>
      <c r="C31" s="893" t="str">
        <f>IF('用語定義（設備投資）'!$D$50="購入者価格",'設備投資組替 ok'!AP30,"")</f>
        <v/>
      </c>
      <c r="D31" s="894">
        <v>0</v>
      </c>
      <c r="E31" s="894">
        <v>0</v>
      </c>
      <c r="F31" s="893" t="str">
        <f>IF('用語定義（設備投資）'!$D$50="購入者価格",$C31*D31,"")</f>
        <v/>
      </c>
      <c r="G31" s="893" t="str">
        <f>IF('用語定義（設備投資）'!$D$50="購入者価格",$C31*E31,"")</f>
        <v/>
      </c>
      <c r="H31" s="893">
        <f t="shared" si="0"/>
        <v>0</v>
      </c>
      <c r="I31" s="892"/>
      <c r="J31" s="891">
        <f>IF('用語定義（設備投資）'!$D$50="購入者価格",C31-H31+I31,IF('用語定義（設備投資）'!$D$50="生産者価格",'設備投資組替 ok'!AP30))</f>
        <v>0</v>
      </c>
    </row>
    <row r="32" spans="1:10" ht="13.5" customHeight="1">
      <c r="A32" s="896">
        <v>27</v>
      </c>
      <c r="B32" s="908" t="s">
        <v>19</v>
      </c>
      <c r="C32" s="893" t="str">
        <f>IF('用語定義（設備投資）'!$D$50="購入者価格",'設備投資組替 ok'!AP31,"")</f>
        <v/>
      </c>
      <c r="D32" s="907"/>
      <c r="E32" s="894">
        <v>0</v>
      </c>
      <c r="F32" s="906"/>
      <c r="G32" s="893" t="str">
        <f>IF('用語定義（設備投資）'!$D$50="購入者価格",$C32*E32,"")</f>
        <v/>
      </c>
      <c r="H32" s="893">
        <f t="shared" si="0"/>
        <v>0</v>
      </c>
      <c r="I32" s="891">
        <f>F45</f>
        <v>0</v>
      </c>
      <c r="J32" s="891">
        <f>IF('用語定義（設備投資）'!$D$50="購入者価格",C32-H32+I32,IF('用語定義（設備投資）'!$D$50="生産者価格",'設備投資組替 ok'!AP31))</f>
        <v>0</v>
      </c>
    </row>
    <row r="33" spans="1:10" ht="13.5" customHeight="1">
      <c r="A33" s="896">
        <v>28</v>
      </c>
      <c r="B33" s="895" t="s">
        <v>20</v>
      </c>
      <c r="C33" s="893" t="str">
        <f>IF('用語定義（設備投資）'!$D$50="購入者価格",'設備投資組替 ok'!AP32,"")</f>
        <v/>
      </c>
      <c r="D33" s="894">
        <v>0</v>
      </c>
      <c r="E33" s="894">
        <v>0</v>
      </c>
      <c r="F33" s="893" t="str">
        <f>IF('用語定義（設備投資）'!$D$50="購入者価格",$C33*D33,"")</f>
        <v/>
      </c>
      <c r="G33" s="893" t="str">
        <f>IF('用語定義（設備投資）'!$D$50="購入者価格",$C33*E33,"")</f>
        <v/>
      </c>
      <c r="H33" s="893">
        <f t="shared" si="0"/>
        <v>0</v>
      </c>
      <c r="I33" s="893"/>
      <c r="J33" s="891">
        <f>IF('用語定義（設備投資）'!$D$50="購入者価格",C33-H33+I33,IF('用語定義（設備投資）'!$D$50="生産者価格",'設備投資組替 ok'!AP32))</f>
        <v>0</v>
      </c>
    </row>
    <row r="34" spans="1:10" ht="13.5" customHeight="1">
      <c r="A34" s="896">
        <v>29</v>
      </c>
      <c r="B34" s="895" t="s">
        <v>21</v>
      </c>
      <c r="C34" s="893" t="str">
        <f>IF('用語定義（設備投資）'!$D$50="購入者価格",'設備投資組替 ok'!AP33,"")</f>
        <v/>
      </c>
      <c r="D34" s="894">
        <v>0</v>
      </c>
      <c r="E34" s="894">
        <v>0</v>
      </c>
      <c r="F34" s="893" t="str">
        <f>IF('用語定義（設備投資）'!$D$50="購入者価格",$C34*D34,"")</f>
        <v/>
      </c>
      <c r="G34" s="893" t="str">
        <f>IF('用語定義（設備投資）'!$D$50="購入者価格",$C34*E34,"")</f>
        <v/>
      </c>
      <c r="H34" s="893">
        <f t="shared" si="0"/>
        <v>0</v>
      </c>
      <c r="I34" s="893"/>
      <c r="J34" s="891">
        <f>IF('用語定義（設備投資）'!$D$50="購入者価格",C34-H34+I34,IF('用語定義（設備投資）'!$D$50="生産者価格",'設備投資組替 ok'!AP33))</f>
        <v>0</v>
      </c>
    </row>
    <row r="35" spans="1:10" ht="13.5" customHeight="1">
      <c r="A35" s="902">
        <v>30</v>
      </c>
      <c r="B35" s="905" t="s">
        <v>32</v>
      </c>
      <c r="C35" s="899" t="str">
        <f>IF('用語定義（設備投資）'!$D$50="購入者価格",'設備投資組替 ok'!AP34,"")</f>
        <v/>
      </c>
      <c r="D35" s="900">
        <v>0</v>
      </c>
      <c r="E35" s="904"/>
      <c r="F35" s="899" t="str">
        <f>IF('用語定義（設備投資）'!$D$50="購入者価格",$C35*D35,"")</f>
        <v/>
      </c>
      <c r="G35" s="903"/>
      <c r="H35" s="899">
        <f t="shared" si="0"/>
        <v>0</v>
      </c>
      <c r="I35" s="897">
        <f>G45</f>
        <v>0</v>
      </c>
      <c r="J35" s="897">
        <f>IF('用語定義（設備投資）'!$D$50="購入者価格",C35-H35+I35,IF('用語定義（設備投資）'!$D$50="生産者価格",'設備投資組替 ok'!AP34))</f>
        <v>0</v>
      </c>
    </row>
    <row r="36" spans="1:10" ht="13.5" customHeight="1">
      <c r="A36" s="896">
        <v>31</v>
      </c>
      <c r="B36" s="895" t="s">
        <v>22</v>
      </c>
      <c r="C36" s="893" t="str">
        <f>IF('用語定義（設備投資）'!$D$50="購入者価格",'設備投資組替 ok'!AP35,"")</f>
        <v/>
      </c>
      <c r="D36" s="894">
        <v>8.4829000000000002E-2</v>
      </c>
      <c r="E36" s="894">
        <v>5.855E-3</v>
      </c>
      <c r="F36" s="893" t="str">
        <f>IF('用語定義（設備投資）'!$D$50="購入者価格",$C36*D36,"")</f>
        <v/>
      </c>
      <c r="G36" s="893" t="str">
        <f>IF('用語定義（設備投資）'!$D$50="購入者価格",$C36*E36,"")</f>
        <v/>
      </c>
      <c r="H36" s="893">
        <f t="shared" si="0"/>
        <v>0</v>
      </c>
      <c r="I36" s="892"/>
      <c r="J36" s="891">
        <f>IF('用語定義（設備投資）'!$D$50="購入者価格",C36-H36+I36,IF('用語定義（設備投資）'!$D$50="生産者価格",'設備投資組替 ok'!AP35))</f>
        <v>0</v>
      </c>
    </row>
    <row r="37" spans="1:10" ht="13.5" customHeight="1">
      <c r="A37" s="896">
        <v>32</v>
      </c>
      <c r="B37" s="895" t="s">
        <v>23</v>
      </c>
      <c r="C37" s="893" t="str">
        <f>IF('用語定義（設備投資）'!$D$50="購入者価格",'設備投資組替 ok'!AP36,"")</f>
        <v/>
      </c>
      <c r="D37" s="894">
        <v>0</v>
      </c>
      <c r="E37" s="894">
        <v>0</v>
      </c>
      <c r="F37" s="893" t="str">
        <f>IF('用語定義（設備投資）'!$D$50="購入者価格",$C37*D37,"")</f>
        <v/>
      </c>
      <c r="G37" s="893" t="str">
        <f>IF('用語定義（設備投資）'!$D$50="購入者価格",$C37*E37,"")</f>
        <v/>
      </c>
      <c r="H37" s="893">
        <f t="shared" si="0"/>
        <v>0</v>
      </c>
      <c r="I37" s="892"/>
      <c r="J37" s="891">
        <f>IF('用語定義（設備投資）'!$D$50="購入者価格",C37-H37+I37,IF('用語定義（設備投資）'!$D$50="生産者価格",'設備投資組替 ok'!AP36))</f>
        <v>0</v>
      </c>
    </row>
    <row r="38" spans="1:10" ht="13.5" customHeight="1">
      <c r="A38" s="896">
        <v>33</v>
      </c>
      <c r="B38" s="895" t="s">
        <v>24</v>
      </c>
      <c r="C38" s="893" t="str">
        <f>IF('用語定義（設備投資）'!$D$50="購入者価格",'設備投資組替 ok'!AP37,"")</f>
        <v/>
      </c>
      <c r="D38" s="894">
        <v>0</v>
      </c>
      <c r="E38" s="894">
        <v>0</v>
      </c>
      <c r="F38" s="893" t="str">
        <f>IF('用語定義（設備投資）'!$D$50="購入者価格",$C38*D38,"")</f>
        <v/>
      </c>
      <c r="G38" s="893" t="str">
        <f>IF('用語定義（設備投資）'!$D$50="購入者価格",$C38*E38,"")</f>
        <v/>
      </c>
      <c r="H38" s="893">
        <f t="shared" si="0"/>
        <v>0</v>
      </c>
      <c r="I38" s="892"/>
      <c r="J38" s="891">
        <f>IF('用語定義（設備投資）'!$D$50="購入者価格",C38-H38+I38,IF('用語定義（設備投資）'!$D$50="生産者価格",'設備投資組替 ok'!AP37))</f>
        <v>0</v>
      </c>
    </row>
    <row r="39" spans="1:10" ht="13.5" customHeight="1">
      <c r="A39" s="896">
        <v>34</v>
      </c>
      <c r="B39" s="895" t="s">
        <v>31</v>
      </c>
      <c r="C39" s="893" t="str">
        <f>IF('用語定義（設備投資）'!$D$50="購入者価格",'設備投資組替 ok'!AP38,"")</f>
        <v/>
      </c>
      <c r="D39" s="894">
        <v>0</v>
      </c>
      <c r="E39" s="894">
        <v>0</v>
      </c>
      <c r="F39" s="893" t="str">
        <f>IF('用語定義（設備投資）'!$D$50="購入者価格",$C39*D39,"")</f>
        <v/>
      </c>
      <c r="G39" s="893" t="str">
        <f>IF('用語定義（設備投資）'!$D$50="購入者価格",$C39*E39,"")</f>
        <v/>
      </c>
      <c r="H39" s="893">
        <f t="shared" si="0"/>
        <v>0</v>
      </c>
      <c r="I39" s="892"/>
      <c r="J39" s="891">
        <f>IF('用語定義（設備投資）'!$D$50="購入者価格",C39-H39+I39,IF('用語定義（設備投資）'!$D$50="生産者価格",'設備投資組替 ok'!AP38))</f>
        <v>0</v>
      </c>
    </row>
    <row r="40" spans="1:10" ht="13.5" customHeight="1">
      <c r="A40" s="902">
        <v>35</v>
      </c>
      <c r="B40" s="901" t="s">
        <v>447</v>
      </c>
      <c r="C40" s="899" t="str">
        <f>IF('用語定義（設備投資）'!$D$50="購入者価格",'設備投資組替 ok'!AP39,"")</f>
        <v/>
      </c>
      <c r="D40" s="900">
        <v>0</v>
      </c>
      <c r="E40" s="900">
        <v>0</v>
      </c>
      <c r="F40" s="899" t="str">
        <f>IF('用語定義（設備投資）'!$D$50="購入者価格",$C40*D40,"")</f>
        <v/>
      </c>
      <c r="G40" s="899" t="str">
        <f>IF('用語定義（設備投資）'!$D$50="購入者価格",$C40*E40,"")</f>
        <v/>
      </c>
      <c r="H40" s="899">
        <f t="shared" si="0"/>
        <v>0</v>
      </c>
      <c r="I40" s="898"/>
      <c r="J40" s="897">
        <f>IF('用語定義（設備投資）'!$D$50="購入者価格",C40-H40+I40,IF('用語定義（設備投資）'!$D$50="生産者価格",'設備投資組替 ok'!AP39))</f>
        <v>0</v>
      </c>
    </row>
    <row r="41" spans="1:10" ht="13.5" customHeight="1">
      <c r="A41" s="896">
        <v>36</v>
      </c>
      <c r="B41" s="895" t="s">
        <v>25</v>
      </c>
      <c r="C41" s="893" t="str">
        <f>IF('用語定義（設備投資）'!$D$50="購入者価格",'設備投資組替 ok'!AP40,"")</f>
        <v/>
      </c>
      <c r="D41" s="894">
        <v>0</v>
      </c>
      <c r="E41" s="894">
        <v>0</v>
      </c>
      <c r="F41" s="893" t="str">
        <f>IF('用語定義（設備投資）'!$D$50="購入者価格",$C41*D41,"")</f>
        <v/>
      </c>
      <c r="G41" s="893" t="str">
        <f>IF('用語定義（設備投資）'!$D$50="購入者価格",$C41*E41,"")</f>
        <v/>
      </c>
      <c r="H41" s="893">
        <f t="shared" si="0"/>
        <v>0</v>
      </c>
      <c r="I41" s="892"/>
      <c r="J41" s="891">
        <f>IF('用語定義（設備投資）'!$D$50="購入者価格",C41-H41+I41,IF('用語定義（設備投資）'!$D$50="生産者価格",'設備投資組替 ok'!AP40))</f>
        <v>0</v>
      </c>
    </row>
    <row r="42" spans="1:10" ht="13.5" customHeight="1">
      <c r="A42" s="896">
        <v>37</v>
      </c>
      <c r="B42" s="895" t="s">
        <v>26</v>
      </c>
      <c r="C42" s="893" t="str">
        <f>IF('用語定義（設備投資）'!$D$50="購入者価格",'設備投資組替 ok'!AP41,"")</f>
        <v/>
      </c>
      <c r="D42" s="894">
        <v>0</v>
      </c>
      <c r="E42" s="894">
        <v>0</v>
      </c>
      <c r="F42" s="893" t="str">
        <f>IF('用語定義（設備投資）'!$D$50="購入者価格",$C42*D42,"")</f>
        <v/>
      </c>
      <c r="G42" s="893" t="str">
        <f>IF('用語定義（設備投資）'!$D$50="購入者価格",$C42*E42,"")</f>
        <v/>
      </c>
      <c r="H42" s="893">
        <f t="shared" si="0"/>
        <v>0</v>
      </c>
      <c r="I42" s="892"/>
      <c r="J42" s="891">
        <f>IF('用語定義（設備投資）'!$D$50="購入者価格",C42-H42+I42,IF('用語定義（設備投資）'!$D$50="生産者価格",'設備投資組替 ok'!AP41))</f>
        <v>0</v>
      </c>
    </row>
    <row r="43" spans="1:10" ht="13.5" customHeight="1">
      <c r="A43" s="896">
        <v>38</v>
      </c>
      <c r="B43" s="895" t="s">
        <v>27</v>
      </c>
      <c r="C43" s="893" t="str">
        <f>IF('用語定義（設備投資）'!$D$50="購入者価格",'設備投資組替 ok'!AP42,"")</f>
        <v/>
      </c>
      <c r="D43" s="894">
        <v>0</v>
      </c>
      <c r="E43" s="894">
        <v>0</v>
      </c>
      <c r="F43" s="893" t="str">
        <f>IF('用語定義（設備投資）'!$D$50="購入者価格",$C43*D43,"")</f>
        <v/>
      </c>
      <c r="G43" s="893" t="str">
        <f>IF('用語定義（設備投資）'!$D$50="購入者価格",$C43*E43,"")</f>
        <v/>
      </c>
      <c r="H43" s="893">
        <f t="shared" si="0"/>
        <v>0</v>
      </c>
      <c r="I43" s="892"/>
      <c r="J43" s="891">
        <f>IF('用語定義（設備投資）'!$D$50="購入者価格",C43-H43+I43,IF('用語定義（設備投資）'!$D$50="生産者価格",'設備投資組替 ok'!AP42))</f>
        <v>0</v>
      </c>
    </row>
    <row r="44" spans="1:10" ht="13.5" customHeight="1">
      <c r="A44" s="896">
        <v>39</v>
      </c>
      <c r="B44" s="895" t="s">
        <v>28</v>
      </c>
      <c r="C44" s="893" t="str">
        <f>IF('用語定義（設備投資）'!$D$50="購入者価格",'設備投資組替 ok'!AP43,"")</f>
        <v/>
      </c>
      <c r="D44" s="894">
        <v>2.4375999999999998E-2</v>
      </c>
      <c r="E44" s="894">
        <v>3.04E-2</v>
      </c>
      <c r="F44" s="893" t="str">
        <f>IF('用語定義（設備投資）'!$D$50="購入者価格",$C44*D44,"")</f>
        <v/>
      </c>
      <c r="G44" s="893" t="str">
        <f>IF('用語定義（設備投資）'!$D$50="購入者価格",$C44*E44,"")</f>
        <v/>
      </c>
      <c r="H44" s="893">
        <f t="shared" si="0"/>
        <v>0</v>
      </c>
      <c r="I44" s="892"/>
      <c r="J44" s="891">
        <f>IF('用語定義（設備投資）'!$D$50="購入者価格",C44-H44+I44,IF('用語定義（設備投資）'!$D$50="生産者価格",'設備投資組替 ok'!AP43))</f>
        <v>0</v>
      </c>
    </row>
    <row r="45" spans="1:10" ht="13.5" customHeight="1">
      <c r="A45" s="890"/>
      <c r="B45" s="889" t="s">
        <v>1118</v>
      </c>
      <c r="C45" s="887">
        <f>SUM(C6:C44)</f>
        <v>0</v>
      </c>
      <c r="D45" s="888"/>
      <c r="E45" s="888"/>
      <c r="F45" s="887">
        <f>SUM(F6:F44)</f>
        <v>0</v>
      </c>
      <c r="G45" s="887">
        <f>SUM(G6:G44)</f>
        <v>0</v>
      </c>
      <c r="H45" s="887">
        <f>SUM(H6:H44)</f>
        <v>0</v>
      </c>
      <c r="I45" s="887">
        <f>SUM(I6:I44)</f>
        <v>0</v>
      </c>
      <c r="J45" s="886">
        <f>SUM(J6:J44)</f>
        <v>0</v>
      </c>
    </row>
    <row r="46" spans="1:10">
      <c r="E46" s="885"/>
      <c r="F46" s="884"/>
    </row>
    <row r="47" spans="1:10">
      <c r="E47" s="885"/>
      <c r="F47" s="884"/>
    </row>
    <row r="48" spans="1:10">
      <c r="E48" s="885"/>
      <c r="F48" s="884"/>
    </row>
    <row r="49" spans="5:6">
      <c r="E49" s="885"/>
      <c r="F49" s="884"/>
    </row>
    <row r="50" spans="5:6">
      <c r="E50" s="885"/>
      <c r="F50" s="884"/>
    </row>
  </sheetData>
  <sheetProtection algorithmName="SHA-512" hashValue="x07V7296drKHquQc2NG+B75hHUbcX8ie9qwMz3Z6UWPHwpbpgIoj2wMYxEmPG2Gtz3CO6Gq2NzQdix0fDK+qGw==" saltValue="LOd8wH1IIHdHEBvNY/p36w==" spinCount="100000" sheet="1"/>
  <mergeCells count="2">
    <mergeCell ref="D3:E3"/>
    <mergeCell ref="F3:I3"/>
  </mergeCells>
  <phoneticPr fontId="28"/>
  <pageMargins left="0.39370078740157483" right="0.39370078740157483" top="0.70866141732283472" bottom="0.39370078740157483" header="0.31496062992125984" footer="0.31496062992125984"/>
  <pageSetup paperSize="9" scale="58" pageOrder="overThenDown" orientation="landscape"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953E4-4902-4757-B7A2-75704AF8FB17}">
  <sheetPr>
    <tabColor theme="0" tint="-0.249977111117893"/>
    <pageSetUpPr fitToPage="1"/>
  </sheetPr>
  <dimension ref="B1:V138"/>
  <sheetViews>
    <sheetView showGridLines="0" view="pageBreakPreview" zoomScaleNormal="100" zoomScaleSheetLayoutView="100" workbookViewId="0">
      <selection activeCell="M113" sqref="M113"/>
    </sheetView>
  </sheetViews>
  <sheetFormatPr defaultColWidth="9.33203125" defaultRowHeight="20.25" customHeight="1"/>
  <cols>
    <col min="1" max="1" width="2.1640625" style="800" customWidth="1"/>
    <col min="2" max="2" width="3.5" style="800" bestFit="1" customWidth="1"/>
    <col min="3" max="3" width="33" style="800" bestFit="1" customWidth="1"/>
    <col min="4" max="22" width="12.5" style="800" customWidth="1"/>
    <col min="23" max="16384" width="9.33203125" style="800"/>
  </cols>
  <sheetData>
    <row r="1" spans="2:22" ht="15" customHeight="1"/>
    <row r="2" spans="2:22" ht="20.25" customHeight="1">
      <c r="B2" s="1502" t="s">
        <v>812</v>
      </c>
      <c r="C2" s="1503"/>
    </row>
    <row r="3" spans="2:22" ht="20.25" customHeight="1">
      <c r="V3" s="788" t="s">
        <v>713</v>
      </c>
    </row>
    <row r="4" spans="2:22" s="812" customFormat="1" ht="20.25" customHeight="1">
      <c r="B4" s="787"/>
      <c r="C4" s="956"/>
      <c r="D4" s="1749" t="s">
        <v>714</v>
      </c>
      <c r="E4" s="1747" t="s">
        <v>637</v>
      </c>
      <c r="F4" s="1747"/>
      <c r="G4" s="1747"/>
      <c r="H4" s="1712" t="s">
        <v>715</v>
      </c>
      <c r="I4" s="1712" t="s">
        <v>716</v>
      </c>
      <c r="J4" s="1747" t="s">
        <v>728</v>
      </c>
      <c r="K4" s="1747"/>
      <c r="L4" s="1747"/>
      <c r="M4" s="1712" t="s">
        <v>729</v>
      </c>
      <c r="N4" s="1712" t="s">
        <v>730</v>
      </c>
      <c r="O4" s="1712" t="s">
        <v>731</v>
      </c>
      <c r="P4" s="1712" t="s">
        <v>732</v>
      </c>
      <c r="Q4" s="1747" t="s">
        <v>750</v>
      </c>
      <c r="R4" s="1747"/>
      <c r="S4" s="1747"/>
      <c r="T4" s="1747" t="s">
        <v>681</v>
      </c>
      <c r="U4" s="1747"/>
      <c r="V4" s="1748"/>
    </row>
    <row r="5" spans="2:22" s="810" customFormat="1" ht="36" customHeight="1">
      <c r="B5" s="785"/>
      <c r="C5" s="955"/>
      <c r="D5" s="1750"/>
      <c r="E5" s="783" t="s">
        <v>717</v>
      </c>
      <c r="F5" s="783" t="s">
        <v>718</v>
      </c>
      <c r="G5" s="783" t="s">
        <v>719</v>
      </c>
      <c r="H5" s="1713"/>
      <c r="I5" s="1713"/>
      <c r="J5" s="783" t="s">
        <v>733</v>
      </c>
      <c r="K5" s="783" t="s">
        <v>734</v>
      </c>
      <c r="L5" s="783" t="s">
        <v>735</v>
      </c>
      <c r="M5" s="1713"/>
      <c r="N5" s="1713"/>
      <c r="O5" s="1713"/>
      <c r="P5" s="1713"/>
      <c r="Q5" s="783" t="s">
        <v>751</v>
      </c>
      <c r="R5" s="783" t="s">
        <v>752</v>
      </c>
      <c r="S5" s="783" t="s">
        <v>753</v>
      </c>
      <c r="T5" s="783" t="s">
        <v>754</v>
      </c>
      <c r="U5" s="783" t="s">
        <v>755</v>
      </c>
      <c r="V5" s="782" t="s">
        <v>756</v>
      </c>
    </row>
    <row r="6" spans="2:22" s="808" customFormat="1" ht="20.25" customHeight="1">
      <c r="B6" s="1745" t="s">
        <v>628</v>
      </c>
      <c r="C6" s="1745"/>
      <c r="D6" s="953" t="s">
        <v>632</v>
      </c>
      <c r="E6" s="781" t="s">
        <v>634</v>
      </c>
      <c r="F6" s="781" t="s">
        <v>638</v>
      </c>
      <c r="G6" s="781" t="s">
        <v>640</v>
      </c>
      <c r="H6" s="781" t="s">
        <v>642</v>
      </c>
      <c r="I6" s="781" t="s">
        <v>725</v>
      </c>
      <c r="J6" s="781" t="s">
        <v>736</v>
      </c>
      <c r="K6" s="781" t="s">
        <v>737</v>
      </c>
      <c r="L6" s="781" t="s">
        <v>738</v>
      </c>
      <c r="M6" s="781" t="s">
        <v>739</v>
      </c>
      <c r="N6" s="781" t="s">
        <v>740</v>
      </c>
      <c r="O6" s="781" t="s">
        <v>741</v>
      </c>
      <c r="P6" s="781" t="s">
        <v>742</v>
      </c>
      <c r="Q6" s="781" t="s">
        <v>757</v>
      </c>
      <c r="R6" s="781" t="s">
        <v>758</v>
      </c>
      <c r="S6" s="781" t="s">
        <v>759</v>
      </c>
      <c r="T6" s="781" t="s">
        <v>760</v>
      </c>
      <c r="U6" s="781" t="s">
        <v>682</v>
      </c>
      <c r="V6" s="780" t="s">
        <v>685</v>
      </c>
    </row>
    <row r="7" spans="2:22" s="805" customFormat="1" ht="20.25" customHeight="1">
      <c r="B7" s="1746" t="s">
        <v>630</v>
      </c>
      <c r="C7" s="1746"/>
      <c r="D7" s="952"/>
      <c r="E7" s="779" t="s">
        <v>726</v>
      </c>
      <c r="F7" s="779" t="s">
        <v>1105</v>
      </c>
      <c r="G7" s="779" t="s">
        <v>1104</v>
      </c>
      <c r="H7" s="779" t="s">
        <v>1103</v>
      </c>
      <c r="I7" s="779" t="s">
        <v>727</v>
      </c>
      <c r="J7" s="779" t="s">
        <v>743</v>
      </c>
      <c r="K7" s="779" t="s">
        <v>744</v>
      </c>
      <c r="L7" s="779" t="s">
        <v>745</v>
      </c>
      <c r="M7" s="779" t="s">
        <v>658</v>
      </c>
      <c r="N7" s="779" t="s">
        <v>747</v>
      </c>
      <c r="O7" s="779" t="s">
        <v>748</v>
      </c>
      <c r="P7" s="779" t="s">
        <v>749</v>
      </c>
      <c r="Q7" s="779" t="s">
        <v>761</v>
      </c>
      <c r="R7" s="779" t="s">
        <v>762</v>
      </c>
      <c r="S7" s="779" t="s">
        <v>763</v>
      </c>
      <c r="T7" s="779" t="s">
        <v>680</v>
      </c>
      <c r="U7" s="779" t="s">
        <v>684</v>
      </c>
      <c r="V7" s="778" t="s">
        <v>687</v>
      </c>
    </row>
    <row r="8" spans="2:22" ht="20.25" customHeight="1">
      <c r="B8" s="776" t="s">
        <v>263</v>
      </c>
      <c r="C8" s="931" t="s">
        <v>0</v>
      </c>
      <c r="D8" s="960">
        <f>'★価格変換(最終需要額)ok'!J6</f>
        <v>0</v>
      </c>
      <c r="E8" s="774">
        <f t="shared" ref="E8:F27" si="0">D8*D99</f>
        <v>0</v>
      </c>
      <c r="F8" s="774">
        <f t="shared" si="0"/>
        <v>0</v>
      </c>
      <c r="G8" s="774">
        <f t="shared" ref="G8:G46" si="1">E8*F99</f>
        <v>0</v>
      </c>
      <c r="H8" s="774">
        <f>'手順⑤ (2)'!AQ6</f>
        <v>0</v>
      </c>
      <c r="I8" s="774">
        <f t="shared" ref="I8:I46" si="2">H8*D99</f>
        <v>0</v>
      </c>
      <c r="J8" s="774">
        <f>'手順⑦ (2)'!D6</f>
        <v>0</v>
      </c>
      <c r="K8" s="774">
        <f t="shared" ref="K8:K46" si="3">J8*E99</f>
        <v>0</v>
      </c>
      <c r="L8" s="774">
        <f t="shared" ref="L8:L46" si="4">J8*F99</f>
        <v>0</v>
      </c>
      <c r="M8" s="1709"/>
      <c r="N8" s="1709"/>
      <c r="O8" s="774">
        <f t="shared" ref="O8:O46" si="5">N$47*J99</f>
        <v>0</v>
      </c>
      <c r="P8" s="774">
        <f t="shared" ref="P8:P46" si="6">O8*D99</f>
        <v>0</v>
      </c>
      <c r="Q8" s="774">
        <f>'手順⑭ (2)'!D6</f>
        <v>0</v>
      </c>
      <c r="R8" s="774">
        <f t="shared" ref="R8:R46" si="7">Q8*E99</f>
        <v>0</v>
      </c>
      <c r="S8" s="774">
        <f t="shared" ref="S8:S46" si="8">Q8*F99</f>
        <v>0</v>
      </c>
      <c r="T8" s="774">
        <f t="shared" ref="T8:T46" si="9">E8+J8+Q8</f>
        <v>0</v>
      </c>
      <c r="U8" s="774">
        <f t="shared" ref="U8:U46" si="10">F8+K8+R8</f>
        <v>0</v>
      </c>
      <c r="V8" s="773">
        <f t="shared" ref="V8:V46" si="11">G8+L8+S8</f>
        <v>0</v>
      </c>
    </row>
    <row r="9" spans="2:22" ht="20.25" customHeight="1">
      <c r="B9" s="776" t="s">
        <v>265</v>
      </c>
      <c r="C9" s="928" t="s">
        <v>574</v>
      </c>
      <c r="D9" s="360">
        <f>'★価格変換(最終需要額)ok'!J7</f>
        <v>0</v>
      </c>
      <c r="E9" s="774">
        <f t="shared" si="0"/>
        <v>0</v>
      </c>
      <c r="F9" s="774">
        <f t="shared" si="0"/>
        <v>0</v>
      </c>
      <c r="G9" s="774">
        <f t="shared" si="1"/>
        <v>0</v>
      </c>
      <c r="H9" s="774">
        <f>'手順⑤ (2)'!AQ7</f>
        <v>0</v>
      </c>
      <c r="I9" s="774">
        <f t="shared" si="2"/>
        <v>0</v>
      </c>
      <c r="J9" s="774">
        <f>'手順⑦ (2)'!D7</f>
        <v>0</v>
      </c>
      <c r="K9" s="774">
        <f t="shared" si="3"/>
        <v>0</v>
      </c>
      <c r="L9" s="774">
        <f t="shared" si="4"/>
        <v>0</v>
      </c>
      <c r="M9" s="1710"/>
      <c r="N9" s="1710"/>
      <c r="O9" s="774">
        <f t="shared" si="5"/>
        <v>0</v>
      </c>
      <c r="P9" s="774">
        <f t="shared" si="6"/>
        <v>0</v>
      </c>
      <c r="Q9" s="774">
        <f>'手順⑭ (2)'!D7</f>
        <v>0</v>
      </c>
      <c r="R9" s="774">
        <f t="shared" si="7"/>
        <v>0</v>
      </c>
      <c r="S9" s="774">
        <f t="shared" si="8"/>
        <v>0</v>
      </c>
      <c r="T9" s="774">
        <f t="shared" si="9"/>
        <v>0</v>
      </c>
      <c r="U9" s="774">
        <f t="shared" si="10"/>
        <v>0</v>
      </c>
      <c r="V9" s="773">
        <f t="shared" si="11"/>
        <v>0</v>
      </c>
    </row>
    <row r="10" spans="2:22" ht="20.25" customHeight="1">
      <c r="B10" s="776" t="s">
        <v>267</v>
      </c>
      <c r="C10" s="928" t="s">
        <v>575</v>
      </c>
      <c r="D10" s="360">
        <f>'★価格変換(最終需要額)ok'!J8</f>
        <v>0</v>
      </c>
      <c r="E10" s="774">
        <f t="shared" si="0"/>
        <v>0</v>
      </c>
      <c r="F10" s="774">
        <f t="shared" si="0"/>
        <v>0</v>
      </c>
      <c r="G10" s="774">
        <f t="shared" si="1"/>
        <v>0</v>
      </c>
      <c r="H10" s="774">
        <f>'手順⑤ (2)'!AQ8</f>
        <v>0</v>
      </c>
      <c r="I10" s="774">
        <f t="shared" si="2"/>
        <v>0</v>
      </c>
      <c r="J10" s="774">
        <f>'手順⑦ (2)'!D8</f>
        <v>0</v>
      </c>
      <c r="K10" s="774">
        <f t="shared" si="3"/>
        <v>0</v>
      </c>
      <c r="L10" s="774">
        <f t="shared" si="4"/>
        <v>0</v>
      </c>
      <c r="M10" s="1710"/>
      <c r="N10" s="1710"/>
      <c r="O10" s="774">
        <f t="shared" si="5"/>
        <v>0</v>
      </c>
      <c r="P10" s="774">
        <f t="shared" si="6"/>
        <v>0</v>
      </c>
      <c r="Q10" s="774">
        <f>'手順⑭ (2)'!D8</f>
        <v>0</v>
      </c>
      <c r="R10" s="774">
        <f t="shared" si="7"/>
        <v>0</v>
      </c>
      <c r="S10" s="774">
        <f t="shared" si="8"/>
        <v>0</v>
      </c>
      <c r="T10" s="774">
        <f t="shared" si="9"/>
        <v>0</v>
      </c>
      <c r="U10" s="774">
        <f t="shared" si="10"/>
        <v>0</v>
      </c>
      <c r="V10" s="773">
        <f t="shared" si="11"/>
        <v>0</v>
      </c>
    </row>
    <row r="11" spans="2:22" ht="20.25" customHeight="1">
      <c r="B11" s="776" t="s">
        <v>268</v>
      </c>
      <c r="C11" s="928" t="s">
        <v>3</v>
      </c>
      <c r="D11" s="360">
        <f>'★価格変換(最終需要額)ok'!J9</f>
        <v>0</v>
      </c>
      <c r="E11" s="774">
        <f t="shared" si="0"/>
        <v>0</v>
      </c>
      <c r="F11" s="774">
        <f t="shared" si="0"/>
        <v>0</v>
      </c>
      <c r="G11" s="774">
        <f t="shared" si="1"/>
        <v>0</v>
      </c>
      <c r="H11" s="774">
        <f>'手順⑤ (2)'!AQ9</f>
        <v>0</v>
      </c>
      <c r="I11" s="774">
        <f t="shared" si="2"/>
        <v>0</v>
      </c>
      <c r="J11" s="774">
        <f>'手順⑦ (2)'!D9</f>
        <v>0</v>
      </c>
      <c r="K11" s="774">
        <f t="shared" si="3"/>
        <v>0</v>
      </c>
      <c r="L11" s="774">
        <f t="shared" si="4"/>
        <v>0</v>
      </c>
      <c r="M11" s="1710"/>
      <c r="N11" s="1710"/>
      <c r="O11" s="774">
        <f t="shared" si="5"/>
        <v>0</v>
      </c>
      <c r="P11" s="774">
        <f t="shared" si="6"/>
        <v>0</v>
      </c>
      <c r="Q11" s="774">
        <f>'手順⑭ (2)'!D9</f>
        <v>0</v>
      </c>
      <c r="R11" s="774">
        <f t="shared" si="7"/>
        <v>0</v>
      </c>
      <c r="S11" s="774">
        <f t="shared" si="8"/>
        <v>0</v>
      </c>
      <c r="T11" s="774">
        <f t="shared" si="9"/>
        <v>0</v>
      </c>
      <c r="U11" s="774">
        <f t="shared" si="10"/>
        <v>0</v>
      </c>
      <c r="V11" s="773">
        <f t="shared" si="11"/>
        <v>0</v>
      </c>
    </row>
    <row r="12" spans="2:22" ht="20.25" customHeight="1">
      <c r="B12" s="776" t="s">
        <v>269</v>
      </c>
      <c r="C12" s="928" t="s">
        <v>4</v>
      </c>
      <c r="D12" s="360">
        <f>'★価格変換(最終需要額)ok'!J10</f>
        <v>0</v>
      </c>
      <c r="E12" s="774">
        <f t="shared" si="0"/>
        <v>0</v>
      </c>
      <c r="F12" s="774">
        <f t="shared" si="0"/>
        <v>0</v>
      </c>
      <c r="G12" s="774">
        <f t="shared" si="1"/>
        <v>0</v>
      </c>
      <c r="H12" s="774">
        <f>'手順⑤ (2)'!AQ10</f>
        <v>0</v>
      </c>
      <c r="I12" s="774">
        <f t="shared" si="2"/>
        <v>0</v>
      </c>
      <c r="J12" s="774">
        <f>'手順⑦ (2)'!D10</f>
        <v>0</v>
      </c>
      <c r="K12" s="774">
        <f t="shared" si="3"/>
        <v>0</v>
      </c>
      <c r="L12" s="774">
        <f t="shared" si="4"/>
        <v>0</v>
      </c>
      <c r="M12" s="1710"/>
      <c r="N12" s="1710"/>
      <c r="O12" s="774">
        <f t="shared" si="5"/>
        <v>0</v>
      </c>
      <c r="P12" s="774">
        <f t="shared" si="6"/>
        <v>0</v>
      </c>
      <c r="Q12" s="774">
        <f>'手順⑭ (2)'!D10</f>
        <v>0</v>
      </c>
      <c r="R12" s="774">
        <f t="shared" si="7"/>
        <v>0</v>
      </c>
      <c r="S12" s="774">
        <f t="shared" si="8"/>
        <v>0</v>
      </c>
      <c r="T12" s="774">
        <f t="shared" si="9"/>
        <v>0</v>
      </c>
      <c r="U12" s="774">
        <f t="shared" si="10"/>
        <v>0</v>
      </c>
      <c r="V12" s="773">
        <f t="shared" si="11"/>
        <v>0</v>
      </c>
    </row>
    <row r="13" spans="2:22" ht="20.25" customHeight="1">
      <c r="B13" s="776" t="s">
        <v>271</v>
      </c>
      <c r="C13" s="928" t="s">
        <v>5</v>
      </c>
      <c r="D13" s="360">
        <f>'★価格変換(最終需要額)ok'!J11</f>
        <v>0</v>
      </c>
      <c r="E13" s="774">
        <f t="shared" si="0"/>
        <v>0</v>
      </c>
      <c r="F13" s="774">
        <f t="shared" si="0"/>
        <v>0</v>
      </c>
      <c r="G13" s="774">
        <f t="shared" si="1"/>
        <v>0</v>
      </c>
      <c r="H13" s="774">
        <f>'手順⑤ (2)'!AQ11</f>
        <v>0</v>
      </c>
      <c r="I13" s="774">
        <f t="shared" si="2"/>
        <v>0</v>
      </c>
      <c r="J13" s="774">
        <f>'手順⑦ (2)'!D11</f>
        <v>0</v>
      </c>
      <c r="K13" s="774">
        <f t="shared" si="3"/>
        <v>0</v>
      </c>
      <c r="L13" s="774">
        <f t="shared" si="4"/>
        <v>0</v>
      </c>
      <c r="M13" s="1710"/>
      <c r="N13" s="1710"/>
      <c r="O13" s="774">
        <f t="shared" si="5"/>
        <v>0</v>
      </c>
      <c r="P13" s="774">
        <f t="shared" si="6"/>
        <v>0</v>
      </c>
      <c r="Q13" s="774">
        <f>'手順⑭ (2)'!D11</f>
        <v>0</v>
      </c>
      <c r="R13" s="774">
        <f t="shared" si="7"/>
        <v>0</v>
      </c>
      <c r="S13" s="774">
        <f t="shared" si="8"/>
        <v>0</v>
      </c>
      <c r="T13" s="774">
        <f t="shared" si="9"/>
        <v>0</v>
      </c>
      <c r="U13" s="774">
        <f t="shared" si="10"/>
        <v>0</v>
      </c>
      <c r="V13" s="773">
        <f t="shared" si="11"/>
        <v>0</v>
      </c>
    </row>
    <row r="14" spans="2:22" ht="20.25" customHeight="1">
      <c r="B14" s="776" t="s">
        <v>273</v>
      </c>
      <c r="C14" s="929" t="s">
        <v>6</v>
      </c>
      <c r="D14" s="360">
        <f>'★価格変換(最終需要額)ok'!J12</f>
        <v>0</v>
      </c>
      <c r="E14" s="774">
        <f t="shared" si="0"/>
        <v>0</v>
      </c>
      <c r="F14" s="774">
        <f t="shared" si="0"/>
        <v>0</v>
      </c>
      <c r="G14" s="774">
        <f t="shared" si="1"/>
        <v>0</v>
      </c>
      <c r="H14" s="774">
        <f>'手順⑤ (2)'!AQ12</f>
        <v>0</v>
      </c>
      <c r="I14" s="774">
        <f t="shared" si="2"/>
        <v>0</v>
      </c>
      <c r="J14" s="774">
        <f>'手順⑦ (2)'!D12</f>
        <v>0</v>
      </c>
      <c r="K14" s="774">
        <f t="shared" si="3"/>
        <v>0</v>
      </c>
      <c r="L14" s="774">
        <f t="shared" si="4"/>
        <v>0</v>
      </c>
      <c r="M14" s="1710"/>
      <c r="N14" s="1710"/>
      <c r="O14" s="774">
        <f t="shared" si="5"/>
        <v>0</v>
      </c>
      <c r="P14" s="774">
        <f t="shared" si="6"/>
        <v>0</v>
      </c>
      <c r="Q14" s="774">
        <f>'手順⑭ (2)'!D12</f>
        <v>0</v>
      </c>
      <c r="R14" s="774">
        <f t="shared" si="7"/>
        <v>0</v>
      </c>
      <c r="S14" s="774">
        <f t="shared" si="8"/>
        <v>0</v>
      </c>
      <c r="T14" s="774">
        <f t="shared" si="9"/>
        <v>0</v>
      </c>
      <c r="U14" s="774">
        <f t="shared" si="10"/>
        <v>0</v>
      </c>
      <c r="V14" s="773">
        <f t="shared" si="11"/>
        <v>0</v>
      </c>
    </row>
    <row r="15" spans="2:22" ht="20.25" customHeight="1">
      <c r="B15" s="776" t="s">
        <v>274</v>
      </c>
      <c r="C15" s="928" t="s">
        <v>7</v>
      </c>
      <c r="D15" s="360">
        <f>'★価格変換(最終需要額)ok'!J13</f>
        <v>0</v>
      </c>
      <c r="E15" s="774">
        <f t="shared" si="0"/>
        <v>0</v>
      </c>
      <c r="F15" s="774">
        <f t="shared" si="0"/>
        <v>0</v>
      </c>
      <c r="G15" s="774">
        <f t="shared" si="1"/>
        <v>0</v>
      </c>
      <c r="H15" s="774">
        <f>'手順⑤ (2)'!AQ13</f>
        <v>0</v>
      </c>
      <c r="I15" s="774">
        <f t="shared" si="2"/>
        <v>0</v>
      </c>
      <c r="J15" s="774">
        <f>'手順⑦ (2)'!D13</f>
        <v>0</v>
      </c>
      <c r="K15" s="774">
        <f t="shared" si="3"/>
        <v>0</v>
      </c>
      <c r="L15" s="774">
        <f t="shared" si="4"/>
        <v>0</v>
      </c>
      <c r="M15" s="1710"/>
      <c r="N15" s="1710"/>
      <c r="O15" s="774">
        <f t="shared" si="5"/>
        <v>0</v>
      </c>
      <c r="P15" s="774">
        <f t="shared" si="6"/>
        <v>0</v>
      </c>
      <c r="Q15" s="774">
        <f>'手順⑭ (2)'!D13</f>
        <v>0</v>
      </c>
      <c r="R15" s="774">
        <f t="shared" si="7"/>
        <v>0</v>
      </c>
      <c r="S15" s="774">
        <f t="shared" si="8"/>
        <v>0</v>
      </c>
      <c r="T15" s="774">
        <f t="shared" si="9"/>
        <v>0</v>
      </c>
      <c r="U15" s="774">
        <f t="shared" si="10"/>
        <v>0</v>
      </c>
      <c r="V15" s="773">
        <f t="shared" si="11"/>
        <v>0</v>
      </c>
    </row>
    <row r="16" spans="2:22" ht="20.25" customHeight="1">
      <c r="B16" s="776" t="s">
        <v>277</v>
      </c>
      <c r="C16" s="929" t="s">
        <v>8</v>
      </c>
      <c r="D16" s="360">
        <f>'★価格変換(最終需要額)ok'!J14</f>
        <v>0</v>
      </c>
      <c r="E16" s="774">
        <f t="shared" si="0"/>
        <v>0</v>
      </c>
      <c r="F16" s="774">
        <f t="shared" si="0"/>
        <v>0</v>
      </c>
      <c r="G16" s="774">
        <f t="shared" si="1"/>
        <v>0</v>
      </c>
      <c r="H16" s="774">
        <f>'手順⑤ (2)'!AQ14</f>
        <v>0</v>
      </c>
      <c r="I16" s="774">
        <f t="shared" si="2"/>
        <v>0</v>
      </c>
      <c r="J16" s="774">
        <f>'手順⑦ (2)'!D14</f>
        <v>0</v>
      </c>
      <c r="K16" s="774">
        <f t="shared" si="3"/>
        <v>0</v>
      </c>
      <c r="L16" s="774">
        <f t="shared" si="4"/>
        <v>0</v>
      </c>
      <c r="M16" s="1710"/>
      <c r="N16" s="1710"/>
      <c r="O16" s="774">
        <f t="shared" si="5"/>
        <v>0</v>
      </c>
      <c r="P16" s="774">
        <f t="shared" si="6"/>
        <v>0</v>
      </c>
      <c r="Q16" s="774">
        <f>'手順⑭ (2)'!D14</f>
        <v>0</v>
      </c>
      <c r="R16" s="774">
        <f t="shared" si="7"/>
        <v>0</v>
      </c>
      <c r="S16" s="774">
        <f t="shared" si="8"/>
        <v>0</v>
      </c>
      <c r="T16" s="774">
        <f t="shared" si="9"/>
        <v>0</v>
      </c>
      <c r="U16" s="774">
        <f t="shared" si="10"/>
        <v>0</v>
      </c>
      <c r="V16" s="773">
        <f t="shared" si="11"/>
        <v>0</v>
      </c>
    </row>
    <row r="17" spans="2:22" ht="20.25" customHeight="1">
      <c r="B17" s="776" t="s">
        <v>120</v>
      </c>
      <c r="C17" s="929" t="s">
        <v>576</v>
      </c>
      <c r="D17" s="360">
        <f>'★価格変換(最終需要額)ok'!J15</f>
        <v>0</v>
      </c>
      <c r="E17" s="774">
        <f t="shared" si="0"/>
        <v>0</v>
      </c>
      <c r="F17" s="774">
        <f t="shared" si="0"/>
        <v>0</v>
      </c>
      <c r="G17" s="774">
        <f t="shared" si="1"/>
        <v>0</v>
      </c>
      <c r="H17" s="774">
        <f>'手順⑤ (2)'!AQ15</f>
        <v>0</v>
      </c>
      <c r="I17" s="774">
        <f t="shared" si="2"/>
        <v>0</v>
      </c>
      <c r="J17" s="774">
        <f>'手順⑦ (2)'!D15</f>
        <v>0</v>
      </c>
      <c r="K17" s="774">
        <f t="shared" si="3"/>
        <v>0</v>
      </c>
      <c r="L17" s="774">
        <f t="shared" si="4"/>
        <v>0</v>
      </c>
      <c r="M17" s="1710"/>
      <c r="N17" s="1710"/>
      <c r="O17" s="774">
        <f t="shared" si="5"/>
        <v>0</v>
      </c>
      <c r="P17" s="774">
        <f t="shared" si="6"/>
        <v>0</v>
      </c>
      <c r="Q17" s="774">
        <f>'手順⑭ (2)'!D15</f>
        <v>0</v>
      </c>
      <c r="R17" s="774">
        <f t="shared" si="7"/>
        <v>0</v>
      </c>
      <c r="S17" s="774">
        <f t="shared" si="8"/>
        <v>0</v>
      </c>
      <c r="T17" s="774">
        <f t="shared" si="9"/>
        <v>0</v>
      </c>
      <c r="U17" s="774">
        <f t="shared" si="10"/>
        <v>0</v>
      </c>
      <c r="V17" s="773">
        <f t="shared" si="11"/>
        <v>0</v>
      </c>
    </row>
    <row r="18" spans="2:22" ht="20.25" customHeight="1">
      <c r="B18" s="776" t="s">
        <v>121</v>
      </c>
      <c r="C18" s="928" t="s">
        <v>9</v>
      </c>
      <c r="D18" s="360">
        <f>'★価格変換(最終需要額)ok'!J16</f>
        <v>0</v>
      </c>
      <c r="E18" s="774">
        <f t="shared" si="0"/>
        <v>0</v>
      </c>
      <c r="F18" s="774">
        <f t="shared" si="0"/>
        <v>0</v>
      </c>
      <c r="G18" s="774">
        <f t="shared" si="1"/>
        <v>0</v>
      </c>
      <c r="H18" s="774">
        <f>'手順⑤ (2)'!AQ16</f>
        <v>0</v>
      </c>
      <c r="I18" s="774">
        <f t="shared" si="2"/>
        <v>0</v>
      </c>
      <c r="J18" s="774">
        <f>'手順⑦ (2)'!D16</f>
        <v>0</v>
      </c>
      <c r="K18" s="774">
        <f t="shared" si="3"/>
        <v>0</v>
      </c>
      <c r="L18" s="774">
        <f t="shared" si="4"/>
        <v>0</v>
      </c>
      <c r="M18" s="1710"/>
      <c r="N18" s="1710"/>
      <c r="O18" s="774">
        <f t="shared" si="5"/>
        <v>0</v>
      </c>
      <c r="P18" s="774">
        <f t="shared" si="6"/>
        <v>0</v>
      </c>
      <c r="Q18" s="774">
        <f>'手順⑭ (2)'!D16</f>
        <v>0</v>
      </c>
      <c r="R18" s="774">
        <f t="shared" si="7"/>
        <v>0</v>
      </c>
      <c r="S18" s="774">
        <f t="shared" si="8"/>
        <v>0</v>
      </c>
      <c r="T18" s="774">
        <f t="shared" si="9"/>
        <v>0</v>
      </c>
      <c r="U18" s="774">
        <f t="shared" si="10"/>
        <v>0</v>
      </c>
      <c r="V18" s="773">
        <f t="shared" si="11"/>
        <v>0</v>
      </c>
    </row>
    <row r="19" spans="2:22" ht="20.25" customHeight="1">
      <c r="B19" s="776" t="s">
        <v>123</v>
      </c>
      <c r="C19" s="928" t="s">
        <v>10</v>
      </c>
      <c r="D19" s="360">
        <f>'★価格変換(最終需要額)ok'!J17</f>
        <v>0</v>
      </c>
      <c r="E19" s="774">
        <f t="shared" si="0"/>
        <v>0</v>
      </c>
      <c r="F19" s="774">
        <f t="shared" si="0"/>
        <v>0</v>
      </c>
      <c r="G19" s="774">
        <f t="shared" si="1"/>
        <v>0</v>
      </c>
      <c r="H19" s="774">
        <f>'手順⑤ (2)'!AQ17</f>
        <v>0</v>
      </c>
      <c r="I19" s="774">
        <f t="shared" si="2"/>
        <v>0</v>
      </c>
      <c r="J19" s="774">
        <f>'手順⑦ (2)'!D17</f>
        <v>0</v>
      </c>
      <c r="K19" s="774">
        <f t="shared" si="3"/>
        <v>0</v>
      </c>
      <c r="L19" s="774">
        <f t="shared" si="4"/>
        <v>0</v>
      </c>
      <c r="M19" s="1710"/>
      <c r="N19" s="1710"/>
      <c r="O19" s="774">
        <f t="shared" si="5"/>
        <v>0</v>
      </c>
      <c r="P19" s="774">
        <f t="shared" si="6"/>
        <v>0</v>
      </c>
      <c r="Q19" s="774">
        <f>'手順⑭ (2)'!D17</f>
        <v>0</v>
      </c>
      <c r="R19" s="774">
        <f t="shared" si="7"/>
        <v>0</v>
      </c>
      <c r="S19" s="774">
        <f t="shared" si="8"/>
        <v>0</v>
      </c>
      <c r="T19" s="774">
        <f t="shared" si="9"/>
        <v>0</v>
      </c>
      <c r="U19" s="774">
        <f t="shared" si="10"/>
        <v>0</v>
      </c>
      <c r="V19" s="773">
        <f t="shared" si="11"/>
        <v>0</v>
      </c>
    </row>
    <row r="20" spans="2:22" ht="20.25" customHeight="1">
      <c r="B20" s="776" t="s">
        <v>125</v>
      </c>
      <c r="C20" s="928" t="s">
        <v>11</v>
      </c>
      <c r="D20" s="360">
        <f>'★価格変換(最終需要額)ok'!J18</f>
        <v>0</v>
      </c>
      <c r="E20" s="774">
        <f t="shared" si="0"/>
        <v>0</v>
      </c>
      <c r="F20" s="774">
        <f t="shared" si="0"/>
        <v>0</v>
      </c>
      <c r="G20" s="774">
        <f t="shared" si="1"/>
        <v>0</v>
      </c>
      <c r="H20" s="774">
        <f>'手順⑤ (2)'!AQ18</f>
        <v>0</v>
      </c>
      <c r="I20" s="774">
        <f t="shared" si="2"/>
        <v>0</v>
      </c>
      <c r="J20" s="774">
        <f>'手順⑦ (2)'!D18</f>
        <v>0</v>
      </c>
      <c r="K20" s="774">
        <f t="shared" si="3"/>
        <v>0</v>
      </c>
      <c r="L20" s="774">
        <f t="shared" si="4"/>
        <v>0</v>
      </c>
      <c r="M20" s="1710"/>
      <c r="N20" s="1710"/>
      <c r="O20" s="774">
        <f t="shared" si="5"/>
        <v>0</v>
      </c>
      <c r="P20" s="774">
        <f t="shared" si="6"/>
        <v>0</v>
      </c>
      <c r="Q20" s="774">
        <f>'手順⑭ (2)'!D18</f>
        <v>0</v>
      </c>
      <c r="R20" s="774">
        <f t="shared" si="7"/>
        <v>0</v>
      </c>
      <c r="S20" s="774">
        <f t="shared" si="8"/>
        <v>0</v>
      </c>
      <c r="T20" s="774">
        <f t="shared" si="9"/>
        <v>0</v>
      </c>
      <c r="U20" s="774">
        <f t="shared" si="10"/>
        <v>0</v>
      </c>
      <c r="V20" s="773">
        <f t="shared" si="11"/>
        <v>0</v>
      </c>
    </row>
    <row r="21" spans="2:22" ht="20.25" customHeight="1">
      <c r="B21" s="776" t="s">
        <v>127</v>
      </c>
      <c r="C21" s="928" t="s">
        <v>12</v>
      </c>
      <c r="D21" s="360">
        <f>'★価格変換(最終需要額)ok'!J19</f>
        <v>0</v>
      </c>
      <c r="E21" s="774">
        <f t="shared" si="0"/>
        <v>0</v>
      </c>
      <c r="F21" s="774">
        <f t="shared" si="0"/>
        <v>0</v>
      </c>
      <c r="G21" s="774">
        <f t="shared" si="1"/>
        <v>0</v>
      </c>
      <c r="H21" s="774">
        <f>'手順⑤ (2)'!AQ19</f>
        <v>0</v>
      </c>
      <c r="I21" s="774">
        <f t="shared" si="2"/>
        <v>0</v>
      </c>
      <c r="J21" s="774">
        <f>'手順⑦ (2)'!D19</f>
        <v>0</v>
      </c>
      <c r="K21" s="774">
        <f t="shared" si="3"/>
        <v>0</v>
      </c>
      <c r="L21" s="774">
        <f t="shared" si="4"/>
        <v>0</v>
      </c>
      <c r="M21" s="1710"/>
      <c r="N21" s="1710"/>
      <c r="O21" s="774">
        <f t="shared" si="5"/>
        <v>0</v>
      </c>
      <c r="P21" s="774">
        <f t="shared" si="6"/>
        <v>0</v>
      </c>
      <c r="Q21" s="774">
        <f>'手順⑭ (2)'!D19</f>
        <v>0</v>
      </c>
      <c r="R21" s="774">
        <f t="shared" si="7"/>
        <v>0</v>
      </c>
      <c r="S21" s="774">
        <f t="shared" si="8"/>
        <v>0</v>
      </c>
      <c r="T21" s="774">
        <f t="shared" si="9"/>
        <v>0</v>
      </c>
      <c r="U21" s="774">
        <f t="shared" si="10"/>
        <v>0</v>
      </c>
      <c r="V21" s="773">
        <f t="shared" si="11"/>
        <v>0</v>
      </c>
    </row>
    <row r="22" spans="2:22" ht="20.25" customHeight="1">
      <c r="B22" s="776" t="s">
        <v>128</v>
      </c>
      <c r="C22" s="928" t="s">
        <v>418</v>
      </c>
      <c r="D22" s="360">
        <f>'★価格変換(最終需要額)ok'!J20</f>
        <v>0</v>
      </c>
      <c r="E22" s="774">
        <f t="shared" si="0"/>
        <v>0</v>
      </c>
      <c r="F22" s="774">
        <f t="shared" si="0"/>
        <v>0</v>
      </c>
      <c r="G22" s="774">
        <f t="shared" si="1"/>
        <v>0</v>
      </c>
      <c r="H22" s="774">
        <f>'手順⑤ (2)'!AQ20</f>
        <v>0</v>
      </c>
      <c r="I22" s="774">
        <f t="shared" si="2"/>
        <v>0</v>
      </c>
      <c r="J22" s="774">
        <f>'手順⑦ (2)'!D20</f>
        <v>0</v>
      </c>
      <c r="K22" s="774">
        <f t="shared" si="3"/>
        <v>0</v>
      </c>
      <c r="L22" s="774">
        <f t="shared" si="4"/>
        <v>0</v>
      </c>
      <c r="M22" s="1710"/>
      <c r="N22" s="1710"/>
      <c r="O22" s="774">
        <f t="shared" si="5"/>
        <v>0</v>
      </c>
      <c r="P22" s="774">
        <f t="shared" si="6"/>
        <v>0</v>
      </c>
      <c r="Q22" s="774">
        <f>'手順⑭ (2)'!D20</f>
        <v>0</v>
      </c>
      <c r="R22" s="774">
        <f t="shared" si="7"/>
        <v>0</v>
      </c>
      <c r="S22" s="774">
        <f t="shared" si="8"/>
        <v>0</v>
      </c>
      <c r="T22" s="774">
        <f t="shared" si="9"/>
        <v>0</v>
      </c>
      <c r="U22" s="774">
        <f t="shared" si="10"/>
        <v>0</v>
      </c>
      <c r="V22" s="773">
        <f t="shared" si="11"/>
        <v>0</v>
      </c>
    </row>
    <row r="23" spans="2:22" ht="20.25" customHeight="1">
      <c r="B23" s="776" t="s">
        <v>129</v>
      </c>
      <c r="C23" s="928" t="s">
        <v>419</v>
      </c>
      <c r="D23" s="360">
        <f>'★価格変換(最終需要額)ok'!J21</f>
        <v>0</v>
      </c>
      <c r="E23" s="774">
        <f t="shared" si="0"/>
        <v>0</v>
      </c>
      <c r="F23" s="774">
        <f t="shared" si="0"/>
        <v>0</v>
      </c>
      <c r="G23" s="774">
        <f t="shared" si="1"/>
        <v>0</v>
      </c>
      <c r="H23" s="774">
        <f>'手順⑤ (2)'!AQ21</f>
        <v>0</v>
      </c>
      <c r="I23" s="774">
        <f t="shared" si="2"/>
        <v>0</v>
      </c>
      <c r="J23" s="774">
        <f>'手順⑦ (2)'!D21</f>
        <v>0</v>
      </c>
      <c r="K23" s="774">
        <f t="shared" si="3"/>
        <v>0</v>
      </c>
      <c r="L23" s="774">
        <f t="shared" si="4"/>
        <v>0</v>
      </c>
      <c r="M23" s="1710"/>
      <c r="N23" s="1710"/>
      <c r="O23" s="774">
        <f t="shared" si="5"/>
        <v>0</v>
      </c>
      <c r="P23" s="774">
        <f t="shared" si="6"/>
        <v>0</v>
      </c>
      <c r="Q23" s="774">
        <f>'手順⑭ (2)'!D21</f>
        <v>0</v>
      </c>
      <c r="R23" s="774">
        <f t="shared" si="7"/>
        <v>0</v>
      </c>
      <c r="S23" s="774">
        <f t="shared" si="8"/>
        <v>0</v>
      </c>
      <c r="T23" s="774">
        <f t="shared" si="9"/>
        <v>0</v>
      </c>
      <c r="U23" s="774">
        <f t="shared" si="10"/>
        <v>0</v>
      </c>
      <c r="V23" s="773">
        <f t="shared" si="11"/>
        <v>0</v>
      </c>
    </row>
    <row r="24" spans="2:22" ht="20.25" customHeight="1">
      <c r="B24" s="776" t="s">
        <v>131</v>
      </c>
      <c r="C24" s="928" t="s">
        <v>420</v>
      </c>
      <c r="D24" s="360">
        <f>'★価格変換(最終需要額)ok'!J22</f>
        <v>0</v>
      </c>
      <c r="E24" s="774">
        <f t="shared" si="0"/>
        <v>0</v>
      </c>
      <c r="F24" s="774">
        <f t="shared" si="0"/>
        <v>0</v>
      </c>
      <c r="G24" s="774">
        <f t="shared" si="1"/>
        <v>0</v>
      </c>
      <c r="H24" s="774">
        <f>'手順⑤ (2)'!AQ22</f>
        <v>0</v>
      </c>
      <c r="I24" s="774">
        <f t="shared" si="2"/>
        <v>0</v>
      </c>
      <c r="J24" s="774">
        <f>'手順⑦ (2)'!D22</f>
        <v>0</v>
      </c>
      <c r="K24" s="774">
        <f t="shared" si="3"/>
        <v>0</v>
      </c>
      <c r="L24" s="774">
        <f t="shared" si="4"/>
        <v>0</v>
      </c>
      <c r="M24" s="1710"/>
      <c r="N24" s="1710"/>
      <c r="O24" s="774">
        <f t="shared" si="5"/>
        <v>0</v>
      </c>
      <c r="P24" s="774">
        <f t="shared" si="6"/>
        <v>0</v>
      </c>
      <c r="Q24" s="774">
        <f>'手順⑭ (2)'!D22</f>
        <v>0</v>
      </c>
      <c r="R24" s="774">
        <f t="shared" si="7"/>
        <v>0</v>
      </c>
      <c r="S24" s="774">
        <f t="shared" si="8"/>
        <v>0</v>
      </c>
      <c r="T24" s="774">
        <f t="shared" si="9"/>
        <v>0</v>
      </c>
      <c r="U24" s="774">
        <f t="shared" si="10"/>
        <v>0</v>
      </c>
      <c r="V24" s="773">
        <f t="shared" si="11"/>
        <v>0</v>
      </c>
    </row>
    <row r="25" spans="2:22" ht="20.25" customHeight="1">
      <c r="B25" s="776" t="s">
        <v>133</v>
      </c>
      <c r="C25" s="928" t="s">
        <v>14</v>
      </c>
      <c r="D25" s="360">
        <f>'★価格変換(最終需要額)ok'!J23</f>
        <v>0</v>
      </c>
      <c r="E25" s="774">
        <f t="shared" si="0"/>
        <v>0</v>
      </c>
      <c r="F25" s="774">
        <f t="shared" si="0"/>
        <v>0</v>
      </c>
      <c r="G25" s="774">
        <f t="shared" si="1"/>
        <v>0</v>
      </c>
      <c r="H25" s="774">
        <f>'手順⑤ (2)'!AQ23</f>
        <v>0</v>
      </c>
      <c r="I25" s="774">
        <f t="shared" si="2"/>
        <v>0</v>
      </c>
      <c r="J25" s="774">
        <f>'手順⑦ (2)'!D23</f>
        <v>0</v>
      </c>
      <c r="K25" s="774">
        <f t="shared" si="3"/>
        <v>0</v>
      </c>
      <c r="L25" s="774">
        <f t="shared" si="4"/>
        <v>0</v>
      </c>
      <c r="M25" s="1710"/>
      <c r="N25" s="1710"/>
      <c r="O25" s="774">
        <f t="shared" si="5"/>
        <v>0</v>
      </c>
      <c r="P25" s="774">
        <f t="shared" si="6"/>
        <v>0</v>
      </c>
      <c r="Q25" s="774">
        <f>'手順⑭ (2)'!D23</f>
        <v>0</v>
      </c>
      <c r="R25" s="774">
        <f t="shared" si="7"/>
        <v>0</v>
      </c>
      <c r="S25" s="774">
        <f t="shared" si="8"/>
        <v>0</v>
      </c>
      <c r="T25" s="774">
        <f t="shared" si="9"/>
        <v>0</v>
      </c>
      <c r="U25" s="774">
        <f t="shared" si="10"/>
        <v>0</v>
      </c>
      <c r="V25" s="773">
        <f t="shared" si="11"/>
        <v>0</v>
      </c>
    </row>
    <row r="26" spans="2:22" ht="20.25" customHeight="1">
      <c r="B26" s="776" t="s">
        <v>135</v>
      </c>
      <c r="C26" s="928" t="s">
        <v>13</v>
      </c>
      <c r="D26" s="360">
        <f>'★価格変換(最終需要額)ok'!J24</f>
        <v>0</v>
      </c>
      <c r="E26" s="774">
        <f t="shared" si="0"/>
        <v>0</v>
      </c>
      <c r="F26" s="774">
        <f t="shared" si="0"/>
        <v>0</v>
      </c>
      <c r="G26" s="774">
        <f t="shared" si="1"/>
        <v>0</v>
      </c>
      <c r="H26" s="774">
        <f>'手順⑤ (2)'!AQ24</f>
        <v>0</v>
      </c>
      <c r="I26" s="774">
        <f t="shared" si="2"/>
        <v>0</v>
      </c>
      <c r="J26" s="774">
        <f>'手順⑦ (2)'!D24</f>
        <v>0</v>
      </c>
      <c r="K26" s="774">
        <f t="shared" si="3"/>
        <v>0</v>
      </c>
      <c r="L26" s="774">
        <f t="shared" si="4"/>
        <v>0</v>
      </c>
      <c r="M26" s="1710"/>
      <c r="N26" s="1710"/>
      <c r="O26" s="774">
        <f t="shared" si="5"/>
        <v>0</v>
      </c>
      <c r="P26" s="774">
        <f t="shared" si="6"/>
        <v>0</v>
      </c>
      <c r="Q26" s="774">
        <f>'手順⑭ (2)'!D24</f>
        <v>0</v>
      </c>
      <c r="R26" s="774">
        <f t="shared" si="7"/>
        <v>0</v>
      </c>
      <c r="S26" s="774">
        <f t="shared" si="8"/>
        <v>0</v>
      </c>
      <c r="T26" s="774">
        <f t="shared" si="9"/>
        <v>0</v>
      </c>
      <c r="U26" s="774">
        <f t="shared" si="10"/>
        <v>0</v>
      </c>
      <c r="V26" s="773">
        <f t="shared" si="11"/>
        <v>0</v>
      </c>
    </row>
    <row r="27" spans="2:22" ht="20.25" customHeight="1">
      <c r="B27" s="776" t="s">
        <v>136</v>
      </c>
      <c r="C27" s="928" t="s">
        <v>577</v>
      </c>
      <c r="D27" s="360">
        <f>'★価格変換(最終需要額)ok'!J25</f>
        <v>0</v>
      </c>
      <c r="E27" s="774">
        <f t="shared" si="0"/>
        <v>0</v>
      </c>
      <c r="F27" s="774">
        <f t="shared" si="0"/>
        <v>0</v>
      </c>
      <c r="G27" s="774">
        <f t="shared" si="1"/>
        <v>0</v>
      </c>
      <c r="H27" s="774">
        <f>'手順⑤ (2)'!AQ25</f>
        <v>0</v>
      </c>
      <c r="I27" s="774">
        <f t="shared" si="2"/>
        <v>0</v>
      </c>
      <c r="J27" s="774">
        <f>'手順⑦ (2)'!D25</f>
        <v>0</v>
      </c>
      <c r="K27" s="774">
        <f t="shared" si="3"/>
        <v>0</v>
      </c>
      <c r="L27" s="774">
        <f t="shared" si="4"/>
        <v>0</v>
      </c>
      <c r="M27" s="1710"/>
      <c r="N27" s="1710"/>
      <c r="O27" s="774">
        <f t="shared" si="5"/>
        <v>0</v>
      </c>
      <c r="P27" s="774">
        <f t="shared" si="6"/>
        <v>0</v>
      </c>
      <c r="Q27" s="774">
        <f>'手順⑭ (2)'!D25</f>
        <v>0</v>
      </c>
      <c r="R27" s="774">
        <f t="shared" si="7"/>
        <v>0</v>
      </c>
      <c r="S27" s="774">
        <f t="shared" si="8"/>
        <v>0</v>
      </c>
      <c r="T27" s="774">
        <f t="shared" si="9"/>
        <v>0</v>
      </c>
      <c r="U27" s="774">
        <f t="shared" si="10"/>
        <v>0</v>
      </c>
      <c r="V27" s="773">
        <f t="shared" si="11"/>
        <v>0</v>
      </c>
    </row>
    <row r="28" spans="2:22" ht="20.25" customHeight="1">
      <c r="B28" s="776" t="s">
        <v>138</v>
      </c>
      <c r="C28" s="928" t="s">
        <v>15</v>
      </c>
      <c r="D28" s="360">
        <f>'★価格変換(最終需要額)ok'!J26</f>
        <v>0</v>
      </c>
      <c r="E28" s="774">
        <f t="shared" ref="E28:F46" si="12">D28*D119</f>
        <v>0</v>
      </c>
      <c r="F28" s="774">
        <f t="shared" si="12"/>
        <v>0</v>
      </c>
      <c r="G28" s="774">
        <f t="shared" si="1"/>
        <v>0</v>
      </c>
      <c r="H28" s="774">
        <f>'手順⑤ (2)'!AQ26</f>
        <v>0</v>
      </c>
      <c r="I28" s="774">
        <f t="shared" si="2"/>
        <v>0</v>
      </c>
      <c r="J28" s="774">
        <f>'手順⑦ (2)'!D26</f>
        <v>0</v>
      </c>
      <c r="K28" s="774">
        <f t="shared" si="3"/>
        <v>0</v>
      </c>
      <c r="L28" s="774">
        <f t="shared" si="4"/>
        <v>0</v>
      </c>
      <c r="M28" s="1710"/>
      <c r="N28" s="1710"/>
      <c r="O28" s="774">
        <f t="shared" si="5"/>
        <v>0</v>
      </c>
      <c r="P28" s="774">
        <f t="shared" si="6"/>
        <v>0</v>
      </c>
      <c r="Q28" s="774">
        <f>'手順⑭ (2)'!D26</f>
        <v>0</v>
      </c>
      <c r="R28" s="774">
        <f t="shared" si="7"/>
        <v>0</v>
      </c>
      <c r="S28" s="774">
        <f t="shared" si="8"/>
        <v>0</v>
      </c>
      <c r="T28" s="774">
        <f t="shared" si="9"/>
        <v>0</v>
      </c>
      <c r="U28" s="774">
        <f t="shared" si="10"/>
        <v>0</v>
      </c>
      <c r="V28" s="773">
        <f t="shared" si="11"/>
        <v>0</v>
      </c>
    </row>
    <row r="29" spans="2:22" ht="20.25" customHeight="1">
      <c r="B29" s="776" t="s">
        <v>139</v>
      </c>
      <c r="C29" s="928" t="s">
        <v>16</v>
      </c>
      <c r="D29" s="360">
        <f>'★価格変換(最終需要額)ok'!J27</f>
        <v>0</v>
      </c>
      <c r="E29" s="774">
        <f t="shared" si="12"/>
        <v>0</v>
      </c>
      <c r="F29" s="774">
        <f t="shared" si="12"/>
        <v>0</v>
      </c>
      <c r="G29" s="774">
        <f t="shared" si="1"/>
        <v>0</v>
      </c>
      <c r="H29" s="774">
        <f>'手順⑤ (2)'!AQ27</f>
        <v>0</v>
      </c>
      <c r="I29" s="774">
        <f t="shared" si="2"/>
        <v>0</v>
      </c>
      <c r="J29" s="774">
        <f>'手順⑦ (2)'!D27</f>
        <v>0</v>
      </c>
      <c r="K29" s="774">
        <f t="shared" si="3"/>
        <v>0</v>
      </c>
      <c r="L29" s="774">
        <f t="shared" si="4"/>
        <v>0</v>
      </c>
      <c r="M29" s="1710"/>
      <c r="N29" s="1710"/>
      <c r="O29" s="774">
        <f t="shared" si="5"/>
        <v>0</v>
      </c>
      <c r="P29" s="774">
        <f t="shared" si="6"/>
        <v>0</v>
      </c>
      <c r="Q29" s="774">
        <f>'手順⑭ (2)'!D27</f>
        <v>0</v>
      </c>
      <c r="R29" s="774">
        <f t="shared" si="7"/>
        <v>0</v>
      </c>
      <c r="S29" s="774">
        <f t="shared" si="8"/>
        <v>0</v>
      </c>
      <c r="T29" s="774">
        <f t="shared" si="9"/>
        <v>0</v>
      </c>
      <c r="U29" s="774">
        <f t="shared" si="10"/>
        <v>0</v>
      </c>
      <c r="V29" s="773">
        <f t="shared" si="11"/>
        <v>0</v>
      </c>
    </row>
    <row r="30" spans="2:22" ht="20.25" customHeight="1">
      <c r="B30" s="776" t="s">
        <v>140</v>
      </c>
      <c r="C30" s="928" t="s">
        <v>17</v>
      </c>
      <c r="D30" s="360">
        <f>'★価格変換(最終需要額)ok'!J28</f>
        <v>0</v>
      </c>
      <c r="E30" s="774">
        <f t="shared" si="12"/>
        <v>0</v>
      </c>
      <c r="F30" s="774">
        <f t="shared" si="12"/>
        <v>0</v>
      </c>
      <c r="G30" s="774">
        <f t="shared" si="1"/>
        <v>0</v>
      </c>
      <c r="H30" s="774">
        <f>'手順⑤ (2)'!AQ28</f>
        <v>0</v>
      </c>
      <c r="I30" s="774">
        <f t="shared" si="2"/>
        <v>0</v>
      </c>
      <c r="J30" s="774">
        <f>'手順⑦ (2)'!D28</f>
        <v>0</v>
      </c>
      <c r="K30" s="774">
        <f t="shared" si="3"/>
        <v>0</v>
      </c>
      <c r="L30" s="774">
        <f t="shared" si="4"/>
        <v>0</v>
      </c>
      <c r="M30" s="1710"/>
      <c r="N30" s="1710"/>
      <c r="O30" s="774">
        <f t="shared" si="5"/>
        <v>0</v>
      </c>
      <c r="P30" s="774">
        <f t="shared" si="6"/>
        <v>0</v>
      </c>
      <c r="Q30" s="774">
        <f>'手順⑭ (2)'!D28</f>
        <v>0</v>
      </c>
      <c r="R30" s="774">
        <f t="shared" si="7"/>
        <v>0</v>
      </c>
      <c r="S30" s="774">
        <f t="shared" si="8"/>
        <v>0</v>
      </c>
      <c r="T30" s="774">
        <f t="shared" si="9"/>
        <v>0</v>
      </c>
      <c r="U30" s="774">
        <f t="shared" si="10"/>
        <v>0</v>
      </c>
      <c r="V30" s="773">
        <f t="shared" si="11"/>
        <v>0</v>
      </c>
    </row>
    <row r="31" spans="2:22" ht="20.25" customHeight="1">
      <c r="B31" s="776" t="s">
        <v>141</v>
      </c>
      <c r="C31" s="928" t="s">
        <v>18</v>
      </c>
      <c r="D31" s="360">
        <f>'★価格変換(最終需要額)ok'!J29</f>
        <v>0</v>
      </c>
      <c r="E31" s="774">
        <f t="shared" si="12"/>
        <v>0</v>
      </c>
      <c r="F31" s="774">
        <f t="shared" si="12"/>
        <v>0</v>
      </c>
      <c r="G31" s="774">
        <f t="shared" si="1"/>
        <v>0</v>
      </c>
      <c r="H31" s="774">
        <f>'手順⑤ (2)'!AQ29</f>
        <v>0</v>
      </c>
      <c r="I31" s="774">
        <f t="shared" si="2"/>
        <v>0</v>
      </c>
      <c r="J31" s="774">
        <f>'手順⑦ (2)'!D29</f>
        <v>0</v>
      </c>
      <c r="K31" s="774">
        <f t="shared" si="3"/>
        <v>0</v>
      </c>
      <c r="L31" s="774">
        <f t="shared" si="4"/>
        <v>0</v>
      </c>
      <c r="M31" s="1710"/>
      <c r="N31" s="1710"/>
      <c r="O31" s="774">
        <f t="shared" si="5"/>
        <v>0</v>
      </c>
      <c r="P31" s="774">
        <f t="shared" si="6"/>
        <v>0</v>
      </c>
      <c r="Q31" s="774">
        <f>'手順⑭ (2)'!D29</f>
        <v>0</v>
      </c>
      <c r="R31" s="774">
        <f t="shared" si="7"/>
        <v>0</v>
      </c>
      <c r="S31" s="774">
        <f t="shared" si="8"/>
        <v>0</v>
      </c>
      <c r="T31" s="774">
        <f t="shared" si="9"/>
        <v>0</v>
      </c>
      <c r="U31" s="774">
        <f t="shared" si="10"/>
        <v>0</v>
      </c>
      <c r="V31" s="773">
        <f t="shared" si="11"/>
        <v>0</v>
      </c>
    </row>
    <row r="32" spans="2:22" ht="20.25" customHeight="1">
      <c r="B32" s="776" t="s">
        <v>143</v>
      </c>
      <c r="C32" s="928" t="s">
        <v>29</v>
      </c>
      <c r="D32" s="360">
        <f>'★価格変換(最終需要額)ok'!J30</f>
        <v>0</v>
      </c>
      <c r="E32" s="774">
        <f t="shared" si="12"/>
        <v>0</v>
      </c>
      <c r="F32" s="774">
        <f t="shared" si="12"/>
        <v>0</v>
      </c>
      <c r="G32" s="774">
        <f t="shared" si="1"/>
        <v>0</v>
      </c>
      <c r="H32" s="774">
        <f>'手順⑤ (2)'!AQ30</f>
        <v>0</v>
      </c>
      <c r="I32" s="774">
        <f t="shared" si="2"/>
        <v>0</v>
      </c>
      <c r="J32" s="774">
        <f>'手順⑦ (2)'!D30</f>
        <v>0</v>
      </c>
      <c r="K32" s="774">
        <f t="shared" si="3"/>
        <v>0</v>
      </c>
      <c r="L32" s="774">
        <f t="shared" si="4"/>
        <v>0</v>
      </c>
      <c r="M32" s="1710"/>
      <c r="N32" s="1710"/>
      <c r="O32" s="774">
        <f t="shared" si="5"/>
        <v>0</v>
      </c>
      <c r="P32" s="774">
        <f t="shared" si="6"/>
        <v>0</v>
      </c>
      <c r="Q32" s="774">
        <f>'手順⑭ (2)'!D30</f>
        <v>0</v>
      </c>
      <c r="R32" s="774">
        <f t="shared" si="7"/>
        <v>0</v>
      </c>
      <c r="S32" s="774">
        <f t="shared" si="8"/>
        <v>0</v>
      </c>
      <c r="T32" s="774">
        <f t="shared" si="9"/>
        <v>0</v>
      </c>
      <c r="U32" s="774">
        <f t="shared" si="10"/>
        <v>0</v>
      </c>
      <c r="V32" s="773">
        <f t="shared" si="11"/>
        <v>0</v>
      </c>
    </row>
    <row r="33" spans="2:22" ht="20.25" customHeight="1">
      <c r="B33" s="776" t="s">
        <v>145</v>
      </c>
      <c r="C33" s="928" t="s">
        <v>30</v>
      </c>
      <c r="D33" s="360">
        <f>'★価格変換(最終需要額)ok'!J31</f>
        <v>0</v>
      </c>
      <c r="E33" s="774">
        <f t="shared" si="12"/>
        <v>0</v>
      </c>
      <c r="F33" s="774">
        <f t="shared" si="12"/>
        <v>0</v>
      </c>
      <c r="G33" s="774">
        <f t="shared" si="1"/>
        <v>0</v>
      </c>
      <c r="H33" s="774">
        <f>'手順⑤ (2)'!AQ31</f>
        <v>0</v>
      </c>
      <c r="I33" s="774">
        <f t="shared" si="2"/>
        <v>0</v>
      </c>
      <c r="J33" s="774">
        <f>'手順⑦ (2)'!D31</f>
        <v>0</v>
      </c>
      <c r="K33" s="774">
        <f t="shared" si="3"/>
        <v>0</v>
      </c>
      <c r="L33" s="774">
        <f t="shared" si="4"/>
        <v>0</v>
      </c>
      <c r="M33" s="1710"/>
      <c r="N33" s="1710"/>
      <c r="O33" s="774">
        <f t="shared" si="5"/>
        <v>0</v>
      </c>
      <c r="P33" s="774">
        <f t="shared" si="6"/>
        <v>0</v>
      </c>
      <c r="Q33" s="774">
        <f>'手順⑭ (2)'!D31</f>
        <v>0</v>
      </c>
      <c r="R33" s="774">
        <f t="shared" si="7"/>
        <v>0</v>
      </c>
      <c r="S33" s="774">
        <f t="shared" si="8"/>
        <v>0</v>
      </c>
      <c r="T33" s="774">
        <f t="shared" si="9"/>
        <v>0</v>
      </c>
      <c r="U33" s="774">
        <f t="shared" si="10"/>
        <v>0</v>
      </c>
      <c r="V33" s="773">
        <f t="shared" si="11"/>
        <v>0</v>
      </c>
    </row>
    <row r="34" spans="2:22" ht="20.25" customHeight="1">
      <c r="B34" s="776" t="s">
        <v>146</v>
      </c>
      <c r="C34" s="928" t="s">
        <v>19</v>
      </c>
      <c r="D34" s="360">
        <f>'★価格変換(最終需要額)ok'!J32</f>
        <v>0</v>
      </c>
      <c r="E34" s="774">
        <f t="shared" si="12"/>
        <v>0</v>
      </c>
      <c r="F34" s="774">
        <f t="shared" si="12"/>
        <v>0</v>
      </c>
      <c r="G34" s="774">
        <f t="shared" si="1"/>
        <v>0</v>
      </c>
      <c r="H34" s="774">
        <f>'手順⑤ (2)'!AQ32</f>
        <v>0</v>
      </c>
      <c r="I34" s="774">
        <f t="shared" si="2"/>
        <v>0</v>
      </c>
      <c r="J34" s="774">
        <f>'手順⑦ (2)'!D32</f>
        <v>0</v>
      </c>
      <c r="K34" s="774">
        <f t="shared" si="3"/>
        <v>0</v>
      </c>
      <c r="L34" s="774">
        <f t="shared" si="4"/>
        <v>0</v>
      </c>
      <c r="M34" s="1710"/>
      <c r="N34" s="1710"/>
      <c r="O34" s="774">
        <f t="shared" si="5"/>
        <v>0</v>
      </c>
      <c r="P34" s="774">
        <f t="shared" si="6"/>
        <v>0</v>
      </c>
      <c r="Q34" s="774">
        <f>'手順⑭ (2)'!D32</f>
        <v>0</v>
      </c>
      <c r="R34" s="774">
        <f t="shared" si="7"/>
        <v>0</v>
      </c>
      <c r="S34" s="774">
        <f t="shared" si="8"/>
        <v>0</v>
      </c>
      <c r="T34" s="774">
        <f t="shared" si="9"/>
        <v>0</v>
      </c>
      <c r="U34" s="774">
        <f t="shared" si="10"/>
        <v>0</v>
      </c>
      <c r="V34" s="773">
        <f t="shared" si="11"/>
        <v>0</v>
      </c>
    </row>
    <row r="35" spans="2:22" ht="20.25" customHeight="1">
      <c r="B35" s="776" t="s">
        <v>147</v>
      </c>
      <c r="C35" s="928" t="s">
        <v>20</v>
      </c>
      <c r="D35" s="360">
        <f>'★価格変換(最終需要額)ok'!J33</f>
        <v>0</v>
      </c>
      <c r="E35" s="774">
        <f t="shared" si="12"/>
        <v>0</v>
      </c>
      <c r="F35" s="774">
        <f t="shared" si="12"/>
        <v>0</v>
      </c>
      <c r="G35" s="774">
        <f t="shared" si="1"/>
        <v>0</v>
      </c>
      <c r="H35" s="774">
        <f>'手順⑤ (2)'!AQ33</f>
        <v>0</v>
      </c>
      <c r="I35" s="774">
        <f t="shared" si="2"/>
        <v>0</v>
      </c>
      <c r="J35" s="774">
        <f>'手順⑦ (2)'!D33</f>
        <v>0</v>
      </c>
      <c r="K35" s="774">
        <f t="shared" si="3"/>
        <v>0</v>
      </c>
      <c r="L35" s="774">
        <f t="shared" si="4"/>
        <v>0</v>
      </c>
      <c r="M35" s="1710"/>
      <c r="N35" s="1710"/>
      <c r="O35" s="774">
        <f t="shared" si="5"/>
        <v>0</v>
      </c>
      <c r="P35" s="774">
        <f t="shared" si="6"/>
        <v>0</v>
      </c>
      <c r="Q35" s="774">
        <f>'手順⑭ (2)'!D33</f>
        <v>0</v>
      </c>
      <c r="R35" s="774">
        <f t="shared" si="7"/>
        <v>0</v>
      </c>
      <c r="S35" s="774">
        <f t="shared" si="8"/>
        <v>0</v>
      </c>
      <c r="T35" s="774">
        <f t="shared" si="9"/>
        <v>0</v>
      </c>
      <c r="U35" s="774">
        <f t="shared" si="10"/>
        <v>0</v>
      </c>
      <c r="V35" s="773">
        <f t="shared" si="11"/>
        <v>0</v>
      </c>
    </row>
    <row r="36" spans="2:22" ht="20.25" customHeight="1">
      <c r="B36" s="776" t="s">
        <v>149</v>
      </c>
      <c r="C36" s="928" t="s">
        <v>21</v>
      </c>
      <c r="D36" s="360">
        <f>'★価格変換(最終需要額)ok'!J34</f>
        <v>0</v>
      </c>
      <c r="E36" s="774">
        <f t="shared" si="12"/>
        <v>0</v>
      </c>
      <c r="F36" s="774">
        <f t="shared" si="12"/>
        <v>0</v>
      </c>
      <c r="G36" s="774">
        <f t="shared" si="1"/>
        <v>0</v>
      </c>
      <c r="H36" s="774">
        <f>'手順⑤ (2)'!AQ34</f>
        <v>0</v>
      </c>
      <c r="I36" s="774">
        <f t="shared" si="2"/>
        <v>0</v>
      </c>
      <c r="J36" s="774">
        <f>'手順⑦ (2)'!D34</f>
        <v>0</v>
      </c>
      <c r="K36" s="774">
        <f t="shared" si="3"/>
        <v>0</v>
      </c>
      <c r="L36" s="774">
        <f t="shared" si="4"/>
        <v>0</v>
      </c>
      <c r="M36" s="1710"/>
      <c r="N36" s="1710"/>
      <c r="O36" s="774">
        <f t="shared" si="5"/>
        <v>0</v>
      </c>
      <c r="P36" s="774">
        <f t="shared" si="6"/>
        <v>0</v>
      </c>
      <c r="Q36" s="774">
        <f>'手順⑭ (2)'!D34</f>
        <v>0</v>
      </c>
      <c r="R36" s="774">
        <f t="shared" si="7"/>
        <v>0</v>
      </c>
      <c r="S36" s="774">
        <f t="shared" si="8"/>
        <v>0</v>
      </c>
      <c r="T36" s="774">
        <f t="shared" si="9"/>
        <v>0</v>
      </c>
      <c r="U36" s="774">
        <f t="shared" si="10"/>
        <v>0</v>
      </c>
      <c r="V36" s="773">
        <f t="shared" si="11"/>
        <v>0</v>
      </c>
    </row>
    <row r="37" spans="2:22" ht="20.25" customHeight="1">
      <c r="B37" s="776" t="s">
        <v>151</v>
      </c>
      <c r="C37" s="928" t="s">
        <v>32</v>
      </c>
      <c r="D37" s="360">
        <f>'★価格変換(最終需要額)ok'!J35</f>
        <v>0</v>
      </c>
      <c r="E37" s="774">
        <f t="shared" si="12"/>
        <v>0</v>
      </c>
      <c r="F37" s="774">
        <f t="shared" si="12"/>
        <v>0</v>
      </c>
      <c r="G37" s="774">
        <f t="shared" si="1"/>
        <v>0</v>
      </c>
      <c r="H37" s="774">
        <f>'手順⑤ (2)'!AQ35</f>
        <v>0</v>
      </c>
      <c r="I37" s="774">
        <f t="shared" si="2"/>
        <v>0</v>
      </c>
      <c r="J37" s="774">
        <f>'手順⑦ (2)'!D35</f>
        <v>0</v>
      </c>
      <c r="K37" s="774">
        <f t="shared" si="3"/>
        <v>0</v>
      </c>
      <c r="L37" s="774">
        <f t="shared" si="4"/>
        <v>0</v>
      </c>
      <c r="M37" s="1710"/>
      <c r="N37" s="1710"/>
      <c r="O37" s="774">
        <f t="shared" si="5"/>
        <v>0</v>
      </c>
      <c r="P37" s="774">
        <f t="shared" si="6"/>
        <v>0</v>
      </c>
      <c r="Q37" s="774">
        <f>'手順⑭ (2)'!D35</f>
        <v>0</v>
      </c>
      <c r="R37" s="774">
        <f t="shared" si="7"/>
        <v>0</v>
      </c>
      <c r="S37" s="774">
        <f t="shared" si="8"/>
        <v>0</v>
      </c>
      <c r="T37" s="774">
        <f t="shared" si="9"/>
        <v>0</v>
      </c>
      <c r="U37" s="774">
        <f t="shared" si="10"/>
        <v>0</v>
      </c>
      <c r="V37" s="773">
        <f t="shared" si="11"/>
        <v>0</v>
      </c>
    </row>
    <row r="38" spans="2:22" ht="20.25" customHeight="1">
      <c r="B38" s="776" t="s">
        <v>153</v>
      </c>
      <c r="C38" s="928" t="s">
        <v>22</v>
      </c>
      <c r="D38" s="360">
        <f>'★価格変換(最終需要額)ok'!J36</f>
        <v>0</v>
      </c>
      <c r="E38" s="774">
        <f t="shared" si="12"/>
        <v>0</v>
      </c>
      <c r="F38" s="774">
        <f t="shared" si="12"/>
        <v>0</v>
      </c>
      <c r="G38" s="774">
        <f t="shared" si="1"/>
        <v>0</v>
      </c>
      <c r="H38" s="774">
        <f>'手順⑤ (2)'!AQ36</f>
        <v>0</v>
      </c>
      <c r="I38" s="774">
        <f t="shared" si="2"/>
        <v>0</v>
      </c>
      <c r="J38" s="774">
        <f>'手順⑦ (2)'!D36</f>
        <v>0</v>
      </c>
      <c r="K38" s="774">
        <f t="shared" si="3"/>
        <v>0</v>
      </c>
      <c r="L38" s="774">
        <f t="shared" si="4"/>
        <v>0</v>
      </c>
      <c r="M38" s="1710"/>
      <c r="N38" s="1710"/>
      <c r="O38" s="774">
        <f t="shared" si="5"/>
        <v>0</v>
      </c>
      <c r="P38" s="774">
        <f t="shared" si="6"/>
        <v>0</v>
      </c>
      <c r="Q38" s="774">
        <f>'手順⑭ (2)'!D36</f>
        <v>0</v>
      </c>
      <c r="R38" s="774">
        <f t="shared" si="7"/>
        <v>0</v>
      </c>
      <c r="S38" s="774">
        <f t="shared" si="8"/>
        <v>0</v>
      </c>
      <c r="T38" s="774">
        <f t="shared" si="9"/>
        <v>0</v>
      </c>
      <c r="U38" s="774">
        <f t="shared" si="10"/>
        <v>0</v>
      </c>
      <c r="V38" s="773">
        <f t="shared" si="11"/>
        <v>0</v>
      </c>
    </row>
    <row r="39" spans="2:22" ht="20.25" customHeight="1">
      <c r="B39" s="776" t="s">
        <v>155</v>
      </c>
      <c r="C39" s="928" t="s">
        <v>23</v>
      </c>
      <c r="D39" s="360">
        <f>'★価格変換(最終需要額)ok'!J37</f>
        <v>0</v>
      </c>
      <c r="E39" s="774">
        <f t="shared" si="12"/>
        <v>0</v>
      </c>
      <c r="F39" s="774">
        <f t="shared" si="12"/>
        <v>0</v>
      </c>
      <c r="G39" s="774">
        <f t="shared" si="1"/>
        <v>0</v>
      </c>
      <c r="H39" s="774">
        <f>'手順⑤ (2)'!AQ37</f>
        <v>0</v>
      </c>
      <c r="I39" s="774">
        <f t="shared" si="2"/>
        <v>0</v>
      </c>
      <c r="J39" s="774">
        <f>'手順⑦ (2)'!D37</f>
        <v>0</v>
      </c>
      <c r="K39" s="774">
        <f t="shared" si="3"/>
        <v>0</v>
      </c>
      <c r="L39" s="774">
        <f t="shared" si="4"/>
        <v>0</v>
      </c>
      <c r="M39" s="1710"/>
      <c r="N39" s="1710"/>
      <c r="O39" s="774">
        <f t="shared" si="5"/>
        <v>0</v>
      </c>
      <c r="P39" s="774">
        <f t="shared" si="6"/>
        <v>0</v>
      </c>
      <c r="Q39" s="774">
        <f>'手順⑭ (2)'!D37</f>
        <v>0</v>
      </c>
      <c r="R39" s="774">
        <f t="shared" si="7"/>
        <v>0</v>
      </c>
      <c r="S39" s="774">
        <f t="shared" si="8"/>
        <v>0</v>
      </c>
      <c r="T39" s="774">
        <f t="shared" si="9"/>
        <v>0</v>
      </c>
      <c r="U39" s="774">
        <f t="shared" si="10"/>
        <v>0</v>
      </c>
      <c r="V39" s="773">
        <f t="shared" si="11"/>
        <v>0</v>
      </c>
    </row>
    <row r="40" spans="2:22" ht="20.25" customHeight="1">
      <c r="B40" s="776" t="s">
        <v>156</v>
      </c>
      <c r="C40" s="928" t="s">
        <v>24</v>
      </c>
      <c r="D40" s="360">
        <f>'★価格変換(最終需要額)ok'!J38</f>
        <v>0</v>
      </c>
      <c r="E40" s="774">
        <f t="shared" si="12"/>
        <v>0</v>
      </c>
      <c r="F40" s="774">
        <f t="shared" si="12"/>
        <v>0</v>
      </c>
      <c r="G40" s="774">
        <f t="shared" si="1"/>
        <v>0</v>
      </c>
      <c r="H40" s="774">
        <f>'手順⑤ (2)'!AQ38</f>
        <v>0</v>
      </c>
      <c r="I40" s="774">
        <f t="shared" si="2"/>
        <v>0</v>
      </c>
      <c r="J40" s="774">
        <f>'手順⑦ (2)'!D38</f>
        <v>0</v>
      </c>
      <c r="K40" s="774">
        <f t="shared" si="3"/>
        <v>0</v>
      </c>
      <c r="L40" s="774">
        <f t="shared" si="4"/>
        <v>0</v>
      </c>
      <c r="M40" s="1710"/>
      <c r="N40" s="1710"/>
      <c r="O40" s="774">
        <f t="shared" si="5"/>
        <v>0</v>
      </c>
      <c r="P40" s="774">
        <f t="shared" si="6"/>
        <v>0</v>
      </c>
      <c r="Q40" s="774">
        <f>'手順⑭ (2)'!D38</f>
        <v>0</v>
      </c>
      <c r="R40" s="774">
        <f t="shared" si="7"/>
        <v>0</v>
      </c>
      <c r="S40" s="774">
        <f t="shared" si="8"/>
        <v>0</v>
      </c>
      <c r="T40" s="774">
        <f t="shared" si="9"/>
        <v>0</v>
      </c>
      <c r="U40" s="774">
        <f t="shared" si="10"/>
        <v>0</v>
      </c>
      <c r="V40" s="773">
        <f t="shared" si="11"/>
        <v>0</v>
      </c>
    </row>
    <row r="41" spans="2:22" ht="20.25" customHeight="1">
      <c r="B41" s="776" t="s">
        <v>158</v>
      </c>
      <c r="C41" s="928" t="s">
        <v>31</v>
      </c>
      <c r="D41" s="360">
        <f>'★価格変換(最終需要額)ok'!J39</f>
        <v>0</v>
      </c>
      <c r="E41" s="774">
        <f t="shared" si="12"/>
        <v>0</v>
      </c>
      <c r="F41" s="774">
        <f t="shared" si="12"/>
        <v>0</v>
      </c>
      <c r="G41" s="774">
        <f t="shared" si="1"/>
        <v>0</v>
      </c>
      <c r="H41" s="774">
        <f>'手順⑤ (2)'!AQ39</f>
        <v>0</v>
      </c>
      <c r="I41" s="774">
        <f t="shared" si="2"/>
        <v>0</v>
      </c>
      <c r="J41" s="774">
        <f>'手順⑦ (2)'!D39</f>
        <v>0</v>
      </c>
      <c r="K41" s="774">
        <f t="shared" si="3"/>
        <v>0</v>
      </c>
      <c r="L41" s="774">
        <f t="shared" si="4"/>
        <v>0</v>
      </c>
      <c r="M41" s="1710"/>
      <c r="N41" s="1710"/>
      <c r="O41" s="774">
        <f t="shared" si="5"/>
        <v>0</v>
      </c>
      <c r="P41" s="774">
        <f t="shared" si="6"/>
        <v>0</v>
      </c>
      <c r="Q41" s="774">
        <f>'手順⑭ (2)'!D39</f>
        <v>0</v>
      </c>
      <c r="R41" s="774">
        <f t="shared" si="7"/>
        <v>0</v>
      </c>
      <c r="S41" s="774">
        <f t="shared" si="8"/>
        <v>0</v>
      </c>
      <c r="T41" s="774">
        <f t="shared" si="9"/>
        <v>0</v>
      </c>
      <c r="U41" s="774">
        <f t="shared" si="10"/>
        <v>0</v>
      </c>
      <c r="V41" s="773">
        <f t="shared" si="11"/>
        <v>0</v>
      </c>
    </row>
    <row r="42" spans="2:22" ht="20.25" customHeight="1">
      <c r="B42" s="776" t="s">
        <v>160</v>
      </c>
      <c r="C42" s="928" t="s">
        <v>447</v>
      </c>
      <c r="D42" s="360">
        <f>'★価格変換(最終需要額)ok'!J40</f>
        <v>0</v>
      </c>
      <c r="E42" s="774">
        <f t="shared" si="12"/>
        <v>0</v>
      </c>
      <c r="F42" s="774">
        <f t="shared" si="12"/>
        <v>0</v>
      </c>
      <c r="G42" s="774">
        <f t="shared" si="1"/>
        <v>0</v>
      </c>
      <c r="H42" s="774">
        <f>'手順⑤ (2)'!AQ40</f>
        <v>0</v>
      </c>
      <c r="I42" s="774">
        <f t="shared" si="2"/>
        <v>0</v>
      </c>
      <c r="J42" s="774">
        <f>'手順⑦ (2)'!D40</f>
        <v>0</v>
      </c>
      <c r="K42" s="774">
        <f t="shared" si="3"/>
        <v>0</v>
      </c>
      <c r="L42" s="774">
        <f t="shared" si="4"/>
        <v>0</v>
      </c>
      <c r="M42" s="1710"/>
      <c r="N42" s="1710"/>
      <c r="O42" s="774">
        <f t="shared" si="5"/>
        <v>0</v>
      </c>
      <c r="P42" s="774">
        <f t="shared" si="6"/>
        <v>0</v>
      </c>
      <c r="Q42" s="774">
        <f>'手順⑭ (2)'!D40</f>
        <v>0</v>
      </c>
      <c r="R42" s="774">
        <f t="shared" si="7"/>
        <v>0</v>
      </c>
      <c r="S42" s="774">
        <f t="shared" si="8"/>
        <v>0</v>
      </c>
      <c r="T42" s="774">
        <f t="shared" si="9"/>
        <v>0</v>
      </c>
      <c r="U42" s="774">
        <f t="shared" si="10"/>
        <v>0</v>
      </c>
      <c r="V42" s="773">
        <f t="shared" si="11"/>
        <v>0</v>
      </c>
    </row>
    <row r="43" spans="2:22" ht="20.25" customHeight="1">
      <c r="B43" s="776" t="s">
        <v>162</v>
      </c>
      <c r="C43" s="928" t="s">
        <v>25</v>
      </c>
      <c r="D43" s="360">
        <f>'★価格変換(最終需要額)ok'!J41</f>
        <v>0</v>
      </c>
      <c r="E43" s="774">
        <f t="shared" si="12"/>
        <v>0</v>
      </c>
      <c r="F43" s="774">
        <f t="shared" si="12"/>
        <v>0</v>
      </c>
      <c r="G43" s="774">
        <f t="shared" si="1"/>
        <v>0</v>
      </c>
      <c r="H43" s="774">
        <f>'手順⑤ (2)'!AQ41</f>
        <v>0</v>
      </c>
      <c r="I43" s="774">
        <f t="shared" si="2"/>
        <v>0</v>
      </c>
      <c r="J43" s="774">
        <f>'手順⑦ (2)'!D41</f>
        <v>0</v>
      </c>
      <c r="K43" s="774">
        <f t="shared" si="3"/>
        <v>0</v>
      </c>
      <c r="L43" s="774">
        <f t="shared" si="4"/>
        <v>0</v>
      </c>
      <c r="M43" s="1710"/>
      <c r="N43" s="1710"/>
      <c r="O43" s="774">
        <f t="shared" si="5"/>
        <v>0</v>
      </c>
      <c r="P43" s="774">
        <f t="shared" si="6"/>
        <v>0</v>
      </c>
      <c r="Q43" s="774">
        <f>'手順⑭ (2)'!D41</f>
        <v>0</v>
      </c>
      <c r="R43" s="774">
        <f t="shared" si="7"/>
        <v>0</v>
      </c>
      <c r="S43" s="774">
        <f t="shared" si="8"/>
        <v>0</v>
      </c>
      <c r="T43" s="774">
        <f t="shared" si="9"/>
        <v>0</v>
      </c>
      <c r="U43" s="774">
        <f t="shared" si="10"/>
        <v>0</v>
      </c>
      <c r="V43" s="773">
        <f t="shared" si="11"/>
        <v>0</v>
      </c>
    </row>
    <row r="44" spans="2:22" ht="20.25" customHeight="1">
      <c r="B44" s="776" t="s">
        <v>164</v>
      </c>
      <c r="C44" s="928" t="s">
        <v>26</v>
      </c>
      <c r="D44" s="360">
        <f>'★価格変換(最終需要額)ok'!J42</f>
        <v>0</v>
      </c>
      <c r="E44" s="774">
        <f t="shared" si="12"/>
        <v>0</v>
      </c>
      <c r="F44" s="774">
        <f t="shared" si="12"/>
        <v>0</v>
      </c>
      <c r="G44" s="774">
        <f t="shared" si="1"/>
        <v>0</v>
      </c>
      <c r="H44" s="774">
        <f>'手順⑤ (2)'!AQ42</f>
        <v>0</v>
      </c>
      <c r="I44" s="774">
        <f t="shared" si="2"/>
        <v>0</v>
      </c>
      <c r="J44" s="774">
        <f>'手順⑦ (2)'!D42</f>
        <v>0</v>
      </c>
      <c r="K44" s="774">
        <f t="shared" si="3"/>
        <v>0</v>
      </c>
      <c r="L44" s="774">
        <f t="shared" si="4"/>
        <v>0</v>
      </c>
      <c r="M44" s="1710"/>
      <c r="N44" s="1710"/>
      <c r="O44" s="774">
        <f t="shared" si="5"/>
        <v>0</v>
      </c>
      <c r="P44" s="774">
        <f t="shared" si="6"/>
        <v>0</v>
      </c>
      <c r="Q44" s="774">
        <f>'手順⑭ (2)'!D42</f>
        <v>0</v>
      </c>
      <c r="R44" s="774">
        <f t="shared" si="7"/>
        <v>0</v>
      </c>
      <c r="S44" s="774">
        <f t="shared" si="8"/>
        <v>0</v>
      </c>
      <c r="T44" s="774">
        <f t="shared" si="9"/>
        <v>0</v>
      </c>
      <c r="U44" s="774">
        <f t="shared" si="10"/>
        <v>0</v>
      </c>
      <c r="V44" s="773">
        <f t="shared" si="11"/>
        <v>0</v>
      </c>
    </row>
    <row r="45" spans="2:22" ht="20.25" customHeight="1">
      <c r="B45" s="776" t="s">
        <v>166</v>
      </c>
      <c r="C45" s="928" t="s">
        <v>27</v>
      </c>
      <c r="D45" s="360">
        <f>'★価格変換(最終需要額)ok'!J43</f>
        <v>0</v>
      </c>
      <c r="E45" s="774">
        <f t="shared" si="12"/>
        <v>0</v>
      </c>
      <c r="F45" s="774">
        <f t="shared" si="12"/>
        <v>0</v>
      </c>
      <c r="G45" s="774">
        <f t="shared" si="1"/>
        <v>0</v>
      </c>
      <c r="H45" s="774">
        <f>'手順⑤ (2)'!AQ43</f>
        <v>0</v>
      </c>
      <c r="I45" s="774">
        <f t="shared" si="2"/>
        <v>0</v>
      </c>
      <c r="J45" s="774">
        <f>'手順⑦ (2)'!D43</f>
        <v>0</v>
      </c>
      <c r="K45" s="774">
        <f t="shared" si="3"/>
        <v>0</v>
      </c>
      <c r="L45" s="774">
        <f t="shared" si="4"/>
        <v>0</v>
      </c>
      <c r="M45" s="1710"/>
      <c r="N45" s="1710"/>
      <c r="O45" s="774">
        <f t="shared" si="5"/>
        <v>0</v>
      </c>
      <c r="P45" s="774">
        <f t="shared" si="6"/>
        <v>0</v>
      </c>
      <c r="Q45" s="774">
        <f>'手順⑭ (2)'!D43</f>
        <v>0</v>
      </c>
      <c r="R45" s="774">
        <f t="shared" si="7"/>
        <v>0</v>
      </c>
      <c r="S45" s="774">
        <f t="shared" si="8"/>
        <v>0</v>
      </c>
      <c r="T45" s="774">
        <f t="shared" si="9"/>
        <v>0</v>
      </c>
      <c r="U45" s="774">
        <f t="shared" si="10"/>
        <v>0</v>
      </c>
      <c r="V45" s="773">
        <f t="shared" si="11"/>
        <v>0</v>
      </c>
    </row>
    <row r="46" spans="2:22" ht="20.25" customHeight="1">
      <c r="B46" s="776" t="s">
        <v>168</v>
      </c>
      <c r="C46" s="928" t="s">
        <v>28</v>
      </c>
      <c r="D46" s="959">
        <f>'★価格変換(最終需要額)ok'!J44</f>
        <v>0</v>
      </c>
      <c r="E46" s="774">
        <f t="shared" si="12"/>
        <v>0</v>
      </c>
      <c r="F46" s="774">
        <f t="shared" si="12"/>
        <v>0</v>
      </c>
      <c r="G46" s="774">
        <f t="shared" si="1"/>
        <v>0</v>
      </c>
      <c r="H46" s="774">
        <f>'手順⑤ (2)'!AQ44</f>
        <v>0</v>
      </c>
      <c r="I46" s="774">
        <f t="shared" si="2"/>
        <v>0</v>
      </c>
      <c r="J46" s="774">
        <f>'手順⑦ (2)'!D44</f>
        <v>0</v>
      </c>
      <c r="K46" s="774">
        <f t="shared" si="3"/>
        <v>0</v>
      </c>
      <c r="L46" s="774">
        <f t="shared" si="4"/>
        <v>0</v>
      </c>
      <c r="M46" s="1711"/>
      <c r="N46" s="1711"/>
      <c r="O46" s="774">
        <f t="shared" si="5"/>
        <v>0</v>
      </c>
      <c r="P46" s="774">
        <f t="shared" si="6"/>
        <v>0</v>
      </c>
      <c r="Q46" s="774">
        <f>'手順⑭ (2)'!D44</f>
        <v>0</v>
      </c>
      <c r="R46" s="774">
        <f t="shared" si="7"/>
        <v>0</v>
      </c>
      <c r="S46" s="774">
        <f t="shared" si="8"/>
        <v>0</v>
      </c>
      <c r="T46" s="774">
        <f t="shared" si="9"/>
        <v>0</v>
      </c>
      <c r="U46" s="774">
        <f t="shared" si="10"/>
        <v>0</v>
      </c>
      <c r="V46" s="773">
        <f t="shared" si="11"/>
        <v>0</v>
      </c>
    </row>
    <row r="47" spans="2:22" ht="20.25" customHeight="1">
      <c r="B47" s="772"/>
      <c r="C47" s="926" t="s">
        <v>578</v>
      </c>
      <c r="D47" s="949">
        <f t="shared" ref="D47:L47" si="13">SUM(D8:D46)</f>
        <v>0</v>
      </c>
      <c r="E47" s="770">
        <f t="shared" si="13"/>
        <v>0</v>
      </c>
      <c r="F47" s="770">
        <f t="shared" si="13"/>
        <v>0</v>
      </c>
      <c r="G47" s="770">
        <f t="shared" si="13"/>
        <v>0</v>
      </c>
      <c r="H47" s="770">
        <f t="shared" si="13"/>
        <v>0</v>
      </c>
      <c r="I47" s="770">
        <f t="shared" si="13"/>
        <v>0</v>
      </c>
      <c r="J47" s="770">
        <f t="shared" si="13"/>
        <v>0</v>
      </c>
      <c r="K47" s="770">
        <f t="shared" si="13"/>
        <v>0</v>
      </c>
      <c r="L47" s="770">
        <f t="shared" si="13"/>
        <v>0</v>
      </c>
      <c r="M47" s="770">
        <f>G47+L47</f>
        <v>0</v>
      </c>
      <c r="N47" s="770">
        <f>M47*I138</f>
        <v>0</v>
      </c>
      <c r="O47" s="770">
        <f>N47</f>
        <v>0</v>
      </c>
      <c r="P47" s="770">
        <f t="shared" ref="P47:V47" si="14">SUM(P8:P46)</f>
        <v>0</v>
      </c>
      <c r="Q47" s="770">
        <f t="shared" si="14"/>
        <v>0</v>
      </c>
      <c r="R47" s="770">
        <f t="shared" si="14"/>
        <v>0</v>
      </c>
      <c r="S47" s="770">
        <f t="shared" si="14"/>
        <v>0</v>
      </c>
      <c r="T47" s="770">
        <f t="shared" si="14"/>
        <v>0</v>
      </c>
      <c r="U47" s="770">
        <f t="shared" si="14"/>
        <v>0</v>
      </c>
      <c r="V47" s="769">
        <f t="shared" si="14"/>
        <v>0</v>
      </c>
    </row>
    <row r="48" spans="2:22" ht="20.25" customHeight="1">
      <c r="B48" s="958"/>
      <c r="C48" s="958"/>
      <c r="D48" s="789"/>
      <c r="E48" s="957"/>
      <c r="F48" s="789"/>
      <c r="G48" s="789"/>
      <c r="H48" s="789"/>
      <c r="I48" s="789"/>
      <c r="J48" s="789"/>
      <c r="K48" s="789"/>
      <c r="L48" s="789"/>
      <c r="M48" s="789"/>
      <c r="N48" s="789"/>
      <c r="O48" s="789"/>
      <c r="P48" s="789"/>
      <c r="Q48" s="789"/>
      <c r="R48" s="789"/>
      <c r="S48" s="789"/>
      <c r="T48" s="789"/>
      <c r="U48" s="789"/>
      <c r="V48" s="789"/>
    </row>
    <row r="49" spans="2:11" ht="20.25" customHeight="1">
      <c r="J49" s="788"/>
      <c r="K49" s="788" t="s">
        <v>764</v>
      </c>
    </row>
    <row r="50" spans="2:11" s="812" customFormat="1" ht="20.25" customHeight="1">
      <c r="B50" s="787"/>
      <c r="C50" s="956"/>
      <c r="D50" s="1743" t="s">
        <v>637</v>
      </c>
      <c r="E50" s="1744"/>
      <c r="F50" s="1704" t="s">
        <v>728</v>
      </c>
      <c r="G50" s="1705"/>
      <c r="H50" s="1704" t="s">
        <v>750</v>
      </c>
      <c r="I50" s="1705"/>
      <c r="J50" s="1704" t="s">
        <v>681</v>
      </c>
      <c r="K50" s="1706"/>
    </row>
    <row r="51" spans="2:11" s="810" customFormat="1" ht="36" customHeight="1">
      <c r="B51" s="785"/>
      <c r="C51" s="955"/>
      <c r="D51" s="954" t="s">
        <v>765</v>
      </c>
      <c r="E51" s="783" t="s">
        <v>766</v>
      </c>
      <c r="F51" s="783" t="s">
        <v>767</v>
      </c>
      <c r="G51" s="783" t="s">
        <v>768</v>
      </c>
      <c r="H51" s="783" t="s">
        <v>769</v>
      </c>
      <c r="I51" s="783" t="s">
        <v>770</v>
      </c>
      <c r="J51" s="783" t="s">
        <v>771</v>
      </c>
      <c r="K51" s="782" t="s">
        <v>772</v>
      </c>
    </row>
    <row r="52" spans="2:11" s="808" customFormat="1" ht="20.25" customHeight="1">
      <c r="B52" s="1745" t="s">
        <v>628</v>
      </c>
      <c r="C52" s="1745"/>
      <c r="D52" s="953" t="s">
        <v>688</v>
      </c>
      <c r="E52" s="781" t="s">
        <v>691</v>
      </c>
      <c r="F52" s="781" t="s">
        <v>694</v>
      </c>
      <c r="G52" s="781" t="s">
        <v>697</v>
      </c>
      <c r="H52" s="781" t="s">
        <v>700</v>
      </c>
      <c r="I52" s="781" t="s">
        <v>703</v>
      </c>
      <c r="J52" s="781" t="s">
        <v>706</v>
      </c>
      <c r="K52" s="780" t="s">
        <v>709</v>
      </c>
    </row>
    <row r="53" spans="2:11" s="805" customFormat="1" ht="20.25" customHeight="1">
      <c r="B53" s="1746" t="s">
        <v>630</v>
      </c>
      <c r="C53" s="1746"/>
      <c r="D53" s="952" t="s">
        <v>773</v>
      </c>
      <c r="E53" s="779" t="s">
        <v>774</v>
      </c>
      <c r="F53" s="779" t="s">
        <v>775</v>
      </c>
      <c r="G53" s="779" t="s">
        <v>776</v>
      </c>
      <c r="H53" s="779" t="s">
        <v>777</v>
      </c>
      <c r="I53" s="779" t="s">
        <v>778</v>
      </c>
      <c r="J53" s="779" t="s">
        <v>708</v>
      </c>
      <c r="K53" s="778" t="s">
        <v>711</v>
      </c>
    </row>
    <row r="54" spans="2:11" s="805" customFormat="1" ht="20.25" customHeight="1">
      <c r="B54" s="776" t="s">
        <v>263</v>
      </c>
      <c r="C54" s="931" t="s">
        <v>0</v>
      </c>
      <c r="D54" s="951">
        <f t="shared" ref="D54:D92" si="15">ROUND(E8*K99,0)</f>
        <v>0</v>
      </c>
      <c r="E54" s="774">
        <f t="shared" ref="E54:E92" si="16">ROUND(E8*L99,0)</f>
        <v>0</v>
      </c>
      <c r="F54" s="774">
        <f t="shared" ref="F54:F92" si="17">ROUND(J8*K99,0)</f>
        <v>0</v>
      </c>
      <c r="G54" s="774">
        <f t="shared" ref="G54:G92" si="18">ROUND(J8*L99,0)</f>
        <v>0</v>
      </c>
      <c r="H54" s="774">
        <f t="shared" ref="H54:H92" si="19">ROUND(Q8*K99,0)</f>
        <v>0</v>
      </c>
      <c r="I54" s="774">
        <f t="shared" ref="I54:I92" si="20">ROUND(Q8*L99,0)</f>
        <v>0</v>
      </c>
      <c r="J54" s="774">
        <f t="shared" ref="J54:J92" si="21">D54+F54+H54</f>
        <v>0</v>
      </c>
      <c r="K54" s="773">
        <f t="shared" ref="K54:K92" si="22">E54+G54+I54</f>
        <v>0</v>
      </c>
    </row>
    <row r="55" spans="2:11" s="805" customFormat="1" ht="20.25" customHeight="1">
      <c r="B55" s="776" t="s">
        <v>265</v>
      </c>
      <c r="C55" s="928" t="s">
        <v>574</v>
      </c>
      <c r="D55" s="950">
        <f t="shared" si="15"/>
        <v>0</v>
      </c>
      <c r="E55" s="774">
        <f t="shared" si="16"/>
        <v>0</v>
      </c>
      <c r="F55" s="774">
        <f t="shared" si="17"/>
        <v>0</v>
      </c>
      <c r="G55" s="774">
        <f t="shared" si="18"/>
        <v>0</v>
      </c>
      <c r="H55" s="774">
        <f t="shared" si="19"/>
        <v>0</v>
      </c>
      <c r="I55" s="774">
        <f t="shared" si="20"/>
        <v>0</v>
      </c>
      <c r="J55" s="774">
        <f t="shared" si="21"/>
        <v>0</v>
      </c>
      <c r="K55" s="773">
        <f t="shared" si="22"/>
        <v>0</v>
      </c>
    </row>
    <row r="56" spans="2:11" s="805" customFormat="1" ht="20.25" customHeight="1">
      <c r="B56" s="776" t="s">
        <v>267</v>
      </c>
      <c r="C56" s="928" t="s">
        <v>575</v>
      </c>
      <c r="D56" s="950">
        <f t="shared" si="15"/>
        <v>0</v>
      </c>
      <c r="E56" s="774">
        <f t="shared" si="16"/>
        <v>0</v>
      </c>
      <c r="F56" s="774">
        <f t="shared" si="17"/>
        <v>0</v>
      </c>
      <c r="G56" s="774">
        <f t="shared" si="18"/>
        <v>0</v>
      </c>
      <c r="H56" s="774">
        <f t="shared" si="19"/>
        <v>0</v>
      </c>
      <c r="I56" s="774">
        <f t="shared" si="20"/>
        <v>0</v>
      </c>
      <c r="J56" s="774">
        <f t="shared" si="21"/>
        <v>0</v>
      </c>
      <c r="K56" s="773">
        <f t="shared" si="22"/>
        <v>0</v>
      </c>
    </row>
    <row r="57" spans="2:11" s="805" customFormat="1" ht="20.25" customHeight="1">
      <c r="B57" s="776" t="s">
        <v>268</v>
      </c>
      <c r="C57" s="928" t="s">
        <v>3</v>
      </c>
      <c r="D57" s="950">
        <f t="shared" si="15"/>
        <v>0</v>
      </c>
      <c r="E57" s="774">
        <f t="shared" si="16"/>
        <v>0</v>
      </c>
      <c r="F57" s="774">
        <f t="shared" si="17"/>
        <v>0</v>
      </c>
      <c r="G57" s="774">
        <f t="shared" si="18"/>
        <v>0</v>
      </c>
      <c r="H57" s="774">
        <f t="shared" si="19"/>
        <v>0</v>
      </c>
      <c r="I57" s="774">
        <f t="shared" si="20"/>
        <v>0</v>
      </c>
      <c r="J57" s="774">
        <f t="shared" si="21"/>
        <v>0</v>
      </c>
      <c r="K57" s="773">
        <f t="shared" si="22"/>
        <v>0</v>
      </c>
    </row>
    <row r="58" spans="2:11" s="805" customFormat="1" ht="20.25" customHeight="1">
      <c r="B58" s="776" t="s">
        <v>269</v>
      </c>
      <c r="C58" s="928" t="s">
        <v>4</v>
      </c>
      <c r="D58" s="950">
        <f t="shared" si="15"/>
        <v>0</v>
      </c>
      <c r="E58" s="774">
        <f t="shared" si="16"/>
        <v>0</v>
      </c>
      <c r="F58" s="774">
        <f t="shared" si="17"/>
        <v>0</v>
      </c>
      <c r="G58" s="774">
        <f t="shared" si="18"/>
        <v>0</v>
      </c>
      <c r="H58" s="774">
        <f t="shared" si="19"/>
        <v>0</v>
      </c>
      <c r="I58" s="774">
        <f t="shared" si="20"/>
        <v>0</v>
      </c>
      <c r="J58" s="774">
        <f t="shared" si="21"/>
        <v>0</v>
      </c>
      <c r="K58" s="773">
        <f t="shared" si="22"/>
        <v>0</v>
      </c>
    </row>
    <row r="59" spans="2:11" s="805" customFormat="1" ht="20.25" customHeight="1">
      <c r="B59" s="776" t="s">
        <v>271</v>
      </c>
      <c r="C59" s="928" t="s">
        <v>5</v>
      </c>
      <c r="D59" s="950">
        <f t="shared" si="15"/>
        <v>0</v>
      </c>
      <c r="E59" s="774">
        <f t="shared" si="16"/>
        <v>0</v>
      </c>
      <c r="F59" s="774">
        <f t="shared" si="17"/>
        <v>0</v>
      </c>
      <c r="G59" s="774">
        <f t="shared" si="18"/>
        <v>0</v>
      </c>
      <c r="H59" s="774">
        <f t="shared" si="19"/>
        <v>0</v>
      </c>
      <c r="I59" s="774">
        <f t="shared" si="20"/>
        <v>0</v>
      </c>
      <c r="J59" s="774">
        <f t="shared" si="21"/>
        <v>0</v>
      </c>
      <c r="K59" s="773">
        <f t="shared" si="22"/>
        <v>0</v>
      </c>
    </row>
    <row r="60" spans="2:11" s="805" customFormat="1" ht="20.25" customHeight="1">
      <c r="B60" s="776" t="s">
        <v>273</v>
      </c>
      <c r="C60" s="929" t="s">
        <v>6</v>
      </c>
      <c r="D60" s="950">
        <f t="shared" si="15"/>
        <v>0</v>
      </c>
      <c r="E60" s="774">
        <f t="shared" si="16"/>
        <v>0</v>
      </c>
      <c r="F60" s="774">
        <f t="shared" si="17"/>
        <v>0</v>
      </c>
      <c r="G60" s="774">
        <f t="shared" si="18"/>
        <v>0</v>
      </c>
      <c r="H60" s="774">
        <f t="shared" si="19"/>
        <v>0</v>
      </c>
      <c r="I60" s="774">
        <f t="shared" si="20"/>
        <v>0</v>
      </c>
      <c r="J60" s="774">
        <f t="shared" si="21"/>
        <v>0</v>
      </c>
      <c r="K60" s="773">
        <f t="shared" si="22"/>
        <v>0</v>
      </c>
    </row>
    <row r="61" spans="2:11" s="805" customFormat="1" ht="20.25" customHeight="1">
      <c r="B61" s="776" t="s">
        <v>274</v>
      </c>
      <c r="C61" s="928" t="s">
        <v>7</v>
      </c>
      <c r="D61" s="950">
        <f t="shared" si="15"/>
        <v>0</v>
      </c>
      <c r="E61" s="774">
        <f t="shared" si="16"/>
        <v>0</v>
      </c>
      <c r="F61" s="774">
        <f t="shared" si="17"/>
        <v>0</v>
      </c>
      <c r="G61" s="774">
        <f t="shared" si="18"/>
        <v>0</v>
      </c>
      <c r="H61" s="774">
        <f t="shared" si="19"/>
        <v>0</v>
      </c>
      <c r="I61" s="774">
        <f t="shared" si="20"/>
        <v>0</v>
      </c>
      <c r="J61" s="774">
        <f t="shared" si="21"/>
        <v>0</v>
      </c>
      <c r="K61" s="773">
        <f t="shared" si="22"/>
        <v>0</v>
      </c>
    </row>
    <row r="62" spans="2:11" s="805" customFormat="1" ht="20.25" customHeight="1">
      <c r="B62" s="776" t="s">
        <v>277</v>
      </c>
      <c r="C62" s="929" t="s">
        <v>8</v>
      </c>
      <c r="D62" s="950">
        <f t="shared" si="15"/>
        <v>0</v>
      </c>
      <c r="E62" s="774">
        <f t="shared" si="16"/>
        <v>0</v>
      </c>
      <c r="F62" s="774">
        <f t="shared" si="17"/>
        <v>0</v>
      </c>
      <c r="G62" s="774">
        <f t="shared" si="18"/>
        <v>0</v>
      </c>
      <c r="H62" s="774">
        <f t="shared" si="19"/>
        <v>0</v>
      </c>
      <c r="I62" s="774">
        <f t="shared" si="20"/>
        <v>0</v>
      </c>
      <c r="J62" s="774">
        <f t="shared" si="21"/>
        <v>0</v>
      </c>
      <c r="K62" s="773">
        <f t="shared" si="22"/>
        <v>0</v>
      </c>
    </row>
    <row r="63" spans="2:11" s="805" customFormat="1" ht="20.25" customHeight="1">
      <c r="B63" s="776" t="s">
        <v>120</v>
      </c>
      <c r="C63" s="929" t="s">
        <v>576</v>
      </c>
      <c r="D63" s="950">
        <f t="shared" si="15"/>
        <v>0</v>
      </c>
      <c r="E63" s="774">
        <f t="shared" si="16"/>
        <v>0</v>
      </c>
      <c r="F63" s="774">
        <f t="shared" si="17"/>
        <v>0</v>
      </c>
      <c r="G63" s="774">
        <f t="shared" si="18"/>
        <v>0</v>
      </c>
      <c r="H63" s="774">
        <f t="shared" si="19"/>
        <v>0</v>
      </c>
      <c r="I63" s="774">
        <f t="shared" si="20"/>
        <v>0</v>
      </c>
      <c r="J63" s="774">
        <f t="shared" si="21"/>
        <v>0</v>
      </c>
      <c r="K63" s="773">
        <f t="shared" si="22"/>
        <v>0</v>
      </c>
    </row>
    <row r="64" spans="2:11" s="805" customFormat="1" ht="20.25" customHeight="1">
      <c r="B64" s="776" t="s">
        <v>121</v>
      </c>
      <c r="C64" s="928" t="s">
        <v>9</v>
      </c>
      <c r="D64" s="950">
        <f t="shared" si="15"/>
        <v>0</v>
      </c>
      <c r="E64" s="774">
        <f t="shared" si="16"/>
        <v>0</v>
      </c>
      <c r="F64" s="774">
        <f t="shared" si="17"/>
        <v>0</v>
      </c>
      <c r="G64" s="774">
        <f t="shared" si="18"/>
        <v>0</v>
      </c>
      <c r="H64" s="774">
        <f t="shared" si="19"/>
        <v>0</v>
      </c>
      <c r="I64" s="774">
        <f t="shared" si="20"/>
        <v>0</v>
      </c>
      <c r="J64" s="774">
        <f t="shared" si="21"/>
        <v>0</v>
      </c>
      <c r="K64" s="773">
        <f t="shared" si="22"/>
        <v>0</v>
      </c>
    </row>
    <row r="65" spans="2:11" s="805" customFormat="1" ht="20.25" customHeight="1">
      <c r="B65" s="776" t="s">
        <v>123</v>
      </c>
      <c r="C65" s="928" t="s">
        <v>10</v>
      </c>
      <c r="D65" s="950">
        <f t="shared" si="15"/>
        <v>0</v>
      </c>
      <c r="E65" s="774">
        <f t="shared" si="16"/>
        <v>0</v>
      </c>
      <c r="F65" s="774">
        <f t="shared" si="17"/>
        <v>0</v>
      </c>
      <c r="G65" s="774">
        <f t="shared" si="18"/>
        <v>0</v>
      </c>
      <c r="H65" s="774">
        <f t="shared" si="19"/>
        <v>0</v>
      </c>
      <c r="I65" s="774">
        <f t="shared" si="20"/>
        <v>0</v>
      </c>
      <c r="J65" s="774">
        <f t="shared" si="21"/>
        <v>0</v>
      </c>
      <c r="K65" s="773">
        <f t="shared" si="22"/>
        <v>0</v>
      </c>
    </row>
    <row r="66" spans="2:11" s="805" customFormat="1" ht="20.25" customHeight="1">
      <c r="B66" s="776" t="s">
        <v>125</v>
      </c>
      <c r="C66" s="928" t="s">
        <v>11</v>
      </c>
      <c r="D66" s="950">
        <f t="shared" si="15"/>
        <v>0</v>
      </c>
      <c r="E66" s="774">
        <f t="shared" si="16"/>
        <v>0</v>
      </c>
      <c r="F66" s="774">
        <f t="shared" si="17"/>
        <v>0</v>
      </c>
      <c r="G66" s="774">
        <f t="shared" si="18"/>
        <v>0</v>
      </c>
      <c r="H66" s="774">
        <f t="shared" si="19"/>
        <v>0</v>
      </c>
      <c r="I66" s="774">
        <f t="shared" si="20"/>
        <v>0</v>
      </c>
      <c r="J66" s="774">
        <f t="shared" si="21"/>
        <v>0</v>
      </c>
      <c r="K66" s="773">
        <f t="shared" si="22"/>
        <v>0</v>
      </c>
    </row>
    <row r="67" spans="2:11" s="805" customFormat="1" ht="20.25" customHeight="1">
      <c r="B67" s="776" t="s">
        <v>127</v>
      </c>
      <c r="C67" s="928" t="s">
        <v>12</v>
      </c>
      <c r="D67" s="950">
        <f t="shared" si="15"/>
        <v>0</v>
      </c>
      <c r="E67" s="774">
        <f t="shared" si="16"/>
        <v>0</v>
      </c>
      <c r="F67" s="774">
        <f t="shared" si="17"/>
        <v>0</v>
      </c>
      <c r="G67" s="774">
        <f t="shared" si="18"/>
        <v>0</v>
      </c>
      <c r="H67" s="774">
        <f t="shared" si="19"/>
        <v>0</v>
      </c>
      <c r="I67" s="774">
        <f t="shared" si="20"/>
        <v>0</v>
      </c>
      <c r="J67" s="774">
        <f t="shared" si="21"/>
        <v>0</v>
      </c>
      <c r="K67" s="773">
        <f t="shared" si="22"/>
        <v>0</v>
      </c>
    </row>
    <row r="68" spans="2:11" s="805" customFormat="1" ht="20.25" customHeight="1">
      <c r="B68" s="776" t="s">
        <v>128</v>
      </c>
      <c r="C68" s="928" t="s">
        <v>418</v>
      </c>
      <c r="D68" s="950">
        <f t="shared" si="15"/>
        <v>0</v>
      </c>
      <c r="E68" s="774">
        <f t="shared" si="16"/>
        <v>0</v>
      </c>
      <c r="F68" s="774">
        <f t="shared" si="17"/>
        <v>0</v>
      </c>
      <c r="G68" s="774">
        <f t="shared" si="18"/>
        <v>0</v>
      </c>
      <c r="H68" s="774">
        <f t="shared" si="19"/>
        <v>0</v>
      </c>
      <c r="I68" s="774">
        <f t="shared" si="20"/>
        <v>0</v>
      </c>
      <c r="J68" s="774">
        <f t="shared" si="21"/>
        <v>0</v>
      </c>
      <c r="K68" s="773">
        <f t="shared" si="22"/>
        <v>0</v>
      </c>
    </row>
    <row r="69" spans="2:11" s="805" customFormat="1" ht="20.25" customHeight="1">
      <c r="B69" s="776" t="s">
        <v>129</v>
      </c>
      <c r="C69" s="928" t="s">
        <v>419</v>
      </c>
      <c r="D69" s="950">
        <f t="shared" si="15"/>
        <v>0</v>
      </c>
      <c r="E69" s="774">
        <f t="shared" si="16"/>
        <v>0</v>
      </c>
      <c r="F69" s="774">
        <f t="shared" si="17"/>
        <v>0</v>
      </c>
      <c r="G69" s="774">
        <f t="shared" si="18"/>
        <v>0</v>
      </c>
      <c r="H69" s="774">
        <f t="shared" si="19"/>
        <v>0</v>
      </c>
      <c r="I69" s="774">
        <f t="shared" si="20"/>
        <v>0</v>
      </c>
      <c r="J69" s="774">
        <f t="shared" si="21"/>
        <v>0</v>
      </c>
      <c r="K69" s="773">
        <f t="shared" si="22"/>
        <v>0</v>
      </c>
    </row>
    <row r="70" spans="2:11" s="805" customFormat="1" ht="20.25" customHeight="1">
      <c r="B70" s="776" t="s">
        <v>131</v>
      </c>
      <c r="C70" s="928" t="s">
        <v>420</v>
      </c>
      <c r="D70" s="950">
        <f t="shared" si="15"/>
        <v>0</v>
      </c>
      <c r="E70" s="774">
        <f t="shared" si="16"/>
        <v>0</v>
      </c>
      <c r="F70" s="774">
        <f t="shared" si="17"/>
        <v>0</v>
      </c>
      <c r="G70" s="774">
        <f t="shared" si="18"/>
        <v>0</v>
      </c>
      <c r="H70" s="774">
        <f t="shared" si="19"/>
        <v>0</v>
      </c>
      <c r="I70" s="774">
        <f t="shared" si="20"/>
        <v>0</v>
      </c>
      <c r="J70" s="774">
        <f t="shared" si="21"/>
        <v>0</v>
      </c>
      <c r="K70" s="773">
        <f t="shared" si="22"/>
        <v>0</v>
      </c>
    </row>
    <row r="71" spans="2:11" s="805" customFormat="1" ht="20.25" customHeight="1">
      <c r="B71" s="776" t="s">
        <v>133</v>
      </c>
      <c r="C71" s="928" t="s">
        <v>14</v>
      </c>
      <c r="D71" s="950">
        <f t="shared" si="15"/>
        <v>0</v>
      </c>
      <c r="E71" s="774">
        <f t="shared" si="16"/>
        <v>0</v>
      </c>
      <c r="F71" s="774">
        <f t="shared" si="17"/>
        <v>0</v>
      </c>
      <c r="G71" s="774">
        <f t="shared" si="18"/>
        <v>0</v>
      </c>
      <c r="H71" s="774">
        <f t="shared" si="19"/>
        <v>0</v>
      </c>
      <c r="I71" s="774">
        <f t="shared" si="20"/>
        <v>0</v>
      </c>
      <c r="J71" s="774">
        <f t="shared" si="21"/>
        <v>0</v>
      </c>
      <c r="K71" s="773">
        <f t="shared" si="22"/>
        <v>0</v>
      </c>
    </row>
    <row r="72" spans="2:11" s="805" customFormat="1" ht="20.25" customHeight="1">
      <c r="B72" s="776" t="s">
        <v>135</v>
      </c>
      <c r="C72" s="928" t="s">
        <v>13</v>
      </c>
      <c r="D72" s="950">
        <f t="shared" si="15"/>
        <v>0</v>
      </c>
      <c r="E72" s="774">
        <f t="shared" si="16"/>
        <v>0</v>
      </c>
      <c r="F72" s="774">
        <f t="shared" si="17"/>
        <v>0</v>
      </c>
      <c r="G72" s="774">
        <f t="shared" si="18"/>
        <v>0</v>
      </c>
      <c r="H72" s="774">
        <f t="shared" si="19"/>
        <v>0</v>
      </c>
      <c r="I72" s="774">
        <f t="shared" si="20"/>
        <v>0</v>
      </c>
      <c r="J72" s="774">
        <f t="shared" si="21"/>
        <v>0</v>
      </c>
      <c r="K72" s="773">
        <f t="shared" si="22"/>
        <v>0</v>
      </c>
    </row>
    <row r="73" spans="2:11" s="805" customFormat="1" ht="20.25" customHeight="1">
      <c r="B73" s="776" t="s">
        <v>136</v>
      </c>
      <c r="C73" s="928" t="s">
        <v>577</v>
      </c>
      <c r="D73" s="950">
        <f t="shared" si="15"/>
        <v>0</v>
      </c>
      <c r="E73" s="774">
        <f t="shared" si="16"/>
        <v>0</v>
      </c>
      <c r="F73" s="774">
        <f t="shared" si="17"/>
        <v>0</v>
      </c>
      <c r="G73" s="774">
        <f t="shared" si="18"/>
        <v>0</v>
      </c>
      <c r="H73" s="774">
        <f t="shared" si="19"/>
        <v>0</v>
      </c>
      <c r="I73" s="774">
        <f t="shared" si="20"/>
        <v>0</v>
      </c>
      <c r="J73" s="774">
        <f t="shared" si="21"/>
        <v>0</v>
      </c>
      <c r="K73" s="773">
        <f t="shared" si="22"/>
        <v>0</v>
      </c>
    </row>
    <row r="74" spans="2:11" s="805" customFormat="1" ht="20.25" customHeight="1">
      <c r="B74" s="776" t="s">
        <v>138</v>
      </c>
      <c r="C74" s="928" t="s">
        <v>15</v>
      </c>
      <c r="D74" s="950">
        <f t="shared" si="15"/>
        <v>0</v>
      </c>
      <c r="E74" s="774">
        <f t="shared" si="16"/>
        <v>0</v>
      </c>
      <c r="F74" s="774">
        <f t="shared" si="17"/>
        <v>0</v>
      </c>
      <c r="G74" s="774">
        <f t="shared" si="18"/>
        <v>0</v>
      </c>
      <c r="H74" s="774">
        <f t="shared" si="19"/>
        <v>0</v>
      </c>
      <c r="I74" s="774">
        <f t="shared" si="20"/>
        <v>0</v>
      </c>
      <c r="J74" s="774">
        <f t="shared" si="21"/>
        <v>0</v>
      </c>
      <c r="K74" s="773">
        <f t="shared" si="22"/>
        <v>0</v>
      </c>
    </row>
    <row r="75" spans="2:11" s="805" customFormat="1" ht="20.25" customHeight="1">
      <c r="B75" s="776" t="s">
        <v>139</v>
      </c>
      <c r="C75" s="928" t="s">
        <v>16</v>
      </c>
      <c r="D75" s="950">
        <f t="shared" si="15"/>
        <v>0</v>
      </c>
      <c r="E75" s="774">
        <f t="shared" si="16"/>
        <v>0</v>
      </c>
      <c r="F75" s="774">
        <f t="shared" si="17"/>
        <v>0</v>
      </c>
      <c r="G75" s="774">
        <f t="shared" si="18"/>
        <v>0</v>
      </c>
      <c r="H75" s="774">
        <f t="shared" si="19"/>
        <v>0</v>
      </c>
      <c r="I75" s="774">
        <f t="shared" si="20"/>
        <v>0</v>
      </c>
      <c r="J75" s="774">
        <f t="shared" si="21"/>
        <v>0</v>
      </c>
      <c r="K75" s="773">
        <f t="shared" si="22"/>
        <v>0</v>
      </c>
    </row>
    <row r="76" spans="2:11" s="805" customFormat="1" ht="20.25" customHeight="1">
      <c r="B76" s="776" t="s">
        <v>140</v>
      </c>
      <c r="C76" s="928" t="s">
        <v>17</v>
      </c>
      <c r="D76" s="950">
        <f t="shared" si="15"/>
        <v>0</v>
      </c>
      <c r="E76" s="774">
        <f t="shared" si="16"/>
        <v>0</v>
      </c>
      <c r="F76" s="774">
        <f t="shared" si="17"/>
        <v>0</v>
      </c>
      <c r="G76" s="774">
        <f t="shared" si="18"/>
        <v>0</v>
      </c>
      <c r="H76" s="774">
        <f t="shared" si="19"/>
        <v>0</v>
      </c>
      <c r="I76" s="774">
        <f t="shared" si="20"/>
        <v>0</v>
      </c>
      <c r="J76" s="774">
        <f t="shared" si="21"/>
        <v>0</v>
      </c>
      <c r="K76" s="773">
        <f t="shared" si="22"/>
        <v>0</v>
      </c>
    </row>
    <row r="77" spans="2:11" s="805" customFormat="1" ht="20.25" customHeight="1">
      <c r="B77" s="776" t="s">
        <v>141</v>
      </c>
      <c r="C77" s="928" t="s">
        <v>18</v>
      </c>
      <c r="D77" s="950">
        <f t="shared" si="15"/>
        <v>0</v>
      </c>
      <c r="E77" s="774">
        <f t="shared" si="16"/>
        <v>0</v>
      </c>
      <c r="F77" s="774">
        <f t="shared" si="17"/>
        <v>0</v>
      </c>
      <c r="G77" s="774">
        <f t="shared" si="18"/>
        <v>0</v>
      </c>
      <c r="H77" s="774">
        <f t="shared" si="19"/>
        <v>0</v>
      </c>
      <c r="I77" s="774">
        <f t="shared" si="20"/>
        <v>0</v>
      </c>
      <c r="J77" s="774">
        <f t="shared" si="21"/>
        <v>0</v>
      </c>
      <c r="K77" s="773">
        <f t="shared" si="22"/>
        <v>0</v>
      </c>
    </row>
    <row r="78" spans="2:11" s="805" customFormat="1" ht="20.25" customHeight="1">
      <c r="B78" s="776" t="s">
        <v>143</v>
      </c>
      <c r="C78" s="928" t="s">
        <v>29</v>
      </c>
      <c r="D78" s="950">
        <f t="shared" si="15"/>
        <v>0</v>
      </c>
      <c r="E78" s="774">
        <f t="shared" si="16"/>
        <v>0</v>
      </c>
      <c r="F78" s="774">
        <f t="shared" si="17"/>
        <v>0</v>
      </c>
      <c r="G78" s="774">
        <f t="shared" si="18"/>
        <v>0</v>
      </c>
      <c r="H78" s="774">
        <f t="shared" si="19"/>
        <v>0</v>
      </c>
      <c r="I78" s="774">
        <f t="shared" si="20"/>
        <v>0</v>
      </c>
      <c r="J78" s="774">
        <f t="shared" si="21"/>
        <v>0</v>
      </c>
      <c r="K78" s="773">
        <f t="shared" si="22"/>
        <v>0</v>
      </c>
    </row>
    <row r="79" spans="2:11" s="805" customFormat="1" ht="20.25" customHeight="1">
      <c r="B79" s="776" t="s">
        <v>145</v>
      </c>
      <c r="C79" s="928" t="s">
        <v>30</v>
      </c>
      <c r="D79" s="950">
        <f t="shared" si="15"/>
        <v>0</v>
      </c>
      <c r="E79" s="774">
        <f t="shared" si="16"/>
        <v>0</v>
      </c>
      <c r="F79" s="774">
        <f t="shared" si="17"/>
        <v>0</v>
      </c>
      <c r="G79" s="774">
        <f t="shared" si="18"/>
        <v>0</v>
      </c>
      <c r="H79" s="774">
        <f t="shared" si="19"/>
        <v>0</v>
      </c>
      <c r="I79" s="774">
        <f t="shared" si="20"/>
        <v>0</v>
      </c>
      <c r="J79" s="774">
        <f t="shared" si="21"/>
        <v>0</v>
      </c>
      <c r="K79" s="773">
        <f t="shared" si="22"/>
        <v>0</v>
      </c>
    </row>
    <row r="80" spans="2:11" s="805" customFormat="1" ht="20.25" customHeight="1">
      <c r="B80" s="776" t="s">
        <v>146</v>
      </c>
      <c r="C80" s="928" t="s">
        <v>19</v>
      </c>
      <c r="D80" s="950">
        <f t="shared" si="15"/>
        <v>0</v>
      </c>
      <c r="E80" s="774">
        <f t="shared" si="16"/>
        <v>0</v>
      </c>
      <c r="F80" s="774">
        <f t="shared" si="17"/>
        <v>0</v>
      </c>
      <c r="G80" s="774">
        <f t="shared" si="18"/>
        <v>0</v>
      </c>
      <c r="H80" s="774">
        <f t="shared" si="19"/>
        <v>0</v>
      </c>
      <c r="I80" s="774">
        <f t="shared" si="20"/>
        <v>0</v>
      </c>
      <c r="J80" s="774">
        <f t="shared" si="21"/>
        <v>0</v>
      </c>
      <c r="K80" s="773">
        <f t="shared" si="22"/>
        <v>0</v>
      </c>
    </row>
    <row r="81" spans="2:14" s="805" customFormat="1" ht="20.25" customHeight="1">
      <c r="B81" s="776" t="s">
        <v>147</v>
      </c>
      <c r="C81" s="928" t="s">
        <v>20</v>
      </c>
      <c r="D81" s="950">
        <f t="shared" si="15"/>
        <v>0</v>
      </c>
      <c r="E81" s="774">
        <f t="shared" si="16"/>
        <v>0</v>
      </c>
      <c r="F81" s="774">
        <f t="shared" si="17"/>
        <v>0</v>
      </c>
      <c r="G81" s="774">
        <f t="shared" si="18"/>
        <v>0</v>
      </c>
      <c r="H81" s="774">
        <f t="shared" si="19"/>
        <v>0</v>
      </c>
      <c r="I81" s="774">
        <f t="shared" si="20"/>
        <v>0</v>
      </c>
      <c r="J81" s="774">
        <f t="shared" si="21"/>
        <v>0</v>
      </c>
      <c r="K81" s="773">
        <f t="shared" si="22"/>
        <v>0</v>
      </c>
    </row>
    <row r="82" spans="2:14" s="805" customFormat="1" ht="20.25" customHeight="1">
      <c r="B82" s="776" t="s">
        <v>149</v>
      </c>
      <c r="C82" s="928" t="s">
        <v>21</v>
      </c>
      <c r="D82" s="950">
        <f t="shared" si="15"/>
        <v>0</v>
      </c>
      <c r="E82" s="774">
        <f t="shared" si="16"/>
        <v>0</v>
      </c>
      <c r="F82" s="774">
        <f t="shared" si="17"/>
        <v>0</v>
      </c>
      <c r="G82" s="774">
        <f t="shared" si="18"/>
        <v>0</v>
      </c>
      <c r="H82" s="774">
        <f t="shared" si="19"/>
        <v>0</v>
      </c>
      <c r="I82" s="774">
        <f t="shared" si="20"/>
        <v>0</v>
      </c>
      <c r="J82" s="774">
        <f t="shared" si="21"/>
        <v>0</v>
      </c>
      <c r="K82" s="773">
        <f t="shared" si="22"/>
        <v>0</v>
      </c>
    </row>
    <row r="83" spans="2:14" s="805" customFormat="1" ht="20.25" customHeight="1">
      <c r="B83" s="776" t="s">
        <v>151</v>
      </c>
      <c r="C83" s="928" t="s">
        <v>32</v>
      </c>
      <c r="D83" s="950">
        <f t="shared" si="15"/>
        <v>0</v>
      </c>
      <c r="E83" s="774">
        <f t="shared" si="16"/>
        <v>0</v>
      </c>
      <c r="F83" s="774">
        <f t="shared" si="17"/>
        <v>0</v>
      </c>
      <c r="G83" s="774">
        <f t="shared" si="18"/>
        <v>0</v>
      </c>
      <c r="H83" s="774">
        <f t="shared" si="19"/>
        <v>0</v>
      </c>
      <c r="I83" s="774">
        <f t="shared" si="20"/>
        <v>0</v>
      </c>
      <c r="J83" s="774">
        <f t="shared" si="21"/>
        <v>0</v>
      </c>
      <c r="K83" s="773">
        <f t="shared" si="22"/>
        <v>0</v>
      </c>
    </row>
    <row r="84" spans="2:14" s="805" customFormat="1" ht="20.25" customHeight="1">
      <c r="B84" s="776" t="s">
        <v>153</v>
      </c>
      <c r="C84" s="928" t="s">
        <v>22</v>
      </c>
      <c r="D84" s="950">
        <f t="shared" si="15"/>
        <v>0</v>
      </c>
      <c r="E84" s="774">
        <f t="shared" si="16"/>
        <v>0</v>
      </c>
      <c r="F84" s="774">
        <f t="shared" si="17"/>
        <v>0</v>
      </c>
      <c r="G84" s="774">
        <f t="shared" si="18"/>
        <v>0</v>
      </c>
      <c r="H84" s="774">
        <f t="shared" si="19"/>
        <v>0</v>
      </c>
      <c r="I84" s="774">
        <f t="shared" si="20"/>
        <v>0</v>
      </c>
      <c r="J84" s="774">
        <f t="shared" si="21"/>
        <v>0</v>
      </c>
      <c r="K84" s="773">
        <f t="shared" si="22"/>
        <v>0</v>
      </c>
    </row>
    <row r="85" spans="2:14" s="805" customFormat="1" ht="20.25" customHeight="1">
      <c r="B85" s="776" t="s">
        <v>155</v>
      </c>
      <c r="C85" s="928" t="s">
        <v>23</v>
      </c>
      <c r="D85" s="950">
        <f t="shared" si="15"/>
        <v>0</v>
      </c>
      <c r="E85" s="774">
        <f t="shared" si="16"/>
        <v>0</v>
      </c>
      <c r="F85" s="774">
        <f t="shared" si="17"/>
        <v>0</v>
      </c>
      <c r="G85" s="774">
        <f t="shared" si="18"/>
        <v>0</v>
      </c>
      <c r="H85" s="774">
        <f t="shared" si="19"/>
        <v>0</v>
      </c>
      <c r="I85" s="774">
        <f t="shared" si="20"/>
        <v>0</v>
      </c>
      <c r="J85" s="774">
        <f t="shared" si="21"/>
        <v>0</v>
      </c>
      <c r="K85" s="773">
        <f t="shared" si="22"/>
        <v>0</v>
      </c>
    </row>
    <row r="86" spans="2:14" s="805" customFormat="1" ht="20.25" customHeight="1">
      <c r="B86" s="776" t="s">
        <v>156</v>
      </c>
      <c r="C86" s="928" t="s">
        <v>24</v>
      </c>
      <c r="D86" s="950">
        <f t="shared" si="15"/>
        <v>0</v>
      </c>
      <c r="E86" s="774">
        <f t="shared" si="16"/>
        <v>0</v>
      </c>
      <c r="F86" s="774">
        <f t="shared" si="17"/>
        <v>0</v>
      </c>
      <c r="G86" s="774">
        <f t="shared" si="18"/>
        <v>0</v>
      </c>
      <c r="H86" s="774">
        <f t="shared" si="19"/>
        <v>0</v>
      </c>
      <c r="I86" s="774">
        <f t="shared" si="20"/>
        <v>0</v>
      </c>
      <c r="J86" s="774">
        <f t="shared" si="21"/>
        <v>0</v>
      </c>
      <c r="K86" s="773">
        <f t="shared" si="22"/>
        <v>0</v>
      </c>
    </row>
    <row r="87" spans="2:14" s="805" customFormat="1" ht="20.25" customHeight="1">
      <c r="B87" s="776" t="s">
        <v>158</v>
      </c>
      <c r="C87" s="928" t="s">
        <v>31</v>
      </c>
      <c r="D87" s="950">
        <f t="shared" si="15"/>
        <v>0</v>
      </c>
      <c r="E87" s="774">
        <f t="shared" si="16"/>
        <v>0</v>
      </c>
      <c r="F87" s="774">
        <f t="shared" si="17"/>
        <v>0</v>
      </c>
      <c r="G87" s="774">
        <f t="shared" si="18"/>
        <v>0</v>
      </c>
      <c r="H87" s="774">
        <f t="shared" si="19"/>
        <v>0</v>
      </c>
      <c r="I87" s="774">
        <f t="shared" si="20"/>
        <v>0</v>
      </c>
      <c r="J87" s="774">
        <f t="shared" si="21"/>
        <v>0</v>
      </c>
      <c r="K87" s="773">
        <f t="shared" si="22"/>
        <v>0</v>
      </c>
    </row>
    <row r="88" spans="2:14" s="805" customFormat="1" ht="20.25" customHeight="1">
      <c r="B88" s="776" t="s">
        <v>160</v>
      </c>
      <c r="C88" s="928" t="s">
        <v>447</v>
      </c>
      <c r="D88" s="950">
        <f t="shared" si="15"/>
        <v>0</v>
      </c>
      <c r="E88" s="774">
        <f t="shared" si="16"/>
        <v>0</v>
      </c>
      <c r="F88" s="774">
        <f t="shared" si="17"/>
        <v>0</v>
      </c>
      <c r="G88" s="774">
        <f t="shared" si="18"/>
        <v>0</v>
      </c>
      <c r="H88" s="774">
        <f t="shared" si="19"/>
        <v>0</v>
      </c>
      <c r="I88" s="774">
        <f t="shared" si="20"/>
        <v>0</v>
      </c>
      <c r="J88" s="774">
        <f t="shared" si="21"/>
        <v>0</v>
      </c>
      <c r="K88" s="773">
        <f t="shared" si="22"/>
        <v>0</v>
      </c>
    </row>
    <row r="89" spans="2:14" s="805" customFormat="1" ht="20.25" customHeight="1">
      <c r="B89" s="776" t="s">
        <v>162</v>
      </c>
      <c r="C89" s="928" t="s">
        <v>25</v>
      </c>
      <c r="D89" s="950">
        <f t="shared" si="15"/>
        <v>0</v>
      </c>
      <c r="E89" s="774">
        <f t="shared" si="16"/>
        <v>0</v>
      </c>
      <c r="F89" s="774">
        <f t="shared" si="17"/>
        <v>0</v>
      </c>
      <c r="G89" s="774">
        <f t="shared" si="18"/>
        <v>0</v>
      </c>
      <c r="H89" s="774">
        <f t="shared" si="19"/>
        <v>0</v>
      </c>
      <c r="I89" s="774">
        <f t="shared" si="20"/>
        <v>0</v>
      </c>
      <c r="J89" s="774">
        <f t="shared" si="21"/>
        <v>0</v>
      </c>
      <c r="K89" s="773">
        <f t="shared" si="22"/>
        <v>0</v>
      </c>
    </row>
    <row r="90" spans="2:14" s="805" customFormat="1" ht="20.25" customHeight="1">
      <c r="B90" s="776" t="s">
        <v>164</v>
      </c>
      <c r="C90" s="928" t="s">
        <v>26</v>
      </c>
      <c r="D90" s="950">
        <f t="shared" si="15"/>
        <v>0</v>
      </c>
      <c r="E90" s="774">
        <f t="shared" si="16"/>
        <v>0</v>
      </c>
      <c r="F90" s="774">
        <f t="shared" si="17"/>
        <v>0</v>
      </c>
      <c r="G90" s="774">
        <f t="shared" si="18"/>
        <v>0</v>
      </c>
      <c r="H90" s="774">
        <f t="shared" si="19"/>
        <v>0</v>
      </c>
      <c r="I90" s="774">
        <f t="shared" si="20"/>
        <v>0</v>
      </c>
      <c r="J90" s="774">
        <f t="shared" si="21"/>
        <v>0</v>
      </c>
      <c r="K90" s="773">
        <f t="shared" si="22"/>
        <v>0</v>
      </c>
    </row>
    <row r="91" spans="2:14" s="805" customFormat="1" ht="20.25" customHeight="1">
      <c r="B91" s="776" t="s">
        <v>166</v>
      </c>
      <c r="C91" s="928" t="s">
        <v>27</v>
      </c>
      <c r="D91" s="950">
        <f t="shared" si="15"/>
        <v>0</v>
      </c>
      <c r="E91" s="774">
        <f t="shared" si="16"/>
        <v>0</v>
      </c>
      <c r="F91" s="774">
        <f t="shared" si="17"/>
        <v>0</v>
      </c>
      <c r="G91" s="774">
        <f t="shared" si="18"/>
        <v>0</v>
      </c>
      <c r="H91" s="774">
        <f t="shared" si="19"/>
        <v>0</v>
      </c>
      <c r="I91" s="774">
        <f t="shared" si="20"/>
        <v>0</v>
      </c>
      <c r="J91" s="774">
        <f t="shared" si="21"/>
        <v>0</v>
      </c>
      <c r="K91" s="773">
        <f t="shared" si="22"/>
        <v>0</v>
      </c>
    </row>
    <row r="92" spans="2:14" s="805" customFormat="1" ht="20.25" customHeight="1">
      <c r="B92" s="776" t="s">
        <v>168</v>
      </c>
      <c r="C92" s="928" t="s">
        <v>28</v>
      </c>
      <c r="D92" s="950">
        <f t="shared" si="15"/>
        <v>0</v>
      </c>
      <c r="E92" s="774">
        <f t="shared" si="16"/>
        <v>0</v>
      </c>
      <c r="F92" s="774">
        <f t="shared" si="17"/>
        <v>0</v>
      </c>
      <c r="G92" s="774">
        <f t="shared" si="18"/>
        <v>0</v>
      </c>
      <c r="H92" s="774">
        <f t="shared" si="19"/>
        <v>0</v>
      </c>
      <c r="I92" s="774">
        <f t="shared" si="20"/>
        <v>0</v>
      </c>
      <c r="J92" s="774">
        <f t="shared" si="21"/>
        <v>0</v>
      </c>
      <c r="K92" s="773">
        <f t="shared" si="22"/>
        <v>0</v>
      </c>
    </row>
    <row r="93" spans="2:14" s="805" customFormat="1" ht="20.25" customHeight="1">
      <c r="B93" s="772"/>
      <c r="C93" s="926" t="s">
        <v>578</v>
      </c>
      <c r="D93" s="949">
        <f t="shared" ref="D93:K93" si="23">SUM(D54:D92)</f>
        <v>0</v>
      </c>
      <c r="E93" s="770">
        <f t="shared" si="23"/>
        <v>0</v>
      </c>
      <c r="F93" s="770">
        <f t="shared" si="23"/>
        <v>0</v>
      </c>
      <c r="G93" s="770">
        <f t="shared" si="23"/>
        <v>0</v>
      </c>
      <c r="H93" s="770">
        <f t="shared" si="23"/>
        <v>0</v>
      </c>
      <c r="I93" s="770">
        <f t="shared" si="23"/>
        <v>0</v>
      </c>
      <c r="J93" s="770">
        <f t="shared" si="23"/>
        <v>0</v>
      </c>
      <c r="K93" s="769">
        <f t="shared" si="23"/>
        <v>0</v>
      </c>
    </row>
    <row r="94" spans="2:14" s="805" customFormat="1" ht="20.25" customHeight="1">
      <c r="B94" s="948"/>
      <c r="C94" s="948"/>
      <c r="D94" s="947"/>
      <c r="E94" s="947"/>
      <c r="F94" s="947"/>
      <c r="G94" s="947"/>
      <c r="H94" s="947"/>
      <c r="I94" s="947"/>
      <c r="J94" s="947"/>
      <c r="K94" s="947"/>
    </row>
    <row r="95" spans="2:14" ht="20.25" customHeight="1">
      <c r="J95" s="788"/>
    </row>
    <row r="96" spans="2:14" ht="20.25" customHeight="1">
      <c r="B96" s="946"/>
      <c r="C96" s="945"/>
      <c r="D96" s="1723" t="s">
        <v>863</v>
      </c>
      <c r="E96" s="1741"/>
      <c r="F96" s="1741"/>
      <c r="G96" s="1741"/>
      <c r="H96" s="1741"/>
      <c r="I96" s="1741"/>
      <c r="J96" s="1741"/>
      <c r="K96" s="1741"/>
      <c r="L96" s="1741"/>
      <c r="M96" s="1741"/>
      <c r="N96" s="1742"/>
    </row>
    <row r="97" spans="2:14" ht="36" customHeight="1">
      <c r="B97" s="944"/>
      <c r="C97" s="943"/>
      <c r="D97" s="942" t="s">
        <v>864</v>
      </c>
      <c r="E97" s="940" t="s">
        <v>865</v>
      </c>
      <c r="F97" s="940" t="s">
        <v>866</v>
      </c>
      <c r="G97" s="940" t="s">
        <v>803</v>
      </c>
      <c r="H97" s="940" t="s">
        <v>867</v>
      </c>
      <c r="I97" s="940" t="s">
        <v>783</v>
      </c>
      <c r="J97" s="941" t="s">
        <v>868</v>
      </c>
      <c r="K97" s="940" t="s">
        <v>785</v>
      </c>
      <c r="L97" s="941" t="s">
        <v>786</v>
      </c>
      <c r="M97" s="940" t="s">
        <v>869</v>
      </c>
      <c r="N97" s="939" t="s">
        <v>870</v>
      </c>
    </row>
    <row r="98" spans="2:14" ht="20.25" customHeight="1">
      <c r="B98" s="843"/>
      <c r="C98" s="938"/>
      <c r="D98" s="937" t="s">
        <v>787</v>
      </c>
      <c r="E98" s="839" t="s">
        <v>788</v>
      </c>
      <c r="F98" s="839" t="s">
        <v>789</v>
      </c>
      <c r="G98" s="936" t="s">
        <v>802</v>
      </c>
      <c r="H98" s="936" t="s">
        <v>805</v>
      </c>
      <c r="I98" s="839" t="s">
        <v>790</v>
      </c>
      <c r="J98" s="935" t="s">
        <v>791</v>
      </c>
      <c r="K98" s="839" t="s">
        <v>792</v>
      </c>
      <c r="L98" s="934" t="s">
        <v>810</v>
      </c>
      <c r="M98" s="933" t="s">
        <v>881</v>
      </c>
      <c r="N98" s="932" t="s">
        <v>881</v>
      </c>
    </row>
    <row r="99" spans="2:14" ht="20.25" customHeight="1">
      <c r="B99" s="776" t="s">
        <v>263</v>
      </c>
      <c r="C99" s="931" t="s">
        <v>0</v>
      </c>
      <c r="D99" s="930">
        <f>'県内自給率 (2)'!E6</f>
        <v>0.49177300000000002</v>
      </c>
      <c r="E99" s="834">
        <f t="array" ref="E99:E137">TRANSPOSE('投入係数 (2)'!D52:AP52)</f>
        <v>0.49663807220553308</v>
      </c>
      <c r="F99" s="834">
        <f t="array" ref="F99:F137">TRANSPOSE('投入係数 (2)'!D47:AP47)</f>
        <v>8.9020594518973206E-2</v>
      </c>
      <c r="G99" s="1556" t="s">
        <v>882</v>
      </c>
      <c r="H99" s="1556" t="s">
        <v>882</v>
      </c>
      <c r="I99" s="1720"/>
      <c r="J99" s="833">
        <f>'消費パターン (2)'!E6</f>
        <v>1.1789000000000001E-2</v>
      </c>
      <c r="K99" s="833">
        <f>'雇用表 (2)'!L8</f>
        <v>0.34712999999999999</v>
      </c>
      <c r="L99" s="836">
        <f>'雇用表 (2)'!M8</f>
        <v>4.9653999999999997E-2</v>
      </c>
      <c r="M99" s="661">
        <v>0.44599800000000001</v>
      </c>
      <c r="N99" s="631">
        <v>3.6947000000000001E-2</v>
      </c>
    </row>
    <row r="100" spans="2:14" ht="20.25" customHeight="1">
      <c r="B100" s="776" t="s">
        <v>265</v>
      </c>
      <c r="C100" s="928" t="s">
        <v>574</v>
      </c>
      <c r="D100" s="927">
        <f>'県内自給率 (2)'!E7</f>
        <v>0.80410400000000004</v>
      </c>
      <c r="E100" s="834">
        <v>0.68345706764471004</v>
      </c>
      <c r="F100" s="834">
        <v>0.26102517081250554</v>
      </c>
      <c r="G100" s="1557"/>
      <c r="H100" s="1557"/>
      <c r="I100" s="1721"/>
      <c r="J100" s="833">
        <f>'消費パターン (2)'!E7</f>
        <v>5.7899999999999998E-4</v>
      </c>
      <c r="K100" s="833">
        <f>'雇用表 (2)'!L9</f>
        <v>7.8589000000000006E-2</v>
      </c>
      <c r="L100" s="833">
        <f>'雇用表 (2)'!M9</f>
        <v>7.2288000000000005E-2</v>
      </c>
      <c r="M100" s="661">
        <v>0.47138999999999998</v>
      </c>
      <c r="N100" s="631">
        <v>1.7278999999999999E-2</v>
      </c>
    </row>
    <row r="101" spans="2:14" ht="20.25" customHeight="1">
      <c r="B101" s="776" t="s">
        <v>267</v>
      </c>
      <c r="C101" s="928" t="s">
        <v>575</v>
      </c>
      <c r="D101" s="927">
        <f>'県内自給率 (2)'!E8</f>
        <v>0.27551800000000004</v>
      </c>
      <c r="E101" s="834">
        <v>0.62753890793985756</v>
      </c>
      <c r="F101" s="834">
        <v>0.19440780796623583</v>
      </c>
      <c r="G101" s="1557"/>
      <c r="H101" s="1557"/>
      <c r="I101" s="1721"/>
      <c r="J101" s="833">
        <f>'消費パターン (2)'!E8</f>
        <v>1.096E-3</v>
      </c>
      <c r="K101" s="833">
        <f>'雇用表 (2)'!L10</f>
        <v>0.21445500000000001</v>
      </c>
      <c r="L101" s="833">
        <f>'雇用表 (2)'!M10</f>
        <v>7.2539999999999993E-2</v>
      </c>
      <c r="M101" s="661">
        <v>0.46442699999999998</v>
      </c>
      <c r="N101" s="631">
        <v>2.3938999999999998E-2</v>
      </c>
    </row>
    <row r="102" spans="2:14" ht="20.25" customHeight="1">
      <c r="B102" s="776" t="s">
        <v>268</v>
      </c>
      <c r="C102" s="928" t="s">
        <v>3</v>
      </c>
      <c r="D102" s="927">
        <f>'県内自給率 (2)'!E9</f>
        <v>5.901500000000004E-2</v>
      </c>
      <c r="E102" s="834">
        <v>0.55118903667875851</v>
      </c>
      <c r="F102" s="834">
        <v>0.17963186887007926</v>
      </c>
      <c r="G102" s="1557"/>
      <c r="H102" s="1557"/>
      <c r="I102" s="1721"/>
      <c r="J102" s="833">
        <f>'消費パターン (2)'!E9</f>
        <v>0</v>
      </c>
      <c r="K102" s="833">
        <f>'雇用表 (2)'!L11</f>
        <v>4.7157999999999999E-2</v>
      </c>
      <c r="L102" s="833">
        <f>'雇用表 (2)'!M11</f>
        <v>4.6822999999999997E-2</v>
      </c>
      <c r="M102" s="661">
        <v>0.83044300000000004</v>
      </c>
      <c r="N102" s="631">
        <v>3.8536000000000001E-2</v>
      </c>
    </row>
    <row r="103" spans="2:14" ht="20.25" customHeight="1">
      <c r="B103" s="776" t="s">
        <v>269</v>
      </c>
      <c r="C103" s="928" t="s">
        <v>4</v>
      </c>
      <c r="D103" s="927">
        <f>'県内自給率 (2)'!E10</f>
        <v>0.27283400000000002</v>
      </c>
      <c r="E103" s="834">
        <v>0.33337984539391063</v>
      </c>
      <c r="F103" s="834">
        <v>0.14989674322551838</v>
      </c>
      <c r="G103" s="1557"/>
      <c r="H103" s="1557"/>
      <c r="I103" s="1721"/>
      <c r="J103" s="833">
        <f>'消費パターン (2)'!E10</f>
        <v>9.9676000000000001E-2</v>
      </c>
      <c r="K103" s="833">
        <f>'雇用表 (2)'!L12</f>
        <v>6.6461000000000006E-2</v>
      </c>
      <c r="L103" s="833">
        <f>'雇用表 (2)'!M12</f>
        <v>6.5401000000000001E-2</v>
      </c>
      <c r="M103" s="661">
        <v>0.38100099999999998</v>
      </c>
      <c r="N103" s="631">
        <v>2.6009000000000001E-2</v>
      </c>
    </row>
    <row r="104" spans="2:14" ht="20.25" customHeight="1">
      <c r="B104" s="776" t="s">
        <v>271</v>
      </c>
      <c r="C104" s="928" t="s">
        <v>5</v>
      </c>
      <c r="D104" s="927">
        <f>'県内自給率 (2)'!E11</f>
        <v>4.1777999999999982E-2</v>
      </c>
      <c r="E104" s="834">
        <v>0.41947716735782353</v>
      </c>
      <c r="F104" s="834">
        <v>0.2699915593232779</v>
      </c>
      <c r="G104" s="1557"/>
      <c r="H104" s="1557"/>
      <c r="I104" s="1721"/>
      <c r="J104" s="833">
        <f>'消費パターン (2)'!E11</f>
        <v>3.1896000000000001E-2</v>
      </c>
      <c r="K104" s="833">
        <f>'雇用表 (2)'!L13</f>
        <v>9.2529E-2</v>
      </c>
      <c r="L104" s="833">
        <f>'雇用表 (2)'!M13</f>
        <v>9.1881000000000004E-2</v>
      </c>
      <c r="M104" s="661">
        <v>0.55920400000000003</v>
      </c>
      <c r="N104" s="631">
        <v>2.1035000000000002E-2</v>
      </c>
    </row>
    <row r="105" spans="2:14" ht="20.25" customHeight="1">
      <c r="B105" s="776" t="s">
        <v>273</v>
      </c>
      <c r="C105" s="929" t="s">
        <v>6</v>
      </c>
      <c r="D105" s="927">
        <f>'県内自給率 (2)'!E12</f>
        <v>0.21689999999999998</v>
      </c>
      <c r="E105" s="834">
        <v>0.31652645604850471</v>
      </c>
      <c r="F105" s="834">
        <v>0.13546159122625814</v>
      </c>
      <c r="G105" s="1557"/>
      <c r="H105" s="1557"/>
      <c r="I105" s="1721"/>
      <c r="J105" s="833">
        <f>'消費パターン (2)'!E12</f>
        <v>1.5989999999999999E-3</v>
      </c>
      <c r="K105" s="833">
        <f>'雇用表 (2)'!L14</f>
        <v>3.4896000000000003E-2</v>
      </c>
      <c r="L105" s="833">
        <f>'雇用表 (2)'!M14</f>
        <v>3.3870999999999998E-2</v>
      </c>
      <c r="M105" s="661">
        <v>0.57720199999999999</v>
      </c>
      <c r="N105" s="631">
        <v>3.1583E-2</v>
      </c>
    </row>
    <row r="106" spans="2:14" ht="20.25" customHeight="1">
      <c r="B106" s="776" t="s">
        <v>274</v>
      </c>
      <c r="C106" s="928" t="s">
        <v>7</v>
      </c>
      <c r="D106" s="927">
        <f>'県内自給率 (2)'!E13</f>
        <v>4.783599999999999E-2</v>
      </c>
      <c r="E106" s="834">
        <v>0.49097754264263604</v>
      </c>
      <c r="F106" s="834">
        <v>9.3045463526002681E-2</v>
      </c>
      <c r="G106" s="1557"/>
      <c r="H106" s="1557"/>
      <c r="I106" s="1721"/>
      <c r="J106" s="833">
        <f>'消費パターン (2)'!E13</f>
        <v>8.3800000000000003E-3</v>
      </c>
      <c r="K106" s="833">
        <f>'雇用表 (2)'!L15</f>
        <v>1.5268E-2</v>
      </c>
      <c r="L106" s="833">
        <f>'雇用表 (2)'!M15</f>
        <v>1.5268E-2</v>
      </c>
      <c r="M106" s="661">
        <v>0.552477</v>
      </c>
      <c r="N106" s="631">
        <v>1.146E-2</v>
      </c>
    </row>
    <row r="107" spans="2:14" ht="20.25" customHeight="1">
      <c r="B107" s="776" t="s">
        <v>277</v>
      </c>
      <c r="C107" s="929" t="s">
        <v>8</v>
      </c>
      <c r="D107" s="927">
        <f>'県内自給率 (2)'!E14</f>
        <v>3.1436000000000019E-2</v>
      </c>
      <c r="E107" s="834">
        <v>0.36985357450473727</v>
      </c>
      <c r="F107" s="834">
        <v>8.8372093023255813E-2</v>
      </c>
      <c r="G107" s="1557"/>
      <c r="H107" s="1557"/>
      <c r="I107" s="1721"/>
      <c r="J107" s="833">
        <f>'消費パターン (2)'!E14</f>
        <v>1.6721E-2</v>
      </c>
      <c r="K107" s="833">
        <f>'雇用表 (2)'!L16</f>
        <v>2.0671999999999999E-2</v>
      </c>
      <c r="L107" s="833">
        <f>'雇用表 (2)'!M16</f>
        <v>2.0671999999999999E-2</v>
      </c>
      <c r="M107" s="661">
        <v>0.33857199999999998</v>
      </c>
      <c r="N107" s="631">
        <v>1.5691E-2</v>
      </c>
    </row>
    <row r="108" spans="2:14" ht="20.25" customHeight="1">
      <c r="B108" s="776" t="s">
        <v>120</v>
      </c>
      <c r="C108" s="929" t="s">
        <v>576</v>
      </c>
      <c r="D108" s="927">
        <f>'県内自給率 (2)'!E15</f>
        <v>0.15337699999999999</v>
      </c>
      <c r="E108" s="834">
        <v>0.39133767727098506</v>
      </c>
      <c r="F108" s="834">
        <v>0.2386291043822665</v>
      </c>
      <c r="G108" s="1557"/>
      <c r="H108" s="1557"/>
      <c r="I108" s="1721"/>
      <c r="J108" s="833">
        <f>'消費パターン (2)'!E15</f>
        <v>3.0019999999999999E-3</v>
      </c>
      <c r="K108" s="833">
        <f>'雇用表 (2)'!L17</f>
        <v>6.88E-2</v>
      </c>
      <c r="L108" s="833">
        <f>'雇用表 (2)'!M17</f>
        <v>6.8640999999999994E-2</v>
      </c>
      <c r="M108" s="661">
        <v>0.52326799999999996</v>
      </c>
      <c r="N108" s="631">
        <v>3.8129000000000003E-2</v>
      </c>
    </row>
    <row r="109" spans="2:14" ht="20.25" customHeight="1">
      <c r="B109" s="776" t="s">
        <v>121</v>
      </c>
      <c r="C109" s="928" t="s">
        <v>9</v>
      </c>
      <c r="D109" s="927">
        <f>'県内自給率 (2)'!E16</f>
        <v>0.37539199999999995</v>
      </c>
      <c r="E109" s="834">
        <v>0.49326006203806533</v>
      </c>
      <c r="F109" s="834">
        <v>0.23134071152299621</v>
      </c>
      <c r="G109" s="1557"/>
      <c r="H109" s="1557"/>
      <c r="I109" s="1721"/>
      <c r="J109" s="833">
        <f>'消費パターン (2)'!E16</f>
        <v>4.6200000000000001E-4</v>
      </c>
      <c r="K109" s="833">
        <f>'雇用表 (2)'!L18</f>
        <v>3.5307999999999999E-2</v>
      </c>
      <c r="L109" s="833">
        <f>'雇用表 (2)'!M18</f>
        <v>3.5173999999999997E-2</v>
      </c>
      <c r="M109" s="661">
        <v>0.55282200000000004</v>
      </c>
      <c r="N109" s="631">
        <v>2.4368999999999998E-2</v>
      </c>
    </row>
    <row r="110" spans="2:14" ht="20.25" customHeight="1">
      <c r="B110" s="776" t="s">
        <v>123</v>
      </c>
      <c r="C110" s="928" t="s">
        <v>10</v>
      </c>
      <c r="D110" s="927">
        <f>'県内自給率 (2)'!E17</f>
        <v>7.7842999999999996E-2</v>
      </c>
      <c r="E110" s="834">
        <v>0.39755922469490307</v>
      </c>
      <c r="F110" s="834">
        <v>0.13443407513759273</v>
      </c>
      <c r="G110" s="1557"/>
      <c r="H110" s="1557"/>
      <c r="I110" s="1721"/>
      <c r="J110" s="833">
        <f>'消費パターン (2)'!E17</f>
        <v>-6.7999999999999999E-5</v>
      </c>
      <c r="K110" s="833">
        <f>'雇用表 (2)'!L19</f>
        <v>4.4172999999999997E-2</v>
      </c>
      <c r="L110" s="833">
        <f>'雇用表 (2)'!M19</f>
        <v>4.3886000000000001E-2</v>
      </c>
      <c r="M110" s="661">
        <v>0.38709700000000002</v>
      </c>
      <c r="N110" s="631">
        <v>1.6129000000000001E-2</v>
      </c>
    </row>
    <row r="111" spans="2:14" ht="20.25" customHeight="1">
      <c r="B111" s="776" t="s">
        <v>125</v>
      </c>
      <c r="C111" s="928" t="s">
        <v>11</v>
      </c>
      <c r="D111" s="927">
        <f>'県内自給率 (2)'!E18</f>
        <v>0.13757799999999998</v>
      </c>
      <c r="E111" s="834">
        <v>0.27015403345331357</v>
      </c>
      <c r="F111" s="834">
        <v>8.3328922295151389E-2</v>
      </c>
      <c r="G111" s="1557"/>
      <c r="H111" s="1557"/>
      <c r="I111" s="1721"/>
      <c r="J111" s="833">
        <f>'消費パターン (2)'!E18</f>
        <v>5.62E-4</v>
      </c>
      <c r="K111" s="833">
        <f>'雇用表 (2)'!L20</f>
        <v>1.7586999999999998E-2</v>
      </c>
      <c r="L111" s="833">
        <f>'雇用表 (2)'!M20</f>
        <v>1.7559999999999999E-2</v>
      </c>
      <c r="M111" s="661">
        <v>0.57617099999999999</v>
      </c>
      <c r="N111" s="631">
        <v>1.6257000000000001E-2</v>
      </c>
    </row>
    <row r="112" spans="2:14" ht="20.25" customHeight="1">
      <c r="B112" s="776" t="s">
        <v>127</v>
      </c>
      <c r="C112" s="928" t="s">
        <v>12</v>
      </c>
      <c r="D112" s="927">
        <f>'県内自給率 (2)'!E19</f>
        <v>0.18662100000000004</v>
      </c>
      <c r="E112" s="834">
        <v>0.43780285259318868</v>
      </c>
      <c r="F112" s="834">
        <v>0.2725202472475729</v>
      </c>
      <c r="G112" s="1557"/>
      <c r="H112" s="1557"/>
      <c r="I112" s="1721"/>
      <c r="J112" s="833">
        <f>'消費パターン (2)'!E19</f>
        <v>9.2400000000000002E-4</v>
      </c>
      <c r="K112" s="833">
        <f>'雇用表 (2)'!L21</f>
        <v>6.3832E-2</v>
      </c>
      <c r="L112" s="833">
        <f>'雇用表 (2)'!M21</f>
        <v>6.3386999999999999E-2</v>
      </c>
      <c r="M112" s="661">
        <v>0.531748</v>
      </c>
      <c r="N112" s="631">
        <v>1.9185000000000001E-2</v>
      </c>
    </row>
    <row r="113" spans="2:14" ht="20.25" customHeight="1">
      <c r="B113" s="776" t="s">
        <v>128</v>
      </c>
      <c r="C113" s="928" t="s">
        <v>418</v>
      </c>
      <c r="D113" s="927">
        <f>'県内自給率 (2)'!E20</f>
        <v>0.10160400000000003</v>
      </c>
      <c r="E113" s="834">
        <v>0.46877172078244467</v>
      </c>
      <c r="F113" s="834">
        <v>0.28547314070102275</v>
      </c>
      <c r="G113" s="1557"/>
      <c r="H113" s="1557"/>
      <c r="I113" s="1721"/>
      <c r="J113" s="833">
        <f>'消費パターン (2)'!E20</f>
        <v>4.3999999999999999E-5</v>
      </c>
      <c r="K113" s="833">
        <f>'雇用表 (2)'!L22</f>
        <v>5.8682999999999999E-2</v>
      </c>
      <c r="L113" s="833">
        <f>'雇用表 (2)'!M22</f>
        <v>5.8187000000000003E-2</v>
      </c>
      <c r="M113" s="661">
        <v>0.501641</v>
      </c>
      <c r="N113" s="631">
        <v>8.1150000000000007E-3</v>
      </c>
    </row>
    <row r="114" spans="2:14" ht="20.25" customHeight="1">
      <c r="B114" s="776" t="s">
        <v>129</v>
      </c>
      <c r="C114" s="928" t="s">
        <v>419</v>
      </c>
      <c r="D114" s="927">
        <f>'県内自給率 (2)'!E21</f>
        <v>0.27219300000000002</v>
      </c>
      <c r="E114" s="834">
        <v>0.4727360722736072</v>
      </c>
      <c r="F114" s="834">
        <v>0.26000215100021512</v>
      </c>
      <c r="G114" s="1557"/>
      <c r="H114" s="1557"/>
      <c r="I114" s="1721"/>
      <c r="J114" s="833">
        <f>'消費パターン (2)'!E21</f>
        <v>2.5999999999999998E-5</v>
      </c>
      <c r="K114" s="833">
        <f>'雇用表 (2)'!L23</f>
        <v>4.8709000000000002E-2</v>
      </c>
      <c r="L114" s="833">
        <f>'雇用表 (2)'!M23</f>
        <v>4.8505E-2</v>
      </c>
      <c r="M114" s="661">
        <v>0.69600300000000004</v>
      </c>
      <c r="N114" s="631">
        <v>5.7320000000000001E-3</v>
      </c>
    </row>
    <row r="115" spans="2:14" ht="20.25" customHeight="1">
      <c r="B115" s="776" t="s">
        <v>131</v>
      </c>
      <c r="C115" s="928" t="s">
        <v>420</v>
      </c>
      <c r="D115" s="927">
        <f>'県内自給率 (2)'!E22</f>
        <v>3.7355999999999945E-2</v>
      </c>
      <c r="E115" s="834">
        <v>0.44339815463676713</v>
      </c>
      <c r="F115" s="834">
        <v>0.23829128708245736</v>
      </c>
      <c r="G115" s="1557"/>
      <c r="H115" s="1557"/>
      <c r="I115" s="1721"/>
      <c r="J115" s="833">
        <f>'消費パターン (2)'!E22</f>
        <v>3.3599999999999998E-4</v>
      </c>
      <c r="K115" s="833">
        <f>'雇用表 (2)'!L24</f>
        <v>5.2032000000000002E-2</v>
      </c>
      <c r="L115" s="833">
        <f>'雇用表 (2)'!M24</f>
        <v>5.1987999999999999E-2</v>
      </c>
      <c r="M115" s="661">
        <v>0.70589299999999999</v>
      </c>
      <c r="N115" s="631">
        <v>4.8989999999999997E-3</v>
      </c>
    </row>
    <row r="116" spans="2:14" ht="20.25" customHeight="1">
      <c r="B116" s="776" t="s">
        <v>133</v>
      </c>
      <c r="C116" s="928" t="s">
        <v>14</v>
      </c>
      <c r="D116" s="927">
        <f>'県内自給率 (2)'!E23</f>
        <v>7.158500000000001E-2</v>
      </c>
      <c r="E116" s="834">
        <v>0.36318951862819365</v>
      </c>
      <c r="F116" s="834">
        <v>0.23013796111378923</v>
      </c>
      <c r="G116" s="1557"/>
      <c r="H116" s="1557"/>
      <c r="I116" s="1721"/>
      <c r="J116" s="833">
        <f>'消費パターン (2)'!E23</f>
        <v>5.2099999999999998E-4</v>
      </c>
      <c r="K116" s="833">
        <f>'雇用表 (2)'!L25</f>
        <v>3.5230999999999998E-2</v>
      </c>
      <c r="L116" s="833">
        <f>'雇用表 (2)'!M25</f>
        <v>3.5208000000000003E-2</v>
      </c>
      <c r="M116" s="661">
        <v>0.26346999999999998</v>
      </c>
      <c r="N116" s="631">
        <v>1.1185E-2</v>
      </c>
    </row>
    <row r="117" spans="2:14" ht="20.25" customHeight="1">
      <c r="B117" s="776" t="s">
        <v>135</v>
      </c>
      <c r="C117" s="928" t="s">
        <v>13</v>
      </c>
      <c r="D117" s="927">
        <f>'県内自給率 (2)'!E24</f>
        <v>6.5110000000000445E-3</v>
      </c>
      <c r="E117" s="834">
        <v>0.38601152479210515</v>
      </c>
      <c r="F117" s="834">
        <v>0.20472033401193884</v>
      </c>
      <c r="G117" s="1557"/>
      <c r="H117" s="1557"/>
      <c r="I117" s="1721"/>
      <c r="J117" s="833">
        <f>'消費パターン (2)'!E24</f>
        <v>1.039E-2</v>
      </c>
      <c r="K117" s="833">
        <f>'雇用表 (2)'!L26</f>
        <v>6.8528000000000006E-2</v>
      </c>
      <c r="L117" s="833">
        <f>'雇用表 (2)'!M26</f>
        <v>6.8354999999999999E-2</v>
      </c>
      <c r="M117" s="661">
        <v>0.40240500000000001</v>
      </c>
      <c r="N117" s="631">
        <v>6.7320000000000001E-3</v>
      </c>
    </row>
    <row r="118" spans="2:14" ht="20.25" customHeight="1">
      <c r="B118" s="776" t="s">
        <v>136</v>
      </c>
      <c r="C118" s="928" t="s">
        <v>577</v>
      </c>
      <c r="D118" s="927">
        <f>'県内自給率 (2)'!E25</f>
        <v>7.1590000000000265E-3</v>
      </c>
      <c r="E118" s="834">
        <v>0.37528089887640448</v>
      </c>
      <c r="F118" s="834">
        <v>0.21158167675021608</v>
      </c>
      <c r="G118" s="1557"/>
      <c r="H118" s="1557"/>
      <c r="I118" s="1721"/>
      <c r="J118" s="833">
        <f>'消費パターン (2)'!E25</f>
        <v>1.1502E-2</v>
      </c>
      <c r="K118" s="833">
        <f>'雇用表 (2)'!L27</f>
        <v>0.14502999999999999</v>
      </c>
      <c r="L118" s="833">
        <f>'雇用表 (2)'!M27</f>
        <v>0.14468500000000001</v>
      </c>
      <c r="M118" s="661">
        <v>0.27023000000000003</v>
      </c>
      <c r="N118" s="631">
        <v>7.607E-3</v>
      </c>
    </row>
    <row r="119" spans="2:14" ht="20.25" customHeight="1">
      <c r="B119" s="776" t="s">
        <v>138</v>
      </c>
      <c r="C119" s="928" t="s">
        <v>15</v>
      </c>
      <c r="D119" s="927">
        <f>'県内自給率 (2)'!E26</f>
        <v>1.4216000000000006E-2</v>
      </c>
      <c r="E119" s="834">
        <v>0.26554595194671321</v>
      </c>
      <c r="F119" s="834">
        <v>0.16022520022202838</v>
      </c>
      <c r="G119" s="1557"/>
      <c r="H119" s="1557"/>
      <c r="I119" s="1721"/>
      <c r="J119" s="833">
        <f>'消費パターン (2)'!E26</f>
        <v>1.9706999999999999E-2</v>
      </c>
      <c r="K119" s="833">
        <f>'雇用表 (2)'!L28</f>
        <v>3.9125E-2</v>
      </c>
      <c r="L119" s="833">
        <f>'雇用表 (2)'!M28</f>
        <v>3.9093000000000003E-2</v>
      </c>
      <c r="M119" s="661">
        <v>0.325293</v>
      </c>
      <c r="N119" s="631">
        <v>1.5640000000000001E-2</v>
      </c>
    </row>
    <row r="120" spans="2:14" ht="20.25" customHeight="1">
      <c r="B120" s="776" t="s">
        <v>139</v>
      </c>
      <c r="C120" s="928" t="s">
        <v>16</v>
      </c>
      <c r="D120" s="927">
        <f>'県内自給率 (2)'!E27</f>
        <v>0.19950400000000001</v>
      </c>
      <c r="E120" s="834">
        <v>0.42779027621547305</v>
      </c>
      <c r="F120" s="834">
        <v>0.25934258217722783</v>
      </c>
      <c r="G120" s="1557"/>
      <c r="H120" s="1557"/>
      <c r="I120" s="1721"/>
      <c r="J120" s="833">
        <f>'消費パターン (2)'!E27</f>
        <v>1.0224E-2</v>
      </c>
      <c r="K120" s="833">
        <f>'雇用表 (2)'!L29</f>
        <v>0.105768</v>
      </c>
      <c r="L120" s="833">
        <f>'雇用表 (2)'!M29</f>
        <v>0.10036200000000001</v>
      </c>
      <c r="M120" s="661">
        <v>0.53887600000000002</v>
      </c>
      <c r="N120" s="631">
        <v>1.847E-2</v>
      </c>
    </row>
    <row r="121" spans="2:14" ht="20.25" customHeight="1">
      <c r="B121" s="776" t="s">
        <v>140</v>
      </c>
      <c r="C121" s="928" t="s">
        <v>17</v>
      </c>
      <c r="D121" s="927">
        <f>'県内自給率 (2)'!E28</f>
        <v>1</v>
      </c>
      <c r="E121" s="834">
        <v>0.47825465738353734</v>
      </c>
      <c r="F121" s="834">
        <v>0.35319163701902961</v>
      </c>
      <c r="G121" s="1557"/>
      <c r="H121" s="1557"/>
      <c r="I121" s="1721"/>
      <c r="J121" s="833">
        <f>'消費パターン (2)'!E28</f>
        <v>0</v>
      </c>
      <c r="K121" s="833">
        <f>'雇用表 (2)'!L30</f>
        <v>9.9030000000000007E-2</v>
      </c>
      <c r="L121" s="833">
        <f>'雇用表 (2)'!M30</f>
        <v>8.1623000000000001E-2</v>
      </c>
      <c r="M121" s="661">
        <v>0</v>
      </c>
      <c r="N121" s="631">
        <v>0</v>
      </c>
    </row>
    <row r="122" spans="2:14" ht="20.25" customHeight="1">
      <c r="B122" s="776" t="s">
        <v>141</v>
      </c>
      <c r="C122" s="928" t="s">
        <v>18</v>
      </c>
      <c r="D122" s="927">
        <f>'県内自給率 (2)'!E29</f>
        <v>0.776536</v>
      </c>
      <c r="E122" s="834">
        <v>0.36288682822335372</v>
      </c>
      <c r="F122" s="834">
        <v>8.0564512895706014E-2</v>
      </c>
      <c r="G122" s="1557"/>
      <c r="H122" s="1557"/>
      <c r="I122" s="1721"/>
      <c r="J122" s="833">
        <f>'消費パターン (2)'!E29</f>
        <v>2.2811999999999999E-2</v>
      </c>
      <c r="K122" s="833">
        <f>'雇用表 (2)'!L31</f>
        <v>5.0860000000000002E-3</v>
      </c>
      <c r="L122" s="833">
        <f>'雇用表 (2)'!M31</f>
        <v>5.0860000000000002E-3</v>
      </c>
      <c r="M122" s="661">
        <v>0</v>
      </c>
      <c r="N122" s="631">
        <v>0</v>
      </c>
    </row>
    <row r="123" spans="2:14" ht="20.25" customHeight="1">
      <c r="B123" s="776" t="s">
        <v>143</v>
      </c>
      <c r="C123" s="928" t="s">
        <v>29</v>
      </c>
      <c r="D123" s="927">
        <f>'県内自給率 (2)'!E30</f>
        <v>0.99990999999999997</v>
      </c>
      <c r="E123" s="834">
        <v>0.49728968883830971</v>
      </c>
      <c r="F123" s="834">
        <v>0.14321224281992154</v>
      </c>
      <c r="G123" s="1557"/>
      <c r="H123" s="1557"/>
      <c r="I123" s="1721"/>
      <c r="J123" s="833">
        <f>'消費パターン (2)'!E30</f>
        <v>6.5750000000000001E-3</v>
      </c>
      <c r="K123" s="833">
        <f>'雇用表 (2)'!L32</f>
        <v>2.1263000000000001E-2</v>
      </c>
      <c r="L123" s="833">
        <f>'雇用表 (2)'!M32</f>
        <v>2.1263000000000001E-2</v>
      </c>
      <c r="M123" s="661">
        <v>0</v>
      </c>
      <c r="N123" s="631">
        <v>0</v>
      </c>
    </row>
    <row r="124" spans="2:14" ht="20.25" customHeight="1">
      <c r="B124" s="776" t="s">
        <v>145</v>
      </c>
      <c r="C124" s="928" t="s">
        <v>30</v>
      </c>
      <c r="D124" s="927">
        <f>'県内自給率 (2)'!E31</f>
        <v>0.93095700000000003</v>
      </c>
      <c r="E124" s="834">
        <v>0.66192534194528874</v>
      </c>
      <c r="F124" s="834">
        <v>0.48050436930091184</v>
      </c>
      <c r="G124" s="1557"/>
      <c r="H124" s="1557"/>
      <c r="I124" s="1721"/>
      <c r="J124" s="833">
        <f>'消費パターン (2)'!E31</f>
        <v>1.044E-3</v>
      </c>
      <c r="K124" s="833">
        <f>'雇用表 (2)'!L33</f>
        <v>6.8934999999999996E-2</v>
      </c>
      <c r="L124" s="833">
        <f>'雇用表 (2)'!M33</f>
        <v>6.7604999999999998E-2</v>
      </c>
      <c r="M124" s="661">
        <v>0</v>
      </c>
      <c r="N124" s="631">
        <v>0</v>
      </c>
    </row>
    <row r="125" spans="2:14" ht="20.25" customHeight="1">
      <c r="B125" s="776" t="s">
        <v>146</v>
      </c>
      <c r="C125" s="928" t="s">
        <v>19</v>
      </c>
      <c r="D125" s="927">
        <f>'県内自給率 (2)'!E32</f>
        <v>0.62944500000000003</v>
      </c>
      <c r="E125" s="834">
        <v>0.61945494943998547</v>
      </c>
      <c r="F125" s="834">
        <v>0.35366798168049701</v>
      </c>
      <c r="G125" s="1557"/>
      <c r="H125" s="1557"/>
      <c r="I125" s="1721"/>
      <c r="J125" s="833">
        <f>'消費パターン (2)'!E32</f>
        <v>0.16015599999999999</v>
      </c>
      <c r="K125" s="833">
        <f>'雇用表 (2)'!L34</f>
        <v>0.14697299999999999</v>
      </c>
      <c r="L125" s="833">
        <f>'雇用表 (2)'!M34</f>
        <v>0.128694</v>
      </c>
      <c r="M125" s="661">
        <v>0</v>
      </c>
      <c r="N125" s="631">
        <v>0</v>
      </c>
    </row>
    <row r="126" spans="2:14" ht="20.25" customHeight="1">
      <c r="B126" s="776" t="s">
        <v>147</v>
      </c>
      <c r="C126" s="928" t="s">
        <v>20</v>
      </c>
      <c r="D126" s="927">
        <f>'県内自給率 (2)'!E33</f>
        <v>0.78769699999999998</v>
      </c>
      <c r="E126" s="834">
        <v>0.679115241176107</v>
      </c>
      <c r="F126" s="834">
        <v>0.32178105618857272</v>
      </c>
      <c r="G126" s="1557"/>
      <c r="H126" s="1557"/>
      <c r="I126" s="1721"/>
      <c r="J126" s="833">
        <f>'消費パターン (2)'!E33</f>
        <v>6.4534999999999995E-2</v>
      </c>
      <c r="K126" s="833">
        <f>'雇用表 (2)'!L35</f>
        <v>6.7557000000000006E-2</v>
      </c>
      <c r="L126" s="833">
        <f>'雇用表 (2)'!M35</f>
        <v>6.5810999999999995E-2</v>
      </c>
      <c r="M126" s="661">
        <v>0</v>
      </c>
      <c r="N126" s="631">
        <v>0</v>
      </c>
    </row>
    <row r="127" spans="2:14" ht="20.25" customHeight="1">
      <c r="B127" s="776" t="s">
        <v>149</v>
      </c>
      <c r="C127" s="928" t="s">
        <v>21</v>
      </c>
      <c r="D127" s="927">
        <f>'県内自給率 (2)'!E34</f>
        <v>0.89658899999999997</v>
      </c>
      <c r="E127" s="834">
        <v>0.87527114421600949</v>
      </c>
      <c r="F127" s="834">
        <v>2.5878859558619995E-2</v>
      </c>
      <c r="G127" s="1557"/>
      <c r="H127" s="1557"/>
      <c r="I127" s="1721"/>
      <c r="J127" s="833">
        <f>'消費パターン (2)'!E34</f>
        <v>0.17646400000000001</v>
      </c>
      <c r="K127" s="833">
        <f>'雇用表 (2)'!L36</f>
        <v>8.3700000000000007E-3</v>
      </c>
      <c r="L127" s="833">
        <f>'雇用表 (2)'!M36</f>
        <v>6.0470000000000003E-3</v>
      </c>
      <c r="M127" s="661">
        <v>0</v>
      </c>
      <c r="N127" s="631">
        <v>0</v>
      </c>
    </row>
    <row r="128" spans="2:14" ht="20.25" customHeight="1">
      <c r="B128" s="776" t="s">
        <v>151</v>
      </c>
      <c r="C128" s="928" t="s">
        <v>32</v>
      </c>
      <c r="D128" s="927">
        <f>'県内自給率 (2)'!E35</f>
        <v>0.56455199999999994</v>
      </c>
      <c r="E128" s="834">
        <v>0.39083152467243143</v>
      </c>
      <c r="F128" s="834">
        <v>0.23698625417714542</v>
      </c>
      <c r="G128" s="1557"/>
      <c r="H128" s="1557"/>
      <c r="I128" s="1721"/>
      <c r="J128" s="833">
        <f>'消費パターン (2)'!E35</f>
        <v>3.6087000000000001E-2</v>
      </c>
      <c r="K128" s="833">
        <f>'雇用表 (2)'!L37</f>
        <v>7.6495999999999995E-2</v>
      </c>
      <c r="L128" s="833">
        <f>'雇用表 (2)'!M37</f>
        <v>7.5577000000000005E-2</v>
      </c>
      <c r="M128" s="661">
        <v>0</v>
      </c>
      <c r="N128" s="631">
        <v>0</v>
      </c>
    </row>
    <row r="129" spans="2:15" ht="20.25" customHeight="1">
      <c r="B129" s="776" t="s">
        <v>153</v>
      </c>
      <c r="C129" s="928" t="s">
        <v>22</v>
      </c>
      <c r="D129" s="927">
        <f>'県内自給率 (2)'!E36</f>
        <v>0.64604499999999998</v>
      </c>
      <c r="E129" s="834">
        <v>0.51317615170321929</v>
      </c>
      <c r="F129" s="834">
        <v>0.15028879973325016</v>
      </c>
      <c r="G129" s="1557"/>
      <c r="H129" s="1557"/>
      <c r="I129" s="1721"/>
      <c r="J129" s="833">
        <f>'消費パターン (2)'!E36</f>
        <v>4.5569999999999999E-2</v>
      </c>
      <c r="K129" s="833">
        <f>'雇用表 (2)'!L38</f>
        <v>2.3921000000000001E-2</v>
      </c>
      <c r="L129" s="833">
        <f>'雇用表 (2)'!M38</f>
        <v>2.2894000000000001E-2</v>
      </c>
      <c r="M129" s="661">
        <v>8.4829000000000002E-2</v>
      </c>
      <c r="N129" s="631">
        <v>5.855E-3</v>
      </c>
    </row>
    <row r="130" spans="2:15" ht="20.25" customHeight="1">
      <c r="B130" s="776" t="s">
        <v>155</v>
      </c>
      <c r="C130" s="928" t="s">
        <v>23</v>
      </c>
      <c r="D130" s="927">
        <f>'県内自給率 (2)'!E37</f>
        <v>1</v>
      </c>
      <c r="E130" s="834">
        <v>0.7174306556417458</v>
      </c>
      <c r="F130" s="834">
        <v>0.36598424964460863</v>
      </c>
      <c r="G130" s="1557"/>
      <c r="H130" s="1557"/>
      <c r="I130" s="1721"/>
      <c r="J130" s="833">
        <f>'消費パターン (2)'!E37</f>
        <v>3.8839999999999999E-3</v>
      </c>
      <c r="K130" s="833">
        <f>'雇用表 (2)'!L39</f>
        <v>5.3893999999999997E-2</v>
      </c>
      <c r="L130" s="833">
        <f>'雇用表 (2)'!M39</f>
        <v>5.3893999999999997E-2</v>
      </c>
      <c r="M130" s="661">
        <v>0</v>
      </c>
      <c r="N130" s="631">
        <v>0</v>
      </c>
    </row>
    <row r="131" spans="2:15" ht="20.25" customHeight="1">
      <c r="B131" s="776" t="s">
        <v>156</v>
      </c>
      <c r="C131" s="928" t="s">
        <v>24</v>
      </c>
      <c r="D131" s="927">
        <f>'県内自給率 (2)'!E38</f>
        <v>0.93800499999999998</v>
      </c>
      <c r="E131" s="834">
        <v>0.74984624240679865</v>
      </c>
      <c r="F131" s="834">
        <v>0.50367048914607726</v>
      </c>
      <c r="G131" s="1557"/>
      <c r="H131" s="1557"/>
      <c r="I131" s="1721"/>
      <c r="J131" s="833">
        <f>'消費パターン (2)'!E38</f>
        <v>1.3818E-2</v>
      </c>
      <c r="K131" s="833">
        <f>'雇用表 (2)'!L40</f>
        <v>8.4732000000000002E-2</v>
      </c>
      <c r="L131" s="833">
        <f>'雇用表 (2)'!M40</f>
        <v>8.2101999999999994E-2</v>
      </c>
      <c r="M131" s="661">
        <v>0</v>
      </c>
      <c r="N131" s="631">
        <v>0</v>
      </c>
    </row>
    <row r="132" spans="2:15" ht="20.25" customHeight="1">
      <c r="B132" s="776" t="s">
        <v>158</v>
      </c>
      <c r="C132" s="928" t="s">
        <v>31</v>
      </c>
      <c r="D132" s="927">
        <f>'県内自給率 (2)'!E39</f>
        <v>0.99397599999999997</v>
      </c>
      <c r="E132" s="834">
        <v>0.6154160700104675</v>
      </c>
      <c r="F132" s="834">
        <v>0.50362888010723239</v>
      </c>
      <c r="G132" s="1557"/>
      <c r="H132" s="1557"/>
      <c r="I132" s="1721"/>
      <c r="J132" s="833">
        <f>'消費パターン (2)'!E39</f>
        <v>6.7088999999999996E-2</v>
      </c>
      <c r="K132" s="833">
        <f>'雇用表 (2)'!L41</f>
        <v>0.12191399999999999</v>
      </c>
      <c r="L132" s="833">
        <f>'雇用表 (2)'!M41</f>
        <v>0.119648</v>
      </c>
      <c r="M132" s="661">
        <v>0</v>
      </c>
      <c r="N132" s="631">
        <v>0</v>
      </c>
    </row>
    <row r="133" spans="2:15" ht="20.25" customHeight="1">
      <c r="B133" s="776" t="s">
        <v>160</v>
      </c>
      <c r="C133" s="928" t="s">
        <v>447</v>
      </c>
      <c r="D133" s="927">
        <f>'県内自給率 (2)'!E40</f>
        <v>0.99280599999999997</v>
      </c>
      <c r="E133" s="834">
        <v>0.58429734102929454</v>
      </c>
      <c r="F133" s="834">
        <v>0.49175260221701644</v>
      </c>
      <c r="G133" s="1557"/>
      <c r="H133" s="1557"/>
      <c r="I133" s="1721"/>
      <c r="J133" s="833">
        <f>'消費パターン (2)'!E40</f>
        <v>1.6064999999999999E-2</v>
      </c>
      <c r="K133" s="833">
        <f>'雇用表 (2)'!L42</f>
        <v>0.128577</v>
      </c>
      <c r="L133" s="833">
        <f>'雇用表 (2)'!M42</f>
        <v>0.119811</v>
      </c>
      <c r="M133" s="661">
        <v>0</v>
      </c>
      <c r="N133" s="631">
        <v>0</v>
      </c>
    </row>
    <row r="134" spans="2:15" ht="20.25" customHeight="1">
      <c r="B134" s="776" t="s">
        <v>162</v>
      </c>
      <c r="C134" s="928" t="s">
        <v>25</v>
      </c>
      <c r="D134" s="927">
        <f>'県内自給率 (2)'!E41</f>
        <v>0.52265699999999993</v>
      </c>
      <c r="E134" s="834">
        <v>0.62004222748489635</v>
      </c>
      <c r="F134" s="834">
        <v>0.35565158442659911</v>
      </c>
      <c r="G134" s="1557"/>
      <c r="H134" s="1557"/>
      <c r="I134" s="1721"/>
      <c r="J134" s="833">
        <f>'消費パターン (2)'!E41</f>
        <v>1.2689000000000001E-2</v>
      </c>
      <c r="K134" s="833">
        <f>'雇用表 (2)'!L43</f>
        <v>0.103239</v>
      </c>
      <c r="L134" s="833">
        <f>'雇用表 (2)'!M43</f>
        <v>8.9538000000000006E-2</v>
      </c>
      <c r="M134" s="661">
        <v>0</v>
      </c>
      <c r="N134" s="631">
        <v>0</v>
      </c>
    </row>
    <row r="135" spans="2:15" ht="20.25" customHeight="1">
      <c r="B135" s="776" t="s">
        <v>164</v>
      </c>
      <c r="C135" s="928" t="s">
        <v>26</v>
      </c>
      <c r="D135" s="927">
        <f>'県内自給率 (2)'!E42</f>
        <v>0.71028400000000003</v>
      </c>
      <c r="E135" s="834">
        <v>0.51958817861752604</v>
      </c>
      <c r="F135" s="834">
        <v>0.25761863497815457</v>
      </c>
      <c r="G135" s="668"/>
      <c r="H135" s="668"/>
      <c r="I135" s="1721"/>
      <c r="J135" s="833">
        <f>'消費パターン (2)'!E42</f>
        <v>0.143812</v>
      </c>
      <c r="K135" s="833">
        <f>'雇用表 (2)'!L44</f>
        <v>0.1741</v>
      </c>
      <c r="L135" s="833">
        <f>'雇用表 (2)'!M44</f>
        <v>0.13689899999999999</v>
      </c>
      <c r="M135" s="661">
        <v>0</v>
      </c>
      <c r="N135" s="631">
        <v>0</v>
      </c>
    </row>
    <row r="136" spans="2:15" ht="20.25" customHeight="1">
      <c r="B136" s="776" t="s">
        <v>166</v>
      </c>
      <c r="C136" s="928" t="s">
        <v>27</v>
      </c>
      <c r="D136" s="927">
        <f>'県内自給率 (2)'!E43</f>
        <v>1</v>
      </c>
      <c r="E136" s="834">
        <v>0</v>
      </c>
      <c r="F136" s="834">
        <v>0</v>
      </c>
      <c r="G136" s="668"/>
      <c r="H136" s="668"/>
      <c r="I136" s="1721"/>
      <c r="J136" s="833">
        <f>'消費パターン (2)'!E43</f>
        <v>0</v>
      </c>
      <c r="K136" s="833">
        <f>'雇用表 (2)'!L45</f>
        <v>0</v>
      </c>
      <c r="L136" s="833">
        <f>'雇用表 (2)'!M45</f>
        <v>0</v>
      </c>
      <c r="M136" s="661">
        <v>0</v>
      </c>
      <c r="N136" s="631">
        <v>0</v>
      </c>
    </row>
    <row r="137" spans="2:15" ht="20.25" customHeight="1">
      <c r="B137" s="776" t="s">
        <v>168</v>
      </c>
      <c r="C137" s="928" t="s">
        <v>28</v>
      </c>
      <c r="D137" s="927">
        <f>'県内自給率 (2)'!E44</f>
        <v>0.90303800000000001</v>
      </c>
      <c r="E137" s="834">
        <v>0.41207023657931774</v>
      </c>
      <c r="F137" s="834">
        <v>1.2700221164801287E-2</v>
      </c>
      <c r="G137" s="668"/>
      <c r="H137" s="668"/>
      <c r="I137" s="1722"/>
      <c r="J137" s="833">
        <f>'消費パターン (2)'!E44</f>
        <v>3.4E-5</v>
      </c>
      <c r="K137" s="833">
        <f>'雇用表 (2)'!L46</f>
        <v>0.26211400000000001</v>
      </c>
      <c r="L137" s="833">
        <f>'雇用表 (2)'!M46</f>
        <v>0.230682</v>
      </c>
      <c r="M137" s="661">
        <v>2.4375999999999998E-2</v>
      </c>
      <c r="N137" s="631">
        <v>3.04E-2</v>
      </c>
      <c r="O137" s="800" t="s">
        <v>1025</v>
      </c>
    </row>
    <row r="138" spans="2:15" ht="20.25" customHeight="1">
      <c r="B138" s="772"/>
      <c r="C138" s="926" t="s">
        <v>578</v>
      </c>
      <c r="D138" s="925" t="s">
        <v>794</v>
      </c>
      <c r="E138" s="831" t="s">
        <v>794</v>
      </c>
      <c r="F138" s="831" t="s">
        <v>794</v>
      </c>
      <c r="G138" s="831" t="s">
        <v>794</v>
      </c>
      <c r="H138" s="831" t="s">
        <v>794</v>
      </c>
      <c r="I138" s="389">
        <f>'用語定義（設備投資）'!D55</f>
        <v>0.495722</v>
      </c>
      <c r="J138" s="828">
        <f>'消費パターン (2)'!E45</f>
        <v>1.0000020000000001</v>
      </c>
      <c r="K138" s="828">
        <f>'雇用表 (2)'!L47</f>
        <v>8.6990999999999999E-2</v>
      </c>
      <c r="L138" s="828">
        <f>'雇用表 (2)'!M47</f>
        <v>7.1327000000000002E-2</v>
      </c>
      <c r="M138" s="924" t="s">
        <v>794</v>
      </c>
      <c r="N138" s="923" t="s">
        <v>794</v>
      </c>
    </row>
  </sheetData>
  <sheetProtection algorithmName="SHA-512" hashValue="f+0gUSJ9d53fxeWLavoXw+gyBDUrzR3VFD90Ce/hpV6M4qPw7SWAwQ41S/4n3VgmNP8COewwBVG9O43+KKYivg==" saltValue="Ptbyh4klb/ppkrqgDeC/BA==" spinCount="100000" sheet="1"/>
  <mergeCells count="26">
    <mergeCell ref="T4:V4"/>
    <mergeCell ref="B2:C2"/>
    <mergeCell ref="D4:D5"/>
    <mergeCell ref="E4:G4"/>
    <mergeCell ref="H4:H5"/>
    <mergeCell ref="I4:I5"/>
    <mergeCell ref="J4:L4"/>
    <mergeCell ref="M4:M5"/>
    <mergeCell ref="N4:N5"/>
    <mergeCell ref="O4:O5"/>
    <mergeCell ref="B52:C52"/>
    <mergeCell ref="B53:C53"/>
    <mergeCell ref="P4:P5"/>
    <mergeCell ref="Q4:S4"/>
    <mergeCell ref="B6:C6"/>
    <mergeCell ref="B7:C7"/>
    <mergeCell ref="M8:M46"/>
    <mergeCell ref="N8:N46"/>
    <mergeCell ref="D96:N96"/>
    <mergeCell ref="G99:G134"/>
    <mergeCell ref="H99:H134"/>
    <mergeCell ref="I99:I137"/>
    <mergeCell ref="D50:E50"/>
    <mergeCell ref="F50:G50"/>
    <mergeCell ref="H50:I50"/>
    <mergeCell ref="J50:K50"/>
  </mergeCells>
  <phoneticPr fontId="28"/>
  <pageMargins left="0.78740157480314965" right="0.78740157480314965" top="0.78740157480314965" bottom="0.78740157480314965" header="0" footer="0.19685039370078741"/>
  <pageSetup paperSize="9" scale="28" orientation="portrait" useFirstPageNumber="1" r:id="rId1"/>
  <headerFooter alignWithMargins="0">
    <oddFooter>&amp;C&amp;P / 3 ﾍﾟｰｼﾞ</oddFooter>
  </headerFooter>
  <rowBreaks count="2" manualBreakCount="2">
    <brk id="48" min="1" max="24" man="1"/>
    <brk id="94" min="1"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autoPageBreaks="0"/>
  </sheetPr>
  <dimension ref="B1:J139"/>
  <sheetViews>
    <sheetView showGridLines="0" view="pageBreakPreview" zoomScale="85" zoomScaleNormal="100" zoomScaleSheetLayoutView="85" workbookViewId="0">
      <selection activeCell="B2" sqref="B2:C2"/>
    </sheetView>
  </sheetViews>
  <sheetFormatPr defaultColWidth="9.33203125" defaultRowHeight="20.25" customHeight="1"/>
  <cols>
    <col min="1" max="1" width="2.1640625" style="168" customWidth="1"/>
    <col min="2" max="10" width="12.33203125" style="168" customWidth="1"/>
    <col min="11" max="16384" width="9.33203125" style="168"/>
  </cols>
  <sheetData>
    <row r="1" spans="2:10" ht="15" customHeight="1"/>
    <row r="2" spans="2:10" ht="20.25" customHeight="1">
      <c r="B2" s="1374" t="s">
        <v>480</v>
      </c>
      <c r="C2" s="1375"/>
      <c r="H2" s="1376" t="s">
        <v>1029</v>
      </c>
      <c r="I2" s="1376"/>
      <c r="J2" s="1376"/>
    </row>
    <row r="6" spans="2:10" ht="20.25" customHeight="1">
      <c r="C6" s="1377" t="s">
        <v>1014</v>
      </c>
      <c r="D6" s="1377"/>
      <c r="E6" s="1377"/>
      <c r="F6" s="1377"/>
      <c r="G6" s="1377"/>
      <c r="H6" s="1377"/>
      <c r="I6" s="1377"/>
    </row>
    <row r="7" spans="2:10" ht="20.25" customHeight="1">
      <c r="C7" s="1377"/>
      <c r="D7" s="1377"/>
      <c r="E7" s="1377"/>
      <c r="F7" s="1377"/>
      <c r="G7" s="1377"/>
      <c r="H7" s="1377"/>
      <c r="I7" s="1377"/>
    </row>
    <row r="8" spans="2:10" ht="20.25" customHeight="1">
      <c r="C8" s="492"/>
      <c r="D8" s="492"/>
      <c r="E8" s="492"/>
      <c r="F8" s="492"/>
      <c r="G8" s="492"/>
      <c r="H8" s="492"/>
      <c r="I8" s="492"/>
    </row>
    <row r="9" spans="2:10" ht="20.25" customHeight="1">
      <c r="C9" s="492"/>
      <c r="D9" s="492"/>
      <c r="E9" s="492"/>
      <c r="F9" s="492"/>
      <c r="G9" s="492"/>
      <c r="H9" s="492"/>
      <c r="I9" s="492"/>
    </row>
    <row r="10" spans="2:10" ht="20.25" customHeight="1">
      <c r="C10" s="492"/>
      <c r="D10" s="492"/>
      <c r="E10" s="492"/>
      <c r="F10" s="492"/>
      <c r="H10" s="1378" t="s">
        <v>481</v>
      </c>
      <c r="I10" s="1378"/>
      <c r="J10" s="1378"/>
    </row>
    <row r="11" spans="2:10" ht="20.25" customHeight="1">
      <c r="H11" s="1379" t="s">
        <v>941</v>
      </c>
      <c r="I11" s="1379"/>
      <c r="J11" s="1379"/>
    </row>
    <row r="13" spans="2:10" ht="20.25" customHeight="1">
      <c r="B13" s="168" t="s">
        <v>963</v>
      </c>
    </row>
    <row r="14" spans="2:10" s="169" customFormat="1" ht="20.25" customHeight="1">
      <c r="B14" s="169" t="s">
        <v>964</v>
      </c>
    </row>
    <row r="15" spans="2:10" s="169" customFormat="1" ht="20.25" customHeight="1">
      <c r="B15" s="169" t="s">
        <v>965</v>
      </c>
    </row>
    <row r="16" spans="2:10" s="169" customFormat="1" ht="20.25" customHeight="1">
      <c r="B16" s="169" t="s">
        <v>966</v>
      </c>
    </row>
    <row r="17" spans="2:3" s="169" customFormat="1" ht="20.25" customHeight="1">
      <c r="B17" s="169" t="s">
        <v>967</v>
      </c>
    </row>
    <row r="18" spans="2:3" s="169" customFormat="1" ht="20.25" customHeight="1">
      <c r="B18" s="169" t="s">
        <v>482</v>
      </c>
    </row>
    <row r="19" spans="2:3" s="169" customFormat="1" ht="20.25" customHeight="1">
      <c r="B19" s="169" t="s">
        <v>483</v>
      </c>
    </row>
    <row r="20" spans="2:3" s="169" customFormat="1" ht="20.25" customHeight="1">
      <c r="B20" s="169" t="s">
        <v>484</v>
      </c>
    </row>
    <row r="21" spans="2:3" s="169" customFormat="1" ht="20.25" customHeight="1">
      <c r="B21" s="169" t="s">
        <v>968</v>
      </c>
    </row>
    <row r="22" spans="2:3" s="169" customFormat="1" ht="20.25" customHeight="1">
      <c r="B22" s="169" t="s">
        <v>485</v>
      </c>
    </row>
    <row r="23" spans="2:3" s="169" customFormat="1" ht="20.25" customHeight="1">
      <c r="B23" s="169" t="s">
        <v>969</v>
      </c>
    </row>
    <row r="24" spans="2:3" s="169" customFormat="1" ht="20.25" customHeight="1">
      <c r="B24" s="169" t="s">
        <v>970</v>
      </c>
    </row>
    <row r="25" spans="2:3" s="169" customFormat="1" ht="20.25" customHeight="1">
      <c r="B25" s="169" t="s">
        <v>971</v>
      </c>
    </row>
    <row r="26" spans="2:3" s="169" customFormat="1" ht="20.25" customHeight="1">
      <c r="B26" s="169" t="s">
        <v>1015</v>
      </c>
    </row>
    <row r="27" spans="2:3" s="169" customFormat="1" ht="20.25" customHeight="1">
      <c r="B27" s="169" t="s">
        <v>486</v>
      </c>
    </row>
    <row r="28" spans="2:3" s="169" customFormat="1" ht="20.25" customHeight="1">
      <c r="B28" s="169" t="s">
        <v>972</v>
      </c>
    </row>
    <row r="30" spans="2:3" ht="20.25" customHeight="1">
      <c r="B30" s="168" t="s">
        <v>942</v>
      </c>
    </row>
    <row r="31" spans="2:3" s="169" customFormat="1" ht="6.75" customHeight="1"/>
    <row r="32" spans="2:3" s="169" customFormat="1" ht="20.25" customHeight="1">
      <c r="C32" s="169" t="s">
        <v>973</v>
      </c>
    </row>
    <row r="33" spans="3:3" s="169" customFormat="1" ht="20.25" customHeight="1">
      <c r="C33" s="169" t="s">
        <v>982</v>
      </c>
    </row>
    <row r="34" spans="3:3" s="169" customFormat="1" ht="6.75" customHeight="1"/>
    <row r="35" spans="3:3" s="169" customFormat="1" ht="20.25" customHeight="1">
      <c r="C35" s="169" t="s">
        <v>983</v>
      </c>
    </row>
    <row r="36" spans="3:3" s="169" customFormat="1" ht="20.25" customHeight="1">
      <c r="C36" s="169" t="s">
        <v>984</v>
      </c>
    </row>
    <row r="37" spans="3:3" s="169" customFormat="1" ht="20.25" customHeight="1">
      <c r="C37" s="169" t="s">
        <v>985</v>
      </c>
    </row>
    <row r="38" spans="3:3" s="169" customFormat="1" ht="20.25" customHeight="1">
      <c r="C38" s="169" t="s">
        <v>986</v>
      </c>
    </row>
    <row r="39" spans="3:3" s="169" customFormat="1" ht="6.75" customHeight="1"/>
    <row r="40" spans="3:3" s="523" customFormat="1" ht="20.25" customHeight="1">
      <c r="C40" s="523" t="s">
        <v>999</v>
      </c>
    </row>
    <row r="41" spans="3:3" s="523" customFormat="1" ht="20.25" customHeight="1">
      <c r="C41" s="523" t="s">
        <v>1000</v>
      </c>
    </row>
    <row r="42" spans="3:3" s="523" customFormat="1" ht="20.25" customHeight="1">
      <c r="C42" s="523" t="s">
        <v>1001</v>
      </c>
    </row>
    <row r="43" spans="3:3" s="169" customFormat="1" ht="6.75" customHeight="1"/>
    <row r="44" spans="3:3" s="169" customFormat="1" ht="20.25" customHeight="1">
      <c r="C44" s="169" t="s">
        <v>987</v>
      </c>
    </row>
    <row r="45" spans="3:3" s="169" customFormat="1" ht="6.75" customHeight="1"/>
    <row r="46" spans="3:3" s="169" customFormat="1" ht="20.25" customHeight="1">
      <c r="C46" s="169" t="s">
        <v>943</v>
      </c>
    </row>
    <row r="47" spans="3:3" s="169" customFormat="1" ht="20.25" customHeight="1">
      <c r="C47" s="169" t="s">
        <v>988</v>
      </c>
    </row>
    <row r="48" spans="3:3" s="169" customFormat="1" ht="20.25" customHeight="1">
      <c r="C48" s="169" t="s">
        <v>487</v>
      </c>
    </row>
    <row r="50" spans="2:3" ht="20.25" customHeight="1">
      <c r="B50" s="168" t="s">
        <v>488</v>
      </c>
    </row>
    <row r="51" spans="2:3" s="169" customFormat="1" ht="20.25" customHeight="1">
      <c r="C51" s="169" t="s">
        <v>489</v>
      </c>
    </row>
    <row r="52" spans="2:3" s="169" customFormat="1" ht="20.25" customHeight="1">
      <c r="C52" s="169" t="s">
        <v>1012</v>
      </c>
    </row>
    <row r="53" spans="2:3" s="169" customFormat="1" ht="6.75" customHeight="1"/>
    <row r="54" spans="2:3" s="169" customFormat="1" ht="20.25" customHeight="1">
      <c r="C54" s="169" t="s">
        <v>490</v>
      </c>
    </row>
    <row r="55" spans="2:3" s="169" customFormat="1" ht="6.75" customHeight="1"/>
    <row r="56" spans="2:3" s="169" customFormat="1" ht="20.25" customHeight="1">
      <c r="C56" s="169" t="s">
        <v>491</v>
      </c>
    </row>
    <row r="57" spans="2:3" s="169" customFormat="1" ht="20.25" customHeight="1">
      <c r="C57" s="169" t="s">
        <v>492</v>
      </c>
    </row>
    <row r="58" spans="2:3" s="169" customFormat="1" ht="6.75" customHeight="1"/>
    <row r="59" spans="2:3" s="169" customFormat="1" ht="20.25" customHeight="1">
      <c r="C59" s="169" t="s">
        <v>493</v>
      </c>
    </row>
    <row r="60" spans="2:3" s="169" customFormat="1" ht="20.25" customHeight="1">
      <c r="C60" s="169" t="s">
        <v>494</v>
      </c>
    </row>
    <row r="61" spans="2:3" s="169" customFormat="1" ht="6.75" customHeight="1"/>
    <row r="62" spans="2:3" s="169" customFormat="1" ht="20.25" customHeight="1">
      <c r="C62" s="169" t="s">
        <v>495</v>
      </c>
    </row>
    <row r="63" spans="2:3" s="169" customFormat="1" ht="20.25" customHeight="1">
      <c r="C63" s="169" t="s">
        <v>496</v>
      </c>
    </row>
    <row r="64" spans="2:3" s="169" customFormat="1" ht="20.25" customHeight="1"/>
    <row r="65" spans="3:3" s="169" customFormat="1" ht="20.25" customHeight="1">
      <c r="C65" s="169" t="s">
        <v>497</v>
      </c>
    </row>
    <row r="66" spans="3:3" s="169" customFormat="1" ht="20.25" customHeight="1">
      <c r="C66" s="169" t="s">
        <v>498</v>
      </c>
    </row>
    <row r="67" spans="3:3" s="169" customFormat="1" ht="20.25" customHeight="1">
      <c r="C67" s="169" t="s">
        <v>499</v>
      </c>
    </row>
    <row r="68" spans="3:3" s="169" customFormat="1" ht="6.75" customHeight="1"/>
    <row r="69" spans="3:3" s="169" customFormat="1" ht="20.25" customHeight="1">
      <c r="C69" s="169" t="s">
        <v>500</v>
      </c>
    </row>
    <row r="70" spans="3:3" s="169" customFormat="1" ht="20.25" customHeight="1">
      <c r="C70" s="169" t="s">
        <v>501</v>
      </c>
    </row>
    <row r="71" spans="3:3" s="169" customFormat="1" ht="6.75" customHeight="1"/>
    <row r="72" spans="3:3" s="169" customFormat="1" ht="20.25" customHeight="1">
      <c r="C72" s="169" t="s">
        <v>1016</v>
      </c>
    </row>
    <row r="73" spans="3:3" s="169" customFormat="1" ht="20.25" customHeight="1">
      <c r="C73" s="169" t="s">
        <v>502</v>
      </c>
    </row>
    <row r="74" spans="3:3" s="169" customFormat="1" ht="20.25" customHeight="1"/>
    <row r="75" spans="3:3" s="169" customFormat="1" ht="20.25" customHeight="1">
      <c r="C75" s="169" t="s">
        <v>503</v>
      </c>
    </row>
    <row r="76" spans="3:3" s="169" customFormat="1" ht="20.25" customHeight="1">
      <c r="C76" s="169" t="s">
        <v>504</v>
      </c>
    </row>
    <row r="77" spans="3:3" s="169" customFormat="1" ht="20.25" customHeight="1">
      <c r="C77" s="169" t="s">
        <v>505</v>
      </c>
    </row>
    <row r="78" spans="3:3" s="169" customFormat="1" ht="20.25" customHeight="1">
      <c r="C78" s="169" t="s">
        <v>974</v>
      </c>
    </row>
    <row r="79" spans="3:3" s="169" customFormat="1" ht="6.75" customHeight="1"/>
    <row r="80" spans="3:3" s="169" customFormat="1" ht="20.25" customHeight="1">
      <c r="C80" s="169" t="s">
        <v>506</v>
      </c>
    </row>
    <row r="81" spans="3:3" s="169" customFormat="1" ht="6.75" customHeight="1"/>
    <row r="82" spans="3:3" s="169" customFormat="1" ht="20.25" customHeight="1">
      <c r="C82" s="169" t="s">
        <v>507</v>
      </c>
    </row>
    <row r="83" spans="3:3" s="169" customFormat="1" ht="20.25" customHeight="1">
      <c r="C83" s="169" t="s">
        <v>508</v>
      </c>
    </row>
    <row r="84" spans="3:3" s="169" customFormat="1" ht="6.75" customHeight="1"/>
    <row r="85" spans="3:3" s="169" customFormat="1" ht="20.25" customHeight="1">
      <c r="C85" s="169" t="s">
        <v>509</v>
      </c>
    </row>
    <row r="86" spans="3:3" s="169" customFormat="1" ht="20.25" customHeight="1">
      <c r="C86" s="169" t="s">
        <v>510</v>
      </c>
    </row>
    <row r="87" spans="3:3" s="169" customFormat="1" ht="20.25" customHeight="1">
      <c r="C87" s="169" t="s">
        <v>511</v>
      </c>
    </row>
    <row r="88" spans="3:3" s="169" customFormat="1" ht="20.25" customHeight="1">
      <c r="C88" s="169" t="s">
        <v>496</v>
      </c>
    </row>
    <row r="89" spans="3:3" s="169" customFormat="1" ht="6.75" customHeight="1"/>
    <row r="90" spans="3:3" s="169" customFormat="1" ht="20.25" customHeight="1">
      <c r="C90" s="169" t="s">
        <v>512</v>
      </c>
    </row>
    <row r="91" spans="3:3" s="169" customFormat="1" ht="20.25" customHeight="1">
      <c r="C91" s="169" t="s">
        <v>513</v>
      </c>
    </row>
    <row r="92" spans="3:3" s="169" customFormat="1" ht="6.75" customHeight="1"/>
    <row r="93" spans="3:3" s="169" customFormat="1" ht="20.25" customHeight="1">
      <c r="C93" s="169" t="s">
        <v>514</v>
      </c>
    </row>
    <row r="94" spans="3:3" s="169" customFormat="1" ht="20.25" customHeight="1">
      <c r="C94" s="169" t="s">
        <v>515</v>
      </c>
    </row>
    <row r="95" spans="3:3" s="169" customFormat="1" ht="20.25" customHeight="1">
      <c r="C95" s="169" t="s">
        <v>516</v>
      </c>
    </row>
    <row r="96" spans="3:3" s="169" customFormat="1" ht="20.25" customHeight="1">
      <c r="C96" s="169" t="s">
        <v>517</v>
      </c>
    </row>
    <row r="97" spans="3:3" s="169" customFormat="1" ht="20.25" customHeight="1">
      <c r="C97" s="169" t="s">
        <v>518</v>
      </c>
    </row>
    <row r="98" spans="3:3" s="169" customFormat="1" ht="6.75" customHeight="1"/>
    <row r="99" spans="3:3" s="169" customFormat="1" ht="20.25" customHeight="1">
      <c r="C99" s="169" t="s">
        <v>519</v>
      </c>
    </row>
    <row r="100" spans="3:3" s="169" customFormat="1" ht="20.25" customHeight="1">
      <c r="C100" s="169" t="s">
        <v>520</v>
      </c>
    </row>
    <row r="101" spans="3:3" s="169" customFormat="1" ht="20.25" customHeight="1">
      <c r="C101" s="169" t="s">
        <v>975</v>
      </c>
    </row>
    <row r="102" spans="3:3" s="169" customFormat="1" ht="20.25" customHeight="1"/>
    <row r="103" spans="3:3" s="169" customFormat="1" ht="20.25" customHeight="1">
      <c r="C103" s="169" t="s">
        <v>521</v>
      </c>
    </row>
    <row r="104" spans="3:3" s="169" customFormat="1" ht="20.25" customHeight="1">
      <c r="C104" s="169" t="s">
        <v>522</v>
      </c>
    </row>
    <row r="105" spans="3:3" s="169" customFormat="1" ht="20.25" customHeight="1">
      <c r="C105" s="169" t="s">
        <v>523</v>
      </c>
    </row>
    <row r="106" spans="3:3" s="169" customFormat="1" ht="20.25" customHeight="1">
      <c r="C106" s="169" t="s">
        <v>524</v>
      </c>
    </row>
    <row r="107" spans="3:3" s="169" customFormat="1" ht="20.25" customHeight="1">
      <c r="C107" s="169" t="s">
        <v>525</v>
      </c>
    </row>
    <row r="108" spans="3:3" s="169" customFormat="1" ht="20.25" customHeight="1"/>
    <row r="109" spans="3:3" s="169" customFormat="1" ht="20.25" customHeight="1">
      <c r="C109" s="169" t="s">
        <v>526</v>
      </c>
    </row>
    <row r="110" spans="3:3" s="169" customFormat="1" ht="20.25" customHeight="1">
      <c r="C110" s="169" t="s">
        <v>527</v>
      </c>
    </row>
    <row r="111" spans="3:3" s="169" customFormat="1" ht="20.25" customHeight="1">
      <c r="C111" s="169" t="s">
        <v>528</v>
      </c>
    </row>
    <row r="112" spans="3:3" s="169" customFormat="1" ht="6.75" customHeight="1"/>
    <row r="113" spans="2:3" s="169" customFormat="1" ht="20.25" customHeight="1">
      <c r="C113" s="169" t="s">
        <v>1013</v>
      </c>
    </row>
    <row r="114" spans="2:3" s="169" customFormat="1" ht="20.25" customHeight="1">
      <c r="C114" s="169" t="s">
        <v>529</v>
      </c>
    </row>
    <row r="115" spans="2:3" s="169" customFormat="1" ht="20.25" customHeight="1">
      <c r="C115" s="169" t="s">
        <v>530</v>
      </c>
    </row>
    <row r="116" spans="2:3" s="169" customFormat="1" ht="20.25" customHeight="1">
      <c r="C116" s="169" t="s">
        <v>976</v>
      </c>
    </row>
    <row r="117" spans="2:3" s="169" customFormat="1" ht="6.75" customHeight="1"/>
    <row r="118" spans="2:3" s="169" customFormat="1" ht="20.25" customHeight="1">
      <c r="C118" s="169" t="s">
        <v>531</v>
      </c>
    </row>
    <row r="119" spans="2:3" s="169" customFormat="1" ht="20.25" customHeight="1">
      <c r="C119" s="169" t="s">
        <v>532</v>
      </c>
    </row>
    <row r="121" spans="2:3" ht="20.25" customHeight="1">
      <c r="B121" s="168" t="s">
        <v>533</v>
      </c>
    </row>
    <row r="122" spans="2:3" ht="20.25" customHeight="1">
      <c r="C122" s="169" t="s">
        <v>944</v>
      </c>
    </row>
    <row r="123" spans="2:3" ht="20.25" customHeight="1">
      <c r="C123" s="169" t="s">
        <v>945</v>
      </c>
    </row>
    <row r="124" spans="2:3" ht="20.25" customHeight="1">
      <c r="C124" s="169"/>
    </row>
    <row r="125" spans="2:3" s="169" customFormat="1" ht="20.25" customHeight="1">
      <c r="C125" s="169" t="s">
        <v>534</v>
      </c>
    </row>
    <row r="126" spans="2:3" s="169" customFormat="1" ht="20.25" customHeight="1">
      <c r="C126" s="169" t="s">
        <v>977</v>
      </c>
    </row>
    <row r="127" spans="2:3" s="169" customFormat="1" ht="6.75" customHeight="1"/>
    <row r="128" spans="2:3" s="169" customFormat="1" ht="6.75" customHeight="1"/>
    <row r="129" spans="3:9" s="169" customFormat="1" ht="20.25" customHeight="1">
      <c r="C129" s="169" t="s">
        <v>535</v>
      </c>
    </row>
    <row r="130" spans="3:9" s="169" customFormat="1" ht="20.25" customHeight="1">
      <c r="C130" s="169" t="s">
        <v>536</v>
      </c>
    </row>
    <row r="131" spans="3:9" ht="20.25" customHeight="1">
      <c r="C131" s="170"/>
    </row>
    <row r="132" spans="3:9" ht="20.25" customHeight="1">
      <c r="E132" s="1373" t="s">
        <v>537</v>
      </c>
      <c r="F132" s="1373"/>
      <c r="G132" s="1373"/>
    </row>
    <row r="133" spans="3:9" ht="20.25" customHeight="1">
      <c r="C133" s="171"/>
      <c r="D133" s="172"/>
      <c r="E133" s="1373"/>
      <c r="F133" s="1373"/>
      <c r="G133" s="1373"/>
      <c r="H133" s="172"/>
      <c r="I133" s="173"/>
    </row>
    <row r="134" spans="3:9" ht="20.25" customHeight="1">
      <c r="C134" s="174"/>
      <c r="D134" s="1380" t="s">
        <v>978</v>
      </c>
      <c r="E134" s="1380"/>
      <c r="F134" s="1380"/>
      <c r="G134" s="1380"/>
      <c r="H134" s="1380"/>
      <c r="I134" s="175"/>
    </row>
    <row r="135" spans="3:9" ht="20.25" customHeight="1">
      <c r="C135" s="174"/>
      <c r="D135" s="1380" t="s">
        <v>946</v>
      </c>
      <c r="E135" s="1380"/>
      <c r="F135" s="1380"/>
      <c r="G135" s="1380"/>
      <c r="H135" s="1380"/>
      <c r="I135" s="175"/>
    </row>
    <row r="136" spans="3:9" ht="20.25" customHeight="1">
      <c r="C136" s="174"/>
      <c r="D136" s="1381" t="s">
        <v>979</v>
      </c>
      <c r="E136" s="1381"/>
      <c r="F136" s="1381"/>
      <c r="G136" s="1381"/>
      <c r="H136" s="1381"/>
      <c r="I136" s="175"/>
    </row>
    <row r="137" spans="3:9" ht="20.25" customHeight="1">
      <c r="C137" s="174"/>
      <c r="D137" s="1381" t="s">
        <v>980</v>
      </c>
      <c r="E137" s="1381"/>
      <c r="F137" s="1381"/>
      <c r="G137" s="1381"/>
      <c r="H137" s="1381"/>
      <c r="I137" s="175"/>
    </row>
    <row r="138" spans="3:9" ht="20.25" customHeight="1">
      <c r="C138" s="174"/>
      <c r="D138" s="1381" t="s">
        <v>981</v>
      </c>
      <c r="E138" s="1381"/>
      <c r="F138" s="1381"/>
      <c r="G138" s="1381"/>
      <c r="H138" s="1381"/>
      <c r="I138" s="175"/>
    </row>
    <row r="139" spans="3:9" ht="20.25" customHeight="1">
      <c r="C139" s="176"/>
      <c r="D139" s="177"/>
      <c r="E139" s="177"/>
      <c r="F139" s="177"/>
      <c r="G139" s="177"/>
      <c r="H139" s="177"/>
      <c r="I139" s="178"/>
    </row>
  </sheetData>
  <sheetProtection algorithmName="SHA-512" hashValue="FOvM/NYhlEj2FB3qF4iap9rt9GprnjBtlZEywHsVGKFp7D3rxlr39N5XlFWx6cj9s9fRk+PGG/b9QcNSVCJShw==" saltValue="2dfBrKCbV7BGhvR+tpblAQ==" spinCount="100000" sheet="1"/>
  <mergeCells count="11">
    <mergeCell ref="D134:H134"/>
    <mergeCell ref="D135:H135"/>
    <mergeCell ref="D136:H136"/>
    <mergeCell ref="D137:H137"/>
    <mergeCell ref="D138:H138"/>
    <mergeCell ref="E132:G133"/>
    <mergeCell ref="B2:C2"/>
    <mergeCell ref="H2:J2"/>
    <mergeCell ref="C6:I7"/>
    <mergeCell ref="H10:J10"/>
    <mergeCell ref="H11:J11"/>
  </mergeCells>
  <phoneticPr fontId="28"/>
  <printOptions horizontalCentered="1"/>
  <pageMargins left="0.78740157480314965" right="0.78740157480314965" top="0.78740157480314965" bottom="0.78740157480314965" header="0" footer="0.19685039370078741"/>
  <pageSetup paperSize="9" scale="82" orientation="portrait" useFirstPageNumber="1" r:id="rId1"/>
  <headerFooter alignWithMargins="0">
    <oddFooter>&amp;C［ &amp;P ］</oddFooter>
  </headerFooter>
  <rowBreaks count="2" manualBreakCount="2">
    <brk id="49" min="1" max="9" man="1"/>
    <brk id="102" min="1" max="9"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831E4-3D13-44D5-B6B8-6470656E12D8}">
  <sheetPr>
    <tabColor theme="0" tint="-0.249977111117893"/>
    <pageSetUpPr autoPageBreaks="0"/>
  </sheetPr>
  <dimension ref="B2:BE53"/>
  <sheetViews>
    <sheetView showGridLines="0" view="pageBreakPreview" zoomScaleNormal="100" workbookViewId="0">
      <pane xSplit="3" ySplit="5" topLeftCell="P36" activePane="bottomRight" state="frozen"/>
      <selection pane="topRight"/>
      <selection pane="bottomLeft"/>
      <selection pane="bottomRight" activeCell="V52" sqref="V52"/>
    </sheetView>
  </sheetViews>
  <sheetFormatPr defaultColWidth="13.5" defaultRowHeight="16.5" customHeight="1"/>
  <cols>
    <col min="1" max="1" width="2.1640625" style="800" customWidth="1"/>
    <col min="2" max="2" width="4" style="800" bestFit="1" customWidth="1"/>
    <col min="3" max="3" width="38.5" style="800" bestFit="1" customWidth="1"/>
    <col min="4" max="57" width="12.1640625" style="800" customWidth="1"/>
    <col min="58" max="16384" width="13.5" style="800"/>
  </cols>
  <sheetData>
    <row r="2" spans="2:57" ht="20.25" customHeight="1">
      <c r="B2" s="1502" t="s">
        <v>905</v>
      </c>
      <c r="C2" s="1503"/>
    </row>
    <row r="3" spans="2:57" ht="16.5" customHeight="1">
      <c r="B3" s="984"/>
      <c r="U3" s="788"/>
      <c r="BE3" s="788" t="s">
        <v>568</v>
      </c>
    </row>
    <row r="4" spans="2:57" ht="16.5" customHeight="1">
      <c r="B4" s="983"/>
      <c r="C4" s="982"/>
      <c r="D4" s="981" t="s">
        <v>263</v>
      </c>
      <c r="E4" s="979" t="s">
        <v>265</v>
      </c>
      <c r="F4" s="979" t="s">
        <v>267</v>
      </c>
      <c r="G4" s="979" t="s">
        <v>268</v>
      </c>
      <c r="H4" s="979" t="s">
        <v>269</v>
      </c>
      <c r="I4" s="979" t="s">
        <v>271</v>
      </c>
      <c r="J4" s="979" t="s">
        <v>273</v>
      </c>
      <c r="K4" s="979" t="s">
        <v>274</v>
      </c>
      <c r="L4" s="979" t="s">
        <v>277</v>
      </c>
      <c r="M4" s="979" t="s">
        <v>120</v>
      </c>
      <c r="N4" s="979" t="s">
        <v>121</v>
      </c>
      <c r="O4" s="979" t="s">
        <v>123</v>
      </c>
      <c r="P4" s="979" t="s">
        <v>125</v>
      </c>
      <c r="Q4" s="979" t="s">
        <v>127</v>
      </c>
      <c r="R4" s="979" t="s">
        <v>128</v>
      </c>
      <c r="S4" s="979" t="s">
        <v>129</v>
      </c>
      <c r="T4" s="979" t="s">
        <v>131</v>
      </c>
      <c r="U4" s="979" t="s">
        <v>133</v>
      </c>
      <c r="V4" s="979" t="s">
        <v>135</v>
      </c>
      <c r="W4" s="979" t="s">
        <v>136</v>
      </c>
      <c r="X4" s="979" t="s">
        <v>138</v>
      </c>
      <c r="Y4" s="979" t="s">
        <v>139</v>
      </c>
      <c r="Z4" s="979" t="s">
        <v>140</v>
      </c>
      <c r="AA4" s="979" t="s">
        <v>141</v>
      </c>
      <c r="AB4" s="979" t="s">
        <v>143</v>
      </c>
      <c r="AC4" s="979" t="s">
        <v>145</v>
      </c>
      <c r="AD4" s="979" t="s">
        <v>146</v>
      </c>
      <c r="AE4" s="979" t="s">
        <v>147</v>
      </c>
      <c r="AF4" s="979" t="s">
        <v>149</v>
      </c>
      <c r="AG4" s="979" t="s">
        <v>151</v>
      </c>
      <c r="AH4" s="979" t="s">
        <v>153</v>
      </c>
      <c r="AI4" s="979" t="s">
        <v>155</v>
      </c>
      <c r="AJ4" s="979" t="s">
        <v>156</v>
      </c>
      <c r="AK4" s="979" t="s">
        <v>158</v>
      </c>
      <c r="AL4" s="979" t="s">
        <v>160</v>
      </c>
      <c r="AM4" s="979" t="s">
        <v>162</v>
      </c>
      <c r="AN4" s="979">
        <v>37</v>
      </c>
      <c r="AO4" s="979">
        <v>38</v>
      </c>
      <c r="AP4" s="979">
        <v>39</v>
      </c>
      <c r="AQ4" s="980" t="s">
        <v>209</v>
      </c>
      <c r="AR4" s="979" t="s">
        <v>210</v>
      </c>
      <c r="AS4" s="979" t="s">
        <v>211</v>
      </c>
      <c r="AT4" s="979" t="s">
        <v>212</v>
      </c>
      <c r="AU4" s="979" t="s">
        <v>214</v>
      </c>
      <c r="AV4" s="979" t="s">
        <v>216</v>
      </c>
      <c r="AW4" s="979" t="s">
        <v>217</v>
      </c>
      <c r="AX4" s="978" t="s">
        <v>220</v>
      </c>
      <c r="AY4" s="978" t="s">
        <v>222</v>
      </c>
      <c r="AZ4" s="978" t="s">
        <v>226</v>
      </c>
      <c r="BA4" s="978" t="s">
        <v>227</v>
      </c>
      <c r="BB4" s="978" t="s">
        <v>229</v>
      </c>
      <c r="BC4" s="978" t="s">
        <v>234</v>
      </c>
      <c r="BD4" s="978" t="s">
        <v>235</v>
      </c>
      <c r="BE4" s="977" t="s">
        <v>246</v>
      </c>
    </row>
    <row r="5" spans="2:57" ht="36" customHeight="1">
      <c r="B5" s="976"/>
      <c r="C5" s="975"/>
      <c r="D5" s="974" t="s">
        <v>0</v>
      </c>
      <c r="E5" s="972" t="s">
        <v>1087</v>
      </c>
      <c r="F5" s="972" t="s">
        <v>1086</v>
      </c>
      <c r="G5" s="972" t="s">
        <v>3</v>
      </c>
      <c r="H5" s="972" t="s">
        <v>4</v>
      </c>
      <c r="I5" s="972" t="s">
        <v>5</v>
      </c>
      <c r="J5" s="972" t="s">
        <v>6</v>
      </c>
      <c r="K5" s="972" t="s">
        <v>7</v>
      </c>
      <c r="L5" s="972" t="s">
        <v>8</v>
      </c>
      <c r="M5" s="972" t="s">
        <v>576</v>
      </c>
      <c r="N5" s="972" t="s">
        <v>9</v>
      </c>
      <c r="O5" s="972" t="s">
        <v>10</v>
      </c>
      <c r="P5" s="972" t="s">
        <v>11</v>
      </c>
      <c r="Q5" s="972" t="s">
        <v>12</v>
      </c>
      <c r="R5" s="972" t="s">
        <v>418</v>
      </c>
      <c r="S5" s="972" t="s">
        <v>419</v>
      </c>
      <c r="T5" s="972" t="s">
        <v>420</v>
      </c>
      <c r="U5" s="972" t="s">
        <v>14</v>
      </c>
      <c r="V5" s="972" t="s">
        <v>13</v>
      </c>
      <c r="W5" s="972" t="s">
        <v>577</v>
      </c>
      <c r="X5" s="972" t="s">
        <v>15</v>
      </c>
      <c r="Y5" s="972" t="s">
        <v>16</v>
      </c>
      <c r="Z5" s="972" t="s">
        <v>17</v>
      </c>
      <c r="AA5" s="972" t="s">
        <v>18</v>
      </c>
      <c r="AB5" s="972" t="s">
        <v>29</v>
      </c>
      <c r="AC5" s="972" t="s">
        <v>30</v>
      </c>
      <c r="AD5" s="972" t="s">
        <v>19</v>
      </c>
      <c r="AE5" s="972" t="s">
        <v>20</v>
      </c>
      <c r="AF5" s="972" t="s">
        <v>21</v>
      </c>
      <c r="AG5" s="972" t="s">
        <v>32</v>
      </c>
      <c r="AH5" s="972" t="s">
        <v>22</v>
      </c>
      <c r="AI5" s="972" t="s">
        <v>23</v>
      </c>
      <c r="AJ5" s="972" t="s">
        <v>24</v>
      </c>
      <c r="AK5" s="972" t="s">
        <v>31</v>
      </c>
      <c r="AL5" s="972" t="s">
        <v>447</v>
      </c>
      <c r="AM5" s="972" t="s">
        <v>25</v>
      </c>
      <c r="AN5" s="972" t="s">
        <v>26</v>
      </c>
      <c r="AO5" s="972" t="s">
        <v>27</v>
      </c>
      <c r="AP5" s="972" t="s">
        <v>28</v>
      </c>
      <c r="AQ5" s="973" t="s">
        <v>33</v>
      </c>
      <c r="AR5" s="972" t="s">
        <v>906</v>
      </c>
      <c r="AS5" s="972" t="s">
        <v>907</v>
      </c>
      <c r="AT5" s="972" t="s">
        <v>908</v>
      </c>
      <c r="AU5" s="972" t="s">
        <v>909</v>
      </c>
      <c r="AV5" s="972" t="s">
        <v>910</v>
      </c>
      <c r="AW5" s="972" t="s">
        <v>911</v>
      </c>
      <c r="AX5" s="936" t="s">
        <v>912</v>
      </c>
      <c r="AY5" s="936" t="s">
        <v>913</v>
      </c>
      <c r="AZ5" s="936" t="s">
        <v>1140</v>
      </c>
      <c r="BA5" s="936" t="s">
        <v>914</v>
      </c>
      <c r="BB5" s="936" t="s">
        <v>915</v>
      </c>
      <c r="BC5" s="936" t="s">
        <v>1139</v>
      </c>
      <c r="BD5" s="936" t="s">
        <v>916</v>
      </c>
      <c r="BE5" s="971" t="s">
        <v>41</v>
      </c>
    </row>
    <row r="6" spans="2:57" ht="16.5" customHeight="1">
      <c r="B6" s="776" t="s">
        <v>263</v>
      </c>
      <c r="C6" s="931" t="s">
        <v>0</v>
      </c>
      <c r="D6" s="609">
        <v>20122</v>
      </c>
      <c r="E6" s="965">
        <v>50</v>
      </c>
      <c r="F6" s="965">
        <v>0</v>
      </c>
      <c r="G6" s="965">
        <v>0</v>
      </c>
      <c r="H6" s="965">
        <v>30780</v>
      </c>
      <c r="I6" s="965">
        <v>24</v>
      </c>
      <c r="J6" s="965">
        <v>93</v>
      </c>
      <c r="K6" s="965">
        <v>309</v>
      </c>
      <c r="L6" s="965">
        <v>0</v>
      </c>
      <c r="M6" s="965">
        <v>59</v>
      </c>
      <c r="N6" s="965">
        <v>0</v>
      </c>
      <c r="O6" s="965">
        <v>0</v>
      </c>
      <c r="P6" s="965">
        <v>0</v>
      </c>
      <c r="Q6" s="965">
        <v>0</v>
      </c>
      <c r="R6" s="965">
        <v>0</v>
      </c>
      <c r="S6" s="965">
        <v>0</v>
      </c>
      <c r="T6" s="965">
        <v>0</v>
      </c>
      <c r="U6" s="965">
        <v>0</v>
      </c>
      <c r="V6" s="965">
        <v>0</v>
      </c>
      <c r="W6" s="965">
        <v>0</v>
      </c>
      <c r="X6" s="965">
        <v>0</v>
      </c>
      <c r="Y6" s="965">
        <v>141</v>
      </c>
      <c r="Z6" s="965">
        <v>563</v>
      </c>
      <c r="AA6" s="965">
        <v>0</v>
      </c>
      <c r="AB6" s="965">
        <v>0</v>
      </c>
      <c r="AC6" s="965">
        <v>0</v>
      </c>
      <c r="AD6" s="965">
        <v>88</v>
      </c>
      <c r="AE6" s="965">
        <v>0</v>
      </c>
      <c r="AF6" s="965">
        <v>1</v>
      </c>
      <c r="AG6" s="965">
        <v>9</v>
      </c>
      <c r="AH6" s="965">
        <v>0</v>
      </c>
      <c r="AI6" s="965">
        <v>9</v>
      </c>
      <c r="AJ6" s="965">
        <v>695</v>
      </c>
      <c r="AK6" s="965">
        <v>1603</v>
      </c>
      <c r="AL6" s="965">
        <v>79</v>
      </c>
      <c r="AM6" s="965">
        <v>1</v>
      </c>
      <c r="AN6" s="965">
        <v>5619</v>
      </c>
      <c r="AO6" s="965">
        <v>0</v>
      </c>
      <c r="AP6" s="965">
        <v>0</v>
      </c>
      <c r="AQ6" s="611">
        <v>60245</v>
      </c>
      <c r="AR6" s="965">
        <v>296</v>
      </c>
      <c r="AS6" s="965">
        <v>25305</v>
      </c>
      <c r="AT6" s="965">
        <v>0</v>
      </c>
      <c r="AU6" s="965">
        <v>0</v>
      </c>
      <c r="AV6" s="965">
        <v>1195</v>
      </c>
      <c r="AW6" s="965">
        <v>-1166</v>
      </c>
      <c r="AX6" s="619">
        <v>25630</v>
      </c>
      <c r="AY6" s="619">
        <v>85875</v>
      </c>
      <c r="AZ6" s="619">
        <v>142187</v>
      </c>
      <c r="BA6" s="619">
        <v>167817</v>
      </c>
      <c r="BB6" s="619">
        <v>228062</v>
      </c>
      <c r="BC6" s="619">
        <v>-43644</v>
      </c>
      <c r="BD6" s="619">
        <v>124173</v>
      </c>
      <c r="BE6" s="620">
        <v>184418</v>
      </c>
    </row>
    <row r="7" spans="2:57" ht="16.5" customHeight="1">
      <c r="B7" s="776" t="s">
        <v>265</v>
      </c>
      <c r="C7" s="928" t="s">
        <v>1087</v>
      </c>
      <c r="D7" s="612">
        <v>19</v>
      </c>
      <c r="E7" s="965">
        <v>4703</v>
      </c>
      <c r="F7" s="965">
        <v>0</v>
      </c>
      <c r="G7" s="965">
        <v>2</v>
      </c>
      <c r="H7" s="965">
        <v>70</v>
      </c>
      <c r="I7" s="965">
        <v>0</v>
      </c>
      <c r="J7" s="965">
        <v>10375</v>
      </c>
      <c r="K7" s="965">
        <v>18</v>
      </c>
      <c r="L7" s="965">
        <v>0</v>
      </c>
      <c r="M7" s="965">
        <v>0</v>
      </c>
      <c r="N7" s="965">
        <v>0</v>
      </c>
      <c r="O7" s="965">
        <v>0</v>
      </c>
      <c r="P7" s="965">
        <v>0</v>
      </c>
      <c r="Q7" s="965">
        <v>0</v>
      </c>
      <c r="R7" s="965">
        <v>0</v>
      </c>
      <c r="S7" s="965">
        <v>0</v>
      </c>
      <c r="T7" s="965">
        <v>0</v>
      </c>
      <c r="U7" s="965">
        <v>0</v>
      </c>
      <c r="V7" s="965">
        <v>0</v>
      </c>
      <c r="W7" s="965">
        <v>0</v>
      </c>
      <c r="X7" s="965">
        <v>0</v>
      </c>
      <c r="Y7" s="965">
        <v>4</v>
      </c>
      <c r="Z7" s="965">
        <v>32</v>
      </c>
      <c r="AA7" s="965">
        <v>0</v>
      </c>
      <c r="AB7" s="965">
        <v>0</v>
      </c>
      <c r="AC7" s="965">
        <v>0</v>
      </c>
      <c r="AD7" s="965">
        <v>0</v>
      </c>
      <c r="AE7" s="965">
        <v>0</v>
      </c>
      <c r="AF7" s="965">
        <v>0</v>
      </c>
      <c r="AG7" s="965">
        <v>0</v>
      </c>
      <c r="AH7" s="965">
        <v>0</v>
      </c>
      <c r="AI7" s="965">
        <v>1</v>
      </c>
      <c r="AJ7" s="965">
        <v>15</v>
      </c>
      <c r="AK7" s="965">
        <v>45</v>
      </c>
      <c r="AL7" s="965">
        <v>0</v>
      </c>
      <c r="AM7" s="965">
        <v>0</v>
      </c>
      <c r="AN7" s="965">
        <v>348</v>
      </c>
      <c r="AO7" s="965">
        <v>0</v>
      </c>
      <c r="AP7" s="965">
        <v>0</v>
      </c>
      <c r="AQ7" s="611">
        <v>15632</v>
      </c>
      <c r="AR7" s="965">
        <v>18</v>
      </c>
      <c r="AS7" s="965">
        <v>1243</v>
      </c>
      <c r="AT7" s="965">
        <v>0</v>
      </c>
      <c r="AU7" s="965">
        <v>0</v>
      </c>
      <c r="AV7" s="965">
        <v>0</v>
      </c>
      <c r="AW7" s="965">
        <v>10203</v>
      </c>
      <c r="AX7" s="619">
        <v>11464</v>
      </c>
      <c r="AY7" s="619">
        <v>27096</v>
      </c>
      <c r="AZ7" s="619">
        <v>12021</v>
      </c>
      <c r="BA7" s="619">
        <v>23485</v>
      </c>
      <c r="BB7" s="619">
        <v>39117</v>
      </c>
      <c r="BC7" s="619">
        <v>-5308</v>
      </c>
      <c r="BD7" s="619">
        <v>18177</v>
      </c>
      <c r="BE7" s="620">
        <v>33809</v>
      </c>
    </row>
    <row r="8" spans="2:57" ht="16.5" customHeight="1">
      <c r="B8" s="776" t="s">
        <v>267</v>
      </c>
      <c r="C8" s="928" t="s">
        <v>1086</v>
      </c>
      <c r="D8" s="612">
        <v>0</v>
      </c>
      <c r="E8" s="965">
        <v>0</v>
      </c>
      <c r="F8" s="965">
        <v>59</v>
      </c>
      <c r="G8" s="965">
        <v>0</v>
      </c>
      <c r="H8" s="965">
        <v>1845</v>
      </c>
      <c r="I8" s="965">
        <v>0</v>
      </c>
      <c r="J8" s="965">
        <v>0</v>
      </c>
      <c r="K8" s="965">
        <v>10</v>
      </c>
      <c r="L8" s="965">
        <v>0</v>
      </c>
      <c r="M8" s="965">
        <v>0</v>
      </c>
      <c r="N8" s="965">
        <v>0</v>
      </c>
      <c r="O8" s="965">
        <v>0</v>
      </c>
      <c r="P8" s="965">
        <v>0</v>
      </c>
      <c r="Q8" s="965">
        <v>0</v>
      </c>
      <c r="R8" s="965">
        <v>0</v>
      </c>
      <c r="S8" s="965">
        <v>0</v>
      </c>
      <c r="T8" s="965">
        <v>0</v>
      </c>
      <c r="U8" s="965">
        <v>0</v>
      </c>
      <c r="V8" s="965">
        <v>0</v>
      </c>
      <c r="W8" s="965">
        <v>0</v>
      </c>
      <c r="X8" s="965">
        <v>0</v>
      </c>
      <c r="Y8" s="965">
        <v>221</v>
      </c>
      <c r="Z8" s="965">
        <v>0</v>
      </c>
      <c r="AA8" s="965">
        <v>0</v>
      </c>
      <c r="AB8" s="965">
        <v>0</v>
      </c>
      <c r="AC8" s="965">
        <v>0</v>
      </c>
      <c r="AD8" s="965">
        <v>0</v>
      </c>
      <c r="AE8" s="965">
        <v>0</v>
      </c>
      <c r="AF8" s="965">
        <v>0</v>
      </c>
      <c r="AG8" s="965">
        <v>1</v>
      </c>
      <c r="AH8" s="965">
        <v>0</v>
      </c>
      <c r="AI8" s="965">
        <v>1</v>
      </c>
      <c r="AJ8" s="965">
        <v>16</v>
      </c>
      <c r="AK8" s="965">
        <v>381</v>
      </c>
      <c r="AL8" s="965">
        <v>0</v>
      </c>
      <c r="AM8" s="965">
        <v>0</v>
      </c>
      <c r="AN8" s="965">
        <v>1247</v>
      </c>
      <c r="AO8" s="965">
        <v>0</v>
      </c>
      <c r="AP8" s="965">
        <v>0</v>
      </c>
      <c r="AQ8" s="611">
        <v>3781</v>
      </c>
      <c r="AR8" s="965">
        <v>85</v>
      </c>
      <c r="AS8" s="965">
        <v>2353</v>
      </c>
      <c r="AT8" s="965">
        <v>0</v>
      </c>
      <c r="AU8" s="965">
        <v>0</v>
      </c>
      <c r="AV8" s="965">
        <v>0</v>
      </c>
      <c r="AW8" s="965">
        <v>2</v>
      </c>
      <c r="AX8" s="619">
        <v>2440</v>
      </c>
      <c r="AY8" s="619">
        <v>6221</v>
      </c>
      <c r="AZ8" s="619">
        <v>2077</v>
      </c>
      <c r="BA8" s="619">
        <v>4517</v>
      </c>
      <c r="BB8" s="619">
        <v>8298</v>
      </c>
      <c r="BC8" s="619">
        <v>-4507</v>
      </c>
      <c r="BD8" s="619">
        <v>10</v>
      </c>
      <c r="BE8" s="620">
        <v>3791</v>
      </c>
    </row>
    <row r="9" spans="2:57" ht="16.5" customHeight="1">
      <c r="B9" s="776" t="s">
        <v>268</v>
      </c>
      <c r="C9" s="928" t="s">
        <v>3</v>
      </c>
      <c r="D9" s="612">
        <v>1</v>
      </c>
      <c r="E9" s="965">
        <v>13</v>
      </c>
      <c r="F9" s="965">
        <v>0</v>
      </c>
      <c r="G9" s="965">
        <v>14</v>
      </c>
      <c r="H9" s="965">
        <v>41</v>
      </c>
      <c r="I9" s="965">
        <v>2</v>
      </c>
      <c r="J9" s="965">
        <v>816</v>
      </c>
      <c r="K9" s="965">
        <v>490</v>
      </c>
      <c r="L9" s="965">
        <v>377</v>
      </c>
      <c r="M9" s="965">
        <v>3</v>
      </c>
      <c r="N9" s="965">
        <v>2938</v>
      </c>
      <c r="O9" s="965">
        <v>36</v>
      </c>
      <c r="P9" s="965">
        <v>22057</v>
      </c>
      <c r="Q9" s="965">
        <v>12</v>
      </c>
      <c r="R9" s="965">
        <v>0</v>
      </c>
      <c r="S9" s="965">
        <v>3</v>
      </c>
      <c r="T9" s="965">
        <v>15</v>
      </c>
      <c r="U9" s="965">
        <v>66</v>
      </c>
      <c r="V9" s="965">
        <v>0</v>
      </c>
      <c r="W9" s="965">
        <v>0</v>
      </c>
      <c r="X9" s="965">
        <v>10</v>
      </c>
      <c r="Y9" s="965">
        <v>18</v>
      </c>
      <c r="Z9" s="965">
        <v>4106</v>
      </c>
      <c r="AA9" s="965">
        <v>97392</v>
      </c>
      <c r="AB9" s="965">
        <v>0</v>
      </c>
      <c r="AC9" s="965">
        <v>0</v>
      </c>
      <c r="AD9" s="965">
        <v>1</v>
      </c>
      <c r="AE9" s="965">
        <v>0</v>
      </c>
      <c r="AF9" s="965">
        <v>0</v>
      </c>
      <c r="AG9" s="965">
        <v>0</v>
      </c>
      <c r="AH9" s="965">
        <v>0</v>
      </c>
      <c r="AI9" s="965">
        <v>3</v>
      </c>
      <c r="AJ9" s="965">
        <v>7</v>
      </c>
      <c r="AK9" s="965">
        <v>6</v>
      </c>
      <c r="AL9" s="965">
        <v>3</v>
      </c>
      <c r="AM9" s="965">
        <v>1</v>
      </c>
      <c r="AN9" s="965">
        <v>6</v>
      </c>
      <c r="AO9" s="965">
        <v>0</v>
      </c>
      <c r="AP9" s="965">
        <v>6</v>
      </c>
      <c r="AQ9" s="611">
        <v>128443</v>
      </c>
      <c r="AR9" s="965">
        <v>-32</v>
      </c>
      <c r="AS9" s="965">
        <v>0</v>
      </c>
      <c r="AT9" s="965">
        <v>0</v>
      </c>
      <c r="AU9" s="965">
        <v>0</v>
      </c>
      <c r="AV9" s="965">
        <v>0</v>
      </c>
      <c r="AW9" s="965">
        <v>31</v>
      </c>
      <c r="AX9" s="619">
        <v>-1</v>
      </c>
      <c r="AY9" s="619">
        <v>128442</v>
      </c>
      <c r="AZ9" s="619">
        <v>7306</v>
      </c>
      <c r="BA9" s="619">
        <v>7305</v>
      </c>
      <c r="BB9" s="619">
        <v>135748</v>
      </c>
      <c r="BC9" s="619">
        <v>-120862</v>
      </c>
      <c r="BD9" s="619">
        <v>-113557</v>
      </c>
      <c r="BE9" s="620">
        <v>14886</v>
      </c>
    </row>
    <row r="10" spans="2:57" ht="16.5" customHeight="1">
      <c r="B10" s="776" t="s">
        <v>269</v>
      </c>
      <c r="C10" s="928" t="s">
        <v>4</v>
      </c>
      <c r="D10" s="612">
        <v>16225</v>
      </c>
      <c r="E10" s="965">
        <v>619</v>
      </c>
      <c r="F10" s="965">
        <v>172</v>
      </c>
      <c r="G10" s="965">
        <v>0</v>
      </c>
      <c r="H10" s="965">
        <v>26273</v>
      </c>
      <c r="I10" s="965">
        <v>2</v>
      </c>
      <c r="J10" s="965">
        <v>332</v>
      </c>
      <c r="K10" s="965">
        <v>867</v>
      </c>
      <c r="L10" s="965">
        <v>0</v>
      </c>
      <c r="M10" s="965">
        <v>1</v>
      </c>
      <c r="N10" s="965">
        <v>17</v>
      </c>
      <c r="O10" s="965">
        <v>0</v>
      </c>
      <c r="P10" s="965">
        <v>0</v>
      </c>
      <c r="Q10" s="965">
        <v>0</v>
      </c>
      <c r="R10" s="965">
        <v>0</v>
      </c>
      <c r="S10" s="965">
        <v>0</v>
      </c>
      <c r="T10" s="965">
        <v>0</v>
      </c>
      <c r="U10" s="965">
        <v>0</v>
      </c>
      <c r="V10" s="965">
        <v>0</v>
      </c>
      <c r="W10" s="965">
        <v>0</v>
      </c>
      <c r="X10" s="965">
        <v>0</v>
      </c>
      <c r="Y10" s="965">
        <v>54</v>
      </c>
      <c r="Z10" s="965">
        <v>34</v>
      </c>
      <c r="AA10" s="965">
        <v>0</v>
      </c>
      <c r="AB10" s="965">
        <v>0</v>
      </c>
      <c r="AC10" s="965">
        <v>0</v>
      </c>
      <c r="AD10" s="965">
        <v>79</v>
      </c>
      <c r="AE10" s="965">
        <v>0</v>
      </c>
      <c r="AF10" s="965">
        <v>0</v>
      </c>
      <c r="AG10" s="965">
        <v>40</v>
      </c>
      <c r="AH10" s="965">
        <v>0</v>
      </c>
      <c r="AI10" s="965">
        <v>104</v>
      </c>
      <c r="AJ10" s="965">
        <v>1733</v>
      </c>
      <c r="AK10" s="965">
        <v>6047</v>
      </c>
      <c r="AL10" s="965">
        <v>53</v>
      </c>
      <c r="AM10" s="965">
        <v>1</v>
      </c>
      <c r="AN10" s="965">
        <v>41404</v>
      </c>
      <c r="AO10" s="965">
        <v>0</v>
      </c>
      <c r="AP10" s="965">
        <v>91</v>
      </c>
      <c r="AQ10" s="611">
        <v>94148</v>
      </c>
      <c r="AR10" s="965">
        <v>5137</v>
      </c>
      <c r="AS10" s="965">
        <v>213956</v>
      </c>
      <c r="AT10" s="965">
        <v>0</v>
      </c>
      <c r="AU10" s="965">
        <v>0</v>
      </c>
      <c r="AV10" s="965">
        <v>0</v>
      </c>
      <c r="AW10" s="965">
        <v>-692</v>
      </c>
      <c r="AX10" s="619">
        <v>218401</v>
      </c>
      <c r="AY10" s="619">
        <v>312549</v>
      </c>
      <c r="AZ10" s="619">
        <v>58058</v>
      </c>
      <c r="BA10" s="619">
        <v>276459</v>
      </c>
      <c r="BB10" s="619">
        <v>370607</v>
      </c>
      <c r="BC10" s="619">
        <v>-227275</v>
      </c>
      <c r="BD10" s="619">
        <v>49184</v>
      </c>
      <c r="BE10" s="620">
        <v>143332</v>
      </c>
    </row>
    <row r="11" spans="2:57" ht="16.5" customHeight="1">
      <c r="B11" s="776" t="s">
        <v>271</v>
      </c>
      <c r="C11" s="928" t="s">
        <v>5</v>
      </c>
      <c r="D11" s="612">
        <v>949</v>
      </c>
      <c r="E11" s="965">
        <v>47</v>
      </c>
      <c r="F11" s="965">
        <v>94</v>
      </c>
      <c r="G11" s="965">
        <v>59</v>
      </c>
      <c r="H11" s="965">
        <v>167</v>
      </c>
      <c r="I11" s="965">
        <v>22284</v>
      </c>
      <c r="J11" s="965">
        <v>406</v>
      </c>
      <c r="K11" s="965">
        <v>104</v>
      </c>
      <c r="L11" s="965">
        <v>1</v>
      </c>
      <c r="M11" s="965">
        <v>151</v>
      </c>
      <c r="N11" s="965">
        <v>107</v>
      </c>
      <c r="O11" s="965">
        <v>16</v>
      </c>
      <c r="P11" s="965">
        <v>17</v>
      </c>
      <c r="Q11" s="965">
        <v>67</v>
      </c>
      <c r="R11" s="965">
        <v>13</v>
      </c>
      <c r="S11" s="965">
        <v>158</v>
      </c>
      <c r="T11" s="965">
        <v>90</v>
      </c>
      <c r="U11" s="965">
        <v>1093</v>
      </c>
      <c r="V11" s="965">
        <v>29</v>
      </c>
      <c r="W11" s="965">
        <v>8</v>
      </c>
      <c r="X11" s="965">
        <v>79</v>
      </c>
      <c r="Y11" s="965">
        <v>113</v>
      </c>
      <c r="Z11" s="965">
        <v>1365</v>
      </c>
      <c r="AA11" s="965">
        <v>48</v>
      </c>
      <c r="AB11" s="965">
        <v>29</v>
      </c>
      <c r="AC11" s="965">
        <v>80</v>
      </c>
      <c r="AD11" s="965">
        <v>2413</v>
      </c>
      <c r="AE11" s="965">
        <v>272</v>
      </c>
      <c r="AF11" s="965">
        <v>3</v>
      </c>
      <c r="AG11" s="965">
        <v>347</v>
      </c>
      <c r="AH11" s="965">
        <v>139</v>
      </c>
      <c r="AI11" s="965">
        <v>1525</v>
      </c>
      <c r="AJ11" s="965">
        <v>170</v>
      </c>
      <c r="AK11" s="965">
        <v>1860</v>
      </c>
      <c r="AL11" s="965">
        <v>1228</v>
      </c>
      <c r="AM11" s="965">
        <v>691</v>
      </c>
      <c r="AN11" s="965">
        <v>1583</v>
      </c>
      <c r="AO11" s="965">
        <v>200</v>
      </c>
      <c r="AP11" s="965">
        <v>13</v>
      </c>
      <c r="AQ11" s="611">
        <v>38018</v>
      </c>
      <c r="AR11" s="965">
        <v>653</v>
      </c>
      <c r="AS11" s="965">
        <v>68464</v>
      </c>
      <c r="AT11" s="965">
        <v>0</v>
      </c>
      <c r="AU11" s="965">
        <v>2</v>
      </c>
      <c r="AV11" s="965">
        <v>9688</v>
      </c>
      <c r="AW11" s="965">
        <v>8</v>
      </c>
      <c r="AX11" s="619">
        <v>78815</v>
      </c>
      <c r="AY11" s="619">
        <v>116833</v>
      </c>
      <c r="AZ11" s="619">
        <v>76866</v>
      </c>
      <c r="BA11" s="619">
        <v>155681</v>
      </c>
      <c r="BB11" s="619">
        <v>193699</v>
      </c>
      <c r="BC11" s="619">
        <v>-111952</v>
      </c>
      <c r="BD11" s="619">
        <v>43729</v>
      </c>
      <c r="BE11" s="620">
        <v>81747</v>
      </c>
    </row>
    <row r="12" spans="2:57" ht="16.5" customHeight="1">
      <c r="B12" s="776" t="s">
        <v>273</v>
      </c>
      <c r="C12" s="929" t="s">
        <v>6</v>
      </c>
      <c r="D12" s="612">
        <v>3554</v>
      </c>
      <c r="E12" s="965">
        <v>232</v>
      </c>
      <c r="F12" s="965">
        <v>7</v>
      </c>
      <c r="G12" s="965">
        <v>45</v>
      </c>
      <c r="H12" s="965">
        <v>2625</v>
      </c>
      <c r="I12" s="965">
        <v>406</v>
      </c>
      <c r="J12" s="965">
        <v>37308</v>
      </c>
      <c r="K12" s="965">
        <v>1864</v>
      </c>
      <c r="L12" s="965">
        <v>0</v>
      </c>
      <c r="M12" s="965">
        <v>217</v>
      </c>
      <c r="N12" s="965">
        <v>1708</v>
      </c>
      <c r="O12" s="965">
        <v>22</v>
      </c>
      <c r="P12" s="965">
        <v>34</v>
      </c>
      <c r="Q12" s="965">
        <v>130</v>
      </c>
      <c r="R12" s="965">
        <v>19</v>
      </c>
      <c r="S12" s="965">
        <v>63</v>
      </c>
      <c r="T12" s="965">
        <v>664</v>
      </c>
      <c r="U12" s="965">
        <v>2242</v>
      </c>
      <c r="V12" s="965">
        <v>195</v>
      </c>
      <c r="W12" s="965">
        <v>27</v>
      </c>
      <c r="X12" s="965">
        <v>87</v>
      </c>
      <c r="Y12" s="965">
        <v>1991</v>
      </c>
      <c r="Z12" s="965">
        <v>19298</v>
      </c>
      <c r="AA12" s="965">
        <v>1202</v>
      </c>
      <c r="AB12" s="965">
        <v>95</v>
      </c>
      <c r="AC12" s="965">
        <v>144</v>
      </c>
      <c r="AD12" s="965">
        <v>4321</v>
      </c>
      <c r="AE12" s="965">
        <v>860</v>
      </c>
      <c r="AF12" s="965">
        <v>135</v>
      </c>
      <c r="AG12" s="965">
        <v>620</v>
      </c>
      <c r="AH12" s="965">
        <v>3113</v>
      </c>
      <c r="AI12" s="965">
        <v>540</v>
      </c>
      <c r="AJ12" s="965">
        <v>1744</v>
      </c>
      <c r="AK12" s="965">
        <v>3595</v>
      </c>
      <c r="AL12" s="965">
        <v>768</v>
      </c>
      <c r="AM12" s="965">
        <v>1349</v>
      </c>
      <c r="AN12" s="965">
        <v>1950</v>
      </c>
      <c r="AO12" s="965">
        <v>4420</v>
      </c>
      <c r="AP12" s="965">
        <v>35</v>
      </c>
      <c r="AQ12" s="611">
        <v>97629</v>
      </c>
      <c r="AR12" s="965">
        <v>426</v>
      </c>
      <c r="AS12" s="965">
        <v>3432</v>
      </c>
      <c r="AT12" s="965">
        <v>12</v>
      </c>
      <c r="AU12" s="965">
        <v>49</v>
      </c>
      <c r="AV12" s="965">
        <v>1679</v>
      </c>
      <c r="AW12" s="965">
        <v>383</v>
      </c>
      <c r="AX12" s="619">
        <v>5981</v>
      </c>
      <c r="AY12" s="619">
        <v>103610</v>
      </c>
      <c r="AZ12" s="619">
        <v>104360</v>
      </c>
      <c r="BA12" s="619">
        <v>110341</v>
      </c>
      <c r="BB12" s="619">
        <v>207970</v>
      </c>
      <c r="BC12" s="619">
        <v>-81137</v>
      </c>
      <c r="BD12" s="619">
        <v>29204</v>
      </c>
      <c r="BE12" s="620">
        <v>126833</v>
      </c>
    </row>
    <row r="13" spans="2:57" ht="16.5" customHeight="1">
      <c r="B13" s="776" t="s">
        <v>274</v>
      </c>
      <c r="C13" s="928" t="s">
        <v>7</v>
      </c>
      <c r="D13" s="612">
        <v>15037</v>
      </c>
      <c r="E13" s="965">
        <v>24</v>
      </c>
      <c r="F13" s="965">
        <v>13</v>
      </c>
      <c r="G13" s="965">
        <v>133</v>
      </c>
      <c r="H13" s="965">
        <v>1021</v>
      </c>
      <c r="I13" s="965">
        <v>2471</v>
      </c>
      <c r="J13" s="965">
        <v>6234</v>
      </c>
      <c r="K13" s="965">
        <v>17863</v>
      </c>
      <c r="L13" s="965">
        <v>216</v>
      </c>
      <c r="M13" s="965">
        <v>5774</v>
      </c>
      <c r="N13" s="965">
        <v>2175</v>
      </c>
      <c r="O13" s="965">
        <v>98</v>
      </c>
      <c r="P13" s="965">
        <v>260</v>
      </c>
      <c r="Q13" s="965">
        <v>676</v>
      </c>
      <c r="R13" s="965">
        <v>51</v>
      </c>
      <c r="S13" s="965">
        <v>372</v>
      </c>
      <c r="T13" s="965">
        <v>1046</v>
      </c>
      <c r="U13" s="965">
        <v>5046</v>
      </c>
      <c r="V13" s="965">
        <v>260</v>
      </c>
      <c r="W13" s="965">
        <v>45</v>
      </c>
      <c r="X13" s="965">
        <v>880</v>
      </c>
      <c r="Y13" s="965">
        <v>818</v>
      </c>
      <c r="Z13" s="965">
        <v>2346</v>
      </c>
      <c r="AA13" s="965">
        <v>130</v>
      </c>
      <c r="AB13" s="965">
        <v>293</v>
      </c>
      <c r="AC13" s="965">
        <v>595</v>
      </c>
      <c r="AD13" s="965">
        <v>5</v>
      </c>
      <c r="AE13" s="965">
        <v>4</v>
      </c>
      <c r="AF13" s="965">
        <v>15</v>
      </c>
      <c r="AG13" s="965">
        <v>84</v>
      </c>
      <c r="AH13" s="965">
        <v>315</v>
      </c>
      <c r="AI13" s="965">
        <v>360</v>
      </c>
      <c r="AJ13" s="965">
        <v>1633</v>
      </c>
      <c r="AK13" s="965">
        <v>86611</v>
      </c>
      <c r="AL13" s="965">
        <v>106</v>
      </c>
      <c r="AM13" s="965">
        <v>1735</v>
      </c>
      <c r="AN13" s="965">
        <v>1916</v>
      </c>
      <c r="AO13" s="965">
        <v>96</v>
      </c>
      <c r="AP13" s="965">
        <v>219</v>
      </c>
      <c r="AQ13" s="611">
        <v>156976</v>
      </c>
      <c r="AR13" s="965">
        <v>1020</v>
      </c>
      <c r="AS13" s="965">
        <v>17987</v>
      </c>
      <c r="AT13" s="965">
        <v>0</v>
      </c>
      <c r="AU13" s="965">
        <v>0</v>
      </c>
      <c r="AV13" s="965">
        <v>0</v>
      </c>
      <c r="AW13" s="965">
        <v>2354</v>
      </c>
      <c r="AX13" s="619">
        <v>21361</v>
      </c>
      <c r="AY13" s="619">
        <v>178337</v>
      </c>
      <c r="AZ13" s="619">
        <v>82575</v>
      </c>
      <c r="BA13" s="619">
        <v>103936</v>
      </c>
      <c r="BB13" s="619">
        <v>260912</v>
      </c>
      <c r="BC13" s="619">
        <v>-169806</v>
      </c>
      <c r="BD13" s="619">
        <v>-65870</v>
      </c>
      <c r="BE13" s="620">
        <v>91106</v>
      </c>
    </row>
    <row r="14" spans="2:57" ht="16.5" customHeight="1">
      <c r="B14" s="776" t="s">
        <v>277</v>
      </c>
      <c r="C14" s="929" t="s">
        <v>8</v>
      </c>
      <c r="D14" s="612">
        <v>1223</v>
      </c>
      <c r="E14" s="965">
        <v>308</v>
      </c>
      <c r="F14" s="965">
        <v>246</v>
      </c>
      <c r="G14" s="965">
        <v>252</v>
      </c>
      <c r="H14" s="965">
        <v>536</v>
      </c>
      <c r="I14" s="965">
        <v>149</v>
      </c>
      <c r="J14" s="965">
        <v>589</v>
      </c>
      <c r="K14" s="965">
        <v>490</v>
      </c>
      <c r="L14" s="965">
        <v>1890</v>
      </c>
      <c r="M14" s="965">
        <v>51</v>
      </c>
      <c r="N14" s="965">
        <v>955</v>
      </c>
      <c r="O14" s="965">
        <v>181</v>
      </c>
      <c r="P14" s="965">
        <v>742</v>
      </c>
      <c r="Q14" s="965">
        <v>147</v>
      </c>
      <c r="R14" s="965">
        <v>13</v>
      </c>
      <c r="S14" s="965">
        <v>67</v>
      </c>
      <c r="T14" s="965">
        <v>125</v>
      </c>
      <c r="U14" s="965">
        <v>423</v>
      </c>
      <c r="V14" s="965">
        <v>23</v>
      </c>
      <c r="W14" s="965">
        <v>0</v>
      </c>
      <c r="X14" s="965">
        <v>136</v>
      </c>
      <c r="Y14" s="965">
        <v>69</v>
      </c>
      <c r="Z14" s="965">
        <v>7971</v>
      </c>
      <c r="AA14" s="965">
        <v>20720</v>
      </c>
      <c r="AB14" s="965">
        <v>388</v>
      </c>
      <c r="AC14" s="965">
        <v>485</v>
      </c>
      <c r="AD14" s="965">
        <v>973</v>
      </c>
      <c r="AE14" s="965">
        <v>91</v>
      </c>
      <c r="AF14" s="965">
        <v>64</v>
      </c>
      <c r="AG14" s="965">
        <v>43609</v>
      </c>
      <c r="AH14" s="965">
        <v>146</v>
      </c>
      <c r="AI14" s="965">
        <v>3502</v>
      </c>
      <c r="AJ14" s="965">
        <v>992</v>
      </c>
      <c r="AK14" s="965">
        <v>1413</v>
      </c>
      <c r="AL14" s="965">
        <v>151</v>
      </c>
      <c r="AM14" s="965">
        <v>805</v>
      </c>
      <c r="AN14" s="965">
        <v>1702</v>
      </c>
      <c r="AO14" s="965">
        <v>0</v>
      </c>
      <c r="AP14" s="965">
        <v>578</v>
      </c>
      <c r="AQ14" s="611">
        <v>92205</v>
      </c>
      <c r="AR14" s="965">
        <v>94</v>
      </c>
      <c r="AS14" s="965">
        <v>35892</v>
      </c>
      <c r="AT14" s="965">
        <v>0</v>
      </c>
      <c r="AU14" s="965">
        <v>0</v>
      </c>
      <c r="AV14" s="965">
        <v>0</v>
      </c>
      <c r="AW14" s="965">
        <v>230</v>
      </c>
      <c r="AX14" s="619">
        <v>36216</v>
      </c>
      <c r="AY14" s="619">
        <v>128421</v>
      </c>
      <c r="AZ14" s="619">
        <v>1768</v>
      </c>
      <c r="BA14" s="619">
        <v>37984</v>
      </c>
      <c r="BB14" s="619">
        <v>130189</v>
      </c>
      <c r="BC14" s="619">
        <v>-124384</v>
      </c>
      <c r="BD14" s="619">
        <v>-86400</v>
      </c>
      <c r="BE14" s="620">
        <v>5805</v>
      </c>
    </row>
    <row r="15" spans="2:57" ht="16.5" customHeight="1">
      <c r="B15" s="776" t="s">
        <v>120</v>
      </c>
      <c r="C15" s="929" t="s">
        <v>576</v>
      </c>
      <c r="D15" s="612">
        <v>905</v>
      </c>
      <c r="E15" s="965">
        <v>327</v>
      </c>
      <c r="F15" s="965">
        <v>70</v>
      </c>
      <c r="G15" s="965">
        <v>80</v>
      </c>
      <c r="H15" s="965">
        <v>2175</v>
      </c>
      <c r="I15" s="965">
        <v>587</v>
      </c>
      <c r="J15" s="965">
        <v>597</v>
      </c>
      <c r="K15" s="965">
        <v>2900</v>
      </c>
      <c r="L15" s="965">
        <v>4</v>
      </c>
      <c r="M15" s="965">
        <v>6966</v>
      </c>
      <c r="N15" s="965">
        <v>421</v>
      </c>
      <c r="O15" s="965">
        <v>42</v>
      </c>
      <c r="P15" s="965">
        <v>132</v>
      </c>
      <c r="Q15" s="965">
        <v>209</v>
      </c>
      <c r="R15" s="965">
        <v>97</v>
      </c>
      <c r="S15" s="965">
        <v>1358</v>
      </c>
      <c r="T15" s="965">
        <v>4163</v>
      </c>
      <c r="U15" s="965">
        <v>5030</v>
      </c>
      <c r="V15" s="965">
        <v>1192</v>
      </c>
      <c r="W15" s="965">
        <v>236</v>
      </c>
      <c r="X15" s="965">
        <v>2682</v>
      </c>
      <c r="Y15" s="965">
        <v>1721</v>
      </c>
      <c r="Z15" s="965">
        <v>6515</v>
      </c>
      <c r="AA15" s="965">
        <v>0</v>
      </c>
      <c r="AB15" s="965">
        <v>1268</v>
      </c>
      <c r="AC15" s="965">
        <v>570</v>
      </c>
      <c r="AD15" s="965">
        <v>3504</v>
      </c>
      <c r="AE15" s="965">
        <v>599</v>
      </c>
      <c r="AF15" s="965">
        <v>198</v>
      </c>
      <c r="AG15" s="965">
        <v>1051</v>
      </c>
      <c r="AH15" s="965">
        <v>357</v>
      </c>
      <c r="AI15" s="965">
        <v>712</v>
      </c>
      <c r="AJ15" s="965">
        <v>769</v>
      </c>
      <c r="AK15" s="965">
        <v>1288</v>
      </c>
      <c r="AL15" s="965">
        <v>365</v>
      </c>
      <c r="AM15" s="965">
        <v>4483</v>
      </c>
      <c r="AN15" s="965">
        <v>951</v>
      </c>
      <c r="AO15" s="965">
        <v>484</v>
      </c>
      <c r="AP15" s="965">
        <v>116</v>
      </c>
      <c r="AQ15" s="611">
        <v>55124</v>
      </c>
      <c r="AR15" s="965">
        <v>149</v>
      </c>
      <c r="AS15" s="965">
        <v>6444</v>
      </c>
      <c r="AT15" s="965">
        <v>20</v>
      </c>
      <c r="AU15" s="965">
        <v>0</v>
      </c>
      <c r="AV15" s="965">
        <v>-4</v>
      </c>
      <c r="AW15" s="965">
        <v>-231</v>
      </c>
      <c r="AX15" s="619">
        <v>6378</v>
      </c>
      <c r="AY15" s="619">
        <v>61502</v>
      </c>
      <c r="AZ15" s="619">
        <v>21875</v>
      </c>
      <c r="BA15" s="619">
        <v>28253</v>
      </c>
      <c r="BB15" s="619">
        <v>83377</v>
      </c>
      <c r="BC15" s="619">
        <v>-52069</v>
      </c>
      <c r="BD15" s="619">
        <v>-23816</v>
      </c>
      <c r="BE15" s="620">
        <v>31308</v>
      </c>
    </row>
    <row r="16" spans="2:57" ht="16.5" customHeight="1">
      <c r="B16" s="776" t="s">
        <v>121</v>
      </c>
      <c r="C16" s="928" t="s">
        <v>9</v>
      </c>
      <c r="D16" s="612">
        <v>491</v>
      </c>
      <c r="E16" s="965">
        <v>18</v>
      </c>
      <c r="F16" s="965">
        <v>0</v>
      </c>
      <c r="G16" s="965">
        <v>15</v>
      </c>
      <c r="H16" s="965">
        <v>672</v>
      </c>
      <c r="I16" s="965">
        <v>31</v>
      </c>
      <c r="J16" s="965">
        <v>244</v>
      </c>
      <c r="K16" s="965">
        <v>1016</v>
      </c>
      <c r="L16" s="965">
        <v>61</v>
      </c>
      <c r="M16" s="965">
        <v>99</v>
      </c>
      <c r="N16" s="965">
        <v>4685</v>
      </c>
      <c r="O16" s="965">
        <v>294</v>
      </c>
      <c r="P16" s="965">
        <v>273</v>
      </c>
      <c r="Q16" s="965">
        <v>220</v>
      </c>
      <c r="R16" s="965">
        <v>144</v>
      </c>
      <c r="S16" s="965">
        <v>417</v>
      </c>
      <c r="T16" s="965">
        <v>2311</v>
      </c>
      <c r="U16" s="965">
        <v>13311</v>
      </c>
      <c r="V16" s="965">
        <v>230</v>
      </c>
      <c r="W16" s="965">
        <v>12</v>
      </c>
      <c r="X16" s="965">
        <v>137</v>
      </c>
      <c r="Y16" s="965">
        <v>157</v>
      </c>
      <c r="Z16" s="965">
        <v>27284</v>
      </c>
      <c r="AA16" s="965">
        <v>12</v>
      </c>
      <c r="AB16" s="965">
        <v>150</v>
      </c>
      <c r="AC16" s="965">
        <v>21</v>
      </c>
      <c r="AD16" s="965">
        <v>125</v>
      </c>
      <c r="AE16" s="965">
        <v>1</v>
      </c>
      <c r="AF16" s="965">
        <v>35</v>
      </c>
      <c r="AG16" s="965">
        <v>4</v>
      </c>
      <c r="AH16" s="965">
        <v>1</v>
      </c>
      <c r="AI16" s="965">
        <v>81</v>
      </c>
      <c r="AJ16" s="965">
        <v>737</v>
      </c>
      <c r="AK16" s="965">
        <v>518</v>
      </c>
      <c r="AL16" s="965">
        <v>23</v>
      </c>
      <c r="AM16" s="965">
        <v>349</v>
      </c>
      <c r="AN16" s="965">
        <v>460</v>
      </c>
      <c r="AO16" s="965">
        <v>51</v>
      </c>
      <c r="AP16" s="965">
        <v>140</v>
      </c>
      <c r="AQ16" s="611">
        <v>54830</v>
      </c>
      <c r="AR16" s="965">
        <v>69</v>
      </c>
      <c r="AS16" s="965">
        <v>992</v>
      </c>
      <c r="AT16" s="965">
        <v>0</v>
      </c>
      <c r="AU16" s="965">
        <v>0</v>
      </c>
      <c r="AV16" s="965">
        <v>0</v>
      </c>
      <c r="AW16" s="965">
        <v>-658</v>
      </c>
      <c r="AX16" s="619">
        <v>403</v>
      </c>
      <c r="AY16" s="619">
        <v>55233</v>
      </c>
      <c r="AZ16" s="619">
        <v>31492</v>
      </c>
      <c r="BA16" s="619">
        <v>31895</v>
      </c>
      <c r="BB16" s="619">
        <v>86725</v>
      </c>
      <c r="BC16" s="619">
        <v>-34499</v>
      </c>
      <c r="BD16" s="619">
        <v>-2604</v>
      </c>
      <c r="BE16" s="620">
        <v>52226</v>
      </c>
    </row>
    <row r="17" spans="2:57" ht="16.5" customHeight="1">
      <c r="B17" s="776" t="s">
        <v>123</v>
      </c>
      <c r="C17" s="928" t="s">
        <v>10</v>
      </c>
      <c r="D17" s="612">
        <v>3</v>
      </c>
      <c r="E17" s="965">
        <v>0</v>
      </c>
      <c r="F17" s="965">
        <v>0</v>
      </c>
      <c r="G17" s="965">
        <v>66</v>
      </c>
      <c r="H17" s="965">
        <v>0</v>
      </c>
      <c r="I17" s="965">
        <v>3</v>
      </c>
      <c r="J17" s="965">
        <v>174</v>
      </c>
      <c r="K17" s="965">
        <v>0</v>
      </c>
      <c r="L17" s="965">
        <v>0</v>
      </c>
      <c r="M17" s="965">
        <v>74</v>
      </c>
      <c r="N17" s="965">
        <v>363</v>
      </c>
      <c r="O17" s="965">
        <v>7145</v>
      </c>
      <c r="P17" s="965">
        <v>16</v>
      </c>
      <c r="Q17" s="965">
        <v>14921</v>
      </c>
      <c r="R17" s="965">
        <v>1174</v>
      </c>
      <c r="S17" s="965">
        <v>8128</v>
      </c>
      <c r="T17" s="965">
        <v>913</v>
      </c>
      <c r="U17" s="965">
        <v>2918</v>
      </c>
      <c r="V17" s="965">
        <v>1411</v>
      </c>
      <c r="W17" s="965">
        <v>46</v>
      </c>
      <c r="X17" s="965">
        <v>2978</v>
      </c>
      <c r="Y17" s="965">
        <v>111</v>
      </c>
      <c r="Z17" s="965">
        <v>10276</v>
      </c>
      <c r="AA17" s="965">
        <v>0</v>
      </c>
      <c r="AB17" s="965">
        <v>1</v>
      </c>
      <c r="AC17" s="965">
        <v>0</v>
      </c>
      <c r="AD17" s="965">
        <v>0</v>
      </c>
      <c r="AE17" s="965">
        <v>0</v>
      </c>
      <c r="AF17" s="965">
        <v>0</v>
      </c>
      <c r="AG17" s="965">
        <v>27</v>
      </c>
      <c r="AH17" s="965">
        <v>0</v>
      </c>
      <c r="AI17" s="965">
        <v>8</v>
      </c>
      <c r="AJ17" s="965">
        <v>0</v>
      </c>
      <c r="AK17" s="965">
        <v>1</v>
      </c>
      <c r="AL17" s="965">
        <v>0</v>
      </c>
      <c r="AM17" s="965">
        <v>45</v>
      </c>
      <c r="AN17" s="965">
        <v>6</v>
      </c>
      <c r="AO17" s="965">
        <v>0</v>
      </c>
      <c r="AP17" s="965">
        <v>146</v>
      </c>
      <c r="AQ17" s="611">
        <v>50954</v>
      </c>
      <c r="AR17" s="965">
        <v>0</v>
      </c>
      <c r="AS17" s="965">
        <v>-147</v>
      </c>
      <c r="AT17" s="965">
        <v>0</v>
      </c>
      <c r="AU17" s="965">
        <v>-134</v>
      </c>
      <c r="AV17" s="965">
        <v>-168</v>
      </c>
      <c r="AW17" s="965">
        <v>-109</v>
      </c>
      <c r="AX17" s="619">
        <v>-558</v>
      </c>
      <c r="AY17" s="619">
        <v>50396</v>
      </c>
      <c r="AZ17" s="619">
        <v>16972</v>
      </c>
      <c r="BA17" s="619">
        <v>16414</v>
      </c>
      <c r="BB17" s="619">
        <v>67368</v>
      </c>
      <c r="BC17" s="619">
        <v>-46473</v>
      </c>
      <c r="BD17" s="619">
        <v>-30059</v>
      </c>
      <c r="BE17" s="620">
        <v>20895</v>
      </c>
    </row>
    <row r="18" spans="2:57" ht="16.5" customHeight="1">
      <c r="B18" s="776" t="s">
        <v>125</v>
      </c>
      <c r="C18" s="928" t="s">
        <v>11</v>
      </c>
      <c r="D18" s="612">
        <v>0</v>
      </c>
      <c r="E18" s="965">
        <v>0</v>
      </c>
      <c r="F18" s="965">
        <v>0</v>
      </c>
      <c r="G18" s="965">
        <v>17</v>
      </c>
      <c r="H18" s="965">
        <v>382</v>
      </c>
      <c r="I18" s="965">
        <v>0</v>
      </c>
      <c r="J18" s="965">
        <v>67</v>
      </c>
      <c r="K18" s="965">
        <v>402</v>
      </c>
      <c r="L18" s="965">
        <v>0</v>
      </c>
      <c r="M18" s="965">
        <v>68</v>
      </c>
      <c r="N18" s="965">
        <v>379</v>
      </c>
      <c r="O18" s="965">
        <v>98</v>
      </c>
      <c r="P18" s="965">
        <v>12829</v>
      </c>
      <c r="Q18" s="965">
        <v>3273</v>
      </c>
      <c r="R18" s="965">
        <v>435</v>
      </c>
      <c r="S18" s="965">
        <v>2006</v>
      </c>
      <c r="T18" s="965">
        <v>4534</v>
      </c>
      <c r="U18" s="965">
        <v>19021</v>
      </c>
      <c r="V18" s="965">
        <v>2103</v>
      </c>
      <c r="W18" s="965">
        <v>274</v>
      </c>
      <c r="X18" s="965">
        <v>1937</v>
      </c>
      <c r="Y18" s="965">
        <v>471</v>
      </c>
      <c r="Z18" s="965">
        <v>4182</v>
      </c>
      <c r="AA18" s="965">
        <v>123</v>
      </c>
      <c r="AB18" s="965">
        <v>9</v>
      </c>
      <c r="AC18" s="965">
        <v>0</v>
      </c>
      <c r="AD18" s="965">
        <v>7</v>
      </c>
      <c r="AE18" s="965">
        <v>0</v>
      </c>
      <c r="AF18" s="965">
        <v>0</v>
      </c>
      <c r="AG18" s="965">
        <v>1</v>
      </c>
      <c r="AH18" s="965">
        <v>24</v>
      </c>
      <c r="AI18" s="965">
        <v>55</v>
      </c>
      <c r="AJ18" s="965">
        <v>18</v>
      </c>
      <c r="AK18" s="965">
        <v>714</v>
      </c>
      <c r="AL18" s="965">
        <v>10</v>
      </c>
      <c r="AM18" s="965">
        <v>142</v>
      </c>
      <c r="AN18" s="965">
        <v>120</v>
      </c>
      <c r="AO18" s="965">
        <v>10</v>
      </c>
      <c r="AP18" s="965">
        <v>114</v>
      </c>
      <c r="AQ18" s="611">
        <v>53825</v>
      </c>
      <c r="AR18" s="965">
        <v>8</v>
      </c>
      <c r="AS18" s="965">
        <v>1206</v>
      </c>
      <c r="AT18" s="965">
        <v>0</v>
      </c>
      <c r="AU18" s="965">
        <v>0</v>
      </c>
      <c r="AV18" s="965">
        <v>-913</v>
      </c>
      <c r="AW18" s="965">
        <v>-353</v>
      </c>
      <c r="AX18" s="619">
        <v>-52</v>
      </c>
      <c r="AY18" s="619">
        <v>53773</v>
      </c>
      <c r="AZ18" s="619">
        <v>68170</v>
      </c>
      <c r="BA18" s="619">
        <v>68118</v>
      </c>
      <c r="BB18" s="619">
        <v>121943</v>
      </c>
      <c r="BC18" s="619">
        <v>-46375</v>
      </c>
      <c r="BD18" s="619">
        <v>21743</v>
      </c>
      <c r="BE18" s="620">
        <v>75568</v>
      </c>
    </row>
    <row r="19" spans="2:57" ht="16.5" customHeight="1">
      <c r="B19" s="776" t="s">
        <v>127</v>
      </c>
      <c r="C19" s="928" t="s">
        <v>12</v>
      </c>
      <c r="D19" s="612">
        <v>327</v>
      </c>
      <c r="E19" s="965">
        <v>23</v>
      </c>
      <c r="F19" s="965">
        <v>4</v>
      </c>
      <c r="G19" s="965">
        <v>346</v>
      </c>
      <c r="H19" s="965">
        <v>784</v>
      </c>
      <c r="I19" s="965">
        <v>470</v>
      </c>
      <c r="J19" s="965">
        <v>608</v>
      </c>
      <c r="K19" s="965">
        <v>1103</v>
      </c>
      <c r="L19" s="965">
        <v>0</v>
      </c>
      <c r="M19" s="965">
        <v>250</v>
      </c>
      <c r="N19" s="965">
        <v>412</v>
      </c>
      <c r="O19" s="965">
        <v>69</v>
      </c>
      <c r="P19" s="965">
        <v>30</v>
      </c>
      <c r="Q19" s="965">
        <v>3565</v>
      </c>
      <c r="R19" s="965">
        <v>346</v>
      </c>
      <c r="S19" s="965">
        <v>2792</v>
      </c>
      <c r="T19" s="965">
        <v>1435</v>
      </c>
      <c r="U19" s="965">
        <v>7821</v>
      </c>
      <c r="V19" s="965">
        <v>768</v>
      </c>
      <c r="W19" s="965">
        <v>131</v>
      </c>
      <c r="X19" s="965">
        <v>637</v>
      </c>
      <c r="Y19" s="965">
        <v>421</v>
      </c>
      <c r="Z19" s="965">
        <v>41494</v>
      </c>
      <c r="AA19" s="965">
        <v>124</v>
      </c>
      <c r="AB19" s="965">
        <v>25</v>
      </c>
      <c r="AC19" s="965">
        <v>7</v>
      </c>
      <c r="AD19" s="965">
        <v>1424</v>
      </c>
      <c r="AE19" s="965">
        <v>23</v>
      </c>
      <c r="AF19" s="965">
        <v>140</v>
      </c>
      <c r="AG19" s="965">
        <v>206</v>
      </c>
      <c r="AH19" s="965">
        <v>79</v>
      </c>
      <c r="AI19" s="965">
        <v>1365</v>
      </c>
      <c r="AJ19" s="965">
        <v>52</v>
      </c>
      <c r="AK19" s="965">
        <v>210</v>
      </c>
      <c r="AL19" s="965">
        <v>111</v>
      </c>
      <c r="AM19" s="965">
        <v>385</v>
      </c>
      <c r="AN19" s="965">
        <v>758</v>
      </c>
      <c r="AO19" s="965">
        <v>4</v>
      </c>
      <c r="AP19" s="965">
        <v>174</v>
      </c>
      <c r="AQ19" s="611">
        <v>68923</v>
      </c>
      <c r="AR19" s="965">
        <v>177</v>
      </c>
      <c r="AS19" s="965">
        <v>1984</v>
      </c>
      <c r="AT19" s="965">
        <v>3</v>
      </c>
      <c r="AU19" s="965">
        <v>75</v>
      </c>
      <c r="AV19" s="965">
        <v>1119</v>
      </c>
      <c r="AW19" s="965">
        <v>353</v>
      </c>
      <c r="AX19" s="619">
        <v>3711</v>
      </c>
      <c r="AY19" s="619">
        <v>72634</v>
      </c>
      <c r="AZ19" s="619">
        <v>44848</v>
      </c>
      <c r="BA19" s="619">
        <v>48559</v>
      </c>
      <c r="BB19" s="619">
        <v>117482</v>
      </c>
      <c r="BC19" s="619">
        <v>-59079</v>
      </c>
      <c r="BD19" s="619">
        <v>-10520</v>
      </c>
      <c r="BE19" s="620">
        <v>58403</v>
      </c>
    </row>
    <row r="20" spans="2:57" ht="16.5" customHeight="1">
      <c r="B20" s="776" t="s">
        <v>128</v>
      </c>
      <c r="C20" s="928" t="s">
        <v>418</v>
      </c>
      <c r="D20" s="612">
        <v>0</v>
      </c>
      <c r="E20" s="965">
        <v>1</v>
      </c>
      <c r="F20" s="965">
        <v>0</v>
      </c>
      <c r="G20" s="965">
        <v>32</v>
      </c>
      <c r="H20" s="965">
        <v>0</v>
      </c>
      <c r="I20" s="965">
        <v>0</v>
      </c>
      <c r="J20" s="965">
        <v>57</v>
      </c>
      <c r="K20" s="965">
        <v>0</v>
      </c>
      <c r="L20" s="965">
        <v>0</v>
      </c>
      <c r="M20" s="965">
        <v>12</v>
      </c>
      <c r="N20" s="965">
        <v>9</v>
      </c>
      <c r="O20" s="965">
        <v>11</v>
      </c>
      <c r="P20" s="965">
        <v>0</v>
      </c>
      <c r="Q20" s="965">
        <v>76</v>
      </c>
      <c r="R20" s="965">
        <v>1388</v>
      </c>
      <c r="S20" s="965">
        <v>4682</v>
      </c>
      <c r="T20" s="965">
        <v>371</v>
      </c>
      <c r="U20" s="965">
        <v>865</v>
      </c>
      <c r="V20" s="965">
        <v>374</v>
      </c>
      <c r="W20" s="965">
        <v>12</v>
      </c>
      <c r="X20" s="965">
        <v>693</v>
      </c>
      <c r="Y20" s="965">
        <v>49</v>
      </c>
      <c r="Z20" s="965">
        <v>3089</v>
      </c>
      <c r="AA20" s="965">
        <v>0</v>
      </c>
      <c r="AB20" s="965">
        <v>349</v>
      </c>
      <c r="AC20" s="965">
        <v>0</v>
      </c>
      <c r="AD20" s="965">
        <v>3</v>
      </c>
      <c r="AE20" s="965">
        <v>0</v>
      </c>
      <c r="AF20" s="965">
        <v>0</v>
      </c>
      <c r="AG20" s="965">
        <v>15</v>
      </c>
      <c r="AH20" s="965">
        <v>0</v>
      </c>
      <c r="AI20" s="965">
        <v>93</v>
      </c>
      <c r="AJ20" s="965">
        <v>0</v>
      </c>
      <c r="AK20" s="965">
        <v>0</v>
      </c>
      <c r="AL20" s="965">
        <v>0</v>
      </c>
      <c r="AM20" s="965">
        <v>2364</v>
      </c>
      <c r="AN20" s="965">
        <v>1</v>
      </c>
      <c r="AO20" s="965">
        <v>0</v>
      </c>
      <c r="AP20" s="965">
        <v>0</v>
      </c>
      <c r="AQ20" s="611">
        <v>14546</v>
      </c>
      <c r="AR20" s="965">
        <v>0</v>
      </c>
      <c r="AS20" s="965">
        <v>95</v>
      </c>
      <c r="AT20" s="965">
        <v>0</v>
      </c>
      <c r="AU20" s="965">
        <v>57</v>
      </c>
      <c r="AV20" s="965">
        <v>2028</v>
      </c>
      <c r="AW20" s="965">
        <v>291</v>
      </c>
      <c r="AX20" s="619">
        <v>2471</v>
      </c>
      <c r="AY20" s="619">
        <v>17017</v>
      </c>
      <c r="AZ20" s="619">
        <v>8342</v>
      </c>
      <c r="BA20" s="619">
        <v>10813</v>
      </c>
      <c r="BB20" s="619">
        <v>25359</v>
      </c>
      <c r="BC20" s="619">
        <v>-15288</v>
      </c>
      <c r="BD20" s="619">
        <v>-4475</v>
      </c>
      <c r="BE20" s="620">
        <v>10071</v>
      </c>
    </row>
    <row r="21" spans="2:57" ht="16.5" customHeight="1">
      <c r="B21" s="776" t="s">
        <v>129</v>
      </c>
      <c r="C21" s="928" t="s">
        <v>419</v>
      </c>
      <c r="D21" s="612">
        <v>0</v>
      </c>
      <c r="E21" s="965">
        <v>6</v>
      </c>
      <c r="F21" s="965">
        <v>0</v>
      </c>
      <c r="G21" s="965">
        <v>31</v>
      </c>
      <c r="H21" s="965">
        <v>0</v>
      </c>
      <c r="I21" s="965">
        <v>0</v>
      </c>
      <c r="J21" s="965">
        <v>4</v>
      </c>
      <c r="K21" s="965">
        <v>0</v>
      </c>
      <c r="L21" s="965">
        <v>1</v>
      </c>
      <c r="M21" s="965">
        <v>81</v>
      </c>
      <c r="N21" s="965">
        <v>16</v>
      </c>
      <c r="O21" s="965">
        <v>11</v>
      </c>
      <c r="P21" s="965">
        <v>1</v>
      </c>
      <c r="Q21" s="965">
        <v>24</v>
      </c>
      <c r="R21" s="965">
        <v>73</v>
      </c>
      <c r="S21" s="965">
        <v>12203</v>
      </c>
      <c r="T21" s="965">
        <v>31</v>
      </c>
      <c r="U21" s="965">
        <v>934</v>
      </c>
      <c r="V21" s="965">
        <v>65</v>
      </c>
      <c r="W21" s="965">
        <v>3</v>
      </c>
      <c r="X21" s="965">
        <v>63</v>
      </c>
      <c r="Y21" s="965">
        <v>9</v>
      </c>
      <c r="Z21" s="965">
        <v>41</v>
      </c>
      <c r="AA21" s="965">
        <v>0</v>
      </c>
      <c r="AB21" s="965">
        <v>8</v>
      </c>
      <c r="AC21" s="965">
        <v>0</v>
      </c>
      <c r="AD21" s="965">
        <v>2</v>
      </c>
      <c r="AE21" s="965">
        <v>0</v>
      </c>
      <c r="AF21" s="965">
        <v>0</v>
      </c>
      <c r="AG21" s="965">
        <v>9</v>
      </c>
      <c r="AH21" s="965">
        <v>0</v>
      </c>
      <c r="AI21" s="965">
        <v>5</v>
      </c>
      <c r="AJ21" s="965">
        <v>0</v>
      </c>
      <c r="AK21" s="965">
        <v>0</v>
      </c>
      <c r="AL21" s="965">
        <v>0</v>
      </c>
      <c r="AM21" s="965">
        <v>3453</v>
      </c>
      <c r="AN21" s="965">
        <v>1</v>
      </c>
      <c r="AO21" s="965">
        <v>0</v>
      </c>
      <c r="AP21" s="965">
        <v>0</v>
      </c>
      <c r="AQ21" s="611">
        <v>17075</v>
      </c>
      <c r="AR21" s="965">
        <v>0</v>
      </c>
      <c r="AS21" s="965">
        <v>55</v>
      </c>
      <c r="AT21" s="965">
        <v>0</v>
      </c>
      <c r="AU21" s="965">
        <v>459</v>
      </c>
      <c r="AV21" s="965">
        <v>46969</v>
      </c>
      <c r="AW21" s="965">
        <v>1094</v>
      </c>
      <c r="AX21" s="619">
        <v>48577</v>
      </c>
      <c r="AY21" s="619">
        <v>65652</v>
      </c>
      <c r="AZ21" s="619">
        <v>75110</v>
      </c>
      <c r="BA21" s="619">
        <v>123687</v>
      </c>
      <c r="BB21" s="619">
        <v>140762</v>
      </c>
      <c r="BC21" s="619">
        <v>-47782</v>
      </c>
      <c r="BD21" s="619">
        <v>75905</v>
      </c>
      <c r="BE21" s="620">
        <v>92980</v>
      </c>
    </row>
    <row r="22" spans="2:57" ht="16.5" customHeight="1">
      <c r="B22" s="776" t="s">
        <v>131</v>
      </c>
      <c r="C22" s="928" t="s">
        <v>420</v>
      </c>
      <c r="D22" s="612">
        <v>29</v>
      </c>
      <c r="E22" s="965">
        <v>1</v>
      </c>
      <c r="F22" s="965">
        <v>0</v>
      </c>
      <c r="G22" s="965">
        <v>0</v>
      </c>
      <c r="H22" s="965">
        <v>0</v>
      </c>
      <c r="I22" s="965">
        <v>0</v>
      </c>
      <c r="J22" s="965">
        <v>0</v>
      </c>
      <c r="K22" s="965">
        <v>0</v>
      </c>
      <c r="L22" s="965">
        <v>0</v>
      </c>
      <c r="M22" s="965">
        <v>0</v>
      </c>
      <c r="N22" s="965">
        <v>0</v>
      </c>
      <c r="O22" s="965">
        <v>0</v>
      </c>
      <c r="P22" s="965">
        <v>0</v>
      </c>
      <c r="Q22" s="965">
        <v>2</v>
      </c>
      <c r="R22" s="965">
        <v>17</v>
      </c>
      <c r="S22" s="965">
        <v>540</v>
      </c>
      <c r="T22" s="965">
        <v>4652</v>
      </c>
      <c r="U22" s="965">
        <v>38</v>
      </c>
      <c r="V22" s="965">
        <v>12</v>
      </c>
      <c r="W22" s="965">
        <v>2</v>
      </c>
      <c r="X22" s="965">
        <v>28</v>
      </c>
      <c r="Y22" s="965">
        <v>6</v>
      </c>
      <c r="Z22" s="965">
        <v>85</v>
      </c>
      <c r="AA22" s="965">
        <v>0</v>
      </c>
      <c r="AB22" s="965">
        <v>4</v>
      </c>
      <c r="AC22" s="965">
        <v>1</v>
      </c>
      <c r="AD22" s="965">
        <v>469</v>
      </c>
      <c r="AE22" s="965">
        <v>2</v>
      </c>
      <c r="AF22" s="965">
        <v>0</v>
      </c>
      <c r="AG22" s="965">
        <v>3</v>
      </c>
      <c r="AH22" s="965">
        <v>21</v>
      </c>
      <c r="AI22" s="965">
        <v>875</v>
      </c>
      <c r="AJ22" s="965">
        <v>0</v>
      </c>
      <c r="AK22" s="965">
        <v>6018</v>
      </c>
      <c r="AL22" s="965">
        <v>0</v>
      </c>
      <c r="AM22" s="965">
        <v>1201</v>
      </c>
      <c r="AN22" s="965">
        <v>315</v>
      </c>
      <c r="AO22" s="965">
        <v>253</v>
      </c>
      <c r="AP22" s="965">
        <v>0</v>
      </c>
      <c r="AQ22" s="611">
        <v>14574</v>
      </c>
      <c r="AR22" s="965">
        <v>14</v>
      </c>
      <c r="AS22" s="965">
        <v>722</v>
      </c>
      <c r="AT22" s="965">
        <v>6</v>
      </c>
      <c r="AU22" s="965">
        <v>4455</v>
      </c>
      <c r="AV22" s="965">
        <v>46950</v>
      </c>
      <c r="AW22" s="965">
        <v>685</v>
      </c>
      <c r="AX22" s="619">
        <v>52832</v>
      </c>
      <c r="AY22" s="619">
        <v>67406</v>
      </c>
      <c r="AZ22" s="619">
        <v>65978</v>
      </c>
      <c r="BA22" s="619">
        <v>118810</v>
      </c>
      <c r="BB22" s="619">
        <v>133384</v>
      </c>
      <c r="BC22" s="619">
        <v>-64888</v>
      </c>
      <c r="BD22" s="619">
        <v>53922</v>
      </c>
      <c r="BE22" s="620">
        <v>68496</v>
      </c>
    </row>
    <row r="23" spans="2:57" ht="16.5" customHeight="1">
      <c r="B23" s="776" t="s">
        <v>133</v>
      </c>
      <c r="C23" s="928" t="s">
        <v>14</v>
      </c>
      <c r="D23" s="612">
        <v>0</v>
      </c>
      <c r="E23" s="965">
        <v>0</v>
      </c>
      <c r="F23" s="965">
        <v>0</v>
      </c>
      <c r="G23" s="965">
        <v>0</v>
      </c>
      <c r="H23" s="965">
        <v>0</v>
      </c>
      <c r="I23" s="965">
        <v>0</v>
      </c>
      <c r="J23" s="965">
        <v>0</v>
      </c>
      <c r="K23" s="965">
        <v>1</v>
      </c>
      <c r="L23" s="965">
        <v>0</v>
      </c>
      <c r="M23" s="965">
        <v>0</v>
      </c>
      <c r="N23" s="965">
        <v>0</v>
      </c>
      <c r="O23" s="965">
        <v>0</v>
      </c>
      <c r="P23" s="965">
        <v>2</v>
      </c>
      <c r="Q23" s="965">
        <v>2</v>
      </c>
      <c r="R23" s="965">
        <v>27</v>
      </c>
      <c r="S23" s="965">
        <v>807</v>
      </c>
      <c r="T23" s="965">
        <v>6846</v>
      </c>
      <c r="U23" s="965">
        <v>101634</v>
      </c>
      <c r="V23" s="965">
        <v>4237</v>
      </c>
      <c r="W23" s="965">
        <v>1696</v>
      </c>
      <c r="X23" s="965">
        <v>1404</v>
      </c>
      <c r="Y23" s="965">
        <v>391</v>
      </c>
      <c r="Z23" s="965">
        <v>103</v>
      </c>
      <c r="AA23" s="965">
        <v>2</v>
      </c>
      <c r="AB23" s="965">
        <v>1</v>
      </c>
      <c r="AC23" s="965">
        <v>0</v>
      </c>
      <c r="AD23" s="965">
        <v>16</v>
      </c>
      <c r="AE23" s="965">
        <v>7</v>
      </c>
      <c r="AF23" s="965">
        <v>0</v>
      </c>
      <c r="AG23" s="965">
        <v>0</v>
      </c>
      <c r="AH23" s="965">
        <v>195</v>
      </c>
      <c r="AI23" s="965">
        <v>598</v>
      </c>
      <c r="AJ23" s="965">
        <v>295</v>
      </c>
      <c r="AK23" s="965">
        <v>2</v>
      </c>
      <c r="AL23" s="965">
        <v>0</v>
      </c>
      <c r="AM23" s="965">
        <v>3478</v>
      </c>
      <c r="AN23" s="965">
        <v>2</v>
      </c>
      <c r="AO23" s="965">
        <v>368</v>
      </c>
      <c r="AP23" s="965">
        <v>0</v>
      </c>
      <c r="AQ23" s="611">
        <v>122114</v>
      </c>
      <c r="AR23" s="965">
        <v>3</v>
      </c>
      <c r="AS23" s="965">
        <v>1119</v>
      </c>
      <c r="AT23" s="965">
        <v>0</v>
      </c>
      <c r="AU23" s="965">
        <v>0</v>
      </c>
      <c r="AV23" s="965">
        <v>0</v>
      </c>
      <c r="AW23" s="965">
        <v>5464</v>
      </c>
      <c r="AX23" s="619">
        <v>6586</v>
      </c>
      <c r="AY23" s="619">
        <v>128700</v>
      </c>
      <c r="AZ23" s="619">
        <v>339291</v>
      </c>
      <c r="BA23" s="619">
        <v>345877</v>
      </c>
      <c r="BB23" s="619">
        <v>467991</v>
      </c>
      <c r="BC23" s="619">
        <v>-119487</v>
      </c>
      <c r="BD23" s="619">
        <v>226390</v>
      </c>
      <c r="BE23" s="620">
        <v>348504</v>
      </c>
    </row>
    <row r="24" spans="2:57" ht="16.5" customHeight="1">
      <c r="B24" s="776" t="s">
        <v>135</v>
      </c>
      <c r="C24" s="928" t="s">
        <v>13</v>
      </c>
      <c r="D24" s="612">
        <v>2</v>
      </c>
      <c r="E24" s="965">
        <v>0</v>
      </c>
      <c r="F24" s="965">
        <v>9</v>
      </c>
      <c r="G24" s="965">
        <v>0</v>
      </c>
      <c r="H24" s="965">
        <v>0</v>
      </c>
      <c r="I24" s="965">
        <v>0</v>
      </c>
      <c r="J24" s="965">
        <v>6</v>
      </c>
      <c r="K24" s="965">
        <v>0</v>
      </c>
      <c r="L24" s="965">
        <v>0</v>
      </c>
      <c r="M24" s="965">
        <v>1</v>
      </c>
      <c r="N24" s="965">
        <v>1</v>
      </c>
      <c r="O24" s="965">
        <v>0</v>
      </c>
      <c r="P24" s="965">
        <v>0</v>
      </c>
      <c r="Q24" s="965">
        <v>35</v>
      </c>
      <c r="R24" s="965">
        <v>67</v>
      </c>
      <c r="S24" s="965">
        <v>2480</v>
      </c>
      <c r="T24" s="965">
        <v>724</v>
      </c>
      <c r="U24" s="965">
        <v>7348</v>
      </c>
      <c r="V24" s="965">
        <v>2501</v>
      </c>
      <c r="W24" s="965">
        <v>105</v>
      </c>
      <c r="X24" s="965">
        <v>1648</v>
      </c>
      <c r="Y24" s="965">
        <v>83</v>
      </c>
      <c r="Z24" s="965">
        <v>3573</v>
      </c>
      <c r="AA24" s="965">
        <v>1</v>
      </c>
      <c r="AB24" s="965">
        <v>6</v>
      </c>
      <c r="AC24" s="965">
        <v>0</v>
      </c>
      <c r="AD24" s="965">
        <v>113</v>
      </c>
      <c r="AE24" s="965">
        <v>0</v>
      </c>
      <c r="AF24" s="965">
        <v>2</v>
      </c>
      <c r="AG24" s="965">
        <v>49</v>
      </c>
      <c r="AH24" s="965">
        <v>34</v>
      </c>
      <c r="AI24" s="965">
        <v>569</v>
      </c>
      <c r="AJ24" s="965">
        <v>217</v>
      </c>
      <c r="AK24" s="965">
        <v>40</v>
      </c>
      <c r="AL24" s="965">
        <v>0</v>
      </c>
      <c r="AM24" s="965">
        <v>2302</v>
      </c>
      <c r="AN24" s="965">
        <v>42</v>
      </c>
      <c r="AO24" s="965">
        <v>0</v>
      </c>
      <c r="AP24" s="965">
        <v>34</v>
      </c>
      <c r="AQ24" s="611">
        <v>21992</v>
      </c>
      <c r="AR24" s="965">
        <v>389</v>
      </c>
      <c r="AS24" s="965">
        <v>22302</v>
      </c>
      <c r="AT24" s="965">
        <v>0</v>
      </c>
      <c r="AU24" s="965">
        <v>725</v>
      </c>
      <c r="AV24" s="965">
        <v>8732</v>
      </c>
      <c r="AW24" s="965">
        <v>232</v>
      </c>
      <c r="AX24" s="619">
        <v>32380</v>
      </c>
      <c r="AY24" s="619">
        <v>54372</v>
      </c>
      <c r="AZ24" s="619">
        <v>28627</v>
      </c>
      <c r="BA24" s="619">
        <v>61007</v>
      </c>
      <c r="BB24" s="619">
        <v>82999</v>
      </c>
      <c r="BC24" s="619">
        <v>-54018</v>
      </c>
      <c r="BD24" s="619">
        <v>6989</v>
      </c>
      <c r="BE24" s="620">
        <v>28981</v>
      </c>
    </row>
    <row r="25" spans="2:57" ht="16.5" customHeight="1">
      <c r="B25" s="776" t="s">
        <v>136</v>
      </c>
      <c r="C25" s="928" t="s">
        <v>577</v>
      </c>
      <c r="D25" s="612">
        <v>0</v>
      </c>
      <c r="E25" s="965">
        <v>3</v>
      </c>
      <c r="F25" s="965">
        <v>0</v>
      </c>
      <c r="G25" s="965">
        <v>0</v>
      </c>
      <c r="H25" s="965">
        <v>2</v>
      </c>
      <c r="I25" s="965">
        <v>0</v>
      </c>
      <c r="J25" s="965">
        <v>0</v>
      </c>
      <c r="K25" s="965">
        <v>9</v>
      </c>
      <c r="L25" s="965">
        <v>0</v>
      </c>
      <c r="M25" s="965">
        <v>0</v>
      </c>
      <c r="N25" s="965">
        <v>0</v>
      </c>
      <c r="O25" s="965">
        <v>0</v>
      </c>
      <c r="P25" s="965">
        <v>0</v>
      </c>
      <c r="Q25" s="965">
        <v>5</v>
      </c>
      <c r="R25" s="965">
        <v>1</v>
      </c>
      <c r="S25" s="965">
        <v>35</v>
      </c>
      <c r="T25" s="965">
        <v>3</v>
      </c>
      <c r="U25" s="965">
        <v>16</v>
      </c>
      <c r="V25" s="965">
        <v>0</v>
      </c>
      <c r="W25" s="965">
        <v>181</v>
      </c>
      <c r="X25" s="965">
        <v>1</v>
      </c>
      <c r="Y25" s="965">
        <v>0</v>
      </c>
      <c r="Z25" s="965">
        <v>926</v>
      </c>
      <c r="AA25" s="965">
        <v>6</v>
      </c>
      <c r="AB25" s="965">
        <v>0</v>
      </c>
      <c r="AC25" s="965">
        <v>1</v>
      </c>
      <c r="AD25" s="965">
        <v>162</v>
      </c>
      <c r="AE25" s="965">
        <v>26</v>
      </c>
      <c r="AF25" s="965">
        <v>9</v>
      </c>
      <c r="AG25" s="965">
        <v>18</v>
      </c>
      <c r="AH25" s="965">
        <v>32</v>
      </c>
      <c r="AI25" s="965">
        <v>436</v>
      </c>
      <c r="AJ25" s="965">
        <v>24</v>
      </c>
      <c r="AK25" s="965">
        <v>14</v>
      </c>
      <c r="AL25" s="965">
        <v>3</v>
      </c>
      <c r="AM25" s="965">
        <v>365</v>
      </c>
      <c r="AN25" s="965">
        <v>47</v>
      </c>
      <c r="AO25" s="965">
        <v>0</v>
      </c>
      <c r="AP25" s="965">
        <v>0</v>
      </c>
      <c r="AQ25" s="611">
        <v>2325</v>
      </c>
      <c r="AR25" s="965">
        <v>220</v>
      </c>
      <c r="AS25" s="965">
        <v>24690</v>
      </c>
      <c r="AT25" s="965">
        <v>0</v>
      </c>
      <c r="AU25" s="965">
        <v>1839</v>
      </c>
      <c r="AV25" s="965">
        <v>6437</v>
      </c>
      <c r="AW25" s="965">
        <v>-31</v>
      </c>
      <c r="AX25" s="619">
        <v>33155</v>
      </c>
      <c r="AY25" s="619">
        <v>35480</v>
      </c>
      <c r="AZ25" s="619">
        <v>5531</v>
      </c>
      <c r="BA25" s="619">
        <v>38686</v>
      </c>
      <c r="BB25" s="619">
        <v>41011</v>
      </c>
      <c r="BC25" s="619">
        <v>-35226</v>
      </c>
      <c r="BD25" s="619">
        <v>3460</v>
      </c>
      <c r="BE25" s="620">
        <v>5785</v>
      </c>
    </row>
    <row r="26" spans="2:57" ht="16.5" customHeight="1">
      <c r="B26" s="776" t="s">
        <v>138</v>
      </c>
      <c r="C26" s="928" t="s">
        <v>15</v>
      </c>
      <c r="D26" s="612">
        <v>0</v>
      </c>
      <c r="E26" s="965">
        <v>0</v>
      </c>
      <c r="F26" s="965">
        <v>212</v>
      </c>
      <c r="G26" s="965">
        <v>0</v>
      </c>
      <c r="H26" s="965">
        <v>0</v>
      </c>
      <c r="I26" s="965">
        <v>0</v>
      </c>
      <c r="J26" s="965">
        <v>0</v>
      </c>
      <c r="K26" s="965">
        <v>0</v>
      </c>
      <c r="L26" s="965">
        <v>0</v>
      </c>
      <c r="M26" s="965">
        <v>0</v>
      </c>
      <c r="N26" s="965">
        <v>0</v>
      </c>
      <c r="O26" s="965">
        <v>0</v>
      </c>
      <c r="P26" s="965">
        <v>0</v>
      </c>
      <c r="Q26" s="965">
        <v>0</v>
      </c>
      <c r="R26" s="965">
        <v>0</v>
      </c>
      <c r="S26" s="965">
        <v>3</v>
      </c>
      <c r="T26" s="965">
        <v>0</v>
      </c>
      <c r="U26" s="965">
        <v>0</v>
      </c>
      <c r="V26" s="965">
        <v>0</v>
      </c>
      <c r="W26" s="965">
        <v>0</v>
      </c>
      <c r="X26" s="965">
        <v>25716</v>
      </c>
      <c r="Y26" s="965">
        <v>0</v>
      </c>
      <c r="Z26" s="965">
        <v>0</v>
      </c>
      <c r="AA26" s="965">
        <v>0</v>
      </c>
      <c r="AB26" s="965">
        <v>0</v>
      </c>
      <c r="AC26" s="965">
        <v>0</v>
      </c>
      <c r="AD26" s="965">
        <v>0</v>
      </c>
      <c r="AE26" s="965">
        <v>0</v>
      </c>
      <c r="AF26" s="965">
        <v>0</v>
      </c>
      <c r="AG26" s="965">
        <v>2516</v>
      </c>
      <c r="AH26" s="965">
        <v>0</v>
      </c>
      <c r="AI26" s="965">
        <v>1490</v>
      </c>
      <c r="AJ26" s="965">
        <v>30</v>
      </c>
      <c r="AK26" s="965">
        <v>0</v>
      </c>
      <c r="AL26" s="965">
        <v>0</v>
      </c>
      <c r="AM26" s="965">
        <v>13329</v>
      </c>
      <c r="AN26" s="965">
        <v>4</v>
      </c>
      <c r="AO26" s="965">
        <v>0</v>
      </c>
      <c r="AP26" s="965">
        <v>0</v>
      </c>
      <c r="AQ26" s="611">
        <v>43300</v>
      </c>
      <c r="AR26" s="965">
        <v>0</v>
      </c>
      <c r="AS26" s="965">
        <v>42301</v>
      </c>
      <c r="AT26" s="965">
        <v>0</v>
      </c>
      <c r="AU26" s="965">
        <v>409</v>
      </c>
      <c r="AV26" s="965">
        <v>1468</v>
      </c>
      <c r="AW26" s="965">
        <v>592</v>
      </c>
      <c r="AX26" s="619">
        <v>44770</v>
      </c>
      <c r="AY26" s="619">
        <v>88070</v>
      </c>
      <c r="AZ26" s="619">
        <v>61803</v>
      </c>
      <c r="BA26" s="619">
        <v>106573</v>
      </c>
      <c r="BB26" s="619">
        <v>149873</v>
      </c>
      <c r="BC26" s="619">
        <v>-86818</v>
      </c>
      <c r="BD26" s="619">
        <v>19755</v>
      </c>
      <c r="BE26" s="620">
        <v>63055</v>
      </c>
    </row>
    <row r="27" spans="2:57" ht="16.5" customHeight="1">
      <c r="B27" s="776" t="s">
        <v>139</v>
      </c>
      <c r="C27" s="928" t="s">
        <v>16</v>
      </c>
      <c r="D27" s="612">
        <v>206</v>
      </c>
      <c r="E27" s="965">
        <v>143</v>
      </c>
      <c r="F27" s="965">
        <v>36</v>
      </c>
      <c r="G27" s="965">
        <v>54</v>
      </c>
      <c r="H27" s="965">
        <v>1300</v>
      </c>
      <c r="I27" s="965">
        <v>2854</v>
      </c>
      <c r="J27" s="965">
        <v>2082</v>
      </c>
      <c r="K27" s="965">
        <v>272</v>
      </c>
      <c r="L27" s="965">
        <v>7</v>
      </c>
      <c r="M27" s="965">
        <v>65</v>
      </c>
      <c r="N27" s="965">
        <v>741</v>
      </c>
      <c r="O27" s="965">
        <v>174</v>
      </c>
      <c r="P27" s="965">
        <v>3261</v>
      </c>
      <c r="Q27" s="965">
        <v>71</v>
      </c>
      <c r="R27" s="965">
        <v>10</v>
      </c>
      <c r="S27" s="965">
        <v>246</v>
      </c>
      <c r="T27" s="965">
        <v>457</v>
      </c>
      <c r="U27" s="965">
        <v>1573</v>
      </c>
      <c r="V27" s="965">
        <v>71</v>
      </c>
      <c r="W27" s="965">
        <v>42</v>
      </c>
      <c r="X27" s="965">
        <v>97</v>
      </c>
      <c r="Y27" s="965">
        <v>2254</v>
      </c>
      <c r="Z27" s="965">
        <v>1704</v>
      </c>
      <c r="AA27" s="965">
        <v>3192</v>
      </c>
      <c r="AB27" s="965">
        <v>121</v>
      </c>
      <c r="AC27" s="965">
        <v>163</v>
      </c>
      <c r="AD27" s="965">
        <v>3731</v>
      </c>
      <c r="AE27" s="965">
        <v>3137</v>
      </c>
      <c r="AF27" s="965">
        <v>9</v>
      </c>
      <c r="AG27" s="965">
        <v>521</v>
      </c>
      <c r="AH27" s="965">
        <v>3309</v>
      </c>
      <c r="AI27" s="965">
        <v>3524</v>
      </c>
      <c r="AJ27" s="965">
        <v>4831</v>
      </c>
      <c r="AK27" s="965">
        <v>2603</v>
      </c>
      <c r="AL27" s="965">
        <v>1867</v>
      </c>
      <c r="AM27" s="965">
        <v>3131</v>
      </c>
      <c r="AN27" s="965">
        <v>2138</v>
      </c>
      <c r="AO27" s="965">
        <v>1503</v>
      </c>
      <c r="AP27" s="965">
        <v>50</v>
      </c>
      <c r="AQ27" s="611">
        <v>51550</v>
      </c>
      <c r="AR27" s="965">
        <v>1294</v>
      </c>
      <c r="AS27" s="965">
        <v>21945</v>
      </c>
      <c r="AT27" s="965">
        <v>0</v>
      </c>
      <c r="AU27" s="965">
        <v>451</v>
      </c>
      <c r="AV27" s="965">
        <v>3921</v>
      </c>
      <c r="AW27" s="965">
        <v>-70</v>
      </c>
      <c r="AX27" s="619">
        <v>27541</v>
      </c>
      <c r="AY27" s="619">
        <v>79091</v>
      </c>
      <c r="AZ27" s="619">
        <v>16225</v>
      </c>
      <c r="BA27" s="619">
        <v>43766</v>
      </c>
      <c r="BB27" s="619">
        <v>95316</v>
      </c>
      <c r="BC27" s="619">
        <v>-63312</v>
      </c>
      <c r="BD27" s="619">
        <v>-19546</v>
      </c>
      <c r="BE27" s="620">
        <v>32004</v>
      </c>
    </row>
    <row r="28" spans="2:57" ht="16.5" customHeight="1">
      <c r="B28" s="776" t="s">
        <v>140</v>
      </c>
      <c r="C28" s="928" t="s">
        <v>17</v>
      </c>
      <c r="D28" s="612">
        <v>522</v>
      </c>
      <c r="E28" s="965">
        <v>36</v>
      </c>
      <c r="F28" s="965">
        <v>0</v>
      </c>
      <c r="G28" s="965">
        <v>48</v>
      </c>
      <c r="H28" s="965">
        <v>96</v>
      </c>
      <c r="I28" s="965">
        <v>214</v>
      </c>
      <c r="J28" s="965">
        <v>370</v>
      </c>
      <c r="K28" s="965">
        <v>165</v>
      </c>
      <c r="L28" s="965">
        <v>22</v>
      </c>
      <c r="M28" s="965">
        <v>96</v>
      </c>
      <c r="N28" s="965">
        <v>280</v>
      </c>
      <c r="O28" s="965">
        <v>120</v>
      </c>
      <c r="P28" s="965">
        <v>363</v>
      </c>
      <c r="Q28" s="965">
        <v>205</v>
      </c>
      <c r="R28" s="965">
        <v>21</v>
      </c>
      <c r="S28" s="965">
        <v>180</v>
      </c>
      <c r="T28" s="965">
        <v>103</v>
      </c>
      <c r="U28" s="965">
        <v>1391</v>
      </c>
      <c r="V28" s="965">
        <v>51</v>
      </c>
      <c r="W28" s="965">
        <v>10</v>
      </c>
      <c r="X28" s="965">
        <v>41</v>
      </c>
      <c r="Y28" s="965">
        <v>33</v>
      </c>
      <c r="Z28" s="965">
        <v>290</v>
      </c>
      <c r="AA28" s="965">
        <v>4450</v>
      </c>
      <c r="AB28" s="965">
        <v>978</v>
      </c>
      <c r="AC28" s="965">
        <v>120</v>
      </c>
      <c r="AD28" s="965">
        <v>1693</v>
      </c>
      <c r="AE28" s="965">
        <v>480</v>
      </c>
      <c r="AF28" s="965">
        <v>3858</v>
      </c>
      <c r="AG28" s="965">
        <v>1930</v>
      </c>
      <c r="AH28" s="965">
        <v>760</v>
      </c>
      <c r="AI28" s="965">
        <v>3885</v>
      </c>
      <c r="AJ28" s="965">
        <v>1276</v>
      </c>
      <c r="AK28" s="965">
        <v>1370</v>
      </c>
      <c r="AL28" s="965">
        <v>83</v>
      </c>
      <c r="AM28" s="965">
        <v>578</v>
      </c>
      <c r="AN28" s="965">
        <v>677</v>
      </c>
      <c r="AO28" s="965">
        <v>0</v>
      </c>
      <c r="AP28" s="965">
        <v>0</v>
      </c>
      <c r="AQ28" s="611">
        <v>26795</v>
      </c>
      <c r="AR28" s="965">
        <v>0</v>
      </c>
      <c r="AS28" s="965">
        <v>0</v>
      </c>
      <c r="AT28" s="965">
        <v>0</v>
      </c>
      <c r="AU28" s="965">
        <v>226237</v>
      </c>
      <c r="AV28" s="965">
        <v>236889</v>
      </c>
      <c r="AW28" s="965">
        <v>0</v>
      </c>
      <c r="AX28" s="619">
        <v>463126</v>
      </c>
      <c r="AY28" s="619">
        <v>489921</v>
      </c>
      <c r="AZ28" s="619">
        <v>0</v>
      </c>
      <c r="BA28" s="619">
        <v>463126</v>
      </c>
      <c r="BB28" s="619">
        <v>489921</v>
      </c>
      <c r="BC28" s="619">
        <v>0</v>
      </c>
      <c r="BD28" s="619">
        <v>463126</v>
      </c>
      <c r="BE28" s="620">
        <v>489921</v>
      </c>
    </row>
    <row r="29" spans="2:57" ht="16.5" customHeight="1">
      <c r="B29" s="776" t="s">
        <v>141</v>
      </c>
      <c r="C29" s="928" t="s">
        <v>18</v>
      </c>
      <c r="D29" s="612">
        <v>1997</v>
      </c>
      <c r="E29" s="965">
        <v>170</v>
      </c>
      <c r="F29" s="965">
        <v>13</v>
      </c>
      <c r="G29" s="965">
        <v>654</v>
      </c>
      <c r="H29" s="965">
        <v>2121</v>
      </c>
      <c r="I29" s="965">
        <v>2071</v>
      </c>
      <c r="J29" s="965">
        <v>7132</v>
      </c>
      <c r="K29" s="965">
        <v>1552</v>
      </c>
      <c r="L29" s="965">
        <v>126</v>
      </c>
      <c r="M29" s="965">
        <v>986</v>
      </c>
      <c r="N29" s="965">
        <v>2431</v>
      </c>
      <c r="O29" s="965">
        <v>2109</v>
      </c>
      <c r="P29" s="965">
        <v>9130</v>
      </c>
      <c r="Q29" s="965">
        <v>1168</v>
      </c>
      <c r="R29" s="965">
        <v>159</v>
      </c>
      <c r="S29" s="965">
        <v>1032</v>
      </c>
      <c r="T29" s="965">
        <v>874</v>
      </c>
      <c r="U29" s="965">
        <v>8608</v>
      </c>
      <c r="V29" s="965">
        <v>338</v>
      </c>
      <c r="W29" s="965">
        <v>31</v>
      </c>
      <c r="X29" s="965">
        <v>841</v>
      </c>
      <c r="Y29" s="965">
        <v>532</v>
      </c>
      <c r="Z29" s="965">
        <v>1325</v>
      </c>
      <c r="AA29" s="965">
        <v>33344</v>
      </c>
      <c r="AB29" s="965">
        <v>1421</v>
      </c>
      <c r="AC29" s="965">
        <v>3107</v>
      </c>
      <c r="AD29" s="965">
        <v>15656</v>
      </c>
      <c r="AE29" s="965">
        <v>1014</v>
      </c>
      <c r="AF29" s="965">
        <v>593</v>
      </c>
      <c r="AG29" s="965">
        <v>1776</v>
      </c>
      <c r="AH29" s="965">
        <v>1438</v>
      </c>
      <c r="AI29" s="965">
        <v>4901</v>
      </c>
      <c r="AJ29" s="965">
        <v>7532</v>
      </c>
      <c r="AK29" s="965">
        <v>8069</v>
      </c>
      <c r="AL29" s="965">
        <v>188</v>
      </c>
      <c r="AM29" s="965">
        <v>1938</v>
      </c>
      <c r="AN29" s="965">
        <v>13358</v>
      </c>
      <c r="AO29" s="965">
        <v>0</v>
      </c>
      <c r="AP29" s="965">
        <v>135</v>
      </c>
      <c r="AQ29" s="611">
        <v>139870</v>
      </c>
      <c r="AR29" s="965">
        <v>40</v>
      </c>
      <c r="AS29" s="965">
        <v>48966</v>
      </c>
      <c r="AT29" s="965">
        <v>0</v>
      </c>
      <c r="AU29" s="965">
        <v>0</v>
      </c>
      <c r="AV29" s="965">
        <v>0</v>
      </c>
      <c r="AW29" s="965">
        <v>0</v>
      </c>
      <c r="AX29" s="619">
        <v>49006</v>
      </c>
      <c r="AY29" s="619">
        <v>188876</v>
      </c>
      <c r="AZ29" s="619">
        <v>202517</v>
      </c>
      <c r="BA29" s="619">
        <v>251523</v>
      </c>
      <c r="BB29" s="619">
        <v>391393</v>
      </c>
      <c r="BC29" s="619">
        <v>-42207</v>
      </c>
      <c r="BD29" s="619">
        <v>209316</v>
      </c>
      <c r="BE29" s="620">
        <v>349186</v>
      </c>
    </row>
    <row r="30" spans="2:57" ht="16.5" customHeight="1">
      <c r="B30" s="776" t="s">
        <v>143</v>
      </c>
      <c r="C30" s="928" t="s">
        <v>29</v>
      </c>
      <c r="D30" s="612">
        <v>71</v>
      </c>
      <c r="E30" s="965">
        <v>6</v>
      </c>
      <c r="F30" s="965">
        <v>0</v>
      </c>
      <c r="G30" s="965">
        <v>46</v>
      </c>
      <c r="H30" s="965">
        <v>320</v>
      </c>
      <c r="I30" s="965">
        <v>83</v>
      </c>
      <c r="J30" s="965">
        <v>357</v>
      </c>
      <c r="K30" s="965">
        <v>278</v>
      </c>
      <c r="L30" s="965">
        <v>3</v>
      </c>
      <c r="M30" s="965">
        <v>31</v>
      </c>
      <c r="N30" s="965">
        <v>71</v>
      </c>
      <c r="O30" s="965">
        <v>22</v>
      </c>
      <c r="P30" s="965">
        <v>132</v>
      </c>
      <c r="Q30" s="965">
        <v>39</v>
      </c>
      <c r="R30" s="965">
        <v>10</v>
      </c>
      <c r="S30" s="965">
        <v>64</v>
      </c>
      <c r="T30" s="965">
        <v>45</v>
      </c>
      <c r="U30" s="965">
        <v>582</v>
      </c>
      <c r="V30" s="965">
        <v>10</v>
      </c>
      <c r="W30" s="965">
        <v>1</v>
      </c>
      <c r="X30" s="965">
        <v>19</v>
      </c>
      <c r="Y30" s="965">
        <v>33</v>
      </c>
      <c r="Z30" s="965">
        <v>354</v>
      </c>
      <c r="AA30" s="965">
        <v>152</v>
      </c>
      <c r="AB30" s="965">
        <v>2973</v>
      </c>
      <c r="AC30" s="965">
        <v>380</v>
      </c>
      <c r="AD30" s="965">
        <v>1550</v>
      </c>
      <c r="AE30" s="965">
        <v>248</v>
      </c>
      <c r="AF30" s="965">
        <v>54</v>
      </c>
      <c r="AG30" s="965">
        <v>1305</v>
      </c>
      <c r="AH30" s="965">
        <v>480</v>
      </c>
      <c r="AI30" s="965">
        <v>1701</v>
      </c>
      <c r="AJ30" s="965">
        <v>3231</v>
      </c>
      <c r="AK30" s="965">
        <v>3081</v>
      </c>
      <c r="AL30" s="965">
        <v>92</v>
      </c>
      <c r="AM30" s="965">
        <v>412</v>
      </c>
      <c r="AN30" s="965">
        <v>3175</v>
      </c>
      <c r="AO30" s="965">
        <v>0</v>
      </c>
      <c r="AP30" s="965">
        <v>42</v>
      </c>
      <c r="AQ30" s="611">
        <v>21453</v>
      </c>
      <c r="AR30" s="965">
        <v>16</v>
      </c>
      <c r="AS30" s="965">
        <v>14113</v>
      </c>
      <c r="AT30" s="965">
        <v>-2222</v>
      </c>
      <c r="AU30" s="965">
        <v>0</v>
      </c>
      <c r="AV30" s="965">
        <v>0</v>
      </c>
      <c r="AW30" s="965">
        <v>0</v>
      </c>
      <c r="AX30" s="619">
        <v>11907</v>
      </c>
      <c r="AY30" s="619">
        <v>33360</v>
      </c>
      <c r="AZ30" s="619">
        <v>34</v>
      </c>
      <c r="BA30" s="619">
        <v>11941</v>
      </c>
      <c r="BB30" s="619">
        <v>33394</v>
      </c>
      <c r="BC30" s="619">
        <v>-3</v>
      </c>
      <c r="BD30" s="619">
        <v>11938</v>
      </c>
      <c r="BE30" s="620">
        <v>33391</v>
      </c>
    </row>
    <row r="31" spans="2:57" ht="16.5" customHeight="1">
      <c r="B31" s="776" t="s">
        <v>145</v>
      </c>
      <c r="C31" s="928" t="s">
        <v>30</v>
      </c>
      <c r="D31" s="612">
        <v>60</v>
      </c>
      <c r="E31" s="965">
        <v>4</v>
      </c>
      <c r="F31" s="965">
        <v>0</v>
      </c>
      <c r="G31" s="965">
        <v>39</v>
      </c>
      <c r="H31" s="965">
        <v>138</v>
      </c>
      <c r="I31" s="965">
        <v>30</v>
      </c>
      <c r="J31" s="965">
        <v>168</v>
      </c>
      <c r="K31" s="965">
        <v>310</v>
      </c>
      <c r="L31" s="965">
        <v>0</v>
      </c>
      <c r="M31" s="965">
        <v>1</v>
      </c>
      <c r="N31" s="965">
        <v>92</v>
      </c>
      <c r="O31" s="965">
        <v>0</v>
      </c>
      <c r="P31" s="965">
        <v>3</v>
      </c>
      <c r="Q31" s="965">
        <v>4</v>
      </c>
      <c r="R31" s="965">
        <v>2</v>
      </c>
      <c r="S31" s="965">
        <v>1</v>
      </c>
      <c r="T31" s="965">
        <v>11</v>
      </c>
      <c r="U31" s="965">
        <v>217</v>
      </c>
      <c r="V31" s="965">
        <v>8</v>
      </c>
      <c r="W31" s="965">
        <v>1</v>
      </c>
      <c r="X31" s="965">
        <v>11</v>
      </c>
      <c r="Y31" s="965">
        <v>7</v>
      </c>
      <c r="Z31" s="965">
        <v>1235</v>
      </c>
      <c r="AA31" s="965">
        <v>4461</v>
      </c>
      <c r="AB31" s="965">
        <v>66</v>
      </c>
      <c r="AC31" s="965">
        <v>0</v>
      </c>
      <c r="AD31" s="965">
        <v>774</v>
      </c>
      <c r="AE31" s="965">
        <v>636</v>
      </c>
      <c r="AF31" s="965">
        <v>2</v>
      </c>
      <c r="AG31" s="965">
        <v>613</v>
      </c>
      <c r="AH31" s="965">
        <v>1024</v>
      </c>
      <c r="AI31" s="965">
        <v>13091</v>
      </c>
      <c r="AJ31" s="965">
        <v>1760</v>
      </c>
      <c r="AK31" s="965">
        <v>2233</v>
      </c>
      <c r="AL31" s="965">
        <v>2</v>
      </c>
      <c r="AM31" s="965">
        <v>142</v>
      </c>
      <c r="AN31" s="965">
        <v>6891</v>
      </c>
      <c r="AO31" s="965">
        <v>0</v>
      </c>
      <c r="AP31" s="965">
        <v>428</v>
      </c>
      <c r="AQ31" s="611">
        <v>34465</v>
      </c>
      <c r="AR31" s="965">
        <v>0</v>
      </c>
      <c r="AS31" s="965">
        <v>2240</v>
      </c>
      <c r="AT31" s="965">
        <v>8470</v>
      </c>
      <c r="AU31" s="965">
        <v>0</v>
      </c>
      <c r="AV31" s="965">
        <v>0</v>
      </c>
      <c r="AW31" s="965">
        <v>0</v>
      </c>
      <c r="AX31" s="619">
        <v>10710</v>
      </c>
      <c r="AY31" s="619">
        <v>45175</v>
      </c>
      <c r="AZ31" s="619">
        <v>56</v>
      </c>
      <c r="BA31" s="619">
        <v>10766</v>
      </c>
      <c r="BB31" s="619">
        <v>45231</v>
      </c>
      <c r="BC31" s="619">
        <v>-3119</v>
      </c>
      <c r="BD31" s="619">
        <v>7647</v>
      </c>
      <c r="BE31" s="620">
        <v>42112</v>
      </c>
    </row>
    <row r="32" spans="2:57" ht="16.5" customHeight="1">
      <c r="B32" s="776" t="s">
        <v>146</v>
      </c>
      <c r="C32" s="928" t="s">
        <v>19</v>
      </c>
      <c r="D32" s="612">
        <v>12691</v>
      </c>
      <c r="E32" s="965">
        <v>595</v>
      </c>
      <c r="F32" s="965">
        <v>164</v>
      </c>
      <c r="G32" s="965">
        <v>277</v>
      </c>
      <c r="H32" s="965">
        <v>10874</v>
      </c>
      <c r="I32" s="965">
        <v>6746</v>
      </c>
      <c r="J32" s="965">
        <v>8276</v>
      </c>
      <c r="K32" s="965">
        <v>3734</v>
      </c>
      <c r="L32" s="965">
        <v>319</v>
      </c>
      <c r="M32" s="965">
        <v>1742</v>
      </c>
      <c r="N32" s="965">
        <v>1899</v>
      </c>
      <c r="O32" s="965">
        <v>563</v>
      </c>
      <c r="P32" s="965">
        <v>1477</v>
      </c>
      <c r="Q32" s="965">
        <v>2693</v>
      </c>
      <c r="R32" s="965">
        <v>428</v>
      </c>
      <c r="S32" s="965">
        <v>3765</v>
      </c>
      <c r="T32" s="965">
        <v>3145</v>
      </c>
      <c r="U32" s="965">
        <v>13607</v>
      </c>
      <c r="V32" s="965">
        <v>1380</v>
      </c>
      <c r="W32" s="965">
        <v>238</v>
      </c>
      <c r="X32" s="965">
        <v>3063</v>
      </c>
      <c r="Y32" s="965">
        <v>2290</v>
      </c>
      <c r="Z32" s="965">
        <v>25583</v>
      </c>
      <c r="AA32" s="965">
        <v>5856</v>
      </c>
      <c r="AB32" s="965">
        <v>600</v>
      </c>
      <c r="AC32" s="965">
        <v>620</v>
      </c>
      <c r="AD32" s="965">
        <v>5856</v>
      </c>
      <c r="AE32" s="965">
        <v>1051</v>
      </c>
      <c r="AF32" s="965">
        <v>396</v>
      </c>
      <c r="AG32" s="965">
        <v>12870</v>
      </c>
      <c r="AH32" s="965">
        <v>2150</v>
      </c>
      <c r="AI32" s="965">
        <v>3875</v>
      </c>
      <c r="AJ32" s="965">
        <v>5019</v>
      </c>
      <c r="AK32" s="965">
        <v>33196</v>
      </c>
      <c r="AL32" s="965">
        <v>1655</v>
      </c>
      <c r="AM32" s="965">
        <v>7690</v>
      </c>
      <c r="AN32" s="965">
        <v>25126</v>
      </c>
      <c r="AO32" s="965">
        <v>2320</v>
      </c>
      <c r="AP32" s="965">
        <v>300</v>
      </c>
      <c r="AQ32" s="611">
        <v>214129</v>
      </c>
      <c r="AR32" s="965">
        <v>9796</v>
      </c>
      <c r="AS32" s="965">
        <v>343776</v>
      </c>
      <c r="AT32" s="965">
        <v>69</v>
      </c>
      <c r="AU32" s="965">
        <v>2399</v>
      </c>
      <c r="AV32" s="965">
        <v>35096</v>
      </c>
      <c r="AW32" s="965">
        <v>1150</v>
      </c>
      <c r="AX32" s="619">
        <v>392286</v>
      </c>
      <c r="AY32" s="619">
        <v>606415</v>
      </c>
      <c r="AZ32" s="619">
        <v>169620</v>
      </c>
      <c r="BA32" s="619">
        <v>561906</v>
      </c>
      <c r="BB32" s="619">
        <v>776035</v>
      </c>
      <c r="BC32" s="619">
        <v>-224710</v>
      </c>
      <c r="BD32" s="619">
        <v>337196</v>
      </c>
      <c r="BE32" s="620">
        <v>551325</v>
      </c>
    </row>
    <row r="33" spans="2:57" ht="16.5" customHeight="1">
      <c r="B33" s="776" t="s">
        <v>147</v>
      </c>
      <c r="C33" s="928" t="s">
        <v>20</v>
      </c>
      <c r="D33" s="612">
        <v>1243</v>
      </c>
      <c r="E33" s="965">
        <v>284</v>
      </c>
      <c r="F33" s="965">
        <v>36</v>
      </c>
      <c r="G33" s="965">
        <v>563</v>
      </c>
      <c r="H33" s="965">
        <v>778</v>
      </c>
      <c r="I33" s="965">
        <v>1507</v>
      </c>
      <c r="J33" s="965">
        <v>1047</v>
      </c>
      <c r="K33" s="965">
        <v>562</v>
      </c>
      <c r="L33" s="965">
        <v>11</v>
      </c>
      <c r="M33" s="965">
        <v>120</v>
      </c>
      <c r="N33" s="965">
        <v>549</v>
      </c>
      <c r="O33" s="965">
        <v>112</v>
      </c>
      <c r="P33" s="965">
        <v>486</v>
      </c>
      <c r="Q33" s="965">
        <v>717</v>
      </c>
      <c r="R33" s="965">
        <v>68</v>
      </c>
      <c r="S33" s="965">
        <v>618</v>
      </c>
      <c r="T33" s="965">
        <v>1016</v>
      </c>
      <c r="U33" s="965">
        <v>2229</v>
      </c>
      <c r="V33" s="965">
        <v>157</v>
      </c>
      <c r="W33" s="965">
        <v>32</v>
      </c>
      <c r="X33" s="965">
        <v>210</v>
      </c>
      <c r="Y33" s="965">
        <v>451</v>
      </c>
      <c r="Z33" s="965">
        <v>6761</v>
      </c>
      <c r="AA33" s="965">
        <v>6404</v>
      </c>
      <c r="AB33" s="965">
        <v>797</v>
      </c>
      <c r="AC33" s="965">
        <v>1124</v>
      </c>
      <c r="AD33" s="965">
        <v>8992</v>
      </c>
      <c r="AE33" s="965">
        <v>7771</v>
      </c>
      <c r="AF33" s="965">
        <v>29746</v>
      </c>
      <c r="AG33" s="965">
        <v>6557</v>
      </c>
      <c r="AH33" s="965">
        <v>1190</v>
      </c>
      <c r="AI33" s="965">
        <v>7970</v>
      </c>
      <c r="AJ33" s="965">
        <v>2674</v>
      </c>
      <c r="AK33" s="965">
        <v>5394</v>
      </c>
      <c r="AL33" s="965">
        <v>990</v>
      </c>
      <c r="AM33" s="965">
        <v>2329</v>
      </c>
      <c r="AN33" s="965">
        <v>2768</v>
      </c>
      <c r="AO33" s="965">
        <v>0</v>
      </c>
      <c r="AP33" s="965">
        <v>85</v>
      </c>
      <c r="AQ33" s="611">
        <v>104348</v>
      </c>
      <c r="AR33" s="965">
        <v>2</v>
      </c>
      <c r="AS33" s="965">
        <v>138525</v>
      </c>
      <c r="AT33" s="965">
        <v>0</v>
      </c>
      <c r="AU33" s="965">
        <v>0</v>
      </c>
      <c r="AV33" s="965">
        <v>0</v>
      </c>
      <c r="AW33" s="965">
        <v>0</v>
      </c>
      <c r="AX33" s="619">
        <v>138527</v>
      </c>
      <c r="AY33" s="619">
        <v>242875</v>
      </c>
      <c r="AZ33" s="619">
        <v>2820</v>
      </c>
      <c r="BA33" s="619">
        <v>141347</v>
      </c>
      <c r="BB33" s="619">
        <v>245695</v>
      </c>
      <c r="BC33" s="619">
        <v>-51563</v>
      </c>
      <c r="BD33" s="619">
        <v>89784</v>
      </c>
      <c r="BE33" s="620">
        <v>194132</v>
      </c>
    </row>
    <row r="34" spans="2:57" ht="16.5" customHeight="1">
      <c r="B34" s="776" t="s">
        <v>149</v>
      </c>
      <c r="C34" s="928" t="s">
        <v>21</v>
      </c>
      <c r="D34" s="612">
        <v>152</v>
      </c>
      <c r="E34" s="965">
        <v>24</v>
      </c>
      <c r="F34" s="965">
        <v>1</v>
      </c>
      <c r="G34" s="965">
        <v>182</v>
      </c>
      <c r="H34" s="965">
        <v>450</v>
      </c>
      <c r="I34" s="965">
        <v>402</v>
      </c>
      <c r="J34" s="965">
        <v>238</v>
      </c>
      <c r="K34" s="965">
        <v>322</v>
      </c>
      <c r="L34" s="965">
        <v>9</v>
      </c>
      <c r="M34" s="965">
        <v>103</v>
      </c>
      <c r="N34" s="965">
        <v>171</v>
      </c>
      <c r="O34" s="965">
        <v>51</v>
      </c>
      <c r="P34" s="965">
        <v>47</v>
      </c>
      <c r="Q34" s="965">
        <v>349</v>
      </c>
      <c r="R34" s="965">
        <v>34</v>
      </c>
      <c r="S34" s="965">
        <v>284</v>
      </c>
      <c r="T34" s="965">
        <v>110</v>
      </c>
      <c r="U34" s="965">
        <v>535</v>
      </c>
      <c r="V34" s="965">
        <v>62</v>
      </c>
      <c r="W34" s="965">
        <v>12</v>
      </c>
      <c r="X34" s="965">
        <v>27</v>
      </c>
      <c r="Y34" s="965">
        <v>70</v>
      </c>
      <c r="Z34" s="965">
        <v>1647</v>
      </c>
      <c r="AA34" s="965">
        <v>1813</v>
      </c>
      <c r="AB34" s="965">
        <v>46</v>
      </c>
      <c r="AC34" s="965">
        <v>76</v>
      </c>
      <c r="AD34" s="965">
        <v>14068</v>
      </c>
      <c r="AE34" s="965">
        <v>2884</v>
      </c>
      <c r="AF34" s="965">
        <v>7770</v>
      </c>
      <c r="AG34" s="965">
        <v>4917</v>
      </c>
      <c r="AH34" s="965">
        <v>2792</v>
      </c>
      <c r="AI34" s="965">
        <v>495</v>
      </c>
      <c r="AJ34" s="965">
        <v>1553</v>
      </c>
      <c r="AK34" s="965">
        <v>9488</v>
      </c>
      <c r="AL34" s="965">
        <v>801</v>
      </c>
      <c r="AM34" s="965">
        <v>2348</v>
      </c>
      <c r="AN34" s="965">
        <v>4900</v>
      </c>
      <c r="AO34" s="965">
        <v>0</v>
      </c>
      <c r="AP34" s="965">
        <v>940</v>
      </c>
      <c r="AQ34" s="611">
        <v>60173</v>
      </c>
      <c r="AR34" s="965">
        <v>0</v>
      </c>
      <c r="AS34" s="965">
        <v>378781</v>
      </c>
      <c r="AT34" s="965">
        <v>66</v>
      </c>
      <c r="AU34" s="965">
        <v>0</v>
      </c>
      <c r="AV34" s="965">
        <v>4203</v>
      </c>
      <c r="AW34" s="965">
        <v>0</v>
      </c>
      <c r="AX34" s="619">
        <v>383050</v>
      </c>
      <c r="AY34" s="619">
        <v>443223</v>
      </c>
      <c r="AZ34" s="619">
        <v>1</v>
      </c>
      <c r="BA34" s="619">
        <v>383051</v>
      </c>
      <c r="BB34" s="619">
        <v>443224</v>
      </c>
      <c r="BC34" s="619">
        <v>-45834</v>
      </c>
      <c r="BD34" s="619">
        <v>337217</v>
      </c>
      <c r="BE34" s="620">
        <v>397390</v>
      </c>
    </row>
    <row r="35" spans="2:57" ht="16.5" customHeight="1">
      <c r="B35" s="776" t="s">
        <v>151</v>
      </c>
      <c r="C35" s="928" t="s">
        <v>32</v>
      </c>
      <c r="D35" s="612">
        <v>10161</v>
      </c>
      <c r="E35" s="965">
        <v>2001</v>
      </c>
      <c r="F35" s="965">
        <v>153</v>
      </c>
      <c r="G35" s="965">
        <v>2356</v>
      </c>
      <c r="H35" s="965">
        <v>4707</v>
      </c>
      <c r="I35" s="965">
        <v>1996</v>
      </c>
      <c r="J35" s="965">
        <v>5122</v>
      </c>
      <c r="K35" s="965">
        <v>2433</v>
      </c>
      <c r="L35" s="965">
        <v>361</v>
      </c>
      <c r="M35" s="965">
        <v>611</v>
      </c>
      <c r="N35" s="965">
        <v>3065</v>
      </c>
      <c r="O35" s="965">
        <v>524</v>
      </c>
      <c r="P35" s="965">
        <v>2283</v>
      </c>
      <c r="Q35" s="965">
        <v>1888</v>
      </c>
      <c r="R35" s="965">
        <v>213</v>
      </c>
      <c r="S35" s="965">
        <v>1732</v>
      </c>
      <c r="T35" s="965">
        <v>1547</v>
      </c>
      <c r="U35" s="965">
        <v>6243</v>
      </c>
      <c r="V35" s="965">
        <v>552</v>
      </c>
      <c r="W35" s="965">
        <v>130</v>
      </c>
      <c r="X35" s="965">
        <v>836</v>
      </c>
      <c r="Y35" s="965">
        <v>4294</v>
      </c>
      <c r="Z35" s="965">
        <v>21314</v>
      </c>
      <c r="AA35" s="965">
        <v>12093</v>
      </c>
      <c r="AB35" s="965">
        <v>662</v>
      </c>
      <c r="AC35" s="965">
        <v>2608</v>
      </c>
      <c r="AD35" s="965">
        <v>65978</v>
      </c>
      <c r="AE35" s="965">
        <v>7041</v>
      </c>
      <c r="AF35" s="965">
        <v>605</v>
      </c>
      <c r="AG35" s="965">
        <v>28807</v>
      </c>
      <c r="AH35" s="965">
        <v>5102</v>
      </c>
      <c r="AI35" s="965">
        <v>13201</v>
      </c>
      <c r="AJ35" s="965">
        <v>9456</v>
      </c>
      <c r="AK35" s="965">
        <v>9836</v>
      </c>
      <c r="AL35" s="965">
        <v>1612</v>
      </c>
      <c r="AM35" s="965">
        <v>5751</v>
      </c>
      <c r="AN35" s="965">
        <v>15039</v>
      </c>
      <c r="AO35" s="965">
        <v>520</v>
      </c>
      <c r="AP35" s="965">
        <v>2823</v>
      </c>
      <c r="AQ35" s="611">
        <v>255656</v>
      </c>
      <c r="AR35" s="965">
        <v>2450</v>
      </c>
      <c r="AS35" s="965">
        <v>77460</v>
      </c>
      <c r="AT35" s="965">
        <v>752</v>
      </c>
      <c r="AU35" s="965">
        <v>230</v>
      </c>
      <c r="AV35" s="965">
        <v>3002</v>
      </c>
      <c r="AW35" s="965">
        <v>325</v>
      </c>
      <c r="AX35" s="619">
        <v>84219</v>
      </c>
      <c r="AY35" s="619">
        <v>339875</v>
      </c>
      <c r="AZ35" s="619">
        <v>69366</v>
      </c>
      <c r="BA35" s="619">
        <v>153585</v>
      </c>
      <c r="BB35" s="619">
        <v>409241</v>
      </c>
      <c r="BC35" s="619">
        <v>-147998</v>
      </c>
      <c r="BD35" s="619">
        <v>5587</v>
      </c>
      <c r="BE35" s="620">
        <v>261243</v>
      </c>
    </row>
    <row r="36" spans="2:57" ht="16.5" customHeight="1">
      <c r="B36" s="776" t="s">
        <v>153</v>
      </c>
      <c r="C36" s="928" t="s">
        <v>22</v>
      </c>
      <c r="D36" s="612">
        <v>594</v>
      </c>
      <c r="E36" s="965">
        <v>55</v>
      </c>
      <c r="F36" s="965">
        <v>21</v>
      </c>
      <c r="G36" s="965">
        <v>155</v>
      </c>
      <c r="H36" s="965">
        <v>691</v>
      </c>
      <c r="I36" s="965">
        <v>454</v>
      </c>
      <c r="J36" s="965">
        <v>580</v>
      </c>
      <c r="K36" s="965">
        <v>2584</v>
      </c>
      <c r="L36" s="965">
        <v>23</v>
      </c>
      <c r="M36" s="965">
        <v>201</v>
      </c>
      <c r="N36" s="965">
        <v>258</v>
      </c>
      <c r="O36" s="965">
        <v>80</v>
      </c>
      <c r="P36" s="965">
        <v>401</v>
      </c>
      <c r="Q36" s="965">
        <v>362</v>
      </c>
      <c r="R36" s="965">
        <v>52</v>
      </c>
      <c r="S36" s="965">
        <v>1269</v>
      </c>
      <c r="T36" s="965">
        <v>543</v>
      </c>
      <c r="U36" s="965">
        <v>3204</v>
      </c>
      <c r="V36" s="965">
        <v>394</v>
      </c>
      <c r="W36" s="965">
        <v>87</v>
      </c>
      <c r="X36" s="965">
        <v>184</v>
      </c>
      <c r="Y36" s="965">
        <v>188</v>
      </c>
      <c r="Z36" s="965">
        <v>4460</v>
      </c>
      <c r="AA36" s="965">
        <v>4149</v>
      </c>
      <c r="AB36" s="965">
        <v>1321</v>
      </c>
      <c r="AC36" s="965">
        <v>407</v>
      </c>
      <c r="AD36" s="965">
        <v>21550</v>
      </c>
      <c r="AE36" s="965">
        <v>11262</v>
      </c>
      <c r="AF36" s="965">
        <v>605</v>
      </c>
      <c r="AG36" s="965">
        <v>2173</v>
      </c>
      <c r="AH36" s="965">
        <v>37759</v>
      </c>
      <c r="AI36" s="965">
        <v>11883</v>
      </c>
      <c r="AJ36" s="965">
        <v>7288</v>
      </c>
      <c r="AK36" s="965">
        <v>7609</v>
      </c>
      <c r="AL36" s="965">
        <v>3037</v>
      </c>
      <c r="AM36" s="965">
        <v>16084</v>
      </c>
      <c r="AN36" s="965">
        <v>6582</v>
      </c>
      <c r="AO36" s="965">
        <v>0</v>
      </c>
      <c r="AP36" s="965">
        <v>2254</v>
      </c>
      <c r="AQ36" s="611">
        <v>150803</v>
      </c>
      <c r="AR36" s="965">
        <v>1065</v>
      </c>
      <c r="AS36" s="965">
        <v>97816</v>
      </c>
      <c r="AT36" s="965">
        <v>260</v>
      </c>
      <c r="AU36" s="965">
        <v>716</v>
      </c>
      <c r="AV36" s="965">
        <v>5732</v>
      </c>
      <c r="AW36" s="965">
        <v>-218</v>
      </c>
      <c r="AX36" s="619">
        <v>105371</v>
      </c>
      <c r="AY36" s="619">
        <v>256174</v>
      </c>
      <c r="AZ36" s="619">
        <v>20442</v>
      </c>
      <c r="BA36" s="619">
        <v>125813</v>
      </c>
      <c r="BB36" s="619">
        <v>276616</v>
      </c>
      <c r="BC36" s="619">
        <v>-90674</v>
      </c>
      <c r="BD36" s="619">
        <v>35139</v>
      </c>
      <c r="BE36" s="620">
        <v>185942</v>
      </c>
    </row>
    <row r="37" spans="2:57" ht="16.5" customHeight="1">
      <c r="B37" s="776" t="s">
        <v>155</v>
      </c>
      <c r="C37" s="928" t="s">
        <v>23</v>
      </c>
      <c r="D37" s="612">
        <v>0</v>
      </c>
      <c r="E37" s="965">
        <v>0</v>
      </c>
      <c r="F37" s="965">
        <v>0</v>
      </c>
      <c r="G37" s="965">
        <v>0</v>
      </c>
      <c r="H37" s="965">
        <v>0</v>
      </c>
      <c r="I37" s="965">
        <v>0</v>
      </c>
      <c r="J37" s="965">
        <v>0</v>
      </c>
      <c r="K37" s="965">
        <v>0</v>
      </c>
      <c r="L37" s="965">
        <v>0</v>
      </c>
      <c r="M37" s="965">
        <v>0</v>
      </c>
      <c r="N37" s="965">
        <v>0</v>
      </c>
      <c r="O37" s="965">
        <v>0</v>
      </c>
      <c r="P37" s="965">
        <v>0</v>
      </c>
      <c r="Q37" s="965">
        <v>0</v>
      </c>
      <c r="R37" s="965">
        <v>0</v>
      </c>
      <c r="S37" s="965">
        <v>0</v>
      </c>
      <c r="T37" s="965">
        <v>0</v>
      </c>
      <c r="U37" s="965">
        <v>0</v>
      </c>
      <c r="V37" s="965">
        <v>0</v>
      </c>
      <c r="W37" s="965">
        <v>0</v>
      </c>
      <c r="X37" s="965">
        <v>0</v>
      </c>
      <c r="Y37" s="965">
        <v>0</v>
      </c>
      <c r="Z37" s="965">
        <v>0</v>
      </c>
      <c r="AA37" s="965">
        <v>0</v>
      </c>
      <c r="AB37" s="965">
        <v>0</v>
      </c>
      <c r="AC37" s="965">
        <v>0</v>
      </c>
      <c r="AD37" s="965">
        <v>0</v>
      </c>
      <c r="AE37" s="965">
        <v>0</v>
      </c>
      <c r="AF37" s="965">
        <v>0</v>
      </c>
      <c r="AG37" s="965">
        <v>0</v>
      </c>
      <c r="AH37" s="965">
        <v>0</v>
      </c>
      <c r="AI37" s="965">
        <v>0</v>
      </c>
      <c r="AJ37" s="965">
        <v>0</v>
      </c>
      <c r="AK37" s="965">
        <v>0</v>
      </c>
      <c r="AL37" s="965">
        <v>0</v>
      </c>
      <c r="AM37" s="965">
        <v>0</v>
      </c>
      <c r="AN37" s="965">
        <v>0</v>
      </c>
      <c r="AO37" s="965">
        <v>0</v>
      </c>
      <c r="AP37" s="965">
        <v>7359</v>
      </c>
      <c r="AQ37" s="611">
        <v>7359</v>
      </c>
      <c r="AR37" s="965">
        <v>0</v>
      </c>
      <c r="AS37" s="965">
        <v>8337</v>
      </c>
      <c r="AT37" s="965">
        <v>390898</v>
      </c>
      <c r="AU37" s="965">
        <v>0</v>
      </c>
      <c r="AV37" s="965">
        <v>0</v>
      </c>
      <c r="AW37" s="965">
        <v>0</v>
      </c>
      <c r="AX37" s="619">
        <v>399235</v>
      </c>
      <c r="AY37" s="619">
        <v>406594</v>
      </c>
      <c r="AZ37" s="619">
        <v>0</v>
      </c>
      <c r="BA37" s="619">
        <v>399235</v>
      </c>
      <c r="BB37" s="619">
        <v>406594</v>
      </c>
      <c r="BC37" s="619">
        <v>0</v>
      </c>
      <c r="BD37" s="619">
        <v>399235</v>
      </c>
      <c r="BE37" s="620">
        <v>406594</v>
      </c>
    </row>
    <row r="38" spans="2:57" ht="16.5" customHeight="1">
      <c r="B38" s="776" t="s">
        <v>156</v>
      </c>
      <c r="C38" s="928" t="s">
        <v>24</v>
      </c>
      <c r="D38" s="612">
        <v>2</v>
      </c>
      <c r="E38" s="965">
        <v>6</v>
      </c>
      <c r="F38" s="965">
        <v>0</v>
      </c>
      <c r="G38" s="965">
        <v>1</v>
      </c>
      <c r="H38" s="965">
        <v>48</v>
      </c>
      <c r="I38" s="965">
        <v>2</v>
      </c>
      <c r="J38" s="965">
        <v>18</v>
      </c>
      <c r="K38" s="965">
        <v>24</v>
      </c>
      <c r="L38" s="965">
        <v>0</v>
      </c>
      <c r="M38" s="965">
        <v>5</v>
      </c>
      <c r="N38" s="965">
        <v>3</v>
      </c>
      <c r="O38" s="965">
        <v>3</v>
      </c>
      <c r="P38" s="965">
        <v>0</v>
      </c>
      <c r="Q38" s="965">
        <v>39</v>
      </c>
      <c r="R38" s="965">
        <v>7</v>
      </c>
      <c r="S38" s="965">
        <v>38</v>
      </c>
      <c r="T38" s="965">
        <v>20</v>
      </c>
      <c r="U38" s="965">
        <v>432</v>
      </c>
      <c r="V38" s="965">
        <v>24</v>
      </c>
      <c r="W38" s="965">
        <v>11</v>
      </c>
      <c r="X38" s="965">
        <v>8</v>
      </c>
      <c r="Y38" s="965">
        <v>3</v>
      </c>
      <c r="Z38" s="965">
        <v>72</v>
      </c>
      <c r="AA38" s="965">
        <v>219</v>
      </c>
      <c r="AB38" s="965">
        <v>3</v>
      </c>
      <c r="AC38" s="965">
        <v>6</v>
      </c>
      <c r="AD38" s="965">
        <v>123</v>
      </c>
      <c r="AE38" s="965">
        <v>46</v>
      </c>
      <c r="AF38" s="965">
        <v>0</v>
      </c>
      <c r="AG38" s="965">
        <v>131</v>
      </c>
      <c r="AH38" s="965">
        <v>758</v>
      </c>
      <c r="AI38" s="965">
        <v>33</v>
      </c>
      <c r="AJ38" s="965">
        <v>0</v>
      </c>
      <c r="AK38" s="965">
        <v>52</v>
      </c>
      <c r="AL38" s="965">
        <v>0</v>
      </c>
      <c r="AM38" s="965">
        <v>144</v>
      </c>
      <c r="AN38" s="965">
        <v>131</v>
      </c>
      <c r="AO38" s="965">
        <v>0</v>
      </c>
      <c r="AP38" s="965">
        <v>5</v>
      </c>
      <c r="AQ38" s="611">
        <v>2417</v>
      </c>
      <c r="AR38" s="965">
        <v>0</v>
      </c>
      <c r="AS38" s="965">
        <v>29660</v>
      </c>
      <c r="AT38" s="965">
        <v>203147</v>
      </c>
      <c r="AU38" s="965">
        <v>46504</v>
      </c>
      <c r="AV38" s="965">
        <v>62253</v>
      </c>
      <c r="AW38" s="965">
        <v>0</v>
      </c>
      <c r="AX38" s="619">
        <v>341564</v>
      </c>
      <c r="AY38" s="619">
        <v>343981</v>
      </c>
      <c r="AZ38" s="619">
        <v>7409</v>
      </c>
      <c r="BA38" s="619">
        <v>348973</v>
      </c>
      <c r="BB38" s="619">
        <v>351390</v>
      </c>
      <c r="BC38" s="619">
        <v>-21325</v>
      </c>
      <c r="BD38" s="619">
        <v>327648</v>
      </c>
      <c r="BE38" s="620">
        <v>330065</v>
      </c>
    </row>
    <row r="39" spans="2:57" ht="16.5" customHeight="1">
      <c r="B39" s="776" t="s">
        <v>158</v>
      </c>
      <c r="C39" s="928" t="s">
        <v>31</v>
      </c>
      <c r="D39" s="612">
        <v>26</v>
      </c>
      <c r="E39" s="965">
        <v>0</v>
      </c>
      <c r="F39" s="965">
        <v>0</v>
      </c>
      <c r="G39" s="965">
        <v>0</v>
      </c>
      <c r="H39" s="965">
        <v>0</v>
      </c>
      <c r="I39" s="965">
        <v>0</v>
      </c>
      <c r="J39" s="965">
        <v>0</v>
      </c>
      <c r="K39" s="965">
        <v>5</v>
      </c>
      <c r="L39" s="965">
        <v>0</v>
      </c>
      <c r="M39" s="965">
        <v>0</v>
      </c>
      <c r="N39" s="965">
        <v>0</v>
      </c>
      <c r="O39" s="965">
        <v>0</v>
      </c>
      <c r="P39" s="965">
        <v>0</v>
      </c>
      <c r="Q39" s="965">
        <v>0</v>
      </c>
      <c r="R39" s="965">
        <v>0</v>
      </c>
      <c r="S39" s="965">
        <v>0</v>
      </c>
      <c r="T39" s="965">
        <v>0</v>
      </c>
      <c r="U39" s="965">
        <v>0</v>
      </c>
      <c r="V39" s="965">
        <v>0</v>
      </c>
      <c r="W39" s="965">
        <v>0</v>
      </c>
      <c r="X39" s="965">
        <v>0</v>
      </c>
      <c r="Y39" s="965">
        <v>0</v>
      </c>
      <c r="Z39" s="965">
        <v>0</v>
      </c>
      <c r="AA39" s="965">
        <v>14</v>
      </c>
      <c r="AB39" s="965">
        <v>10</v>
      </c>
      <c r="AC39" s="965">
        <v>0</v>
      </c>
      <c r="AD39" s="965">
        <v>15</v>
      </c>
      <c r="AE39" s="965">
        <v>34</v>
      </c>
      <c r="AF39" s="965">
        <v>1</v>
      </c>
      <c r="AG39" s="965">
        <v>225</v>
      </c>
      <c r="AH39" s="965">
        <v>159</v>
      </c>
      <c r="AI39" s="965">
        <v>9</v>
      </c>
      <c r="AJ39" s="965">
        <v>5</v>
      </c>
      <c r="AK39" s="965">
        <v>8973</v>
      </c>
      <c r="AL39" s="965">
        <v>0</v>
      </c>
      <c r="AM39" s="965">
        <v>12</v>
      </c>
      <c r="AN39" s="965">
        <v>22</v>
      </c>
      <c r="AO39" s="965">
        <v>0</v>
      </c>
      <c r="AP39" s="965">
        <v>73</v>
      </c>
      <c r="AQ39" s="611">
        <v>9583</v>
      </c>
      <c r="AR39" s="965">
        <v>4715</v>
      </c>
      <c r="AS39" s="965">
        <v>144008</v>
      </c>
      <c r="AT39" s="965">
        <v>473948</v>
      </c>
      <c r="AU39" s="965">
        <v>0</v>
      </c>
      <c r="AV39" s="965">
        <v>0</v>
      </c>
      <c r="AW39" s="965">
        <v>0</v>
      </c>
      <c r="AX39" s="619">
        <v>622671</v>
      </c>
      <c r="AY39" s="619">
        <v>632254</v>
      </c>
      <c r="AZ39" s="619">
        <v>4946</v>
      </c>
      <c r="BA39" s="619">
        <v>627617</v>
      </c>
      <c r="BB39" s="619">
        <v>637200</v>
      </c>
      <c r="BC39" s="619">
        <v>-3809</v>
      </c>
      <c r="BD39" s="619">
        <v>623808</v>
      </c>
      <c r="BE39" s="620">
        <v>633391</v>
      </c>
    </row>
    <row r="40" spans="2:57" ht="16.5" customHeight="1">
      <c r="B40" s="776" t="s">
        <v>160</v>
      </c>
      <c r="C40" s="928" t="s">
        <v>447</v>
      </c>
      <c r="D40" s="612">
        <v>7</v>
      </c>
      <c r="E40" s="965">
        <v>3</v>
      </c>
      <c r="F40" s="965">
        <v>18</v>
      </c>
      <c r="G40" s="965">
        <v>53</v>
      </c>
      <c r="H40" s="965">
        <v>115</v>
      </c>
      <c r="I40" s="965">
        <v>104</v>
      </c>
      <c r="J40" s="965">
        <v>117</v>
      </c>
      <c r="K40" s="965">
        <v>320</v>
      </c>
      <c r="L40" s="965">
        <v>5</v>
      </c>
      <c r="M40" s="965">
        <v>13</v>
      </c>
      <c r="N40" s="965">
        <v>37</v>
      </c>
      <c r="O40" s="965">
        <v>21</v>
      </c>
      <c r="P40" s="965">
        <v>25</v>
      </c>
      <c r="Q40" s="965">
        <v>59</v>
      </c>
      <c r="R40" s="965">
        <v>24</v>
      </c>
      <c r="S40" s="965">
        <v>263</v>
      </c>
      <c r="T40" s="965">
        <v>46</v>
      </c>
      <c r="U40" s="965">
        <v>237</v>
      </c>
      <c r="V40" s="965">
        <v>25</v>
      </c>
      <c r="W40" s="965">
        <v>10</v>
      </c>
      <c r="X40" s="965">
        <v>7</v>
      </c>
      <c r="Y40" s="965">
        <v>27</v>
      </c>
      <c r="Z40" s="965">
        <v>619</v>
      </c>
      <c r="AA40" s="965">
        <v>388</v>
      </c>
      <c r="AB40" s="965">
        <v>303</v>
      </c>
      <c r="AC40" s="965">
        <v>81</v>
      </c>
      <c r="AD40" s="965">
        <v>355</v>
      </c>
      <c r="AE40" s="965">
        <v>609</v>
      </c>
      <c r="AF40" s="965">
        <v>59</v>
      </c>
      <c r="AG40" s="965">
        <v>238</v>
      </c>
      <c r="AH40" s="965">
        <v>276</v>
      </c>
      <c r="AI40" s="965">
        <v>1</v>
      </c>
      <c r="AJ40" s="965">
        <v>336</v>
      </c>
      <c r="AK40" s="965">
        <v>562</v>
      </c>
      <c r="AL40" s="965">
        <v>0</v>
      </c>
      <c r="AM40" s="965">
        <v>660</v>
      </c>
      <c r="AN40" s="965">
        <v>909</v>
      </c>
      <c r="AO40" s="965">
        <v>0</v>
      </c>
      <c r="AP40" s="965">
        <v>144</v>
      </c>
      <c r="AQ40" s="611">
        <v>7076</v>
      </c>
      <c r="AR40" s="965">
        <v>0</v>
      </c>
      <c r="AS40" s="965">
        <v>34484</v>
      </c>
      <c r="AT40" s="965">
        <v>0</v>
      </c>
      <c r="AU40" s="965">
        <v>0</v>
      </c>
      <c r="AV40" s="965">
        <v>0</v>
      </c>
      <c r="AW40" s="965">
        <v>0</v>
      </c>
      <c r="AX40" s="619">
        <v>34484</v>
      </c>
      <c r="AY40" s="619">
        <v>41560</v>
      </c>
      <c r="AZ40" s="619">
        <v>146</v>
      </c>
      <c r="BA40" s="619">
        <v>34630</v>
      </c>
      <c r="BB40" s="619">
        <v>41706</v>
      </c>
      <c r="BC40" s="619">
        <v>-299</v>
      </c>
      <c r="BD40" s="619">
        <v>34331</v>
      </c>
      <c r="BE40" s="620">
        <v>41407</v>
      </c>
    </row>
    <row r="41" spans="2:57" ht="16.5" customHeight="1">
      <c r="B41" s="776" t="s">
        <v>162</v>
      </c>
      <c r="C41" s="928" t="s">
        <v>25</v>
      </c>
      <c r="D41" s="612">
        <v>5197</v>
      </c>
      <c r="E41" s="965">
        <v>791</v>
      </c>
      <c r="F41" s="965">
        <v>41</v>
      </c>
      <c r="G41" s="965">
        <v>988</v>
      </c>
      <c r="H41" s="965">
        <v>5540</v>
      </c>
      <c r="I41" s="965">
        <v>4096</v>
      </c>
      <c r="J41" s="965">
        <v>2228</v>
      </c>
      <c r="K41" s="965">
        <v>6122</v>
      </c>
      <c r="L41" s="965">
        <v>193</v>
      </c>
      <c r="M41" s="965">
        <v>1200</v>
      </c>
      <c r="N41" s="965">
        <v>2307</v>
      </c>
      <c r="O41" s="965">
        <v>566</v>
      </c>
      <c r="P41" s="965">
        <v>874</v>
      </c>
      <c r="Q41" s="965">
        <v>1656</v>
      </c>
      <c r="R41" s="965">
        <v>377</v>
      </c>
      <c r="S41" s="965">
        <v>2855</v>
      </c>
      <c r="T41" s="965">
        <v>2021</v>
      </c>
      <c r="U41" s="965">
        <v>14712</v>
      </c>
      <c r="V41" s="965">
        <v>1217</v>
      </c>
      <c r="W41" s="965">
        <v>214</v>
      </c>
      <c r="X41" s="965">
        <v>1794</v>
      </c>
      <c r="Y41" s="965">
        <v>1174</v>
      </c>
      <c r="Z41" s="965">
        <v>50182</v>
      </c>
      <c r="AA41" s="965">
        <v>25059</v>
      </c>
      <c r="AB41" s="965">
        <v>4518</v>
      </c>
      <c r="AC41" s="965">
        <v>2607</v>
      </c>
      <c r="AD41" s="965">
        <v>50203</v>
      </c>
      <c r="AE41" s="965">
        <v>22485</v>
      </c>
      <c r="AF41" s="965">
        <v>4819</v>
      </c>
      <c r="AG41" s="965">
        <v>46412</v>
      </c>
      <c r="AH41" s="965">
        <v>25827</v>
      </c>
      <c r="AI41" s="965">
        <v>36210</v>
      </c>
      <c r="AJ41" s="965">
        <v>23600</v>
      </c>
      <c r="AK41" s="965">
        <v>28829</v>
      </c>
      <c r="AL41" s="965">
        <v>3433</v>
      </c>
      <c r="AM41" s="965">
        <v>47232</v>
      </c>
      <c r="AN41" s="965">
        <v>11364</v>
      </c>
      <c r="AO41" s="965">
        <v>0</v>
      </c>
      <c r="AP41" s="965">
        <v>1191</v>
      </c>
      <c r="AQ41" s="611">
        <v>440134</v>
      </c>
      <c r="AR41" s="965">
        <v>474</v>
      </c>
      <c r="AS41" s="965">
        <v>27237</v>
      </c>
      <c r="AT41" s="965">
        <v>0</v>
      </c>
      <c r="AU41" s="965">
        <v>703</v>
      </c>
      <c r="AV41" s="965">
        <v>7248</v>
      </c>
      <c r="AW41" s="965">
        <v>0</v>
      </c>
      <c r="AX41" s="619">
        <v>35662</v>
      </c>
      <c r="AY41" s="619">
        <v>475796</v>
      </c>
      <c r="AZ41" s="619">
        <v>86175</v>
      </c>
      <c r="BA41" s="619">
        <v>121837</v>
      </c>
      <c r="BB41" s="619">
        <v>561971</v>
      </c>
      <c r="BC41" s="619">
        <v>-227118</v>
      </c>
      <c r="BD41" s="619">
        <v>-105281</v>
      </c>
      <c r="BE41" s="620">
        <v>334853</v>
      </c>
    </row>
    <row r="42" spans="2:57" ht="16.5" customHeight="1">
      <c r="B42" s="776">
        <v>37</v>
      </c>
      <c r="C42" s="928" t="s">
        <v>26</v>
      </c>
      <c r="D42" s="612">
        <v>15</v>
      </c>
      <c r="E42" s="965">
        <v>4</v>
      </c>
      <c r="F42" s="965">
        <v>3</v>
      </c>
      <c r="G42" s="965">
        <v>0</v>
      </c>
      <c r="H42" s="965">
        <v>34</v>
      </c>
      <c r="I42" s="965">
        <v>18</v>
      </c>
      <c r="J42" s="965">
        <v>6</v>
      </c>
      <c r="K42" s="965">
        <v>14</v>
      </c>
      <c r="L42" s="965">
        <v>0</v>
      </c>
      <c r="M42" s="965">
        <v>2</v>
      </c>
      <c r="N42" s="965">
        <v>2</v>
      </c>
      <c r="O42" s="965">
        <v>0</v>
      </c>
      <c r="P42" s="965">
        <v>5</v>
      </c>
      <c r="Q42" s="965">
        <v>3</v>
      </c>
      <c r="R42" s="965">
        <v>1</v>
      </c>
      <c r="S42" s="965">
        <v>9</v>
      </c>
      <c r="T42" s="965">
        <v>7</v>
      </c>
      <c r="U42" s="965">
        <v>50</v>
      </c>
      <c r="V42" s="965">
        <v>0</v>
      </c>
      <c r="W42" s="965">
        <v>0</v>
      </c>
      <c r="X42" s="965">
        <v>5</v>
      </c>
      <c r="Y42" s="965">
        <v>0</v>
      </c>
      <c r="Z42" s="965">
        <v>134</v>
      </c>
      <c r="AA42" s="965">
        <v>30</v>
      </c>
      <c r="AB42" s="965">
        <v>8</v>
      </c>
      <c r="AC42" s="965">
        <v>3</v>
      </c>
      <c r="AD42" s="965">
        <v>439</v>
      </c>
      <c r="AE42" s="965">
        <v>41</v>
      </c>
      <c r="AF42" s="965">
        <v>150</v>
      </c>
      <c r="AG42" s="965">
        <v>72</v>
      </c>
      <c r="AH42" s="965">
        <v>1873</v>
      </c>
      <c r="AI42" s="965">
        <v>177</v>
      </c>
      <c r="AJ42" s="965">
        <v>814</v>
      </c>
      <c r="AK42" s="965">
        <v>7828</v>
      </c>
      <c r="AL42" s="965">
        <v>107</v>
      </c>
      <c r="AM42" s="965">
        <v>418</v>
      </c>
      <c r="AN42" s="965">
        <v>5298</v>
      </c>
      <c r="AO42" s="965">
        <v>0</v>
      </c>
      <c r="AP42" s="965">
        <v>50</v>
      </c>
      <c r="AQ42" s="611">
        <v>17620</v>
      </c>
      <c r="AR42" s="965">
        <v>60081</v>
      </c>
      <c r="AS42" s="965">
        <v>308694</v>
      </c>
      <c r="AT42" s="965">
        <v>0</v>
      </c>
      <c r="AU42" s="965">
        <v>0</v>
      </c>
      <c r="AV42" s="965">
        <v>0</v>
      </c>
      <c r="AW42" s="965">
        <v>0</v>
      </c>
      <c r="AX42" s="619">
        <v>368775</v>
      </c>
      <c r="AY42" s="619">
        <v>386395</v>
      </c>
      <c r="AZ42" s="619">
        <v>55596</v>
      </c>
      <c r="BA42" s="619">
        <v>424371</v>
      </c>
      <c r="BB42" s="619">
        <v>441991</v>
      </c>
      <c r="BC42" s="619">
        <v>-111945</v>
      </c>
      <c r="BD42" s="619">
        <v>312426</v>
      </c>
      <c r="BE42" s="620">
        <v>330046</v>
      </c>
    </row>
    <row r="43" spans="2:57" ht="16.5" customHeight="1">
      <c r="B43" s="776">
        <v>38</v>
      </c>
      <c r="C43" s="928" t="s">
        <v>27</v>
      </c>
      <c r="D43" s="612">
        <v>85</v>
      </c>
      <c r="E43" s="965">
        <v>71</v>
      </c>
      <c r="F43" s="965">
        <v>4</v>
      </c>
      <c r="G43" s="965">
        <v>7</v>
      </c>
      <c r="H43" s="965">
        <v>127</v>
      </c>
      <c r="I43" s="965">
        <v>115</v>
      </c>
      <c r="J43" s="965">
        <v>72</v>
      </c>
      <c r="K43" s="965">
        <v>55</v>
      </c>
      <c r="L43" s="965">
        <v>2</v>
      </c>
      <c r="M43" s="965">
        <v>5</v>
      </c>
      <c r="N43" s="965">
        <v>83</v>
      </c>
      <c r="O43" s="965">
        <v>7</v>
      </c>
      <c r="P43" s="965">
        <v>18</v>
      </c>
      <c r="Q43" s="965">
        <v>22</v>
      </c>
      <c r="R43" s="965">
        <v>6</v>
      </c>
      <c r="S43" s="965">
        <v>120</v>
      </c>
      <c r="T43" s="965">
        <v>101</v>
      </c>
      <c r="U43" s="965">
        <v>250</v>
      </c>
      <c r="V43" s="965">
        <v>21</v>
      </c>
      <c r="W43" s="965">
        <v>8</v>
      </c>
      <c r="X43" s="965">
        <v>18</v>
      </c>
      <c r="Y43" s="965">
        <v>38</v>
      </c>
      <c r="Z43" s="965">
        <v>584</v>
      </c>
      <c r="AA43" s="965">
        <v>13</v>
      </c>
      <c r="AB43" s="965">
        <v>31</v>
      </c>
      <c r="AC43" s="965">
        <v>137</v>
      </c>
      <c r="AD43" s="965">
        <v>1176</v>
      </c>
      <c r="AE43" s="965">
        <v>704</v>
      </c>
      <c r="AF43" s="965">
        <v>50</v>
      </c>
      <c r="AG43" s="965">
        <v>430</v>
      </c>
      <c r="AH43" s="965">
        <v>421</v>
      </c>
      <c r="AI43" s="965">
        <v>1252</v>
      </c>
      <c r="AJ43" s="965">
        <v>1206</v>
      </c>
      <c r="AK43" s="965">
        <v>1545</v>
      </c>
      <c r="AL43" s="965">
        <v>221</v>
      </c>
      <c r="AM43" s="965">
        <v>663</v>
      </c>
      <c r="AN43" s="965">
        <v>566</v>
      </c>
      <c r="AO43" s="965">
        <v>0</v>
      </c>
      <c r="AP43" s="965">
        <v>0</v>
      </c>
      <c r="AQ43" s="611">
        <v>10234</v>
      </c>
      <c r="AR43" s="965">
        <v>0</v>
      </c>
      <c r="AS43" s="965">
        <v>0</v>
      </c>
      <c r="AT43" s="965">
        <v>0</v>
      </c>
      <c r="AU43" s="965">
        <v>0</v>
      </c>
      <c r="AV43" s="965">
        <v>0</v>
      </c>
      <c r="AW43" s="965">
        <v>0</v>
      </c>
      <c r="AX43" s="619">
        <v>0</v>
      </c>
      <c r="AY43" s="619">
        <v>10234</v>
      </c>
      <c r="AZ43" s="619">
        <v>0</v>
      </c>
      <c r="BA43" s="619">
        <v>0</v>
      </c>
      <c r="BB43" s="619">
        <v>10234</v>
      </c>
      <c r="BC43" s="619">
        <v>0</v>
      </c>
      <c r="BD43" s="619">
        <v>0</v>
      </c>
      <c r="BE43" s="620">
        <v>10234</v>
      </c>
    </row>
    <row r="44" spans="2:57" ht="16.5" customHeight="1">
      <c r="B44" s="776">
        <v>39</v>
      </c>
      <c r="C44" s="928" t="s">
        <v>28</v>
      </c>
      <c r="D44" s="612">
        <v>913</v>
      </c>
      <c r="E44" s="965">
        <v>134</v>
      </c>
      <c r="F44" s="965">
        <v>36</v>
      </c>
      <c r="G44" s="965">
        <v>166</v>
      </c>
      <c r="H44" s="965">
        <v>836</v>
      </c>
      <c r="I44" s="965">
        <v>335</v>
      </c>
      <c r="J44" s="965">
        <v>964</v>
      </c>
      <c r="K44" s="965">
        <v>177</v>
      </c>
      <c r="L44" s="965">
        <v>27</v>
      </c>
      <c r="M44" s="965">
        <v>68</v>
      </c>
      <c r="N44" s="965">
        <v>290</v>
      </c>
      <c r="O44" s="965">
        <v>213</v>
      </c>
      <c r="P44" s="965">
        <v>255</v>
      </c>
      <c r="Q44" s="965">
        <v>195</v>
      </c>
      <c r="R44" s="965">
        <v>73</v>
      </c>
      <c r="S44" s="965">
        <v>435</v>
      </c>
      <c r="T44" s="965">
        <v>156</v>
      </c>
      <c r="U44" s="965">
        <v>255</v>
      </c>
      <c r="V44" s="965">
        <v>84</v>
      </c>
      <c r="W44" s="965">
        <v>9</v>
      </c>
      <c r="X44" s="965">
        <v>34</v>
      </c>
      <c r="Y44" s="965">
        <v>71</v>
      </c>
      <c r="Z44" s="965">
        <v>6067</v>
      </c>
      <c r="AA44" s="965">
        <v>1074</v>
      </c>
      <c r="AB44" s="965">
        <v>302</v>
      </c>
      <c r="AC44" s="965">
        <v>894</v>
      </c>
      <c r="AD44" s="965">
        <v>3940</v>
      </c>
      <c r="AE44" s="965">
        <v>966</v>
      </c>
      <c r="AF44" s="965">
        <v>247</v>
      </c>
      <c r="AG44" s="965">
        <v>1555</v>
      </c>
      <c r="AH44" s="965">
        <v>747</v>
      </c>
      <c r="AI44" s="965">
        <v>351</v>
      </c>
      <c r="AJ44" s="965">
        <v>2839</v>
      </c>
      <c r="AK44" s="965">
        <v>2558</v>
      </c>
      <c r="AL44" s="965">
        <v>225</v>
      </c>
      <c r="AM44" s="965">
        <v>1219</v>
      </c>
      <c r="AN44" s="965">
        <v>1132</v>
      </c>
      <c r="AO44" s="965">
        <v>5</v>
      </c>
      <c r="AP44" s="965">
        <v>0</v>
      </c>
      <c r="AQ44" s="611">
        <v>29847</v>
      </c>
      <c r="AR44" s="965">
        <v>0</v>
      </c>
      <c r="AS44" s="965">
        <v>72</v>
      </c>
      <c r="AT44" s="965">
        <v>0</v>
      </c>
      <c r="AU44" s="965">
        <v>0</v>
      </c>
      <c r="AV44" s="965">
        <v>0</v>
      </c>
      <c r="AW44" s="965">
        <v>0</v>
      </c>
      <c r="AX44" s="619">
        <v>72</v>
      </c>
      <c r="AY44" s="619">
        <v>29919</v>
      </c>
      <c r="AZ44" s="619">
        <v>2824</v>
      </c>
      <c r="BA44" s="619">
        <v>2896</v>
      </c>
      <c r="BB44" s="619">
        <v>32743</v>
      </c>
      <c r="BC44" s="619">
        <v>-2901</v>
      </c>
      <c r="BD44" s="619">
        <v>-5</v>
      </c>
      <c r="BE44" s="620">
        <v>29842</v>
      </c>
    </row>
    <row r="45" spans="2:57" ht="16.5" customHeight="1">
      <c r="B45" s="970" t="s">
        <v>209</v>
      </c>
      <c r="C45" s="969" t="s">
        <v>33</v>
      </c>
      <c r="D45" s="613">
        <v>92829</v>
      </c>
      <c r="E45" s="614">
        <v>10702</v>
      </c>
      <c r="F45" s="614">
        <v>1412</v>
      </c>
      <c r="G45" s="614">
        <v>6681</v>
      </c>
      <c r="H45" s="614">
        <v>95548</v>
      </c>
      <c r="I45" s="614">
        <v>47456</v>
      </c>
      <c r="J45" s="614">
        <v>86687</v>
      </c>
      <c r="K45" s="614">
        <v>46375</v>
      </c>
      <c r="L45" s="614">
        <v>3658</v>
      </c>
      <c r="M45" s="614">
        <v>19056</v>
      </c>
      <c r="N45" s="614">
        <v>26465</v>
      </c>
      <c r="O45" s="614">
        <v>12588</v>
      </c>
      <c r="P45" s="614">
        <v>55153</v>
      </c>
      <c r="Q45" s="614">
        <v>32834</v>
      </c>
      <c r="R45" s="614">
        <v>5350</v>
      </c>
      <c r="S45" s="614">
        <v>49025</v>
      </c>
      <c r="T45" s="614">
        <v>38125</v>
      </c>
      <c r="U45" s="614">
        <v>221931</v>
      </c>
      <c r="V45" s="614">
        <v>17794</v>
      </c>
      <c r="W45" s="614">
        <v>3614</v>
      </c>
      <c r="X45" s="614">
        <v>46311</v>
      </c>
      <c r="Y45" s="614">
        <v>18313</v>
      </c>
      <c r="Z45" s="614">
        <v>255614</v>
      </c>
      <c r="AA45" s="614">
        <v>222471</v>
      </c>
      <c r="AB45" s="614">
        <v>16786</v>
      </c>
      <c r="AC45" s="614">
        <v>14237</v>
      </c>
      <c r="AD45" s="614">
        <v>209804</v>
      </c>
      <c r="AE45" s="614">
        <v>62294</v>
      </c>
      <c r="AF45" s="614">
        <v>49566</v>
      </c>
      <c r="AG45" s="614">
        <v>159141</v>
      </c>
      <c r="AH45" s="614">
        <v>90521</v>
      </c>
      <c r="AI45" s="614">
        <v>114891</v>
      </c>
      <c r="AJ45" s="614">
        <v>82567</v>
      </c>
      <c r="AK45" s="614">
        <v>243592</v>
      </c>
      <c r="AL45" s="614">
        <v>17213</v>
      </c>
      <c r="AM45" s="614">
        <v>127230</v>
      </c>
      <c r="AN45" s="614">
        <v>158558</v>
      </c>
      <c r="AO45" s="614">
        <v>10234</v>
      </c>
      <c r="AP45" s="614">
        <v>17545</v>
      </c>
      <c r="AQ45" s="615">
        <v>2790171</v>
      </c>
      <c r="AR45" s="621">
        <v>88659</v>
      </c>
      <c r="AS45" s="622">
        <v>2146509</v>
      </c>
      <c r="AT45" s="622">
        <v>1075429</v>
      </c>
      <c r="AU45" s="622">
        <v>285176</v>
      </c>
      <c r="AV45" s="622">
        <v>483524</v>
      </c>
      <c r="AW45" s="622">
        <v>19869</v>
      </c>
      <c r="AX45" s="623">
        <v>4099166</v>
      </c>
      <c r="AY45" s="623">
        <v>6889337</v>
      </c>
      <c r="AZ45" s="623">
        <v>1893434</v>
      </c>
      <c r="BA45" s="623">
        <v>5992600</v>
      </c>
      <c r="BB45" s="623">
        <v>8782771</v>
      </c>
      <c r="BC45" s="623">
        <v>-2587694</v>
      </c>
      <c r="BD45" s="623">
        <v>3404906</v>
      </c>
      <c r="BE45" s="624">
        <v>6195077</v>
      </c>
    </row>
    <row r="46" spans="2:57" ht="16.5" customHeight="1">
      <c r="B46" s="967" t="s">
        <v>210</v>
      </c>
      <c r="C46" s="966" t="s">
        <v>34</v>
      </c>
      <c r="D46" s="612">
        <v>381</v>
      </c>
      <c r="E46" s="965">
        <v>324</v>
      </c>
      <c r="F46" s="965">
        <v>135</v>
      </c>
      <c r="G46" s="965">
        <v>551</v>
      </c>
      <c r="H46" s="965">
        <v>1504</v>
      </c>
      <c r="I46" s="965">
        <v>1101</v>
      </c>
      <c r="J46" s="965">
        <v>1280</v>
      </c>
      <c r="K46" s="965">
        <v>1505</v>
      </c>
      <c r="L46" s="965">
        <v>56</v>
      </c>
      <c r="M46" s="965">
        <v>582</v>
      </c>
      <c r="N46" s="965">
        <v>892</v>
      </c>
      <c r="O46" s="965">
        <v>166</v>
      </c>
      <c r="P46" s="965">
        <v>704</v>
      </c>
      <c r="Q46" s="965">
        <v>1158</v>
      </c>
      <c r="R46" s="965">
        <v>149</v>
      </c>
      <c r="S46" s="965">
        <v>1732</v>
      </c>
      <c r="T46" s="965">
        <v>1174</v>
      </c>
      <c r="U46" s="965">
        <v>4926</v>
      </c>
      <c r="V46" s="965">
        <v>516</v>
      </c>
      <c r="W46" s="965">
        <v>102</v>
      </c>
      <c r="X46" s="965">
        <v>445</v>
      </c>
      <c r="Y46" s="965">
        <v>587</v>
      </c>
      <c r="Z46" s="965">
        <v>9751</v>
      </c>
      <c r="AA46" s="965">
        <v>3603</v>
      </c>
      <c r="AB46" s="965">
        <v>470</v>
      </c>
      <c r="AC46" s="965">
        <v>1034</v>
      </c>
      <c r="AD46" s="965">
        <v>12019</v>
      </c>
      <c r="AE46" s="965">
        <v>5871</v>
      </c>
      <c r="AF46" s="965">
        <v>683</v>
      </c>
      <c r="AG46" s="965">
        <v>3350</v>
      </c>
      <c r="AH46" s="965">
        <v>2959</v>
      </c>
      <c r="AI46" s="965">
        <v>3961</v>
      </c>
      <c r="AJ46" s="965">
        <v>3018</v>
      </c>
      <c r="AK46" s="965">
        <v>7111</v>
      </c>
      <c r="AL46" s="965">
        <v>1535</v>
      </c>
      <c r="AM46" s="965">
        <v>5686</v>
      </c>
      <c r="AN46" s="965">
        <v>7514</v>
      </c>
      <c r="AO46" s="965">
        <v>0</v>
      </c>
      <c r="AP46" s="965">
        <v>124</v>
      </c>
      <c r="AQ46" s="611">
        <v>88659</v>
      </c>
      <c r="AR46" s="789"/>
      <c r="AS46" s="789"/>
      <c r="AT46" s="789"/>
      <c r="AU46" s="789"/>
      <c r="AV46" s="789"/>
      <c r="AW46" s="789"/>
      <c r="AX46" s="789"/>
      <c r="AY46" s="789"/>
      <c r="AZ46" s="789"/>
      <c r="BA46" s="789"/>
      <c r="BB46" s="789"/>
      <c r="BC46" s="789"/>
      <c r="BD46" s="789"/>
      <c r="BE46" s="789"/>
    </row>
    <row r="47" spans="2:57" ht="16.5" customHeight="1">
      <c r="B47" s="967" t="s">
        <v>238</v>
      </c>
      <c r="C47" s="966" t="s">
        <v>35</v>
      </c>
      <c r="D47" s="612">
        <v>16417</v>
      </c>
      <c r="E47" s="965">
        <v>8825</v>
      </c>
      <c r="F47" s="965">
        <v>737</v>
      </c>
      <c r="G47" s="965">
        <v>2674</v>
      </c>
      <c r="H47" s="965">
        <v>21485</v>
      </c>
      <c r="I47" s="965">
        <v>22071</v>
      </c>
      <c r="J47" s="965">
        <v>17181</v>
      </c>
      <c r="K47" s="965">
        <v>8477</v>
      </c>
      <c r="L47" s="965">
        <v>513</v>
      </c>
      <c r="M47" s="965">
        <v>7471</v>
      </c>
      <c r="N47" s="965">
        <v>12082</v>
      </c>
      <c r="O47" s="965">
        <v>2809</v>
      </c>
      <c r="P47" s="965">
        <v>6297</v>
      </c>
      <c r="Q47" s="965">
        <v>15916</v>
      </c>
      <c r="R47" s="965">
        <v>2875</v>
      </c>
      <c r="S47" s="965">
        <v>24175</v>
      </c>
      <c r="T47" s="965">
        <v>16322</v>
      </c>
      <c r="U47" s="965">
        <v>80204</v>
      </c>
      <c r="V47" s="965">
        <v>5933</v>
      </c>
      <c r="W47" s="965">
        <v>1224</v>
      </c>
      <c r="X47" s="965">
        <v>10103</v>
      </c>
      <c r="Y47" s="965">
        <v>8300</v>
      </c>
      <c r="Z47" s="965">
        <v>173036</v>
      </c>
      <c r="AA47" s="965">
        <v>28132</v>
      </c>
      <c r="AB47" s="965">
        <v>4782</v>
      </c>
      <c r="AC47" s="965">
        <v>20235</v>
      </c>
      <c r="AD47" s="965">
        <v>194986</v>
      </c>
      <c r="AE47" s="965">
        <v>62468</v>
      </c>
      <c r="AF47" s="965">
        <v>10284</v>
      </c>
      <c r="AG47" s="965">
        <v>61911</v>
      </c>
      <c r="AH47" s="965">
        <v>27945</v>
      </c>
      <c r="AI47" s="965">
        <v>148807</v>
      </c>
      <c r="AJ47" s="965">
        <v>166244</v>
      </c>
      <c r="AK47" s="965">
        <v>318994</v>
      </c>
      <c r="AL47" s="965">
        <v>20362</v>
      </c>
      <c r="AM47" s="965">
        <v>119091</v>
      </c>
      <c r="AN47" s="965">
        <v>85026</v>
      </c>
      <c r="AO47" s="965">
        <v>0</v>
      </c>
      <c r="AP47" s="965">
        <v>379</v>
      </c>
      <c r="AQ47" s="611">
        <v>1734773</v>
      </c>
      <c r="AR47" s="789"/>
      <c r="AS47" s="789"/>
      <c r="AT47" s="789"/>
      <c r="AU47" s="789"/>
      <c r="AV47" s="789"/>
      <c r="AW47" s="789"/>
      <c r="AX47" s="789"/>
      <c r="AY47" s="789"/>
      <c r="AZ47" s="789"/>
      <c r="BA47" s="789"/>
      <c r="BB47" s="789"/>
      <c r="BC47" s="789"/>
      <c r="BD47" s="789"/>
      <c r="BE47" s="789"/>
    </row>
    <row r="48" spans="2:57" ht="16.5" customHeight="1">
      <c r="B48" s="967" t="s">
        <v>240</v>
      </c>
      <c r="C48" s="966" t="s">
        <v>36</v>
      </c>
      <c r="D48" s="612">
        <v>45294</v>
      </c>
      <c r="E48" s="965">
        <v>11651</v>
      </c>
      <c r="F48" s="965">
        <v>681</v>
      </c>
      <c r="G48" s="965">
        <v>1582</v>
      </c>
      <c r="H48" s="965">
        <v>10147</v>
      </c>
      <c r="I48" s="965">
        <v>-202</v>
      </c>
      <c r="J48" s="965">
        <v>9699</v>
      </c>
      <c r="K48" s="965">
        <v>11547</v>
      </c>
      <c r="L48" s="965">
        <v>879</v>
      </c>
      <c r="M48" s="965">
        <v>17</v>
      </c>
      <c r="N48" s="965">
        <v>3697</v>
      </c>
      <c r="O48" s="965">
        <v>3484</v>
      </c>
      <c r="P48" s="965">
        <v>8476</v>
      </c>
      <c r="Q48" s="965">
        <v>2046</v>
      </c>
      <c r="R48" s="965">
        <v>597</v>
      </c>
      <c r="S48" s="965">
        <v>6719</v>
      </c>
      <c r="T48" s="965">
        <v>1940</v>
      </c>
      <c r="U48" s="965">
        <v>-23159</v>
      </c>
      <c r="V48" s="965">
        <v>28</v>
      </c>
      <c r="W48" s="965">
        <v>-348</v>
      </c>
      <c r="X48" s="965">
        <v>201</v>
      </c>
      <c r="Y48" s="965">
        <v>940</v>
      </c>
      <c r="Z48" s="965">
        <v>12746</v>
      </c>
      <c r="AA48" s="965">
        <v>2589</v>
      </c>
      <c r="AB48" s="965">
        <v>4373</v>
      </c>
      <c r="AC48" s="965">
        <v>2427</v>
      </c>
      <c r="AD48" s="965">
        <v>62401</v>
      </c>
      <c r="AE48" s="965">
        <v>48152</v>
      </c>
      <c r="AF48" s="965">
        <v>179121</v>
      </c>
      <c r="AG48" s="965">
        <v>11764</v>
      </c>
      <c r="AH48" s="965">
        <v>34020</v>
      </c>
      <c r="AI48" s="965">
        <v>0</v>
      </c>
      <c r="AJ48" s="965">
        <v>3453</v>
      </c>
      <c r="AK48" s="965">
        <v>21277</v>
      </c>
      <c r="AL48" s="965">
        <v>-367</v>
      </c>
      <c r="AM48" s="965">
        <v>32089</v>
      </c>
      <c r="AN48" s="965">
        <v>32480</v>
      </c>
      <c r="AO48" s="965">
        <v>0</v>
      </c>
      <c r="AP48" s="965">
        <v>9950</v>
      </c>
      <c r="AQ48" s="611">
        <v>552391</v>
      </c>
      <c r="AR48" s="789"/>
      <c r="AS48" s="789"/>
      <c r="AT48" s="789"/>
      <c r="AU48" s="789"/>
      <c r="AV48" s="789"/>
      <c r="AW48" s="789"/>
      <c r="AX48" s="789"/>
      <c r="AY48" s="789"/>
      <c r="AZ48" s="789"/>
      <c r="BA48" s="789"/>
      <c r="BB48" s="789"/>
      <c r="BC48" s="789"/>
      <c r="BD48" s="789"/>
      <c r="BE48" s="789"/>
    </row>
    <row r="49" spans="2:57" ht="16.5" customHeight="1">
      <c r="B49" s="967" t="s">
        <v>242</v>
      </c>
      <c r="C49" s="966" t="s">
        <v>37</v>
      </c>
      <c r="D49" s="612">
        <v>39521</v>
      </c>
      <c r="E49" s="965">
        <v>3009</v>
      </c>
      <c r="F49" s="965">
        <v>597</v>
      </c>
      <c r="G49" s="965">
        <v>1909</v>
      </c>
      <c r="H49" s="965">
        <v>7595</v>
      </c>
      <c r="I49" s="965">
        <v>7882</v>
      </c>
      <c r="J49" s="965">
        <v>8665</v>
      </c>
      <c r="K49" s="965">
        <v>20881</v>
      </c>
      <c r="L49" s="965">
        <v>603</v>
      </c>
      <c r="M49" s="965">
        <v>2975</v>
      </c>
      <c r="N49" s="965">
        <v>7539</v>
      </c>
      <c r="O49" s="965">
        <v>1034</v>
      </c>
      <c r="P49" s="965">
        <v>4308</v>
      </c>
      <c r="Q49" s="965">
        <v>4757</v>
      </c>
      <c r="R49" s="965">
        <v>990</v>
      </c>
      <c r="S49" s="965">
        <v>10779</v>
      </c>
      <c r="T49" s="965">
        <v>10034</v>
      </c>
      <c r="U49" s="965">
        <v>61176</v>
      </c>
      <c r="V49" s="965">
        <v>4426</v>
      </c>
      <c r="W49" s="965">
        <v>1104</v>
      </c>
      <c r="X49" s="965">
        <v>5669</v>
      </c>
      <c r="Y49" s="965">
        <v>2859</v>
      </c>
      <c r="Z49" s="965">
        <v>22302</v>
      </c>
      <c r="AA49" s="965">
        <v>79297</v>
      </c>
      <c r="AB49" s="965">
        <v>7135</v>
      </c>
      <c r="AC49" s="965">
        <v>3376</v>
      </c>
      <c r="AD49" s="965">
        <v>49686</v>
      </c>
      <c r="AE49" s="965">
        <v>14408</v>
      </c>
      <c r="AF49" s="965">
        <v>140067</v>
      </c>
      <c r="AG49" s="965">
        <v>16967</v>
      </c>
      <c r="AH49" s="965">
        <v>24141</v>
      </c>
      <c r="AI49" s="965">
        <v>138454</v>
      </c>
      <c r="AJ49" s="965">
        <v>70755</v>
      </c>
      <c r="AK49" s="965">
        <v>40194</v>
      </c>
      <c r="AL49" s="965">
        <v>2487</v>
      </c>
      <c r="AM49" s="965">
        <v>33794</v>
      </c>
      <c r="AN49" s="965">
        <v>34114</v>
      </c>
      <c r="AO49" s="965">
        <v>0</v>
      </c>
      <c r="AP49" s="965">
        <v>1463</v>
      </c>
      <c r="AQ49" s="611">
        <v>886952</v>
      </c>
      <c r="AR49" s="789"/>
      <c r="AS49" s="789"/>
      <c r="AT49" s="789"/>
      <c r="AU49" s="789"/>
      <c r="AV49" s="789"/>
      <c r="AW49" s="789"/>
      <c r="AX49" s="789"/>
      <c r="AY49" s="789"/>
      <c r="AZ49" s="789"/>
      <c r="BA49" s="789"/>
      <c r="BB49" s="789"/>
      <c r="BC49" s="789"/>
      <c r="BD49" s="789"/>
      <c r="BE49" s="789"/>
    </row>
    <row r="50" spans="2:57" ht="16.5" customHeight="1">
      <c r="B50" s="967" t="s">
        <v>243</v>
      </c>
      <c r="C50" s="968" t="s">
        <v>38</v>
      </c>
      <c r="D50" s="612">
        <v>8820</v>
      </c>
      <c r="E50" s="965">
        <v>874</v>
      </c>
      <c r="F50" s="965">
        <v>234</v>
      </c>
      <c r="G50" s="965">
        <v>1499</v>
      </c>
      <c r="H50" s="965">
        <v>7659</v>
      </c>
      <c r="I50" s="965">
        <v>3440</v>
      </c>
      <c r="J50" s="965">
        <v>3322</v>
      </c>
      <c r="K50" s="965">
        <v>2321</v>
      </c>
      <c r="L50" s="965">
        <v>96</v>
      </c>
      <c r="M50" s="965">
        <v>1207</v>
      </c>
      <c r="N50" s="965">
        <v>1551</v>
      </c>
      <c r="O50" s="965">
        <v>814</v>
      </c>
      <c r="P50" s="965">
        <v>630</v>
      </c>
      <c r="Q50" s="965">
        <v>1692</v>
      </c>
      <c r="R50" s="965">
        <v>110</v>
      </c>
      <c r="S50" s="965">
        <v>550</v>
      </c>
      <c r="T50" s="965">
        <v>901</v>
      </c>
      <c r="U50" s="965">
        <v>3428</v>
      </c>
      <c r="V50" s="965">
        <v>284</v>
      </c>
      <c r="W50" s="965">
        <v>89</v>
      </c>
      <c r="X50" s="965">
        <v>326</v>
      </c>
      <c r="Y50" s="965">
        <v>1005</v>
      </c>
      <c r="Z50" s="965">
        <v>18566</v>
      </c>
      <c r="AA50" s="965">
        <v>13119</v>
      </c>
      <c r="AB50" s="965">
        <v>1492</v>
      </c>
      <c r="AC50" s="965">
        <v>803</v>
      </c>
      <c r="AD50" s="965">
        <v>22693</v>
      </c>
      <c r="AE50" s="965">
        <v>3713</v>
      </c>
      <c r="AF50" s="965">
        <v>17738</v>
      </c>
      <c r="AG50" s="965">
        <v>8534</v>
      </c>
      <c r="AH50" s="965">
        <v>6357</v>
      </c>
      <c r="AI50" s="965">
        <v>481</v>
      </c>
      <c r="AJ50" s="965">
        <v>4082</v>
      </c>
      <c r="AK50" s="965">
        <v>9087</v>
      </c>
      <c r="AL50" s="965">
        <v>1372</v>
      </c>
      <c r="AM50" s="965">
        <v>16978</v>
      </c>
      <c r="AN50" s="965">
        <v>12355</v>
      </c>
      <c r="AO50" s="965">
        <v>0</v>
      </c>
      <c r="AP50" s="965">
        <v>532</v>
      </c>
      <c r="AQ50" s="611">
        <v>178754</v>
      </c>
      <c r="AR50" s="789"/>
      <c r="AS50" s="789"/>
      <c r="AT50" s="789"/>
      <c r="AU50" s="789"/>
      <c r="AV50" s="789"/>
      <c r="AW50" s="789"/>
      <c r="AX50" s="789"/>
      <c r="AY50" s="789"/>
      <c r="AZ50" s="789"/>
      <c r="BA50" s="789"/>
      <c r="BB50" s="789"/>
      <c r="BC50" s="789"/>
      <c r="BD50" s="789"/>
      <c r="BE50" s="789"/>
    </row>
    <row r="51" spans="2:57" ht="16.5" customHeight="1">
      <c r="B51" s="967" t="s">
        <v>244</v>
      </c>
      <c r="C51" s="966" t="s">
        <v>39</v>
      </c>
      <c r="D51" s="612">
        <v>-18844</v>
      </c>
      <c r="E51" s="965">
        <v>-1576</v>
      </c>
      <c r="F51" s="965">
        <v>-5</v>
      </c>
      <c r="G51" s="965">
        <v>-10</v>
      </c>
      <c r="H51" s="965">
        <v>-606</v>
      </c>
      <c r="I51" s="965">
        <v>-1</v>
      </c>
      <c r="J51" s="965">
        <v>-1</v>
      </c>
      <c r="K51" s="965">
        <v>0</v>
      </c>
      <c r="L51" s="965">
        <v>0</v>
      </c>
      <c r="M51" s="965">
        <v>0</v>
      </c>
      <c r="N51" s="965">
        <v>0</v>
      </c>
      <c r="O51" s="965">
        <v>0</v>
      </c>
      <c r="P51" s="965">
        <v>0</v>
      </c>
      <c r="Q51" s="965">
        <v>0</v>
      </c>
      <c r="R51" s="965">
        <v>0</v>
      </c>
      <c r="S51" s="965">
        <v>0</v>
      </c>
      <c r="T51" s="965">
        <v>0</v>
      </c>
      <c r="U51" s="965">
        <v>-2</v>
      </c>
      <c r="V51" s="965">
        <v>0</v>
      </c>
      <c r="W51" s="965">
        <v>0</v>
      </c>
      <c r="X51" s="965">
        <v>0</v>
      </c>
      <c r="Y51" s="965">
        <v>0</v>
      </c>
      <c r="Z51" s="965">
        <v>-2094</v>
      </c>
      <c r="AA51" s="965">
        <v>-25</v>
      </c>
      <c r="AB51" s="965">
        <v>-1647</v>
      </c>
      <c r="AC51" s="965">
        <v>0</v>
      </c>
      <c r="AD51" s="965">
        <v>-264</v>
      </c>
      <c r="AE51" s="965">
        <v>-2774</v>
      </c>
      <c r="AF51" s="965">
        <v>-69</v>
      </c>
      <c r="AG51" s="965">
        <v>-424</v>
      </c>
      <c r="AH51" s="965">
        <v>-1</v>
      </c>
      <c r="AI51" s="965">
        <v>0</v>
      </c>
      <c r="AJ51" s="965">
        <v>-54</v>
      </c>
      <c r="AK51" s="965">
        <v>-6864</v>
      </c>
      <c r="AL51" s="965">
        <v>-1195</v>
      </c>
      <c r="AM51" s="965">
        <v>-15</v>
      </c>
      <c r="AN51" s="965">
        <v>-1</v>
      </c>
      <c r="AO51" s="965">
        <v>0</v>
      </c>
      <c r="AP51" s="965">
        <v>-151</v>
      </c>
      <c r="AQ51" s="611">
        <v>-36623</v>
      </c>
      <c r="AR51" s="789"/>
      <c r="AS51" s="789"/>
      <c r="AT51" s="789"/>
      <c r="AU51" s="789"/>
      <c r="AV51" s="789"/>
      <c r="AW51" s="789"/>
      <c r="AX51" s="789"/>
      <c r="AY51" s="789"/>
      <c r="AZ51" s="789"/>
      <c r="BA51" s="789"/>
      <c r="BB51" s="789"/>
      <c r="BC51" s="789"/>
      <c r="BD51" s="789"/>
      <c r="BE51" s="789"/>
    </row>
    <row r="52" spans="2:57" ht="16.5" customHeight="1">
      <c r="B52" s="964" t="s">
        <v>245</v>
      </c>
      <c r="C52" s="963" t="s">
        <v>40</v>
      </c>
      <c r="D52" s="613">
        <v>91589</v>
      </c>
      <c r="E52" s="614">
        <v>23107</v>
      </c>
      <c r="F52" s="614">
        <v>2379</v>
      </c>
      <c r="G52" s="614">
        <v>8205</v>
      </c>
      <c r="H52" s="614">
        <v>47784</v>
      </c>
      <c r="I52" s="614">
        <v>34291</v>
      </c>
      <c r="J52" s="614">
        <v>40146</v>
      </c>
      <c r="K52" s="614">
        <v>44731</v>
      </c>
      <c r="L52" s="614">
        <v>2147</v>
      </c>
      <c r="M52" s="614">
        <v>12252</v>
      </c>
      <c r="N52" s="614">
        <v>25761</v>
      </c>
      <c r="O52" s="614">
        <v>8307</v>
      </c>
      <c r="P52" s="614">
        <v>20415</v>
      </c>
      <c r="Q52" s="614">
        <v>25569</v>
      </c>
      <c r="R52" s="614">
        <v>4721</v>
      </c>
      <c r="S52" s="614">
        <v>43955</v>
      </c>
      <c r="T52" s="614">
        <v>30371</v>
      </c>
      <c r="U52" s="614">
        <v>126573</v>
      </c>
      <c r="V52" s="614">
        <v>11187</v>
      </c>
      <c r="W52" s="614">
        <v>2171</v>
      </c>
      <c r="X52" s="614">
        <v>16744</v>
      </c>
      <c r="Y52" s="614">
        <v>13691</v>
      </c>
      <c r="Z52" s="614">
        <v>234307</v>
      </c>
      <c r="AA52" s="614">
        <v>126715</v>
      </c>
      <c r="AB52" s="614">
        <v>16605</v>
      </c>
      <c r="AC52" s="614">
        <v>27875</v>
      </c>
      <c r="AD52" s="614">
        <v>341521</v>
      </c>
      <c r="AE52" s="614">
        <v>131838</v>
      </c>
      <c r="AF52" s="614">
        <v>347824</v>
      </c>
      <c r="AG52" s="614">
        <v>102102</v>
      </c>
      <c r="AH52" s="614">
        <v>95421</v>
      </c>
      <c r="AI52" s="614">
        <v>291703</v>
      </c>
      <c r="AJ52" s="614">
        <v>247498</v>
      </c>
      <c r="AK52" s="614">
        <v>389799</v>
      </c>
      <c r="AL52" s="614">
        <v>24194</v>
      </c>
      <c r="AM52" s="614">
        <v>207623</v>
      </c>
      <c r="AN52" s="614">
        <v>171488</v>
      </c>
      <c r="AO52" s="614">
        <v>0</v>
      </c>
      <c r="AP52" s="614">
        <v>12297</v>
      </c>
      <c r="AQ52" s="615">
        <v>3404906</v>
      </c>
      <c r="AR52" s="789"/>
      <c r="AS52" s="789"/>
      <c r="AT52" s="789"/>
      <c r="AU52" s="789"/>
      <c r="AV52" s="789"/>
      <c r="AW52" s="789"/>
      <c r="AX52" s="789"/>
      <c r="AY52" s="789"/>
      <c r="AZ52" s="789"/>
      <c r="BA52" s="789"/>
      <c r="BB52" s="789"/>
      <c r="BC52" s="789"/>
      <c r="BD52" s="789"/>
      <c r="BE52" s="789"/>
    </row>
    <row r="53" spans="2:57" ht="16.5" customHeight="1">
      <c r="B53" s="962" t="s">
        <v>246</v>
      </c>
      <c r="C53" s="961" t="s">
        <v>41</v>
      </c>
      <c r="D53" s="616">
        <v>184418</v>
      </c>
      <c r="E53" s="617">
        <v>33809</v>
      </c>
      <c r="F53" s="617">
        <v>3791</v>
      </c>
      <c r="G53" s="617">
        <v>14886</v>
      </c>
      <c r="H53" s="617">
        <v>143332</v>
      </c>
      <c r="I53" s="617">
        <v>81747</v>
      </c>
      <c r="J53" s="617">
        <v>126833</v>
      </c>
      <c r="K53" s="617">
        <v>91106</v>
      </c>
      <c r="L53" s="617">
        <v>5805</v>
      </c>
      <c r="M53" s="617">
        <v>31308</v>
      </c>
      <c r="N53" s="617">
        <v>52226</v>
      </c>
      <c r="O53" s="617">
        <v>20895</v>
      </c>
      <c r="P53" s="617">
        <v>75568</v>
      </c>
      <c r="Q53" s="617">
        <v>58403</v>
      </c>
      <c r="R53" s="617">
        <v>10071</v>
      </c>
      <c r="S53" s="617">
        <v>92980</v>
      </c>
      <c r="T53" s="617">
        <v>68496</v>
      </c>
      <c r="U53" s="617">
        <v>348504</v>
      </c>
      <c r="V53" s="617">
        <v>28981</v>
      </c>
      <c r="W53" s="617">
        <v>5785</v>
      </c>
      <c r="X53" s="617">
        <v>63055</v>
      </c>
      <c r="Y53" s="617">
        <v>32004</v>
      </c>
      <c r="Z53" s="617">
        <v>489921</v>
      </c>
      <c r="AA53" s="617">
        <v>349186</v>
      </c>
      <c r="AB53" s="617">
        <v>33391</v>
      </c>
      <c r="AC53" s="617">
        <v>42112</v>
      </c>
      <c r="AD53" s="617">
        <v>551325</v>
      </c>
      <c r="AE53" s="617">
        <v>194132</v>
      </c>
      <c r="AF53" s="617">
        <v>397390</v>
      </c>
      <c r="AG53" s="617">
        <v>261243</v>
      </c>
      <c r="AH53" s="617">
        <v>185942</v>
      </c>
      <c r="AI53" s="617">
        <v>406594</v>
      </c>
      <c r="AJ53" s="617">
        <v>330065</v>
      </c>
      <c r="AK53" s="617">
        <v>633391</v>
      </c>
      <c r="AL53" s="617">
        <v>41407</v>
      </c>
      <c r="AM53" s="617">
        <v>334853</v>
      </c>
      <c r="AN53" s="617">
        <v>330046</v>
      </c>
      <c r="AO53" s="617">
        <v>10234</v>
      </c>
      <c r="AP53" s="617">
        <v>29842</v>
      </c>
      <c r="AQ53" s="618">
        <v>6195077</v>
      </c>
      <c r="AR53" s="789"/>
      <c r="AS53" s="789"/>
      <c r="AT53" s="789"/>
      <c r="AU53" s="789"/>
      <c r="AV53" s="789"/>
      <c r="AW53" s="789"/>
      <c r="AX53" s="789"/>
      <c r="AY53" s="789"/>
      <c r="AZ53" s="789"/>
      <c r="BA53" s="789"/>
      <c r="BB53" s="789"/>
      <c r="BC53" s="789"/>
      <c r="BD53" s="789"/>
      <c r="BE53" s="789"/>
    </row>
  </sheetData>
  <sheetProtection algorithmName="SHA-512" hashValue="PwVILSpgmbcwv9UvZEIg8Pb+ngk9PJYJitAOV9M6z0J660v/vXLp8kMnRx8JxpoVJaZwcflt/Qe8dD9qxJLXZg==" saltValue="J8RhJGZQYWq8W0l2pEOk6Q==" spinCount="100000" sheet="1"/>
  <mergeCells count="1">
    <mergeCell ref="B2:C2"/>
  </mergeCells>
  <phoneticPr fontId="28"/>
  <pageMargins left="0.78740157480314965" right="0.78740157480314965" top="0.78740157480314965" bottom="0.78740157480314965" header="0" footer="0.19685039370078741"/>
  <pageSetup paperSize="8" scale="75" orientation="landscape" useFirstPageNumber="1" r:id="rId1"/>
  <headerFooter alignWithMargins="0">
    <oddFooter>&amp;C&amp;P / 3 ﾍﾟｰｼﾞ</oddFooter>
  </headerFooter>
  <colBreaks count="2" manualBreakCount="2">
    <brk id="21" min="1" max="49" man="1"/>
    <brk id="43" min="1" max="52"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C12BB-5B53-46B2-A9BF-CA044C58FE5D}">
  <sheetPr>
    <tabColor theme="0" tint="-0.249977111117893"/>
  </sheetPr>
  <dimension ref="B2:BE53"/>
  <sheetViews>
    <sheetView showGridLines="0" view="pageBreakPreview" zoomScaleNormal="100" workbookViewId="0"/>
  </sheetViews>
  <sheetFormatPr defaultColWidth="13.5" defaultRowHeight="16.5" customHeight="1"/>
  <cols>
    <col min="1" max="1" width="2.1640625" style="800" customWidth="1"/>
    <col min="2" max="2" width="3.5" style="800" bestFit="1" customWidth="1"/>
    <col min="3" max="3" width="38.5" style="800" bestFit="1" customWidth="1"/>
    <col min="4" max="43" width="12.1640625" style="800" customWidth="1"/>
    <col min="44" max="16384" width="13.5" style="800"/>
  </cols>
  <sheetData>
    <row r="2" spans="2:43" ht="20.25" customHeight="1">
      <c r="B2" s="1502" t="s">
        <v>917</v>
      </c>
      <c r="C2" s="1503"/>
    </row>
    <row r="3" spans="2:43" ht="16.5" customHeight="1">
      <c r="B3" s="984"/>
      <c r="U3" s="788"/>
    </row>
    <row r="4" spans="2:43" ht="16.5" customHeight="1">
      <c r="B4" s="983"/>
      <c r="C4" s="982"/>
      <c r="D4" s="981" t="s">
        <v>263</v>
      </c>
      <c r="E4" s="979" t="s">
        <v>265</v>
      </c>
      <c r="F4" s="979" t="s">
        <v>267</v>
      </c>
      <c r="G4" s="979" t="s">
        <v>268</v>
      </c>
      <c r="H4" s="979" t="s">
        <v>269</v>
      </c>
      <c r="I4" s="979" t="s">
        <v>271</v>
      </c>
      <c r="J4" s="979" t="s">
        <v>273</v>
      </c>
      <c r="K4" s="979" t="s">
        <v>274</v>
      </c>
      <c r="L4" s="979" t="s">
        <v>277</v>
      </c>
      <c r="M4" s="979" t="s">
        <v>120</v>
      </c>
      <c r="N4" s="979" t="s">
        <v>121</v>
      </c>
      <c r="O4" s="979" t="s">
        <v>123</v>
      </c>
      <c r="P4" s="979" t="s">
        <v>125</v>
      </c>
      <c r="Q4" s="979" t="s">
        <v>127</v>
      </c>
      <c r="R4" s="979" t="s">
        <v>128</v>
      </c>
      <c r="S4" s="979" t="s">
        <v>129</v>
      </c>
      <c r="T4" s="979" t="s">
        <v>131</v>
      </c>
      <c r="U4" s="979" t="s">
        <v>133</v>
      </c>
      <c r="V4" s="979" t="s">
        <v>135</v>
      </c>
      <c r="W4" s="979" t="s">
        <v>136</v>
      </c>
      <c r="X4" s="979" t="s">
        <v>138</v>
      </c>
      <c r="Y4" s="979" t="s">
        <v>139</v>
      </c>
      <c r="Z4" s="979" t="s">
        <v>140</v>
      </c>
      <c r="AA4" s="979" t="s">
        <v>141</v>
      </c>
      <c r="AB4" s="979" t="s">
        <v>143</v>
      </c>
      <c r="AC4" s="979" t="s">
        <v>145</v>
      </c>
      <c r="AD4" s="979" t="s">
        <v>146</v>
      </c>
      <c r="AE4" s="979" t="s">
        <v>147</v>
      </c>
      <c r="AF4" s="979" t="s">
        <v>149</v>
      </c>
      <c r="AG4" s="979" t="s">
        <v>151</v>
      </c>
      <c r="AH4" s="979" t="s">
        <v>153</v>
      </c>
      <c r="AI4" s="979" t="s">
        <v>155</v>
      </c>
      <c r="AJ4" s="979" t="s">
        <v>156</v>
      </c>
      <c r="AK4" s="979" t="s">
        <v>158</v>
      </c>
      <c r="AL4" s="979" t="s">
        <v>160</v>
      </c>
      <c r="AM4" s="979" t="s">
        <v>162</v>
      </c>
      <c r="AN4" s="979">
        <v>37</v>
      </c>
      <c r="AO4" s="979">
        <v>38</v>
      </c>
      <c r="AP4" s="979">
        <v>39</v>
      </c>
      <c r="AQ4" s="977" t="s">
        <v>209</v>
      </c>
    </row>
    <row r="5" spans="2:43" ht="36" customHeight="1">
      <c r="B5" s="976"/>
      <c r="C5" s="975"/>
      <c r="D5" s="974" t="s">
        <v>0</v>
      </c>
      <c r="E5" s="810" t="s">
        <v>1</v>
      </c>
      <c r="F5" s="810" t="s">
        <v>2</v>
      </c>
      <c r="G5" s="810" t="s">
        <v>3</v>
      </c>
      <c r="H5" s="810" t="s">
        <v>4</v>
      </c>
      <c r="I5" s="810" t="s">
        <v>5</v>
      </c>
      <c r="J5" s="810" t="s">
        <v>6</v>
      </c>
      <c r="K5" s="810" t="s">
        <v>7</v>
      </c>
      <c r="L5" s="810" t="s">
        <v>8</v>
      </c>
      <c r="M5" s="810" t="s">
        <v>576</v>
      </c>
      <c r="N5" s="810" t="s">
        <v>9</v>
      </c>
      <c r="O5" s="810" t="s">
        <v>10</v>
      </c>
      <c r="P5" s="810" t="s">
        <v>11</v>
      </c>
      <c r="Q5" s="810" t="s">
        <v>12</v>
      </c>
      <c r="R5" s="810" t="s">
        <v>418</v>
      </c>
      <c r="S5" s="810" t="s">
        <v>419</v>
      </c>
      <c r="T5" s="810" t="s">
        <v>420</v>
      </c>
      <c r="U5" s="810" t="s">
        <v>14</v>
      </c>
      <c r="V5" s="810" t="s">
        <v>13</v>
      </c>
      <c r="W5" s="810" t="s">
        <v>577</v>
      </c>
      <c r="X5" s="810" t="s">
        <v>15</v>
      </c>
      <c r="Y5" s="810" t="s">
        <v>16</v>
      </c>
      <c r="Z5" s="810" t="s">
        <v>17</v>
      </c>
      <c r="AA5" s="810" t="s">
        <v>18</v>
      </c>
      <c r="AB5" s="810" t="s">
        <v>29</v>
      </c>
      <c r="AC5" s="810" t="s">
        <v>30</v>
      </c>
      <c r="AD5" s="810" t="s">
        <v>19</v>
      </c>
      <c r="AE5" s="810" t="s">
        <v>20</v>
      </c>
      <c r="AF5" s="810" t="s">
        <v>21</v>
      </c>
      <c r="AG5" s="810" t="s">
        <v>32</v>
      </c>
      <c r="AH5" s="810" t="s">
        <v>22</v>
      </c>
      <c r="AI5" s="810" t="s">
        <v>23</v>
      </c>
      <c r="AJ5" s="810" t="s">
        <v>24</v>
      </c>
      <c r="AK5" s="810" t="s">
        <v>31</v>
      </c>
      <c r="AL5" s="810" t="s">
        <v>447</v>
      </c>
      <c r="AM5" s="810" t="s">
        <v>25</v>
      </c>
      <c r="AN5" s="810" t="s">
        <v>26</v>
      </c>
      <c r="AO5" s="810" t="s">
        <v>27</v>
      </c>
      <c r="AP5" s="810" t="s">
        <v>28</v>
      </c>
      <c r="AQ5" s="992" t="s">
        <v>33</v>
      </c>
    </row>
    <row r="6" spans="2:43" ht="16.5" customHeight="1">
      <c r="B6" s="796" t="s">
        <v>263</v>
      </c>
      <c r="C6" s="931" t="s">
        <v>0</v>
      </c>
      <c r="D6" s="626">
        <v>0.10911082432300534</v>
      </c>
      <c r="E6" s="627">
        <v>1.4788961519122128E-3</v>
      </c>
      <c r="F6" s="627">
        <v>0</v>
      </c>
      <c r="G6" s="627">
        <v>0</v>
      </c>
      <c r="H6" s="627">
        <v>0.21474618368542964</v>
      </c>
      <c r="I6" s="627">
        <v>2.9358875555066241E-4</v>
      </c>
      <c r="J6" s="627">
        <v>7.3324765636703377E-4</v>
      </c>
      <c r="K6" s="627">
        <v>3.3916536781331635E-3</v>
      </c>
      <c r="L6" s="627">
        <v>0</v>
      </c>
      <c r="M6" s="627">
        <v>1.8845023636131341E-3</v>
      </c>
      <c r="N6" s="627">
        <v>0</v>
      </c>
      <c r="O6" s="627">
        <v>0</v>
      </c>
      <c r="P6" s="627">
        <v>0</v>
      </c>
      <c r="Q6" s="627">
        <v>0</v>
      </c>
      <c r="R6" s="627">
        <v>0</v>
      </c>
      <c r="S6" s="627">
        <v>0</v>
      </c>
      <c r="T6" s="627">
        <v>0</v>
      </c>
      <c r="U6" s="627">
        <v>0</v>
      </c>
      <c r="V6" s="627">
        <v>0</v>
      </c>
      <c r="W6" s="627">
        <v>0</v>
      </c>
      <c r="X6" s="627">
        <v>0</v>
      </c>
      <c r="Y6" s="627">
        <v>4.4056992875890514E-3</v>
      </c>
      <c r="Z6" s="627">
        <v>1.149164865355843E-3</v>
      </c>
      <c r="AA6" s="627">
        <v>0</v>
      </c>
      <c r="AB6" s="627">
        <v>0</v>
      </c>
      <c r="AC6" s="627">
        <v>0</v>
      </c>
      <c r="AD6" s="627">
        <v>1.5961547181789326E-4</v>
      </c>
      <c r="AE6" s="627">
        <v>0</v>
      </c>
      <c r="AF6" s="627">
        <v>2.5164196381388558E-6</v>
      </c>
      <c r="AG6" s="627">
        <v>3.4450683846074342E-5</v>
      </c>
      <c r="AH6" s="627">
        <v>0</v>
      </c>
      <c r="AI6" s="627">
        <v>2.2135102829849925E-5</v>
      </c>
      <c r="AJ6" s="627">
        <v>2.1056458576341024E-3</v>
      </c>
      <c r="AK6" s="627">
        <v>2.5308221935581654E-3</v>
      </c>
      <c r="AL6" s="627">
        <v>1.9078899702948777E-3</v>
      </c>
      <c r="AM6" s="627">
        <v>2.9863850704637558E-6</v>
      </c>
      <c r="AN6" s="627">
        <v>1.702489955945535E-2</v>
      </c>
      <c r="AO6" s="627">
        <v>0</v>
      </c>
      <c r="AP6" s="627">
        <v>0</v>
      </c>
      <c r="AQ6" s="628">
        <v>9.7246571753668281E-3</v>
      </c>
    </row>
    <row r="7" spans="2:43" ht="16.5" customHeight="1">
      <c r="B7" s="776" t="s">
        <v>265</v>
      </c>
      <c r="C7" s="928" t="s">
        <v>1</v>
      </c>
      <c r="D7" s="629">
        <v>1.0302681950785715E-4</v>
      </c>
      <c r="E7" s="987">
        <v>0.13910497204886274</v>
      </c>
      <c r="F7" s="987">
        <v>0</v>
      </c>
      <c r="G7" s="987">
        <v>1.3435442697836894E-4</v>
      </c>
      <c r="H7" s="987">
        <v>4.8837663606173085E-4</v>
      </c>
      <c r="I7" s="987">
        <v>0</v>
      </c>
      <c r="J7" s="987">
        <v>8.1800477793634155E-2</v>
      </c>
      <c r="K7" s="987">
        <v>1.9757205892037845E-4</v>
      </c>
      <c r="L7" s="987">
        <v>0</v>
      </c>
      <c r="M7" s="987">
        <v>0</v>
      </c>
      <c r="N7" s="987">
        <v>0</v>
      </c>
      <c r="O7" s="987">
        <v>0</v>
      </c>
      <c r="P7" s="987">
        <v>0</v>
      </c>
      <c r="Q7" s="987">
        <v>0</v>
      </c>
      <c r="R7" s="987">
        <v>0</v>
      </c>
      <c r="S7" s="987">
        <v>0</v>
      </c>
      <c r="T7" s="987">
        <v>0</v>
      </c>
      <c r="U7" s="987">
        <v>0</v>
      </c>
      <c r="V7" s="987">
        <v>0</v>
      </c>
      <c r="W7" s="987">
        <v>0</v>
      </c>
      <c r="X7" s="987">
        <v>0</v>
      </c>
      <c r="Y7" s="987">
        <v>1.2498437695288088E-4</v>
      </c>
      <c r="Z7" s="987">
        <v>6.5316653093049702E-5</v>
      </c>
      <c r="AA7" s="987">
        <v>0</v>
      </c>
      <c r="AB7" s="987">
        <v>0</v>
      </c>
      <c r="AC7" s="987">
        <v>0</v>
      </c>
      <c r="AD7" s="987">
        <v>0</v>
      </c>
      <c r="AE7" s="987">
        <v>0</v>
      </c>
      <c r="AF7" s="987">
        <v>0</v>
      </c>
      <c r="AG7" s="987">
        <v>0</v>
      </c>
      <c r="AH7" s="987">
        <v>0</v>
      </c>
      <c r="AI7" s="987">
        <v>2.459455869983325E-6</v>
      </c>
      <c r="AJ7" s="987">
        <v>4.5445594049656887E-5</v>
      </c>
      <c r="AK7" s="987">
        <v>7.1046162638875509E-5</v>
      </c>
      <c r="AL7" s="987">
        <v>0</v>
      </c>
      <c r="AM7" s="987">
        <v>0</v>
      </c>
      <c r="AN7" s="987">
        <v>1.0543984777879446E-3</v>
      </c>
      <c r="AO7" s="987">
        <v>0</v>
      </c>
      <c r="AP7" s="987">
        <v>0</v>
      </c>
      <c r="AQ7" s="631">
        <v>2.5232938993332934E-3</v>
      </c>
    </row>
    <row r="8" spans="2:43" ht="16.5" customHeight="1">
      <c r="B8" s="776" t="s">
        <v>267</v>
      </c>
      <c r="C8" s="928" t="s">
        <v>2</v>
      </c>
      <c r="D8" s="629">
        <v>0</v>
      </c>
      <c r="E8" s="987">
        <v>0</v>
      </c>
      <c r="F8" s="987">
        <v>1.556317594302295E-2</v>
      </c>
      <c r="G8" s="987">
        <v>0</v>
      </c>
      <c r="H8" s="987">
        <v>1.2872212764769905E-2</v>
      </c>
      <c r="I8" s="987">
        <v>0</v>
      </c>
      <c r="J8" s="987">
        <v>0</v>
      </c>
      <c r="K8" s="987">
        <v>1.0976225495576581E-4</v>
      </c>
      <c r="L8" s="987">
        <v>0</v>
      </c>
      <c r="M8" s="987">
        <v>0</v>
      </c>
      <c r="N8" s="987">
        <v>0</v>
      </c>
      <c r="O8" s="987">
        <v>0</v>
      </c>
      <c r="P8" s="987">
        <v>0</v>
      </c>
      <c r="Q8" s="987">
        <v>0</v>
      </c>
      <c r="R8" s="987">
        <v>0</v>
      </c>
      <c r="S8" s="987">
        <v>0</v>
      </c>
      <c r="T8" s="987">
        <v>0</v>
      </c>
      <c r="U8" s="987">
        <v>0</v>
      </c>
      <c r="V8" s="987">
        <v>0</v>
      </c>
      <c r="W8" s="987">
        <v>0</v>
      </c>
      <c r="X8" s="987">
        <v>0</v>
      </c>
      <c r="Y8" s="987">
        <v>6.905386826646669E-3</v>
      </c>
      <c r="Z8" s="987">
        <v>0</v>
      </c>
      <c r="AA8" s="987">
        <v>0</v>
      </c>
      <c r="AB8" s="987">
        <v>0</v>
      </c>
      <c r="AC8" s="987">
        <v>0</v>
      </c>
      <c r="AD8" s="987">
        <v>0</v>
      </c>
      <c r="AE8" s="987">
        <v>0</v>
      </c>
      <c r="AF8" s="987">
        <v>0</v>
      </c>
      <c r="AG8" s="987">
        <v>3.8278537606749271E-6</v>
      </c>
      <c r="AH8" s="987">
        <v>0</v>
      </c>
      <c r="AI8" s="987">
        <v>2.459455869983325E-6</v>
      </c>
      <c r="AJ8" s="987">
        <v>4.8475300319634008E-5</v>
      </c>
      <c r="AK8" s="987">
        <v>6.0152417700914604E-4</v>
      </c>
      <c r="AL8" s="987">
        <v>0</v>
      </c>
      <c r="AM8" s="987">
        <v>0</v>
      </c>
      <c r="AN8" s="987">
        <v>3.7782612120734684E-3</v>
      </c>
      <c r="AO8" s="987">
        <v>0</v>
      </c>
      <c r="AP8" s="987">
        <v>0</v>
      </c>
      <c r="AQ8" s="631">
        <v>6.1032332608618102E-4</v>
      </c>
    </row>
    <row r="9" spans="2:43" ht="16.5" customHeight="1">
      <c r="B9" s="776" t="s">
        <v>268</v>
      </c>
      <c r="C9" s="928" t="s">
        <v>3</v>
      </c>
      <c r="D9" s="629">
        <v>5.4224641846240607E-6</v>
      </c>
      <c r="E9" s="987">
        <v>3.8451299949717529E-4</v>
      </c>
      <c r="F9" s="987">
        <v>0</v>
      </c>
      <c r="G9" s="987">
        <v>9.404809888485826E-4</v>
      </c>
      <c r="H9" s="987">
        <v>2.8604917255044233E-4</v>
      </c>
      <c r="I9" s="987">
        <v>2.4465729629221868E-5</v>
      </c>
      <c r="J9" s="987">
        <v>6.433656855865587E-3</v>
      </c>
      <c r="K9" s="987">
        <v>5.3783504928325244E-3</v>
      </c>
      <c r="L9" s="987">
        <v>6.4944013781223081E-2</v>
      </c>
      <c r="M9" s="987">
        <v>9.582215408202377E-5</v>
      </c>
      <c r="N9" s="987">
        <v>5.6255504920920615E-2</v>
      </c>
      <c r="O9" s="987">
        <v>1.7229002153625269E-3</v>
      </c>
      <c r="P9" s="987">
        <v>0.29188280753758206</v>
      </c>
      <c r="Q9" s="987">
        <v>2.0546889714569456E-4</v>
      </c>
      <c r="R9" s="987">
        <v>0</v>
      </c>
      <c r="S9" s="987">
        <v>3.2265003226500322E-5</v>
      </c>
      <c r="T9" s="987">
        <v>2.1899088997897687E-4</v>
      </c>
      <c r="U9" s="987">
        <v>1.8938089663246332E-4</v>
      </c>
      <c r="V9" s="987">
        <v>0</v>
      </c>
      <c r="W9" s="987">
        <v>0</v>
      </c>
      <c r="X9" s="987">
        <v>1.5859170565379429E-4</v>
      </c>
      <c r="Y9" s="987">
        <v>5.6242969628796406E-4</v>
      </c>
      <c r="Z9" s="987">
        <v>8.3809430500019384E-3</v>
      </c>
      <c r="AA9" s="987">
        <v>0.2789115256625409</v>
      </c>
      <c r="AB9" s="987">
        <v>0</v>
      </c>
      <c r="AC9" s="987">
        <v>0</v>
      </c>
      <c r="AD9" s="987">
        <v>1.813812179748787E-6</v>
      </c>
      <c r="AE9" s="987">
        <v>0</v>
      </c>
      <c r="AF9" s="987">
        <v>0</v>
      </c>
      <c r="AG9" s="987">
        <v>0</v>
      </c>
      <c r="AH9" s="987">
        <v>0</v>
      </c>
      <c r="AI9" s="987">
        <v>7.3783676099499746E-6</v>
      </c>
      <c r="AJ9" s="987">
        <v>2.120794388983988E-5</v>
      </c>
      <c r="AK9" s="987">
        <v>9.4728216851834021E-6</v>
      </c>
      <c r="AL9" s="987">
        <v>7.2451517859299159E-5</v>
      </c>
      <c r="AM9" s="987">
        <v>2.9863850704637558E-6</v>
      </c>
      <c r="AN9" s="987">
        <v>1.817928409979215E-5</v>
      </c>
      <c r="AO9" s="987">
        <v>0</v>
      </c>
      <c r="AP9" s="987">
        <v>2.0105891026070638E-4</v>
      </c>
      <c r="AQ9" s="631">
        <v>2.0733075634088164E-2</v>
      </c>
    </row>
    <row r="10" spans="2:43" ht="16.5" customHeight="1">
      <c r="B10" s="776" t="s">
        <v>269</v>
      </c>
      <c r="C10" s="928" t="s">
        <v>4</v>
      </c>
      <c r="D10" s="629">
        <v>8.7979481395525388E-2</v>
      </c>
      <c r="E10" s="987">
        <v>1.8308734360673193E-2</v>
      </c>
      <c r="F10" s="987">
        <v>4.537061461355843E-2</v>
      </c>
      <c r="G10" s="987">
        <v>0</v>
      </c>
      <c r="H10" s="987">
        <v>0.18330170513214075</v>
      </c>
      <c r="I10" s="987">
        <v>2.4465729629221868E-5</v>
      </c>
      <c r="J10" s="987">
        <v>2.6176152893962927E-3</v>
      </c>
      <c r="K10" s="987">
        <v>9.5163875046648961E-3</v>
      </c>
      <c r="L10" s="987">
        <v>0</v>
      </c>
      <c r="M10" s="987">
        <v>3.1940718027341254E-5</v>
      </c>
      <c r="N10" s="987">
        <v>3.2550836747979932E-4</v>
      </c>
      <c r="O10" s="987">
        <v>0</v>
      </c>
      <c r="P10" s="987">
        <v>0</v>
      </c>
      <c r="Q10" s="987">
        <v>0</v>
      </c>
      <c r="R10" s="987">
        <v>0</v>
      </c>
      <c r="S10" s="987">
        <v>0</v>
      </c>
      <c r="T10" s="987">
        <v>0</v>
      </c>
      <c r="U10" s="987">
        <v>0</v>
      </c>
      <c r="V10" s="987">
        <v>0</v>
      </c>
      <c r="W10" s="987">
        <v>0</v>
      </c>
      <c r="X10" s="987">
        <v>0</v>
      </c>
      <c r="Y10" s="987">
        <v>1.687289088863892E-3</v>
      </c>
      <c r="Z10" s="987">
        <v>6.9398943911365304E-5</v>
      </c>
      <c r="AA10" s="987">
        <v>0</v>
      </c>
      <c r="AB10" s="987">
        <v>0</v>
      </c>
      <c r="AC10" s="987">
        <v>0</v>
      </c>
      <c r="AD10" s="987">
        <v>1.4329116220015417E-4</v>
      </c>
      <c r="AE10" s="987">
        <v>0</v>
      </c>
      <c r="AF10" s="987">
        <v>0</v>
      </c>
      <c r="AG10" s="987">
        <v>1.531141504269971E-4</v>
      </c>
      <c r="AH10" s="987">
        <v>0</v>
      </c>
      <c r="AI10" s="987">
        <v>2.5578341047826579E-4</v>
      </c>
      <c r="AJ10" s="987">
        <v>5.2504809658703586E-3</v>
      </c>
      <c r="AK10" s="987">
        <v>9.5470254550506714E-3</v>
      </c>
      <c r="AL10" s="987">
        <v>1.279976815514285E-3</v>
      </c>
      <c r="AM10" s="987">
        <v>2.9863850704637558E-6</v>
      </c>
      <c r="AN10" s="987">
        <v>0.12544917981129902</v>
      </c>
      <c r="AO10" s="987">
        <v>0</v>
      </c>
      <c r="AP10" s="987">
        <v>3.0493934722873803E-3</v>
      </c>
      <c r="AQ10" s="631">
        <v>1.5197228379889386E-2</v>
      </c>
    </row>
    <row r="11" spans="2:43" ht="16.5" customHeight="1">
      <c r="B11" s="776" t="s">
        <v>271</v>
      </c>
      <c r="C11" s="928" t="s">
        <v>5</v>
      </c>
      <c r="D11" s="629">
        <v>5.1459185112082331E-3</v>
      </c>
      <c r="E11" s="987">
        <v>1.39016238279748E-3</v>
      </c>
      <c r="F11" s="987">
        <v>2.4795568451595886E-2</v>
      </c>
      <c r="G11" s="987">
        <v>3.9634555958618835E-3</v>
      </c>
      <c r="H11" s="987">
        <v>1.1651271174615578E-3</v>
      </c>
      <c r="I11" s="987">
        <v>0.27259715952879005</v>
      </c>
      <c r="J11" s="987">
        <v>3.2010596611292013E-3</v>
      </c>
      <c r="K11" s="987">
        <v>1.1415274515399645E-3</v>
      </c>
      <c r="L11" s="987">
        <v>1.7226528854435831E-4</v>
      </c>
      <c r="M11" s="987">
        <v>4.8230484221285291E-3</v>
      </c>
      <c r="N11" s="987">
        <v>2.0487879600199137E-3</v>
      </c>
      <c r="O11" s="987">
        <v>7.6573342905001199E-4</v>
      </c>
      <c r="P11" s="987">
        <v>2.2496294727927164E-4</v>
      </c>
      <c r="Q11" s="987">
        <v>1.1472013423967948E-3</v>
      </c>
      <c r="R11" s="987">
        <v>1.2908350709959289E-3</v>
      </c>
      <c r="S11" s="987">
        <v>1.699290169929017E-3</v>
      </c>
      <c r="T11" s="987">
        <v>1.3139453398738612E-3</v>
      </c>
      <c r="U11" s="987">
        <v>3.1362624245345823E-3</v>
      </c>
      <c r="V11" s="987">
        <v>1.0006556019461026E-3</v>
      </c>
      <c r="W11" s="987">
        <v>1.3828867761452031E-3</v>
      </c>
      <c r="X11" s="987">
        <v>1.252874474664975E-3</v>
      </c>
      <c r="Y11" s="987">
        <v>3.5308086489188851E-3</v>
      </c>
      <c r="Z11" s="987">
        <v>2.7861634835004011E-3</v>
      </c>
      <c r="AA11" s="987">
        <v>1.3746255577256819E-4</v>
      </c>
      <c r="AB11" s="987">
        <v>8.6849749932616579E-4</v>
      </c>
      <c r="AC11" s="987">
        <v>1.8996960486322189E-3</v>
      </c>
      <c r="AD11" s="987">
        <v>4.3767287897338233E-3</v>
      </c>
      <c r="AE11" s="987">
        <v>1.4011085240970061E-3</v>
      </c>
      <c r="AF11" s="987">
        <v>7.549258914416568E-6</v>
      </c>
      <c r="AG11" s="987">
        <v>1.3282652549541998E-3</v>
      </c>
      <c r="AH11" s="987">
        <v>7.4754493336631853E-4</v>
      </c>
      <c r="AI11" s="987">
        <v>3.7506702017245704E-3</v>
      </c>
      <c r="AJ11" s="987">
        <v>5.1505006589611135E-4</v>
      </c>
      <c r="AK11" s="987">
        <v>2.9365747224068543E-3</v>
      </c>
      <c r="AL11" s="987">
        <v>2.9656821310406454E-2</v>
      </c>
      <c r="AM11" s="987">
        <v>2.0635920836904551E-3</v>
      </c>
      <c r="AN11" s="987">
        <v>4.7963011216618293E-3</v>
      </c>
      <c r="AO11" s="987">
        <v>1.9542700801250732E-2</v>
      </c>
      <c r="AP11" s="987">
        <v>4.3562763889819716E-4</v>
      </c>
      <c r="AQ11" s="631">
        <v>6.1368083076287832E-3</v>
      </c>
    </row>
    <row r="12" spans="2:43" ht="16.5" customHeight="1">
      <c r="B12" s="776" t="s">
        <v>273</v>
      </c>
      <c r="C12" s="929" t="s">
        <v>6</v>
      </c>
      <c r="D12" s="629">
        <v>1.9271437712153911E-2</v>
      </c>
      <c r="E12" s="987">
        <v>6.8620781448726674E-3</v>
      </c>
      <c r="F12" s="987">
        <v>1.8464785017145871E-3</v>
      </c>
      <c r="G12" s="987">
        <v>3.0229746070133011E-3</v>
      </c>
      <c r="H12" s="987">
        <v>1.8314123852314904E-2</v>
      </c>
      <c r="I12" s="987">
        <v>4.9665431147320393E-3</v>
      </c>
      <c r="J12" s="987">
        <v>0.29415057595420752</v>
      </c>
      <c r="K12" s="987">
        <v>2.0459684323754748E-2</v>
      </c>
      <c r="L12" s="987">
        <v>0</v>
      </c>
      <c r="M12" s="987">
        <v>6.9311358119330526E-3</v>
      </c>
      <c r="N12" s="987">
        <v>3.2704017156205724E-2</v>
      </c>
      <c r="O12" s="987">
        <v>1.0528834649437665E-3</v>
      </c>
      <c r="P12" s="987">
        <v>4.4992589455854329E-4</v>
      </c>
      <c r="Q12" s="987">
        <v>2.2259130524116912E-3</v>
      </c>
      <c r="R12" s="987">
        <v>1.8866051037632807E-3</v>
      </c>
      <c r="S12" s="987">
        <v>6.7756506775650677E-4</v>
      </c>
      <c r="T12" s="987">
        <v>9.6939967297360423E-3</v>
      </c>
      <c r="U12" s="987">
        <v>6.4332116704542844E-3</v>
      </c>
      <c r="V12" s="987">
        <v>6.7285462889479317E-3</v>
      </c>
      <c r="W12" s="987">
        <v>4.6672428694900601E-3</v>
      </c>
      <c r="X12" s="987">
        <v>1.3797478391880105E-3</v>
      </c>
      <c r="Y12" s="987">
        <v>6.2210973628296466E-2</v>
      </c>
      <c r="Z12" s="987">
        <v>3.9390024105927283E-2</v>
      </c>
      <c r="AA12" s="987">
        <v>3.4422915008047285E-3</v>
      </c>
      <c r="AB12" s="987">
        <v>2.845078015033991E-3</v>
      </c>
      <c r="AC12" s="987">
        <v>3.419452887537994E-3</v>
      </c>
      <c r="AD12" s="987">
        <v>7.8374824286945085E-3</v>
      </c>
      <c r="AE12" s="987">
        <v>4.4299754806008283E-3</v>
      </c>
      <c r="AF12" s="987">
        <v>3.3971665114874554E-4</v>
      </c>
      <c r="AG12" s="987">
        <v>2.3732693316184548E-3</v>
      </c>
      <c r="AH12" s="987">
        <v>1.6741779694743521E-2</v>
      </c>
      <c r="AI12" s="987">
        <v>1.3281061697909954E-3</v>
      </c>
      <c r="AJ12" s="987">
        <v>5.2838077348401069E-3</v>
      </c>
      <c r="AK12" s="987">
        <v>5.6757989930390548E-3</v>
      </c>
      <c r="AL12" s="987">
        <v>1.8547588571980585E-2</v>
      </c>
      <c r="AM12" s="987">
        <v>4.0286334600556067E-3</v>
      </c>
      <c r="AN12" s="987">
        <v>5.9082673324324488E-3</v>
      </c>
      <c r="AO12" s="987">
        <v>0.43189368770764119</v>
      </c>
      <c r="AP12" s="987">
        <v>1.1728436431874538E-3</v>
      </c>
      <c r="AQ12" s="631">
        <v>1.5759126157753971E-2</v>
      </c>
    </row>
    <row r="13" spans="2:43" ht="16.5" customHeight="1">
      <c r="B13" s="776" t="s">
        <v>274</v>
      </c>
      <c r="C13" s="928" t="s">
        <v>7</v>
      </c>
      <c r="D13" s="629">
        <v>8.1537593944191994E-2</v>
      </c>
      <c r="E13" s="987">
        <v>7.0987015291786211E-4</v>
      </c>
      <c r="F13" s="987">
        <v>3.4291743603270903E-3</v>
      </c>
      <c r="G13" s="987">
        <v>8.934569394061535E-3</v>
      </c>
      <c r="H13" s="987">
        <v>7.1233220774146733E-3</v>
      </c>
      <c r="I13" s="987">
        <v>3.0227408956903616E-2</v>
      </c>
      <c r="J13" s="987">
        <v>4.9151246126796652E-2</v>
      </c>
      <c r="K13" s="987">
        <v>0.19606831602748448</v>
      </c>
      <c r="L13" s="987">
        <v>3.7209302325581395E-2</v>
      </c>
      <c r="M13" s="987">
        <v>0.1844257058898684</v>
      </c>
      <c r="N13" s="987">
        <v>4.1645923486386092E-2</v>
      </c>
      <c r="O13" s="987">
        <v>4.6901172529313232E-3</v>
      </c>
      <c r="P13" s="987">
        <v>3.4406097819182722E-3</v>
      </c>
      <c r="Q13" s="987">
        <v>1.1574747872540795E-2</v>
      </c>
      <c r="R13" s="987">
        <v>5.0640452785224903E-3</v>
      </c>
      <c r="S13" s="987">
        <v>4.00086040008604E-3</v>
      </c>
      <c r="T13" s="987">
        <v>1.527096472786732E-2</v>
      </c>
      <c r="U13" s="987">
        <v>1.4479030369809243E-2</v>
      </c>
      <c r="V13" s="987">
        <v>8.9713950519305745E-3</v>
      </c>
      <c r="W13" s="987">
        <v>7.7787381158167671E-3</v>
      </c>
      <c r="X13" s="987">
        <v>1.3956070097533899E-2</v>
      </c>
      <c r="Y13" s="987">
        <v>2.5559305086864142E-2</v>
      </c>
      <c r="Z13" s="987">
        <v>4.7885271298842057E-3</v>
      </c>
      <c r="AA13" s="987">
        <v>3.7229442188403889E-4</v>
      </c>
      <c r="AB13" s="987">
        <v>8.7748195621574678E-3</v>
      </c>
      <c r="AC13" s="987">
        <v>1.4128989361702128E-2</v>
      </c>
      <c r="AD13" s="987">
        <v>9.0690608987439359E-6</v>
      </c>
      <c r="AE13" s="987">
        <v>2.0604537119073619E-5</v>
      </c>
      <c r="AF13" s="987">
        <v>3.7746294572082839E-5</v>
      </c>
      <c r="AG13" s="987">
        <v>3.2153971589669389E-4</v>
      </c>
      <c r="AH13" s="987">
        <v>1.694076647556765E-3</v>
      </c>
      <c r="AI13" s="987">
        <v>8.8540411319399694E-4</v>
      </c>
      <c r="AJ13" s="987">
        <v>4.9475103388726465E-3</v>
      </c>
      <c r="AK13" s="987">
        <v>0.13674175982923661</v>
      </c>
      <c r="AL13" s="987">
        <v>2.5599536310285699E-3</v>
      </c>
      <c r="AM13" s="987">
        <v>5.1813780972546162E-3</v>
      </c>
      <c r="AN13" s="987">
        <v>5.8052513892002935E-3</v>
      </c>
      <c r="AO13" s="987">
        <v>9.3804963846003519E-3</v>
      </c>
      <c r="AP13" s="987">
        <v>7.3386502245157831E-3</v>
      </c>
      <c r="AQ13" s="631">
        <v>2.5338829525444154E-2</v>
      </c>
    </row>
    <row r="14" spans="2:43" ht="16.5" customHeight="1">
      <c r="B14" s="776" t="s">
        <v>277</v>
      </c>
      <c r="C14" s="929" t="s">
        <v>8</v>
      </c>
      <c r="D14" s="629">
        <v>6.6316736977952264E-3</v>
      </c>
      <c r="E14" s="987">
        <v>9.110000295779231E-3</v>
      </c>
      <c r="F14" s="987">
        <v>6.489053020311264E-2</v>
      </c>
      <c r="G14" s="987">
        <v>1.6928657799274487E-2</v>
      </c>
      <c r="H14" s="987">
        <v>3.7395696704155389E-3</v>
      </c>
      <c r="I14" s="987">
        <v>1.8226968573770291E-3</v>
      </c>
      <c r="J14" s="987">
        <v>4.6439018236578812E-3</v>
      </c>
      <c r="K14" s="987">
        <v>5.3783504928325244E-3</v>
      </c>
      <c r="L14" s="987">
        <v>0.32558139534883723</v>
      </c>
      <c r="M14" s="987">
        <v>1.6289766193944039E-3</v>
      </c>
      <c r="N14" s="987">
        <v>1.8285911231953434E-2</v>
      </c>
      <c r="O14" s="987">
        <v>8.66235941612826E-3</v>
      </c>
      <c r="P14" s="987">
        <v>9.8189709930129147E-3</v>
      </c>
      <c r="Q14" s="987">
        <v>2.5169939900347585E-3</v>
      </c>
      <c r="R14" s="987">
        <v>1.2908350709959289E-3</v>
      </c>
      <c r="S14" s="987">
        <v>7.2058507205850721E-4</v>
      </c>
      <c r="T14" s="987">
        <v>1.8249240831581407E-3</v>
      </c>
      <c r="U14" s="987">
        <v>1.2137593829626059E-3</v>
      </c>
      <c r="V14" s="987">
        <v>7.9362340844001242E-4</v>
      </c>
      <c r="W14" s="987">
        <v>0</v>
      </c>
      <c r="X14" s="987">
        <v>2.1568471968916028E-3</v>
      </c>
      <c r="Y14" s="987">
        <v>2.1559805024371952E-3</v>
      </c>
      <c r="Z14" s="987">
        <v>1.6269970056396847E-2</v>
      </c>
      <c r="AA14" s="987">
        <v>5.9338003241825275E-2</v>
      </c>
      <c r="AB14" s="987">
        <v>1.1619897577191458E-2</v>
      </c>
      <c r="AC14" s="987">
        <v>1.1516907294832826E-2</v>
      </c>
      <c r="AD14" s="987">
        <v>1.7648392508955698E-3</v>
      </c>
      <c r="AE14" s="987">
        <v>4.6875321945892486E-4</v>
      </c>
      <c r="AF14" s="987">
        <v>1.6105085684088677E-4</v>
      </c>
      <c r="AG14" s="987">
        <v>0.16692887464927289</v>
      </c>
      <c r="AH14" s="987">
        <v>7.8519108108980216E-4</v>
      </c>
      <c r="AI14" s="987">
        <v>8.6130144566816044E-3</v>
      </c>
      <c r="AJ14" s="987">
        <v>3.0054686198173089E-3</v>
      </c>
      <c r="AK14" s="987">
        <v>2.230849506860691E-3</v>
      </c>
      <c r="AL14" s="987">
        <v>3.6467263989180573E-3</v>
      </c>
      <c r="AM14" s="987">
        <v>2.4040399817233235E-3</v>
      </c>
      <c r="AN14" s="987">
        <v>5.1568569229743736E-3</v>
      </c>
      <c r="AO14" s="987">
        <v>0</v>
      </c>
      <c r="AP14" s="987">
        <v>1.9368675021781381E-2</v>
      </c>
      <c r="AQ14" s="631">
        <v>1.4883592245907516E-2</v>
      </c>
    </row>
    <row r="15" spans="2:43" ht="16.5" customHeight="1">
      <c r="B15" s="776" t="s">
        <v>120</v>
      </c>
      <c r="C15" s="929" t="s">
        <v>576</v>
      </c>
      <c r="D15" s="629">
        <v>4.9073300870847748E-3</v>
      </c>
      <c r="E15" s="987">
        <v>9.6719808335058704E-3</v>
      </c>
      <c r="F15" s="987">
        <v>1.8464785017145872E-2</v>
      </c>
      <c r="G15" s="987">
        <v>5.3741770791347577E-3</v>
      </c>
      <c r="H15" s="987">
        <v>1.5174559763346637E-2</v>
      </c>
      <c r="I15" s="987">
        <v>7.1806916461766178E-3</v>
      </c>
      <c r="J15" s="987">
        <v>4.7069768908722491E-3</v>
      </c>
      <c r="K15" s="987">
        <v>3.1831053937172088E-2</v>
      </c>
      <c r="L15" s="987">
        <v>6.8906115417743323E-4</v>
      </c>
      <c r="M15" s="987">
        <v>0.22249904177845917</v>
      </c>
      <c r="N15" s="987">
        <v>8.061118982882089E-3</v>
      </c>
      <c r="O15" s="987">
        <v>2.0100502512562816E-3</v>
      </c>
      <c r="P15" s="987">
        <v>1.7467711200508153E-3</v>
      </c>
      <c r="Q15" s="987">
        <v>3.5785832919541806E-3</v>
      </c>
      <c r="R15" s="987">
        <v>9.6316155297388548E-3</v>
      </c>
      <c r="S15" s="987">
        <v>1.4605291460529145E-2</v>
      </c>
      <c r="T15" s="987">
        <v>6.0777271665498712E-2</v>
      </c>
      <c r="U15" s="987">
        <v>1.4433119849413494E-2</v>
      </c>
      <c r="V15" s="987">
        <v>4.1130395776543253E-2</v>
      </c>
      <c r="W15" s="987">
        <v>4.0795159896283489E-2</v>
      </c>
      <c r="X15" s="987">
        <v>4.2534295456347633E-2</v>
      </c>
      <c r="Y15" s="987">
        <v>5.3774528183977002E-2</v>
      </c>
      <c r="Z15" s="987">
        <v>1.3298062340663086E-2</v>
      </c>
      <c r="AA15" s="987">
        <v>0</v>
      </c>
      <c r="AB15" s="987">
        <v>3.7974304453295797E-2</v>
      </c>
      <c r="AC15" s="987">
        <v>1.3535334346504559E-2</v>
      </c>
      <c r="AD15" s="987">
        <v>6.3555978778397498E-3</v>
      </c>
      <c r="AE15" s="987">
        <v>3.0855294335812747E-3</v>
      </c>
      <c r="AF15" s="987">
        <v>4.9825108835149345E-4</v>
      </c>
      <c r="AG15" s="987">
        <v>4.0230743024693488E-3</v>
      </c>
      <c r="AH15" s="987">
        <v>1.919953533897667E-3</v>
      </c>
      <c r="AI15" s="987">
        <v>1.7511325794281273E-3</v>
      </c>
      <c r="AJ15" s="987">
        <v>2.3298441216124096E-3</v>
      </c>
      <c r="AK15" s="987">
        <v>2.0334990550860371E-3</v>
      </c>
      <c r="AL15" s="987">
        <v>8.8149346728813964E-3</v>
      </c>
      <c r="AM15" s="987">
        <v>1.3387964270889017E-2</v>
      </c>
      <c r="AN15" s="987">
        <v>2.8814165298170556E-3</v>
      </c>
      <c r="AO15" s="987">
        <v>4.7293335939026772E-2</v>
      </c>
      <c r="AP15" s="987">
        <v>3.8871389317069903E-3</v>
      </c>
      <c r="AQ15" s="631">
        <v>8.8980330672241842E-3</v>
      </c>
    </row>
    <row r="16" spans="2:43" ht="16.5" customHeight="1">
      <c r="B16" s="776" t="s">
        <v>121</v>
      </c>
      <c r="C16" s="928" t="s">
        <v>9</v>
      </c>
      <c r="D16" s="629">
        <v>2.6624299146504136E-3</v>
      </c>
      <c r="E16" s="987">
        <v>5.3240261468839661E-4</v>
      </c>
      <c r="F16" s="987">
        <v>0</v>
      </c>
      <c r="G16" s="987">
        <v>1.007658202337767E-3</v>
      </c>
      <c r="H16" s="987">
        <v>4.6884157061926161E-3</v>
      </c>
      <c r="I16" s="987">
        <v>3.7921880925293893E-4</v>
      </c>
      <c r="J16" s="987">
        <v>1.9237895500382393E-3</v>
      </c>
      <c r="K16" s="987">
        <v>1.1151845103505807E-2</v>
      </c>
      <c r="L16" s="987">
        <v>1.0508182601205857E-2</v>
      </c>
      <c r="M16" s="987">
        <v>3.162131084706784E-3</v>
      </c>
      <c r="N16" s="987">
        <v>8.9706276567227058E-2</v>
      </c>
      <c r="O16" s="987">
        <v>1.407035175879397E-2</v>
      </c>
      <c r="P16" s="987">
        <v>3.6126402710141858E-3</v>
      </c>
      <c r="Q16" s="987">
        <v>3.7669297810044005E-3</v>
      </c>
      <c r="R16" s="987">
        <v>1.4298480786416443E-2</v>
      </c>
      <c r="S16" s="987">
        <v>4.484835448483545E-3</v>
      </c>
      <c r="T16" s="987">
        <v>3.3739196449427702E-2</v>
      </c>
      <c r="U16" s="987">
        <v>3.819468356173817E-2</v>
      </c>
      <c r="V16" s="987">
        <v>7.9362340844001244E-3</v>
      </c>
      <c r="W16" s="987">
        <v>2.0743301642178048E-3</v>
      </c>
      <c r="X16" s="987">
        <v>2.1727063674569819E-3</v>
      </c>
      <c r="Y16" s="987">
        <v>4.9056367954005749E-3</v>
      </c>
      <c r="Z16" s="987">
        <v>5.5690611343461496E-2</v>
      </c>
      <c r="AA16" s="987">
        <v>3.4365638943142048E-5</v>
      </c>
      <c r="AB16" s="987">
        <v>4.4922284447905126E-3</v>
      </c>
      <c r="AC16" s="987">
        <v>4.9867021276595741E-4</v>
      </c>
      <c r="AD16" s="987">
        <v>2.2672652246859837E-4</v>
      </c>
      <c r="AE16" s="987">
        <v>5.1511342797684046E-6</v>
      </c>
      <c r="AF16" s="987">
        <v>8.8074687334859964E-5</v>
      </c>
      <c r="AG16" s="987">
        <v>1.5311415042699708E-5</v>
      </c>
      <c r="AH16" s="987">
        <v>5.3780211033548094E-6</v>
      </c>
      <c r="AI16" s="987">
        <v>1.9921592546864932E-4</v>
      </c>
      <c r="AJ16" s="987">
        <v>2.2328935209731415E-3</v>
      </c>
      <c r="AK16" s="987">
        <v>8.1782027215416707E-4</v>
      </c>
      <c r="AL16" s="987">
        <v>5.5546163692129352E-4</v>
      </c>
      <c r="AM16" s="987">
        <v>1.0422483895918507E-3</v>
      </c>
      <c r="AN16" s="987">
        <v>1.3937451143173983E-3</v>
      </c>
      <c r="AO16" s="987">
        <v>4.9833887043189366E-3</v>
      </c>
      <c r="AP16" s="987">
        <v>4.6913745727498153E-3</v>
      </c>
      <c r="AQ16" s="631">
        <v>8.8505760299670208E-3</v>
      </c>
    </row>
    <row r="17" spans="2:43" ht="16.5" customHeight="1">
      <c r="B17" s="776" t="s">
        <v>123</v>
      </c>
      <c r="C17" s="928" t="s">
        <v>10</v>
      </c>
      <c r="D17" s="629">
        <v>1.6267392553872182E-5</v>
      </c>
      <c r="E17" s="987">
        <v>0</v>
      </c>
      <c r="F17" s="987">
        <v>0</v>
      </c>
      <c r="G17" s="987">
        <v>4.4336960902861752E-3</v>
      </c>
      <c r="H17" s="987">
        <v>0</v>
      </c>
      <c r="I17" s="987">
        <v>3.6698594443832801E-5</v>
      </c>
      <c r="J17" s="987">
        <v>1.3718827119125149E-3</v>
      </c>
      <c r="K17" s="987">
        <v>0</v>
      </c>
      <c r="L17" s="987">
        <v>0</v>
      </c>
      <c r="M17" s="987">
        <v>2.3636131340232527E-3</v>
      </c>
      <c r="N17" s="987">
        <v>6.9505610232451272E-3</v>
      </c>
      <c r="O17" s="987">
        <v>0.34194783441014598</v>
      </c>
      <c r="P17" s="987">
        <v>2.1172983273343214E-4</v>
      </c>
      <c r="Q17" s="987">
        <v>0.25548345119257571</v>
      </c>
      <c r="R17" s="987">
        <v>0.1165723364114785</v>
      </c>
      <c r="S17" s="987">
        <v>8.7416648741664868E-2</v>
      </c>
      <c r="T17" s="987">
        <v>1.3329245503387059E-2</v>
      </c>
      <c r="U17" s="987">
        <v>8.3729311571746658E-3</v>
      </c>
      <c r="V17" s="987">
        <v>4.8687070839515546E-2</v>
      </c>
      <c r="W17" s="987">
        <v>7.9515989628349184E-3</v>
      </c>
      <c r="X17" s="987">
        <v>4.7228609943699942E-2</v>
      </c>
      <c r="Y17" s="987">
        <v>3.4683164604424445E-3</v>
      </c>
      <c r="Z17" s="987">
        <v>2.0974810224505584E-2</v>
      </c>
      <c r="AA17" s="987">
        <v>0</v>
      </c>
      <c r="AB17" s="987">
        <v>2.9948189631936749E-5</v>
      </c>
      <c r="AC17" s="987">
        <v>0</v>
      </c>
      <c r="AD17" s="987">
        <v>0</v>
      </c>
      <c r="AE17" s="987">
        <v>0</v>
      </c>
      <c r="AF17" s="987">
        <v>0</v>
      </c>
      <c r="AG17" s="987">
        <v>1.0335205153822304E-4</v>
      </c>
      <c r="AH17" s="987">
        <v>0</v>
      </c>
      <c r="AI17" s="987">
        <v>1.96756469598666E-5</v>
      </c>
      <c r="AJ17" s="987">
        <v>0</v>
      </c>
      <c r="AK17" s="987">
        <v>1.5788036141972335E-6</v>
      </c>
      <c r="AL17" s="987">
        <v>0</v>
      </c>
      <c r="AM17" s="987">
        <v>1.3438732817086901E-4</v>
      </c>
      <c r="AN17" s="987">
        <v>1.817928409979215E-5</v>
      </c>
      <c r="AO17" s="987">
        <v>0</v>
      </c>
      <c r="AP17" s="987">
        <v>4.8924334830105221E-3</v>
      </c>
      <c r="AQ17" s="631">
        <v>8.2249179469440006E-3</v>
      </c>
    </row>
    <row r="18" spans="2:43" ht="16.5" customHeight="1">
      <c r="B18" s="776" t="s">
        <v>125</v>
      </c>
      <c r="C18" s="928" t="s">
        <v>11</v>
      </c>
      <c r="D18" s="629">
        <v>0</v>
      </c>
      <c r="E18" s="987">
        <v>0</v>
      </c>
      <c r="F18" s="987">
        <v>0</v>
      </c>
      <c r="G18" s="987">
        <v>1.1420126293161361E-3</v>
      </c>
      <c r="H18" s="987">
        <v>2.6651410710797309E-3</v>
      </c>
      <c r="I18" s="987">
        <v>0</v>
      </c>
      <c r="J18" s="987">
        <v>5.2825368792033616E-4</v>
      </c>
      <c r="K18" s="987">
        <v>4.4124426492217856E-3</v>
      </c>
      <c r="L18" s="987">
        <v>0</v>
      </c>
      <c r="M18" s="987">
        <v>2.1719688258592055E-3</v>
      </c>
      <c r="N18" s="987">
        <v>7.2569218396967032E-3</v>
      </c>
      <c r="O18" s="987">
        <v>4.6901172529313232E-3</v>
      </c>
      <c r="P18" s="987">
        <v>0.16976762650857505</v>
      </c>
      <c r="Q18" s="987">
        <v>5.6041641696488197E-2</v>
      </c>
      <c r="R18" s="987">
        <v>4.3193327375633007E-2</v>
      </c>
      <c r="S18" s="987">
        <v>2.1574532157453214E-2</v>
      </c>
      <c r="T18" s="987">
        <v>6.6193646344312074E-2</v>
      </c>
      <c r="U18" s="987">
        <v>5.4579000527970982E-2</v>
      </c>
      <c r="V18" s="987">
        <v>7.2564783823884607E-2</v>
      </c>
      <c r="W18" s="987">
        <v>4.7363872082973206E-2</v>
      </c>
      <c r="X18" s="987">
        <v>3.0719213385139957E-2</v>
      </c>
      <c r="Y18" s="987">
        <v>1.4716910386201725E-2</v>
      </c>
      <c r="Z18" s="987">
        <v>8.5360701010979319E-3</v>
      </c>
      <c r="AA18" s="987">
        <v>3.5224779916720602E-4</v>
      </c>
      <c r="AB18" s="987">
        <v>2.6953370668743076E-4</v>
      </c>
      <c r="AC18" s="987">
        <v>0</v>
      </c>
      <c r="AD18" s="987">
        <v>1.269668525824151E-5</v>
      </c>
      <c r="AE18" s="987">
        <v>0</v>
      </c>
      <c r="AF18" s="987">
        <v>0</v>
      </c>
      <c r="AG18" s="987">
        <v>3.8278537606749271E-6</v>
      </c>
      <c r="AH18" s="987">
        <v>1.2907250648051542E-4</v>
      </c>
      <c r="AI18" s="987">
        <v>1.3527007284908286E-4</v>
      </c>
      <c r="AJ18" s="987">
        <v>5.4534712859588264E-5</v>
      </c>
      <c r="AK18" s="987">
        <v>1.1272657805368248E-3</v>
      </c>
      <c r="AL18" s="987">
        <v>2.4150505953099717E-4</v>
      </c>
      <c r="AM18" s="987">
        <v>4.2406668000585329E-4</v>
      </c>
      <c r="AN18" s="987">
        <v>3.6358568199584303E-4</v>
      </c>
      <c r="AO18" s="987">
        <v>9.7713504006253669E-4</v>
      </c>
      <c r="AP18" s="987">
        <v>3.8201192949534214E-3</v>
      </c>
      <c r="AQ18" s="631">
        <v>8.6883504434246746E-3</v>
      </c>
    </row>
    <row r="19" spans="2:43" ht="16.5" customHeight="1">
      <c r="B19" s="776" t="s">
        <v>127</v>
      </c>
      <c r="C19" s="928" t="s">
        <v>12</v>
      </c>
      <c r="D19" s="629">
        <v>1.7731457883720678E-3</v>
      </c>
      <c r="E19" s="987">
        <v>6.8029222987961782E-4</v>
      </c>
      <c r="F19" s="987">
        <v>1.0551305724083356E-3</v>
      </c>
      <c r="G19" s="987">
        <v>2.3243315867257825E-2</v>
      </c>
      <c r="H19" s="987">
        <v>5.4698183238913846E-3</v>
      </c>
      <c r="I19" s="987">
        <v>5.7494464628671388E-3</v>
      </c>
      <c r="J19" s="987">
        <v>4.7937051082920061E-3</v>
      </c>
      <c r="K19" s="987">
        <v>1.2106776721620969E-2</v>
      </c>
      <c r="L19" s="987">
        <v>0</v>
      </c>
      <c r="M19" s="987">
        <v>7.9851795068353135E-3</v>
      </c>
      <c r="N19" s="987">
        <v>7.8887910236280778E-3</v>
      </c>
      <c r="O19" s="987">
        <v>3.3022254127781764E-3</v>
      </c>
      <c r="P19" s="987">
        <v>3.9699343637518528E-4</v>
      </c>
      <c r="Q19" s="987">
        <v>6.1041384860366761E-2</v>
      </c>
      <c r="R19" s="987">
        <v>3.4356071889583957E-2</v>
      </c>
      <c r="S19" s="987">
        <v>3.0027963002796299E-2</v>
      </c>
      <c r="T19" s="987">
        <v>2.0950128474655456E-2</v>
      </c>
      <c r="U19" s="987">
        <v>2.2441636250946903E-2</v>
      </c>
      <c r="V19" s="987">
        <v>2.6500120768779546E-2</v>
      </c>
      <c r="W19" s="987">
        <v>2.26447709593777E-2</v>
      </c>
      <c r="X19" s="987">
        <v>1.0102291650146698E-2</v>
      </c>
      <c r="Y19" s="987">
        <v>1.3154605674290713E-2</v>
      </c>
      <c r="Z19" s="987">
        <v>8.4695287607593872E-2</v>
      </c>
      <c r="AA19" s="987">
        <v>3.5511160241246786E-4</v>
      </c>
      <c r="AB19" s="987">
        <v>7.4870474079841869E-4</v>
      </c>
      <c r="AC19" s="987">
        <v>1.6622340425531914E-4</v>
      </c>
      <c r="AD19" s="987">
        <v>2.5828685439622727E-3</v>
      </c>
      <c r="AE19" s="987">
        <v>1.1847608843467332E-4</v>
      </c>
      <c r="AF19" s="987">
        <v>3.5229874933943986E-4</v>
      </c>
      <c r="AG19" s="987">
        <v>7.8853787469903495E-4</v>
      </c>
      <c r="AH19" s="987">
        <v>4.2486366716502997E-4</v>
      </c>
      <c r="AI19" s="987">
        <v>3.3571572625272386E-3</v>
      </c>
      <c r="AJ19" s="987">
        <v>1.5754472603881053E-4</v>
      </c>
      <c r="AK19" s="987">
        <v>3.3154875898141909E-4</v>
      </c>
      <c r="AL19" s="987">
        <v>2.6807061607940687E-3</v>
      </c>
      <c r="AM19" s="987">
        <v>1.149758252128546E-3</v>
      </c>
      <c r="AN19" s="987">
        <v>2.2966495579404083E-3</v>
      </c>
      <c r="AO19" s="987">
        <v>3.9085401602501464E-4</v>
      </c>
      <c r="AP19" s="987">
        <v>5.830708397560485E-3</v>
      </c>
      <c r="AQ19" s="631">
        <v>1.1125446866923527E-2</v>
      </c>
    </row>
    <row r="20" spans="2:43" ht="16.5" customHeight="1">
      <c r="B20" s="776" t="s">
        <v>128</v>
      </c>
      <c r="C20" s="928" t="s">
        <v>418</v>
      </c>
      <c r="D20" s="629">
        <v>0</v>
      </c>
      <c r="E20" s="987">
        <v>2.9577923038244256E-5</v>
      </c>
      <c r="F20" s="987">
        <v>0</v>
      </c>
      <c r="G20" s="987">
        <v>2.1496708316539031E-3</v>
      </c>
      <c r="H20" s="987">
        <v>0</v>
      </c>
      <c r="I20" s="987">
        <v>0</v>
      </c>
      <c r="J20" s="987">
        <v>4.4940985390237557E-4</v>
      </c>
      <c r="K20" s="987">
        <v>0</v>
      </c>
      <c r="L20" s="987">
        <v>0</v>
      </c>
      <c r="M20" s="987">
        <v>3.8328861632809508E-4</v>
      </c>
      <c r="N20" s="987">
        <v>1.7232795925401141E-4</v>
      </c>
      <c r="O20" s="987">
        <v>5.2644173247188327E-4</v>
      </c>
      <c r="P20" s="987">
        <v>0</v>
      </c>
      <c r="Q20" s="987">
        <v>1.3013030152560657E-3</v>
      </c>
      <c r="R20" s="987">
        <v>0.13782146758018071</v>
      </c>
      <c r="S20" s="987">
        <v>5.0354915035491506E-2</v>
      </c>
      <c r="T20" s="987">
        <v>5.4163746788133613E-3</v>
      </c>
      <c r="U20" s="987">
        <v>2.4820375088951633E-3</v>
      </c>
      <c r="V20" s="987">
        <v>1.2905006728546289E-2</v>
      </c>
      <c r="W20" s="987">
        <v>2.0743301642178048E-3</v>
      </c>
      <c r="X20" s="987">
        <v>1.0990405201807945E-2</v>
      </c>
      <c r="Y20" s="987">
        <v>1.5310586176727908E-3</v>
      </c>
      <c r="Z20" s="987">
        <v>6.3050981688884539E-3</v>
      </c>
      <c r="AA20" s="987">
        <v>0</v>
      </c>
      <c r="AB20" s="987">
        <v>1.0451918181545925E-2</v>
      </c>
      <c r="AC20" s="987">
        <v>0</v>
      </c>
      <c r="AD20" s="987">
        <v>5.441436539246361E-6</v>
      </c>
      <c r="AE20" s="987">
        <v>0</v>
      </c>
      <c r="AF20" s="987">
        <v>0</v>
      </c>
      <c r="AG20" s="987">
        <v>5.7417806410123908E-5</v>
      </c>
      <c r="AH20" s="987">
        <v>0</v>
      </c>
      <c r="AI20" s="987">
        <v>2.2872939590844922E-4</v>
      </c>
      <c r="AJ20" s="987">
        <v>0</v>
      </c>
      <c r="AK20" s="987">
        <v>0</v>
      </c>
      <c r="AL20" s="987">
        <v>0</v>
      </c>
      <c r="AM20" s="987">
        <v>7.0598143065763183E-3</v>
      </c>
      <c r="AN20" s="987">
        <v>3.0298806832986917E-6</v>
      </c>
      <c r="AO20" s="987">
        <v>0</v>
      </c>
      <c r="AP20" s="987">
        <v>0</v>
      </c>
      <c r="AQ20" s="631">
        <v>2.3479934147711159E-3</v>
      </c>
    </row>
    <row r="21" spans="2:43" ht="16.5" customHeight="1">
      <c r="B21" s="776" t="s">
        <v>129</v>
      </c>
      <c r="C21" s="928" t="s">
        <v>419</v>
      </c>
      <c r="D21" s="629">
        <v>0</v>
      </c>
      <c r="E21" s="987">
        <v>1.7746753822946553E-4</v>
      </c>
      <c r="F21" s="987">
        <v>0</v>
      </c>
      <c r="G21" s="987">
        <v>2.0824936181647186E-3</v>
      </c>
      <c r="H21" s="987">
        <v>0</v>
      </c>
      <c r="I21" s="987">
        <v>0</v>
      </c>
      <c r="J21" s="987">
        <v>3.153753360718425E-5</v>
      </c>
      <c r="K21" s="987">
        <v>0</v>
      </c>
      <c r="L21" s="987">
        <v>1.7226528854435831E-4</v>
      </c>
      <c r="M21" s="987">
        <v>2.5871981602146417E-3</v>
      </c>
      <c r="N21" s="987">
        <v>3.0636081645157582E-4</v>
      </c>
      <c r="O21" s="987">
        <v>5.2644173247188327E-4</v>
      </c>
      <c r="P21" s="987">
        <v>1.3233114545839509E-5</v>
      </c>
      <c r="Q21" s="987">
        <v>4.1093779429138912E-4</v>
      </c>
      <c r="R21" s="987">
        <v>7.2485353986694468E-3</v>
      </c>
      <c r="S21" s="987">
        <v>0.13124327812432782</v>
      </c>
      <c r="T21" s="987">
        <v>4.5258117262321886E-4</v>
      </c>
      <c r="U21" s="987">
        <v>2.6800266281018295E-3</v>
      </c>
      <c r="V21" s="987">
        <v>2.2428487629826436E-3</v>
      </c>
      <c r="W21" s="987">
        <v>5.185825410544512E-4</v>
      </c>
      <c r="X21" s="987">
        <v>9.9912774561890412E-4</v>
      </c>
      <c r="Y21" s="987">
        <v>2.8121484814398203E-4</v>
      </c>
      <c r="Z21" s="987">
        <v>8.3686961775469919E-5</v>
      </c>
      <c r="AA21" s="987">
        <v>0</v>
      </c>
      <c r="AB21" s="987">
        <v>2.3958551705549399E-4</v>
      </c>
      <c r="AC21" s="987">
        <v>0</v>
      </c>
      <c r="AD21" s="987">
        <v>3.627624359497574E-6</v>
      </c>
      <c r="AE21" s="987">
        <v>0</v>
      </c>
      <c r="AF21" s="987">
        <v>0</v>
      </c>
      <c r="AG21" s="987">
        <v>3.4450683846074342E-5</v>
      </c>
      <c r="AH21" s="987">
        <v>0</v>
      </c>
      <c r="AI21" s="987">
        <v>1.2297279349916625E-5</v>
      </c>
      <c r="AJ21" s="987">
        <v>0</v>
      </c>
      <c r="AK21" s="987">
        <v>0</v>
      </c>
      <c r="AL21" s="987">
        <v>0</v>
      </c>
      <c r="AM21" s="987">
        <v>1.0311987648311349E-2</v>
      </c>
      <c r="AN21" s="987">
        <v>3.0298806832986917E-6</v>
      </c>
      <c r="AO21" s="987">
        <v>0</v>
      </c>
      <c r="AP21" s="987">
        <v>0</v>
      </c>
      <c r="AQ21" s="631">
        <v>2.7562207862791696E-3</v>
      </c>
    </row>
    <row r="22" spans="2:43" ht="16.5" customHeight="1">
      <c r="B22" s="776" t="s">
        <v>131</v>
      </c>
      <c r="C22" s="928" t="s">
        <v>420</v>
      </c>
      <c r="D22" s="629">
        <v>1.5725146135409776E-4</v>
      </c>
      <c r="E22" s="987">
        <v>2.9577923038244256E-5</v>
      </c>
      <c r="F22" s="987">
        <v>0</v>
      </c>
      <c r="G22" s="987">
        <v>0</v>
      </c>
      <c r="H22" s="987">
        <v>0</v>
      </c>
      <c r="I22" s="987">
        <v>0</v>
      </c>
      <c r="J22" s="987">
        <v>0</v>
      </c>
      <c r="K22" s="987">
        <v>0</v>
      </c>
      <c r="L22" s="987">
        <v>0</v>
      </c>
      <c r="M22" s="987">
        <v>0</v>
      </c>
      <c r="N22" s="987">
        <v>0</v>
      </c>
      <c r="O22" s="987">
        <v>0</v>
      </c>
      <c r="P22" s="987">
        <v>0</v>
      </c>
      <c r="Q22" s="987">
        <v>3.4244816190949095E-5</v>
      </c>
      <c r="R22" s="987">
        <v>1.68801509284083E-3</v>
      </c>
      <c r="S22" s="987">
        <v>5.8077005807700578E-3</v>
      </c>
      <c r="T22" s="987">
        <v>6.7916374678813368E-2</v>
      </c>
      <c r="U22" s="987">
        <v>1.0903748593990312E-4</v>
      </c>
      <c r="V22" s="987">
        <v>4.140643870121804E-4</v>
      </c>
      <c r="W22" s="987">
        <v>3.4572169403630077E-4</v>
      </c>
      <c r="X22" s="987">
        <v>4.4405677583062405E-4</v>
      </c>
      <c r="Y22" s="987">
        <v>1.8747656542932134E-4</v>
      </c>
      <c r="Z22" s="987">
        <v>1.7349735977841325E-4</v>
      </c>
      <c r="AA22" s="987">
        <v>0</v>
      </c>
      <c r="AB22" s="987">
        <v>1.19792758527747E-4</v>
      </c>
      <c r="AC22" s="987">
        <v>2.3746200607902735E-5</v>
      </c>
      <c r="AD22" s="987">
        <v>8.5067791230218116E-4</v>
      </c>
      <c r="AE22" s="987">
        <v>1.0302268559536809E-5</v>
      </c>
      <c r="AF22" s="987">
        <v>0</v>
      </c>
      <c r="AG22" s="987">
        <v>1.1483561282024781E-5</v>
      </c>
      <c r="AH22" s="987">
        <v>1.12938443170451E-4</v>
      </c>
      <c r="AI22" s="987">
        <v>2.1520238862354091E-3</v>
      </c>
      <c r="AJ22" s="987">
        <v>0</v>
      </c>
      <c r="AK22" s="987">
        <v>9.5012401502389526E-3</v>
      </c>
      <c r="AL22" s="987">
        <v>0</v>
      </c>
      <c r="AM22" s="987">
        <v>3.5866484696269706E-3</v>
      </c>
      <c r="AN22" s="987">
        <v>9.5441241523908787E-4</v>
      </c>
      <c r="AO22" s="987">
        <v>2.4721516513582176E-2</v>
      </c>
      <c r="AP22" s="987">
        <v>0</v>
      </c>
      <c r="AQ22" s="631">
        <v>2.3525131326051314E-3</v>
      </c>
    </row>
    <row r="23" spans="2:43" ht="16.5" customHeight="1">
      <c r="B23" s="776" t="s">
        <v>133</v>
      </c>
      <c r="C23" s="928" t="s">
        <v>14</v>
      </c>
      <c r="D23" s="629">
        <v>0</v>
      </c>
      <c r="E23" s="987">
        <v>0</v>
      </c>
      <c r="F23" s="987">
        <v>0</v>
      </c>
      <c r="G23" s="987">
        <v>0</v>
      </c>
      <c r="H23" s="987">
        <v>0</v>
      </c>
      <c r="I23" s="987">
        <v>0</v>
      </c>
      <c r="J23" s="987">
        <v>0</v>
      </c>
      <c r="K23" s="987">
        <v>1.097622549557658E-5</v>
      </c>
      <c r="L23" s="987">
        <v>0</v>
      </c>
      <c r="M23" s="987">
        <v>0</v>
      </c>
      <c r="N23" s="987">
        <v>0</v>
      </c>
      <c r="O23" s="987">
        <v>0</v>
      </c>
      <c r="P23" s="987">
        <v>2.6466229091679018E-5</v>
      </c>
      <c r="Q23" s="987">
        <v>3.4244816190949095E-5</v>
      </c>
      <c r="R23" s="987">
        <v>2.6809651474530832E-3</v>
      </c>
      <c r="S23" s="987">
        <v>8.6792858679285868E-3</v>
      </c>
      <c r="T23" s="987">
        <v>9.9947442186405042E-2</v>
      </c>
      <c r="U23" s="987">
        <v>0.29162936436884512</v>
      </c>
      <c r="V23" s="987">
        <v>0.14619923398088402</v>
      </c>
      <c r="W23" s="987">
        <v>0.29317199654278309</v>
      </c>
      <c r="X23" s="987">
        <v>2.2266275473792722E-2</v>
      </c>
      <c r="Y23" s="987">
        <v>1.2217222847144106E-2</v>
      </c>
      <c r="Z23" s="987">
        <v>2.1023797714325371E-4</v>
      </c>
      <c r="AA23" s="987">
        <v>5.7276064905236752E-6</v>
      </c>
      <c r="AB23" s="987">
        <v>2.9948189631936749E-5</v>
      </c>
      <c r="AC23" s="987">
        <v>0</v>
      </c>
      <c r="AD23" s="987">
        <v>2.9020994875980592E-5</v>
      </c>
      <c r="AE23" s="987">
        <v>3.6057939958378836E-5</v>
      </c>
      <c r="AF23" s="987">
        <v>0</v>
      </c>
      <c r="AG23" s="987">
        <v>0</v>
      </c>
      <c r="AH23" s="987">
        <v>1.0487141151541879E-3</v>
      </c>
      <c r="AI23" s="987">
        <v>1.4707546102500284E-3</v>
      </c>
      <c r="AJ23" s="987">
        <v>8.9376334964325207E-4</v>
      </c>
      <c r="AK23" s="987">
        <v>3.1576072283944671E-6</v>
      </c>
      <c r="AL23" s="987">
        <v>0</v>
      </c>
      <c r="AM23" s="987">
        <v>1.0386647275072942E-2</v>
      </c>
      <c r="AN23" s="987">
        <v>6.0597613665973834E-6</v>
      </c>
      <c r="AO23" s="987">
        <v>3.5958569474301351E-2</v>
      </c>
      <c r="AP23" s="987">
        <v>0</v>
      </c>
      <c r="AQ23" s="631">
        <v>1.971145798510656E-2</v>
      </c>
    </row>
    <row r="24" spans="2:43" ht="16.5" customHeight="1">
      <c r="B24" s="776" t="s">
        <v>135</v>
      </c>
      <c r="C24" s="928" t="s">
        <v>13</v>
      </c>
      <c r="D24" s="629">
        <v>1.0844928369248121E-5</v>
      </c>
      <c r="E24" s="987">
        <v>0</v>
      </c>
      <c r="F24" s="987">
        <v>2.3740437879187551E-3</v>
      </c>
      <c r="G24" s="987">
        <v>0</v>
      </c>
      <c r="H24" s="987">
        <v>0</v>
      </c>
      <c r="I24" s="987">
        <v>0</v>
      </c>
      <c r="J24" s="987">
        <v>4.7306300410776378E-5</v>
      </c>
      <c r="K24" s="987">
        <v>0</v>
      </c>
      <c r="L24" s="987">
        <v>0</v>
      </c>
      <c r="M24" s="987">
        <v>3.1940718027341254E-5</v>
      </c>
      <c r="N24" s="987">
        <v>1.9147551028223489E-5</v>
      </c>
      <c r="O24" s="987">
        <v>0</v>
      </c>
      <c r="P24" s="987">
        <v>0</v>
      </c>
      <c r="Q24" s="987">
        <v>5.9928428334160913E-4</v>
      </c>
      <c r="R24" s="987">
        <v>6.6527653659020948E-3</v>
      </c>
      <c r="S24" s="987">
        <v>2.6672402667240268E-2</v>
      </c>
      <c r="T24" s="987">
        <v>1.056996028965195E-2</v>
      </c>
      <c r="U24" s="987">
        <v>2.1084406491747584E-2</v>
      </c>
      <c r="V24" s="987">
        <v>8.6297919326455266E-2</v>
      </c>
      <c r="W24" s="987">
        <v>1.8150388936905792E-2</v>
      </c>
      <c r="X24" s="987">
        <v>2.6135913091745303E-2</v>
      </c>
      <c r="Y24" s="987">
        <v>2.5934258217722786E-3</v>
      </c>
      <c r="Z24" s="987">
        <v>7.2930125469208304E-3</v>
      </c>
      <c r="AA24" s="987">
        <v>2.8638032452618376E-6</v>
      </c>
      <c r="AB24" s="987">
        <v>1.796891377916205E-4</v>
      </c>
      <c r="AC24" s="987">
        <v>0</v>
      </c>
      <c r="AD24" s="987">
        <v>2.0496077631161294E-4</v>
      </c>
      <c r="AE24" s="987">
        <v>0</v>
      </c>
      <c r="AF24" s="987">
        <v>5.0328392762777117E-6</v>
      </c>
      <c r="AG24" s="987">
        <v>1.8756483427307142E-4</v>
      </c>
      <c r="AH24" s="987">
        <v>1.8285271751406352E-4</v>
      </c>
      <c r="AI24" s="987">
        <v>1.3994303900205119E-3</v>
      </c>
      <c r="AJ24" s="987">
        <v>6.574462605850363E-4</v>
      </c>
      <c r="AK24" s="987">
        <v>6.3152144567889338E-5</v>
      </c>
      <c r="AL24" s="987">
        <v>0</v>
      </c>
      <c r="AM24" s="987">
        <v>6.8746584322075654E-3</v>
      </c>
      <c r="AN24" s="987">
        <v>1.2725498869854506E-4</v>
      </c>
      <c r="AO24" s="987">
        <v>0</v>
      </c>
      <c r="AP24" s="987">
        <v>1.1393338248106696E-3</v>
      </c>
      <c r="AQ24" s="631">
        <v>3.5499155216311275E-3</v>
      </c>
    </row>
    <row r="25" spans="2:43" ht="16.5" customHeight="1">
      <c r="B25" s="776" t="s">
        <v>136</v>
      </c>
      <c r="C25" s="928" t="s">
        <v>577</v>
      </c>
      <c r="D25" s="629">
        <v>0</v>
      </c>
      <c r="E25" s="987">
        <v>8.8733769114732763E-5</v>
      </c>
      <c r="F25" s="987">
        <v>0</v>
      </c>
      <c r="G25" s="987">
        <v>0</v>
      </c>
      <c r="H25" s="987">
        <v>1.3953618173192309E-5</v>
      </c>
      <c r="I25" s="987">
        <v>0</v>
      </c>
      <c r="J25" s="987">
        <v>0</v>
      </c>
      <c r="K25" s="987">
        <v>9.8786029460189224E-5</v>
      </c>
      <c r="L25" s="987">
        <v>0</v>
      </c>
      <c r="M25" s="987">
        <v>0</v>
      </c>
      <c r="N25" s="987">
        <v>0</v>
      </c>
      <c r="O25" s="987">
        <v>0</v>
      </c>
      <c r="P25" s="987">
        <v>0</v>
      </c>
      <c r="Q25" s="987">
        <v>8.5612040477372735E-5</v>
      </c>
      <c r="R25" s="987">
        <v>9.9295005461225294E-5</v>
      </c>
      <c r="S25" s="987">
        <v>3.7642503764250375E-4</v>
      </c>
      <c r="T25" s="987">
        <v>4.3798177995795373E-5</v>
      </c>
      <c r="U25" s="987">
        <v>4.5910520395748689E-5</v>
      </c>
      <c r="V25" s="987">
        <v>0</v>
      </c>
      <c r="W25" s="987">
        <v>3.1287813310285219E-2</v>
      </c>
      <c r="X25" s="987">
        <v>1.5859170565379432E-5</v>
      </c>
      <c r="Y25" s="987">
        <v>0</v>
      </c>
      <c r="Z25" s="987">
        <v>1.8901006488801257E-3</v>
      </c>
      <c r="AA25" s="987">
        <v>1.7182819471571024E-5</v>
      </c>
      <c r="AB25" s="987">
        <v>0</v>
      </c>
      <c r="AC25" s="987">
        <v>2.3746200607902735E-5</v>
      </c>
      <c r="AD25" s="987">
        <v>2.9383757311930351E-4</v>
      </c>
      <c r="AE25" s="987">
        <v>1.3392949127397853E-4</v>
      </c>
      <c r="AF25" s="987">
        <v>2.2647776743249705E-5</v>
      </c>
      <c r="AG25" s="987">
        <v>6.8901367692148684E-5</v>
      </c>
      <c r="AH25" s="987">
        <v>1.720966753073539E-4</v>
      </c>
      <c r="AI25" s="987">
        <v>1.0723227593127296E-3</v>
      </c>
      <c r="AJ25" s="987">
        <v>7.2712950479451023E-5</v>
      </c>
      <c r="AK25" s="987">
        <v>2.210325059876127E-5</v>
      </c>
      <c r="AL25" s="987">
        <v>7.2451517859299159E-5</v>
      </c>
      <c r="AM25" s="987">
        <v>1.0900305507192708E-3</v>
      </c>
      <c r="AN25" s="987">
        <v>1.4240439211503852E-4</v>
      </c>
      <c r="AO25" s="987">
        <v>0</v>
      </c>
      <c r="AP25" s="987">
        <v>0</v>
      </c>
      <c r="AQ25" s="631">
        <v>3.7529799871736865E-4</v>
      </c>
    </row>
    <row r="26" spans="2:43" ht="16.5" customHeight="1">
      <c r="B26" s="776" t="s">
        <v>138</v>
      </c>
      <c r="C26" s="928" t="s">
        <v>15</v>
      </c>
      <c r="D26" s="629">
        <v>0</v>
      </c>
      <c r="E26" s="987">
        <v>0</v>
      </c>
      <c r="F26" s="987">
        <v>5.5921920337641783E-2</v>
      </c>
      <c r="G26" s="987">
        <v>0</v>
      </c>
      <c r="H26" s="987">
        <v>0</v>
      </c>
      <c r="I26" s="987">
        <v>0</v>
      </c>
      <c r="J26" s="987">
        <v>0</v>
      </c>
      <c r="K26" s="987">
        <v>0</v>
      </c>
      <c r="L26" s="987">
        <v>0</v>
      </c>
      <c r="M26" s="987">
        <v>0</v>
      </c>
      <c r="N26" s="987">
        <v>0</v>
      </c>
      <c r="O26" s="987">
        <v>0</v>
      </c>
      <c r="P26" s="987">
        <v>0</v>
      </c>
      <c r="Q26" s="987">
        <v>0</v>
      </c>
      <c r="R26" s="987">
        <v>0</v>
      </c>
      <c r="S26" s="987">
        <v>3.2265003226500322E-5</v>
      </c>
      <c r="T26" s="987">
        <v>0</v>
      </c>
      <c r="U26" s="987">
        <v>0</v>
      </c>
      <c r="V26" s="987">
        <v>0</v>
      </c>
      <c r="W26" s="987">
        <v>0</v>
      </c>
      <c r="X26" s="987">
        <v>0.40783443025929744</v>
      </c>
      <c r="Y26" s="987">
        <v>0</v>
      </c>
      <c r="Z26" s="987">
        <v>0</v>
      </c>
      <c r="AA26" s="987">
        <v>0</v>
      </c>
      <c r="AB26" s="987">
        <v>0</v>
      </c>
      <c r="AC26" s="987">
        <v>0</v>
      </c>
      <c r="AD26" s="987">
        <v>0</v>
      </c>
      <c r="AE26" s="987">
        <v>0</v>
      </c>
      <c r="AF26" s="987">
        <v>0</v>
      </c>
      <c r="AG26" s="987">
        <v>9.6308800618581172E-3</v>
      </c>
      <c r="AH26" s="987">
        <v>0</v>
      </c>
      <c r="AI26" s="987">
        <v>3.6645892462751541E-3</v>
      </c>
      <c r="AJ26" s="987">
        <v>9.0891188099313775E-5</v>
      </c>
      <c r="AK26" s="987">
        <v>0</v>
      </c>
      <c r="AL26" s="987">
        <v>0</v>
      </c>
      <c r="AM26" s="987">
        <v>3.9805526604211397E-2</v>
      </c>
      <c r="AN26" s="987">
        <v>1.2119522733194767E-5</v>
      </c>
      <c r="AO26" s="987">
        <v>0</v>
      </c>
      <c r="AP26" s="987">
        <v>0</v>
      </c>
      <c r="AQ26" s="631">
        <v>6.9894207933170159E-3</v>
      </c>
    </row>
    <row r="27" spans="2:43" ht="16.5" customHeight="1">
      <c r="B27" s="776" t="s">
        <v>139</v>
      </c>
      <c r="C27" s="928" t="s">
        <v>16</v>
      </c>
      <c r="D27" s="629">
        <v>1.1170276220325566E-3</v>
      </c>
      <c r="E27" s="987">
        <v>4.2296429944689287E-3</v>
      </c>
      <c r="F27" s="987">
        <v>9.4961751516750206E-3</v>
      </c>
      <c r="G27" s="987">
        <v>3.6275695284159614E-3</v>
      </c>
      <c r="H27" s="987">
        <v>9.0698518125750006E-3</v>
      </c>
      <c r="I27" s="987">
        <v>3.4912596180899605E-2</v>
      </c>
      <c r="J27" s="987">
        <v>1.6415286242539403E-2</v>
      </c>
      <c r="K27" s="987">
        <v>2.9855333347968299E-3</v>
      </c>
      <c r="L27" s="987">
        <v>1.2058570198105081E-3</v>
      </c>
      <c r="M27" s="987">
        <v>2.0761466717771817E-3</v>
      </c>
      <c r="N27" s="987">
        <v>1.4188335311913606E-2</v>
      </c>
      <c r="O27" s="987">
        <v>8.3273510409188796E-3</v>
      </c>
      <c r="P27" s="987">
        <v>4.3153186533982639E-2</v>
      </c>
      <c r="Q27" s="987">
        <v>1.2156909747786928E-3</v>
      </c>
      <c r="R27" s="987">
        <v>9.9295005461225291E-4</v>
      </c>
      <c r="S27" s="987">
        <v>2.6457302645730265E-3</v>
      </c>
      <c r="T27" s="987">
        <v>6.6719224480261624E-3</v>
      </c>
      <c r="U27" s="987">
        <v>4.513578036407043E-3</v>
      </c>
      <c r="V27" s="987">
        <v>2.4498809564887339E-3</v>
      </c>
      <c r="W27" s="987">
        <v>7.2601555747623166E-3</v>
      </c>
      <c r="X27" s="987">
        <v>1.5383395448418048E-3</v>
      </c>
      <c r="Y27" s="987">
        <v>7.0428696412948383E-2</v>
      </c>
      <c r="Z27" s="987">
        <v>3.4781117772048962E-3</v>
      </c>
      <c r="AA27" s="987">
        <v>9.1412599588757849E-3</v>
      </c>
      <c r="AB27" s="987">
        <v>3.6237309454643465E-3</v>
      </c>
      <c r="AC27" s="987">
        <v>3.8706306990881458E-3</v>
      </c>
      <c r="AD27" s="987">
        <v>6.767333242642724E-3</v>
      </c>
      <c r="AE27" s="987">
        <v>1.6159108235633487E-2</v>
      </c>
      <c r="AF27" s="987">
        <v>2.2647776743249705E-5</v>
      </c>
      <c r="AG27" s="987">
        <v>1.9943118093116372E-3</v>
      </c>
      <c r="AH27" s="987">
        <v>1.7795871831001064E-2</v>
      </c>
      <c r="AI27" s="987">
        <v>8.6671224858212367E-3</v>
      </c>
      <c r="AJ27" s="987">
        <v>1.4636510990259494E-2</v>
      </c>
      <c r="AK27" s="987">
        <v>4.1096258077553995E-3</v>
      </c>
      <c r="AL27" s="987">
        <v>4.5088994614437175E-2</v>
      </c>
      <c r="AM27" s="987">
        <v>9.3503716556220199E-3</v>
      </c>
      <c r="AN27" s="987">
        <v>6.4778849008926024E-3</v>
      </c>
      <c r="AO27" s="987">
        <v>0.14686339652139926</v>
      </c>
      <c r="AP27" s="987">
        <v>1.67549091883922E-3</v>
      </c>
      <c r="AQ27" s="631">
        <v>8.3211233694109044E-3</v>
      </c>
    </row>
    <row r="28" spans="2:43" ht="16.5" customHeight="1">
      <c r="B28" s="776" t="s">
        <v>140</v>
      </c>
      <c r="C28" s="928" t="s">
        <v>17</v>
      </c>
      <c r="D28" s="629">
        <v>2.8305263043737596E-3</v>
      </c>
      <c r="E28" s="987">
        <v>1.0648052293767932E-3</v>
      </c>
      <c r="F28" s="987">
        <v>0</v>
      </c>
      <c r="G28" s="987">
        <v>3.2245062474808546E-3</v>
      </c>
      <c r="H28" s="987">
        <v>6.6977367231323083E-4</v>
      </c>
      <c r="I28" s="987">
        <v>2.6178330703267396E-3</v>
      </c>
      <c r="J28" s="987">
        <v>2.9172218586645433E-3</v>
      </c>
      <c r="K28" s="987">
        <v>1.8110772067701359E-3</v>
      </c>
      <c r="L28" s="987">
        <v>3.7898363479758829E-3</v>
      </c>
      <c r="M28" s="987">
        <v>3.0663089306247606E-3</v>
      </c>
      <c r="N28" s="987">
        <v>5.3613142879025775E-3</v>
      </c>
      <c r="O28" s="987">
        <v>5.7430007178750899E-3</v>
      </c>
      <c r="P28" s="987">
        <v>4.8036205801397416E-3</v>
      </c>
      <c r="Q28" s="987">
        <v>3.5100936595722824E-3</v>
      </c>
      <c r="R28" s="987">
        <v>2.0851951146857312E-3</v>
      </c>
      <c r="S28" s="987">
        <v>1.9359001935900194E-3</v>
      </c>
      <c r="T28" s="987">
        <v>1.5037374445223079E-3</v>
      </c>
      <c r="U28" s="987">
        <v>3.9913458669054011E-3</v>
      </c>
      <c r="V28" s="987">
        <v>1.7597736448017667E-3</v>
      </c>
      <c r="W28" s="987">
        <v>1.7286084701815039E-3</v>
      </c>
      <c r="X28" s="987">
        <v>6.5022599318055661E-4</v>
      </c>
      <c r="Y28" s="987">
        <v>1.0311211098612673E-3</v>
      </c>
      <c r="Z28" s="987">
        <v>5.9193216865576284E-4</v>
      </c>
      <c r="AA28" s="987">
        <v>1.2743924441415177E-2</v>
      </c>
      <c r="AB28" s="987">
        <v>2.9289329460034142E-2</v>
      </c>
      <c r="AC28" s="987">
        <v>2.8495440729483282E-3</v>
      </c>
      <c r="AD28" s="987">
        <v>3.0707840203146966E-3</v>
      </c>
      <c r="AE28" s="987">
        <v>2.4725444542888345E-3</v>
      </c>
      <c r="AF28" s="987">
        <v>9.7083469639397072E-3</v>
      </c>
      <c r="AG28" s="987">
        <v>7.3877577581026093E-3</v>
      </c>
      <c r="AH28" s="987">
        <v>4.0872960385496555E-3</v>
      </c>
      <c r="AI28" s="987">
        <v>9.5549860548852176E-3</v>
      </c>
      <c r="AJ28" s="987">
        <v>3.8659052004908125E-3</v>
      </c>
      <c r="AK28" s="987">
        <v>2.1629609514502101E-3</v>
      </c>
      <c r="AL28" s="987">
        <v>2.0044919941072767E-3</v>
      </c>
      <c r="AM28" s="987">
        <v>1.7261305707280507E-3</v>
      </c>
      <c r="AN28" s="987">
        <v>2.0512292225932142E-3</v>
      </c>
      <c r="AO28" s="987">
        <v>0</v>
      </c>
      <c r="AP28" s="987">
        <v>0</v>
      </c>
      <c r="AQ28" s="631">
        <v>4.3252085486588784E-3</v>
      </c>
    </row>
    <row r="29" spans="2:43" ht="16.5" customHeight="1">
      <c r="B29" s="776" t="s">
        <v>141</v>
      </c>
      <c r="C29" s="928" t="s">
        <v>18</v>
      </c>
      <c r="D29" s="629">
        <v>1.0828660976694248E-2</v>
      </c>
      <c r="E29" s="987">
        <v>5.0282469165015232E-3</v>
      </c>
      <c r="F29" s="987">
        <v>3.4291743603270903E-3</v>
      </c>
      <c r="G29" s="987">
        <v>4.3933897621926642E-2</v>
      </c>
      <c r="H29" s="987">
        <v>1.4797812072670443E-2</v>
      </c>
      <c r="I29" s="987">
        <v>2.5334263031059245E-2</v>
      </c>
      <c r="J29" s="987">
        <v>5.6231422421609521E-2</v>
      </c>
      <c r="K29" s="987">
        <v>1.7035101969134853E-2</v>
      </c>
      <c r="L29" s="987">
        <v>2.1705426356589147E-2</v>
      </c>
      <c r="M29" s="987">
        <v>3.1493547974958479E-2</v>
      </c>
      <c r="N29" s="987">
        <v>4.6547696549611307E-2</v>
      </c>
      <c r="O29" s="987">
        <v>0.10093323761665471</v>
      </c>
      <c r="P29" s="987">
        <v>0.12081833580351471</v>
      </c>
      <c r="Q29" s="987">
        <v>1.9998972655514272E-2</v>
      </c>
      <c r="R29" s="987">
        <v>1.5787905868334822E-2</v>
      </c>
      <c r="S29" s="987">
        <v>1.1099161109916111E-2</v>
      </c>
      <c r="T29" s="987">
        <v>1.2759869189441719E-2</v>
      </c>
      <c r="U29" s="987">
        <v>2.4699859972912793E-2</v>
      </c>
      <c r="V29" s="987">
        <v>1.1662813567509749E-2</v>
      </c>
      <c r="W29" s="987">
        <v>5.3586862575626618E-3</v>
      </c>
      <c r="X29" s="987">
        <v>1.3337562445484102E-2</v>
      </c>
      <c r="Y29" s="987">
        <v>1.6622922134733157E-2</v>
      </c>
      <c r="Z29" s="987">
        <v>2.7045176671340889E-3</v>
      </c>
      <c r="AA29" s="987">
        <v>9.5490655410010714E-2</v>
      </c>
      <c r="AB29" s="987">
        <v>4.2556377466982119E-2</v>
      </c>
      <c r="AC29" s="987">
        <v>7.3779445288753798E-2</v>
      </c>
      <c r="AD29" s="987">
        <v>2.8397043486147008E-2</v>
      </c>
      <c r="AE29" s="987">
        <v>5.2232501596851623E-3</v>
      </c>
      <c r="AF29" s="987">
        <v>1.4922368454163416E-3</v>
      </c>
      <c r="AG29" s="987">
        <v>6.7982682789586709E-3</v>
      </c>
      <c r="AH29" s="987">
        <v>7.7335943466242162E-3</v>
      </c>
      <c r="AI29" s="987">
        <v>1.2053793218788276E-2</v>
      </c>
      <c r="AJ29" s="987">
        <v>2.281974762546771E-2</v>
      </c>
      <c r="AK29" s="987">
        <v>1.2739366362957479E-2</v>
      </c>
      <c r="AL29" s="987">
        <v>4.5402951191827468E-3</v>
      </c>
      <c r="AM29" s="987">
        <v>5.7876142665587585E-3</v>
      </c>
      <c r="AN29" s="987">
        <v>4.0473146167503922E-2</v>
      </c>
      <c r="AO29" s="987">
        <v>0</v>
      </c>
      <c r="AP29" s="987">
        <v>4.5238254808658935E-3</v>
      </c>
      <c r="AQ29" s="631">
        <v>2.2577604765848754E-2</v>
      </c>
    </row>
    <row r="30" spans="2:43" ht="16.5" customHeight="1">
      <c r="B30" s="776" t="s">
        <v>143</v>
      </c>
      <c r="C30" s="928" t="s">
        <v>29</v>
      </c>
      <c r="D30" s="629">
        <v>3.8499495710830829E-4</v>
      </c>
      <c r="E30" s="987">
        <v>1.7746753822946553E-4</v>
      </c>
      <c r="F30" s="987">
        <v>0</v>
      </c>
      <c r="G30" s="987">
        <v>3.0901518205024856E-3</v>
      </c>
      <c r="H30" s="987">
        <v>2.2325789077107692E-3</v>
      </c>
      <c r="I30" s="987">
        <v>1.0153277796127074E-3</v>
      </c>
      <c r="J30" s="987">
        <v>2.8147248744411942E-3</v>
      </c>
      <c r="K30" s="987">
        <v>3.0513906877702897E-3</v>
      </c>
      <c r="L30" s="987">
        <v>5.1679586563307489E-4</v>
      </c>
      <c r="M30" s="987">
        <v>9.9016225884757895E-4</v>
      </c>
      <c r="N30" s="987">
        <v>1.3594761230038678E-3</v>
      </c>
      <c r="O30" s="987">
        <v>1.0528834649437665E-3</v>
      </c>
      <c r="P30" s="987">
        <v>1.7467711200508153E-3</v>
      </c>
      <c r="Q30" s="987">
        <v>6.6777391572350731E-4</v>
      </c>
      <c r="R30" s="987">
        <v>9.9295005461225291E-4</v>
      </c>
      <c r="S30" s="987">
        <v>6.883200688320069E-4</v>
      </c>
      <c r="T30" s="987">
        <v>6.5697266993693061E-4</v>
      </c>
      <c r="U30" s="987">
        <v>1.6699951793953585E-3</v>
      </c>
      <c r="V30" s="987">
        <v>3.4505365584348364E-4</v>
      </c>
      <c r="W30" s="987">
        <v>1.7286084701815038E-4</v>
      </c>
      <c r="X30" s="987">
        <v>3.0132424074220916E-4</v>
      </c>
      <c r="Y30" s="987">
        <v>1.0311211098612673E-3</v>
      </c>
      <c r="Z30" s="987">
        <v>7.2256547484186222E-4</v>
      </c>
      <c r="AA30" s="987">
        <v>4.3529809327979928E-4</v>
      </c>
      <c r="AB30" s="987">
        <v>8.903596777574796E-2</v>
      </c>
      <c r="AC30" s="987">
        <v>9.0235562310030399E-3</v>
      </c>
      <c r="AD30" s="987">
        <v>2.8114088786106201E-3</v>
      </c>
      <c r="AE30" s="987">
        <v>1.2774813013825645E-3</v>
      </c>
      <c r="AF30" s="987">
        <v>1.3588666045949823E-4</v>
      </c>
      <c r="AG30" s="987">
        <v>4.9953491576807804E-3</v>
      </c>
      <c r="AH30" s="987">
        <v>2.5814501296103085E-3</v>
      </c>
      <c r="AI30" s="987">
        <v>4.1835344348416358E-3</v>
      </c>
      <c r="AJ30" s="987">
        <v>9.7889809582960927E-3</v>
      </c>
      <c r="AK30" s="987">
        <v>4.8642939353416769E-3</v>
      </c>
      <c r="AL30" s="987">
        <v>2.2218465476851741E-3</v>
      </c>
      <c r="AM30" s="987">
        <v>1.2303906490310674E-3</v>
      </c>
      <c r="AN30" s="987">
        <v>9.6198711694733454E-3</v>
      </c>
      <c r="AO30" s="987">
        <v>0</v>
      </c>
      <c r="AP30" s="987">
        <v>1.4074123718249448E-3</v>
      </c>
      <c r="AQ30" s="631">
        <v>3.4629109533263268E-3</v>
      </c>
    </row>
    <row r="31" spans="2:43" ht="16.5" customHeight="1">
      <c r="B31" s="776" t="s">
        <v>145</v>
      </c>
      <c r="C31" s="928" t="s">
        <v>30</v>
      </c>
      <c r="D31" s="629">
        <v>3.2534785107744363E-4</v>
      </c>
      <c r="E31" s="987">
        <v>1.1831169215297702E-4</v>
      </c>
      <c r="F31" s="987">
        <v>0</v>
      </c>
      <c r="G31" s="987">
        <v>2.6199113260781943E-3</v>
      </c>
      <c r="H31" s="987">
        <v>9.6279965395026934E-4</v>
      </c>
      <c r="I31" s="987">
        <v>3.6698594443832801E-4</v>
      </c>
      <c r="J31" s="987">
        <v>1.3245764115017386E-3</v>
      </c>
      <c r="K31" s="987">
        <v>3.4026299036287403E-3</v>
      </c>
      <c r="L31" s="987">
        <v>0</v>
      </c>
      <c r="M31" s="987">
        <v>3.1940718027341254E-5</v>
      </c>
      <c r="N31" s="987">
        <v>1.7615746945965612E-3</v>
      </c>
      <c r="O31" s="987">
        <v>0</v>
      </c>
      <c r="P31" s="987">
        <v>3.9699343637518527E-5</v>
      </c>
      <c r="Q31" s="987">
        <v>6.8489632381898191E-5</v>
      </c>
      <c r="R31" s="987">
        <v>1.9859001092245059E-4</v>
      </c>
      <c r="S31" s="987">
        <v>1.0755001075500108E-5</v>
      </c>
      <c r="T31" s="987">
        <v>1.6059331931791637E-4</v>
      </c>
      <c r="U31" s="987">
        <v>6.2266143286734152E-4</v>
      </c>
      <c r="V31" s="987">
        <v>2.7604292467478693E-4</v>
      </c>
      <c r="W31" s="987">
        <v>1.7286084701815038E-4</v>
      </c>
      <c r="X31" s="987">
        <v>1.7445087621917373E-4</v>
      </c>
      <c r="Y31" s="987">
        <v>2.1872265966754156E-4</v>
      </c>
      <c r="Z31" s="987">
        <v>2.5208145803098866E-3</v>
      </c>
      <c r="AA31" s="987">
        <v>1.2775426277113058E-2</v>
      </c>
      <c r="AB31" s="987">
        <v>1.9765805157078253E-3</v>
      </c>
      <c r="AC31" s="987">
        <v>0</v>
      </c>
      <c r="AD31" s="987">
        <v>1.4038906271255612E-3</v>
      </c>
      <c r="AE31" s="987">
        <v>3.2761214019327058E-3</v>
      </c>
      <c r="AF31" s="987">
        <v>5.0328392762777117E-6</v>
      </c>
      <c r="AG31" s="987">
        <v>2.3464743552937305E-3</v>
      </c>
      <c r="AH31" s="987">
        <v>5.5070936098353248E-3</v>
      </c>
      <c r="AI31" s="987">
        <v>3.2196736793951707E-2</v>
      </c>
      <c r="AJ31" s="987">
        <v>5.3322830351597416E-3</v>
      </c>
      <c r="AK31" s="987">
        <v>3.5254684705024225E-3</v>
      </c>
      <c r="AL31" s="987">
        <v>4.8301011906199433E-5</v>
      </c>
      <c r="AM31" s="987">
        <v>4.2406668000585329E-4</v>
      </c>
      <c r="AN31" s="987">
        <v>2.0878907788611286E-2</v>
      </c>
      <c r="AO31" s="987">
        <v>0</v>
      </c>
      <c r="AP31" s="987">
        <v>1.4342202265263723E-2</v>
      </c>
      <c r="AQ31" s="631">
        <v>5.5632883981910153E-3</v>
      </c>
    </row>
    <row r="32" spans="2:43" ht="16.5" customHeight="1">
      <c r="B32" s="776" t="s">
        <v>146</v>
      </c>
      <c r="C32" s="928" t="s">
        <v>19</v>
      </c>
      <c r="D32" s="629">
        <v>6.881649296706395E-2</v>
      </c>
      <c r="E32" s="987">
        <v>1.7598864207755333E-2</v>
      </c>
      <c r="F32" s="987">
        <v>4.3260353468741755E-2</v>
      </c>
      <c r="G32" s="987">
        <v>1.8608088136504098E-2</v>
      </c>
      <c r="H32" s="987">
        <v>7.5865822007646577E-2</v>
      </c>
      <c r="I32" s="987">
        <v>8.2522906039365365E-2</v>
      </c>
      <c r="J32" s="987">
        <v>6.5251157033264215E-2</v>
      </c>
      <c r="K32" s="987">
        <v>4.0985226000482954E-2</v>
      </c>
      <c r="L32" s="987">
        <v>5.49526270456503E-2</v>
      </c>
      <c r="M32" s="987">
        <v>5.5640730803628469E-2</v>
      </c>
      <c r="N32" s="987">
        <v>3.6361199402596411E-2</v>
      </c>
      <c r="O32" s="987">
        <v>2.6944245034697296E-2</v>
      </c>
      <c r="P32" s="987">
        <v>1.9545310184204953E-2</v>
      </c>
      <c r="Q32" s="987">
        <v>4.6110645001112956E-2</v>
      </c>
      <c r="R32" s="987">
        <v>4.2498262337404426E-2</v>
      </c>
      <c r="S32" s="987">
        <v>4.0492579049257904E-2</v>
      </c>
      <c r="T32" s="987">
        <v>4.5915089932258818E-2</v>
      </c>
      <c r="U32" s="987">
        <v>3.9044028189059526E-2</v>
      </c>
      <c r="V32" s="987">
        <v>4.7617404506400743E-2</v>
      </c>
      <c r="W32" s="987">
        <v>4.114088159031979E-2</v>
      </c>
      <c r="X32" s="987">
        <v>4.8576639441757198E-2</v>
      </c>
      <c r="Y32" s="987">
        <v>7.1553555805524305E-2</v>
      </c>
      <c r="Z32" s="987">
        <v>5.2218623002484074E-2</v>
      </c>
      <c r="AA32" s="987">
        <v>1.6770431804253319E-2</v>
      </c>
      <c r="AB32" s="987">
        <v>1.796891377916205E-2</v>
      </c>
      <c r="AC32" s="987">
        <v>1.4722644376899695E-2</v>
      </c>
      <c r="AD32" s="987">
        <v>1.0621684124608897E-2</v>
      </c>
      <c r="AE32" s="987">
        <v>5.4138421280365938E-3</v>
      </c>
      <c r="AF32" s="987">
        <v>9.965021767029869E-4</v>
      </c>
      <c r="AG32" s="987">
        <v>4.9264477899886312E-2</v>
      </c>
      <c r="AH32" s="987">
        <v>1.1562745372212841E-2</v>
      </c>
      <c r="AI32" s="987">
        <v>9.5303914961853836E-3</v>
      </c>
      <c r="AJ32" s="987">
        <v>1.5206095769015195E-2</v>
      </c>
      <c r="AK32" s="987">
        <v>5.2409964776891367E-2</v>
      </c>
      <c r="AL32" s="987">
        <v>3.9969087352380035E-2</v>
      </c>
      <c r="AM32" s="987">
        <v>2.296530119186628E-2</v>
      </c>
      <c r="AN32" s="987">
        <v>7.6128782048562924E-2</v>
      </c>
      <c r="AO32" s="987">
        <v>0.2266953292945085</v>
      </c>
      <c r="AP32" s="987">
        <v>1.005294551303532E-2</v>
      </c>
      <c r="AQ32" s="631">
        <v>3.4564380717140401E-2</v>
      </c>
    </row>
    <row r="33" spans="2:57" ht="16.5" customHeight="1">
      <c r="B33" s="776" t="s">
        <v>147</v>
      </c>
      <c r="C33" s="928" t="s">
        <v>20</v>
      </c>
      <c r="D33" s="629">
        <v>6.7401229814877074E-3</v>
      </c>
      <c r="E33" s="987">
        <v>8.400130142861369E-3</v>
      </c>
      <c r="F33" s="987">
        <v>9.4961751516750206E-3</v>
      </c>
      <c r="G33" s="987">
        <v>3.7820771194410858E-2</v>
      </c>
      <c r="H33" s="987">
        <v>5.4279574693718085E-3</v>
      </c>
      <c r="I33" s="987">
        <v>1.8434927275618677E-2</v>
      </c>
      <c r="J33" s="987">
        <v>8.254949421680478E-3</v>
      </c>
      <c r="K33" s="987">
        <v>6.1686387285140388E-3</v>
      </c>
      <c r="L33" s="987">
        <v>1.8949181739879415E-3</v>
      </c>
      <c r="M33" s="987">
        <v>3.8328861632809506E-3</v>
      </c>
      <c r="N33" s="987">
        <v>1.0512005514494696E-2</v>
      </c>
      <c r="O33" s="987">
        <v>5.360134003350084E-3</v>
      </c>
      <c r="P33" s="987">
        <v>6.4312936692780013E-3</v>
      </c>
      <c r="Q33" s="987">
        <v>1.2276766604455251E-2</v>
      </c>
      <c r="R33" s="987">
        <v>6.7520603713633201E-3</v>
      </c>
      <c r="S33" s="987">
        <v>6.6465906646590665E-3</v>
      </c>
      <c r="T33" s="987">
        <v>1.4832982947909367E-2</v>
      </c>
      <c r="U33" s="987">
        <v>6.3959093726327389E-3</v>
      </c>
      <c r="V33" s="987">
        <v>5.4173423967426937E-3</v>
      </c>
      <c r="W33" s="987">
        <v>5.5315471045808123E-3</v>
      </c>
      <c r="X33" s="987">
        <v>3.3304258187296805E-3</v>
      </c>
      <c r="Y33" s="987">
        <v>1.409198850143732E-2</v>
      </c>
      <c r="Z33" s="987">
        <v>1.3800184111315906E-2</v>
      </c>
      <c r="AA33" s="987">
        <v>1.8339795982656809E-2</v>
      </c>
      <c r="AB33" s="987">
        <v>2.3868707136653591E-2</v>
      </c>
      <c r="AC33" s="987">
        <v>2.6690729483282674E-2</v>
      </c>
      <c r="AD33" s="987">
        <v>1.6309799120301092E-2</v>
      </c>
      <c r="AE33" s="987">
        <v>4.0029464488080278E-2</v>
      </c>
      <c r="AF33" s="987">
        <v>7.485341855607841E-2</v>
      </c>
      <c r="AG33" s="987">
        <v>2.5099237108745499E-2</v>
      </c>
      <c r="AH33" s="987">
        <v>6.3998451129922236E-3</v>
      </c>
      <c r="AI33" s="987">
        <v>1.9601863283767101E-2</v>
      </c>
      <c r="AJ33" s="987">
        <v>8.1014345659188337E-3</v>
      </c>
      <c r="AK33" s="987">
        <v>8.5160666949798784E-3</v>
      </c>
      <c r="AL33" s="987">
        <v>2.3909000893568719E-2</v>
      </c>
      <c r="AM33" s="987">
        <v>6.9552908291100873E-3</v>
      </c>
      <c r="AN33" s="987">
        <v>8.386709731370779E-3</v>
      </c>
      <c r="AO33" s="987">
        <v>0</v>
      </c>
      <c r="AP33" s="987">
        <v>2.848334562026674E-3</v>
      </c>
      <c r="AQ33" s="631">
        <v>1.6843697019423648E-2</v>
      </c>
    </row>
    <row r="34" spans="2:57" ht="16.5" customHeight="1">
      <c r="B34" s="776" t="s">
        <v>149</v>
      </c>
      <c r="C34" s="928" t="s">
        <v>21</v>
      </c>
      <c r="D34" s="629">
        <v>8.242145560628572E-4</v>
      </c>
      <c r="E34" s="987">
        <v>7.0987015291786211E-4</v>
      </c>
      <c r="F34" s="987">
        <v>2.637826431020839E-4</v>
      </c>
      <c r="G34" s="987">
        <v>1.2226252855031573E-2</v>
      </c>
      <c r="H34" s="987">
        <v>3.1395640889682695E-3</v>
      </c>
      <c r="I34" s="987">
        <v>4.9176116554735952E-3</v>
      </c>
      <c r="J34" s="987">
        <v>1.876483249627463E-3</v>
      </c>
      <c r="K34" s="987">
        <v>3.5343446095756591E-3</v>
      </c>
      <c r="L34" s="987">
        <v>1.5503875968992248E-3</v>
      </c>
      <c r="M34" s="987">
        <v>3.2898939568161492E-3</v>
      </c>
      <c r="N34" s="987">
        <v>3.2742312258262169E-3</v>
      </c>
      <c r="O34" s="987">
        <v>2.4407753050969131E-3</v>
      </c>
      <c r="P34" s="987">
        <v>6.2195638365445695E-4</v>
      </c>
      <c r="Q34" s="987">
        <v>5.9757204253206167E-3</v>
      </c>
      <c r="R34" s="987">
        <v>3.3760301856816601E-3</v>
      </c>
      <c r="S34" s="987">
        <v>3.0544203054420306E-3</v>
      </c>
      <c r="T34" s="987">
        <v>1.6059331931791638E-3</v>
      </c>
      <c r="U34" s="987">
        <v>1.5351330257328468E-3</v>
      </c>
      <c r="V34" s="987">
        <v>2.1393326662295987E-3</v>
      </c>
      <c r="W34" s="987">
        <v>2.0743301642178048E-3</v>
      </c>
      <c r="X34" s="987">
        <v>4.2819760526524462E-4</v>
      </c>
      <c r="Y34" s="987">
        <v>2.1872265966754157E-3</v>
      </c>
      <c r="Z34" s="987">
        <v>3.3617664888829016E-3</v>
      </c>
      <c r="AA34" s="987">
        <v>5.1920752836597112E-3</v>
      </c>
      <c r="AB34" s="987">
        <v>1.3776167230690904E-3</v>
      </c>
      <c r="AC34" s="987">
        <v>1.8047112462006079E-3</v>
      </c>
      <c r="AD34" s="987">
        <v>2.5516709744705934E-2</v>
      </c>
      <c r="AE34" s="987">
        <v>1.485587126285208E-2</v>
      </c>
      <c r="AF34" s="987">
        <v>1.9552580588338912E-2</v>
      </c>
      <c r="AG34" s="987">
        <v>1.8821556941238618E-2</v>
      </c>
      <c r="AH34" s="987">
        <v>1.5015434920566628E-2</v>
      </c>
      <c r="AI34" s="987">
        <v>1.2174306556417458E-3</v>
      </c>
      <c r="AJ34" s="987">
        <v>4.7051338372744765E-3</v>
      </c>
      <c r="AK34" s="987">
        <v>1.4979688691503353E-2</v>
      </c>
      <c r="AL34" s="987">
        <v>1.9344555268432873E-2</v>
      </c>
      <c r="AM34" s="987">
        <v>7.0120321454488982E-3</v>
      </c>
      <c r="AN34" s="987">
        <v>1.484641534816359E-2</v>
      </c>
      <c r="AO34" s="987">
        <v>0</v>
      </c>
      <c r="AP34" s="987">
        <v>3.1499229274177337E-2</v>
      </c>
      <c r="AQ34" s="631">
        <v>9.7130350437936441E-3</v>
      </c>
    </row>
    <row r="35" spans="2:57" ht="16.5" customHeight="1">
      <c r="B35" s="776" t="s">
        <v>151</v>
      </c>
      <c r="C35" s="928" t="s">
        <v>32</v>
      </c>
      <c r="D35" s="629">
        <v>5.5097658579965077E-2</v>
      </c>
      <c r="E35" s="987">
        <v>5.9185423999526754E-2</v>
      </c>
      <c r="F35" s="987">
        <v>4.0358744394618833E-2</v>
      </c>
      <c r="G35" s="987">
        <v>0.15826951498051861</v>
      </c>
      <c r="H35" s="987">
        <v>3.2839840370608102E-2</v>
      </c>
      <c r="I35" s="987">
        <v>2.4416798169963425E-2</v>
      </c>
      <c r="J35" s="987">
        <v>4.0383811783999433E-2</v>
      </c>
      <c r="K35" s="987">
        <v>2.670515663073782E-2</v>
      </c>
      <c r="L35" s="987">
        <v>6.2187769164513351E-2</v>
      </c>
      <c r="M35" s="987">
        <v>1.9515778714705508E-2</v>
      </c>
      <c r="N35" s="987">
        <v>5.8687243901504996E-2</v>
      </c>
      <c r="O35" s="987">
        <v>2.5077769801387893E-2</v>
      </c>
      <c r="P35" s="987">
        <v>3.0211200508151598E-2</v>
      </c>
      <c r="Q35" s="987">
        <v>3.2327106484255949E-2</v>
      </c>
      <c r="R35" s="987">
        <v>2.1149836163240988E-2</v>
      </c>
      <c r="S35" s="987">
        <v>1.8627661862766185E-2</v>
      </c>
      <c r="T35" s="987">
        <v>2.2585260453165147E-2</v>
      </c>
      <c r="U35" s="987">
        <v>1.7913711176916189E-2</v>
      </c>
      <c r="V35" s="987">
        <v>1.9046961802560297E-2</v>
      </c>
      <c r="W35" s="987">
        <v>2.247191011235955E-2</v>
      </c>
      <c r="X35" s="987">
        <v>1.3258266592657204E-2</v>
      </c>
      <c r="Y35" s="987">
        <v>0.13417072865891763</v>
      </c>
      <c r="Z35" s="987">
        <v>4.3504973250789412E-2</v>
      </c>
      <c r="AA35" s="987">
        <v>3.4631972644951402E-2</v>
      </c>
      <c r="AB35" s="987">
        <v>1.9825701536342128E-2</v>
      </c>
      <c r="AC35" s="987">
        <v>6.1930091185410333E-2</v>
      </c>
      <c r="AD35" s="987">
        <v>0.11967169999546547</v>
      </c>
      <c r="AE35" s="987">
        <v>3.6269136463849341E-2</v>
      </c>
      <c r="AF35" s="987">
        <v>1.5224338810740079E-3</v>
      </c>
      <c r="AG35" s="987">
        <v>0.11026898328376263</v>
      </c>
      <c r="AH35" s="987">
        <v>2.743866366931624E-2</v>
      </c>
      <c r="AI35" s="987">
        <v>3.2467276939649875E-2</v>
      </c>
      <c r="AJ35" s="987">
        <v>2.8648902488903699E-2</v>
      </c>
      <c r="AK35" s="987">
        <v>1.5529112349243989E-2</v>
      </c>
      <c r="AL35" s="987">
        <v>3.8930615596396746E-2</v>
      </c>
      <c r="AM35" s="987">
        <v>1.7174700540237058E-2</v>
      </c>
      <c r="AN35" s="987">
        <v>4.5566375596129027E-2</v>
      </c>
      <c r="AO35" s="987">
        <v>5.0811022083251903E-2</v>
      </c>
      <c r="AP35" s="987">
        <v>9.459821727766235E-2</v>
      </c>
      <c r="AQ35" s="631">
        <v>4.1267606520467785E-2</v>
      </c>
    </row>
    <row r="36" spans="2:57" ht="16.5" customHeight="1">
      <c r="B36" s="776" t="s">
        <v>153</v>
      </c>
      <c r="C36" s="928" t="s">
        <v>22</v>
      </c>
      <c r="D36" s="629">
        <v>3.2209437256666921E-3</v>
      </c>
      <c r="E36" s="987">
        <v>1.6267857671034339E-3</v>
      </c>
      <c r="F36" s="987">
        <v>5.5394355051437616E-3</v>
      </c>
      <c r="G36" s="987">
        <v>1.0412468090823593E-2</v>
      </c>
      <c r="H36" s="987">
        <v>4.820975078837943E-3</v>
      </c>
      <c r="I36" s="987">
        <v>5.5537206258333641E-3</v>
      </c>
      <c r="J36" s="987">
        <v>4.5729423730417164E-3</v>
      </c>
      <c r="K36" s="987">
        <v>2.8362566680569884E-2</v>
      </c>
      <c r="L36" s="987">
        <v>3.962101636520241E-3</v>
      </c>
      <c r="M36" s="987">
        <v>6.4200843234955918E-3</v>
      </c>
      <c r="N36" s="987">
        <v>4.9400681652816605E-3</v>
      </c>
      <c r="O36" s="987">
        <v>3.8286671452500598E-3</v>
      </c>
      <c r="P36" s="987">
        <v>5.3064789328816434E-3</v>
      </c>
      <c r="Q36" s="987">
        <v>6.1983117305617862E-3</v>
      </c>
      <c r="R36" s="987">
        <v>5.1633402839837157E-3</v>
      </c>
      <c r="S36" s="987">
        <v>1.3648096364809636E-2</v>
      </c>
      <c r="T36" s="987">
        <v>7.9274702172389636E-3</v>
      </c>
      <c r="U36" s="987">
        <v>9.1935817092486747E-3</v>
      </c>
      <c r="V36" s="987">
        <v>1.3595114040233256E-2</v>
      </c>
      <c r="W36" s="987">
        <v>1.5038893690579085E-2</v>
      </c>
      <c r="X36" s="987">
        <v>2.9180873840298151E-3</v>
      </c>
      <c r="Y36" s="987">
        <v>5.8742657167854019E-3</v>
      </c>
      <c r="Z36" s="987">
        <v>9.1035085248438018E-3</v>
      </c>
      <c r="AA36" s="987">
        <v>1.1881919664591364E-2</v>
      </c>
      <c r="AB36" s="987">
        <v>3.9561558503788445E-2</v>
      </c>
      <c r="AC36" s="987">
        <v>9.6647036474164141E-3</v>
      </c>
      <c r="AD36" s="987">
        <v>3.9087652473586358E-2</v>
      </c>
      <c r="AE36" s="987">
        <v>5.8012074258751774E-2</v>
      </c>
      <c r="AF36" s="987">
        <v>1.5224338810740079E-3</v>
      </c>
      <c r="AG36" s="987">
        <v>8.3179262219466171E-3</v>
      </c>
      <c r="AH36" s="987">
        <v>0.20306869884157425</v>
      </c>
      <c r="AI36" s="987">
        <v>2.9225714103011849E-2</v>
      </c>
      <c r="AJ36" s="987">
        <v>2.2080499295593293E-2</v>
      </c>
      <c r="AK36" s="987">
        <v>1.201311670042675E-2</v>
      </c>
      <c r="AL36" s="987">
        <v>7.3345086579563845E-2</v>
      </c>
      <c r="AM36" s="987">
        <v>4.8033017473339046E-2</v>
      </c>
      <c r="AN36" s="987">
        <v>1.9942674657471987E-2</v>
      </c>
      <c r="AO36" s="987">
        <v>0</v>
      </c>
      <c r="AP36" s="987">
        <v>7.5531130621272036E-2</v>
      </c>
      <c r="AQ36" s="631">
        <v>2.4342393161537784E-2</v>
      </c>
    </row>
    <row r="37" spans="2:57" ht="16.5" customHeight="1">
      <c r="B37" s="776" t="s">
        <v>155</v>
      </c>
      <c r="C37" s="928" t="s">
        <v>23</v>
      </c>
      <c r="D37" s="629">
        <v>0</v>
      </c>
      <c r="E37" s="987">
        <v>0</v>
      </c>
      <c r="F37" s="987">
        <v>0</v>
      </c>
      <c r="G37" s="987">
        <v>0</v>
      </c>
      <c r="H37" s="987">
        <v>0</v>
      </c>
      <c r="I37" s="987">
        <v>0</v>
      </c>
      <c r="J37" s="987">
        <v>0</v>
      </c>
      <c r="K37" s="987">
        <v>0</v>
      </c>
      <c r="L37" s="987">
        <v>0</v>
      </c>
      <c r="M37" s="987">
        <v>0</v>
      </c>
      <c r="N37" s="987">
        <v>0</v>
      </c>
      <c r="O37" s="987">
        <v>0</v>
      </c>
      <c r="P37" s="987">
        <v>0</v>
      </c>
      <c r="Q37" s="987">
        <v>0</v>
      </c>
      <c r="R37" s="987">
        <v>0</v>
      </c>
      <c r="S37" s="987">
        <v>0</v>
      </c>
      <c r="T37" s="987">
        <v>0</v>
      </c>
      <c r="U37" s="987">
        <v>0</v>
      </c>
      <c r="V37" s="987">
        <v>0</v>
      </c>
      <c r="W37" s="987">
        <v>0</v>
      </c>
      <c r="X37" s="987">
        <v>0</v>
      </c>
      <c r="Y37" s="987">
        <v>0</v>
      </c>
      <c r="Z37" s="987">
        <v>0</v>
      </c>
      <c r="AA37" s="987">
        <v>0</v>
      </c>
      <c r="AB37" s="987">
        <v>0</v>
      </c>
      <c r="AC37" s="987">
        <v>0</v>
      </c>
      <c r="AD37" s="987">
        <v>0</v>
      </c>
      <c r="AE37" s="987">
        <v>0</v>
      </c>
      <c r="AF37" s="987">
        <v>0</v>
      </c>
      <c r="AG37" s="987">
        <v>0</v>
      </c>
      <c r="AH37" s="987">
        <v>0</v>
      </c>
      <c r="AI37" s="987">
        <v>0</v>
      </c>
      <c r="AJ37" s="987">
        <v>0</v>
      </c>
      <c r="AK37" s="987">
        <v>0</v>
      </c>
      <c r="AL37" s="987">
        <v>0</v>
      </c>
      <c r="AM37" s="987">
        <v>0</v>
      </c>
      <c r="AN37" s="987">
        <v>0</v>
      </c>
      <c r="AO37" s="987">
        <v>0</v>
      </c>
      <c r="AP37" s="987">
        <v>0.24659875343475637</v>
      </c>
      <c r="AQ37" s="631">
        <v>1.1878786978757488E-3</v>
      </c>
    </row>
    <row r="38" spans="2:57" ht="16.5" customHeight="1">
      <c r="B38" s="776" t="s">
        <v>156</v>
      </c>
      <c r="C38" s="928" t="s">
        <v>24</v>
      </c>
      <c r="D38" s="629">
        <v>1.0844928369248121E-5</v>
      </c>
      <c r="E38" s="987">
        <v>1.7746753822946553E-4</v>
      </c>
      <c r="F38" s="987">
        <v>0</v>
      </c>
      <c r="G38" s="987">
        <v>6.7177213489184472E-5</v>
      </c>
      <c r="H38" s="987">
        <v>3.3488683615661541E-4</v>
      </c>
      <c r="I38" s="987">
        <v>2.4465729629221868E-5</v>
      </c>
      <c r="J38" s="987">
        <v>1.4191890123232913E-4</v>
      </c>
      <c r="K38" s="987">
        <v>2.6342941189383797E-4</v>
      </c>
      <c r="L38" s="987">
        <v>0</v>
      </c>
      <c r="M38" s="987">
        <v>1.5970359013670627E-4</v>
      </c>
      <c r="N38" s="987">
        <v>5.7442653084670473E-5</v>
      </c>
      <c r="O38" s="987">
        <v>1.4357501794687725E-4</v>
      </c>
      <c r="P38" s="987">
        <v>0</v>
      </c>
      <c r="Q38" s="987">
        <v>6.6777391572350731E-4</v>
      </c>
      <c r="R38" s="987">
        <v>6.9506503822857712E-4</v>
      </c>
      <c r="S38" s="987">
        <v>4.0869004086900411E-4</v>
      </c>
      <c r="T38" s="987">
        <v>2.9198785330530251E-4</v>
      </c>
      <c r="U38" s="987">
        <v>1.2395840506852144E-3</v>
      </c>
      <c r="V38" s="987">
        <v>8.281287740243608E-4</v>
      </c>
      <c r="W38" s="987">
        <v>1.9014693171996544E-3</v>
      </c>
      <c r="X38" s="987">
        <v>1.2687336452303546E-4</v>
      </c>
      <c r="Y38" s="987">
        <v>9.3738282714660672E-5</v>
      </c>
      <c r="Z38" s="987">
        <v>1.4696246945936181E-4</v>
      </c>
      <c r="AA38" s="987">
        <v>6.271729107123424E-4</v>
      </c>
      <c r="AB38" s="987">
        <v>8.984456889581025E-5</v>
      </c>
      <c r="AC38" s="987">
        <v>1.4247720364741641E-4</v>
      </c>
      <c r="AD38" s="987">
        <v>2.2309889810910081E-4</v>
      </c>
      <c r="AE38" s="987">
        <v>2.3695217686934663E-4</v>
      </c>
      <c r="AF38" s="987">
        <v>0</v>
      </c>
      <c r="AG38" s="987">
        <v>5.014488426484155E-4</v>
      </c>
      <c r="AH38" s="987">
        <v>4.0765399963429453E-3</v>
      </c>
      <c r="AI38" s="987">
        <v>8.1162043709449722E-5</v>
      </c>
      <c r="AJ38" s="987">
        <v>0</v>
      </c>
      <c r="AK38" s="987">
        <v>8.2097787938256142E-5</v>
      </c>
      <c r="AL38" s="987">
        <v>0</v>
      </c>
      <c r="AM38" s="987">
        <v>4.3003945014678081E-4</v>
      </c>
      <c r="AN38" s="987">
        <v>3.9691436951212863E-4</v>
      </c>
      <c r="AO38" s="987">
        <v>0</v>
      </c>
      <c r="AP38" s="987">
        <v>1.6754909188392198E-4</v>
      </c>
      <c r="AQ38" s="631">
        <v>3.9014850017199138E-4</v>
      </c>
    </row>
    <row r="39" spans="2:57" ht="16.5" customHeight="1">
      <c r="B39" s="776" t="s">
        <v>158</v>
      </c>
      <c r="C39" s="928" t="s">
        <v>31</v>
      </c>
      <c r="D39" s="629">
        <v>1.4098406880022558E-4</v>
      </c>
      <c r="E39" s="987">
        <v>0</v>
      </c>
      <c r="F39" s="987">
        <v>0</v>
      </c>
      <c r="G39" s="987">
        <v>0</v>
      </c>
      <c r="H39" s="987">
        <v>0</v>
      </c>
      <c r="I39" s="987">
        <v>0</v>
      </c>
      <c r="J39" s="987">
        <v>0</v>
      </c>
      <c r="K39" s="987">
        <v>5.4881127477882903E-5</v>
      </c>
      <c r="L39" s="987">
        <v>0</v>
      </c>
      <c r="M39" s="987">
        <v>0</v>
      </c>
      <c r="N39" s="987">
        <v>0</v>
      </c>
      <c r="O39" s="987">
        <v>0</v>
      </c>
      <c r="P39" s="987">
        <v>0</v>
      </c>
      <c r="Q39" s="987">
        <v>0</v>
      </c>
      <c r="R39" s="987">
        <v>0</v>
      </c>
      <c r="S39" s="987">
        <v>0</v>
      </c>
      <c r="T39" s="987">
        <v>0</v>
      </c>
      <c r="U39" s="987">
        <v>0</v>
      </c>
      <c r="V39" s="987">
        <v>0</v>
      </c>
      <c r="W39" s="987">
        <v>0</v>
      </c>
      <c r="X39" s="987">
        <v>0</v>
      </c>
      <c r="Y39" s="987">
        <v>0</v>
      </c>
      <c r="Z39" s="987">
        <v>0</v>
      </c>
      <c r="AA39" s="987">
        <v>4.0093245433665725E-5</v>
      </c>
      <c r="AB39" s="987">
        <v>2.9948189631936751E-4</v>
      </c>
      <c r="AC39" s="987">
        <v>0</v>
      </c>
      <c r="AD39" s="987">
        <v>2.7207182696231806E-5</v>
      </c>
      <c r="AE39" s="987">
        <v>1.7513856551212576E-4</v>
      </c>
      <c r="AF39" s="987">
        <v>2.5164196381388558E-6</v>
      </c>
      <c r="AG39" s="987">
        <v>8.6126709615185859E-4</v>
      </c>
      <c r="AH39" s="987">
        <v>8.5510535543341468E-4</v>
      </c>
      <c r="AI39" s="987">
        <v>2.2135102829849925E-5</v>
      </c>
      <c r="AJ39" s="987">
        <v>1.5148531349885628E-5</v>
      </c>
      <c r="AK39" s="987">
        <v>1.4166604830191777E-2</v>
      </c>
      <c r="AL39" s="987">
        <v>0</v>
      </c>
      <c r="AM39" s="987">
        <v>3.5836620845565069E-5</v>
      </c>
      <c r="AN39" s="987">
        <v>6.6657375032571224E-5</v>
      </c>
      <c r="AO39" s="987">
        <v>0</v>
      </c>
      <c r="AP39" s="987">
        <v>2.446216741505261E-3</v>
      </c>
      <c r="AQ39" s="631">
        <v>1.5468734286918468E-3</v>
      </c>
    </row>
    <row r="40" spans="2:57" ht="16.5" customHeight="1">
      <c r="B40" s="776" t="s">
        <v>160</v>
      </c>
      <c r="C40" s="928" t="s">
        <v>447</v>
      </c>
      <c r="D40" s="629">
        <v>3.7957249292368421E-5</v>
      </c>
      <c r="E40" s="987">
        <v>8.8733769114732763E-5</v>
      </c>
      <c r="F40" s="987">
        <v>4.7480875758375103E-3</v>
      </c>
      <c r="G40" s="987">
        <v>3.5603923149267768E-3</v>
      </c>
      <c r="H40" s="987">
        <v>8.0233304495855773E-4</v>
      </c>
      <c r="I40" s="987">
        <v>1.2722179407195372E-3</v>
      </c>
      <c r="J40" s="987">
        <v>9.2247285801013931E-4</v>
      </c>
      <c r="K40" s="987">
        <v>3.5123921585845058E-3</v>
      </c>
      <c r="L40" s="987">
        <v>8.6132644272179156E-4</v>
      </c>
      <c r="M40" s="987">
        <v>4.1522933435543633E-4</v>
      </c>
      <c r="N40" s="987">
        <v>7.0845938804426918E-4</v>
      </c>
      <c r="O40" s="987">
        <v>1.0050251256281408E-3</v>
      </c>
      <c r="P40" s="987">
        <v>3.3082786364598774E-4</v>
      </c>
      <c r="Q40" s="987">
        <v>1.0102220776329984E-3</v>
      </c>
      <c r="R40" s="987">
        <v>2.3830801310694072E-3</v>
      </c>
      <c r="S40" s="987">
        <v>2.8285652828565285E-3</v>
      </c>
      <c r="T40" s="987">
        <v>6.7157206260219573E-4</v>
      </c>
      <c r="U40" s="987">
        <v>6.8004958336202737E-4</v>
      </c>
      <c r="V40" s="987">
        <v>8.6263413960870918E-4</v>
      </c>
      <c r="W40" s="987">
        <v>1.7286084701815039E-3</v>
      </c>
      <c r="X40" s="987">
        <v>1.1101419395765601E-4</v>
      </c>
      <c r="Y40" s="987">
        <v>8.4364454443194598E-4</v>
      </c>
      <c r="Z40" s="987">
        <v>1.2634690082686801E-3</v>
      </c>
      <c r="AA40" s="987">
        <v>1.1111556591615929E-3</v>
      </c>
      <c r="AB40" s="987">
        <v>9.0743014584768345E-3</v>
      </c>
      <c r="AC40" s="987">
        <v>1.9234422492401216E-3</v>
      </c>
      <c r="AD40" s="987">
        <v>6.4390332381081934E-4</v>
      </c>
      <c r="AE40" s="987">
        <v>3.1370407763789587E-3</v>
      </c>
      <c r="AF40" s="987">
        <v>1.4846875865019251E-4</v>
      </c>
      <c r="AG40" s="987">
        <v>9.1102919504063267E-4</v>
      </c>
      <c r="AH40" s="987">
        <v>1.4843338245259274E-3</v>
      </c>
      <c r="AI40" s="987">
        <v>2.459455869983325E-6</v>
      </c>
      <c r="AJ40" s="987">
        <v>1.0179813067123142E-3</v>
      </c>
      <c r="AK40" s="987">
        <v>8.8728763117884525E-4</v>
      </c>
      <c r="AL40" s="987">
        <v>0</v>
      </c>
      <c r="AM40" s="987">
        <v>1.9710141465060786E-3</v>
      </c>
      <c r="AN40" s="987">
        <v>2.7541615411185109E-3</v>
      </c>
      <c r="AO40" s="987">
        <v>0</v>
      </c>
      <c r="AP40" s="987">
        <v>4.8254138462569532E-3</v>
      </c>
      <c r="AQ40" s="631">
        <v>1.1421972640533766E-3</v>
      </c>
    </row>
    <row r="41" spans="2:57" ht="16.5" customHeight="1">
      <c r="B41" s="776" t="s">
        <v>162</v>
      </c>
      <c r="C41" s="928" t="s">
        <v>25</v>
      </c>
      <c r="D41" s="629">
        <v>2.8180546367491243E-2</v>
      </c>
      <c r="E41" s="987">
        <v>2.3396137123251205E-2</v>
      </c>
      <c r="F41" s="987">
        <v>1.0815088367185439E-2</v>
      </c>
      <c r="G41" s="987">
        <v>6.6371086927314249E-2</v>
      </c>
      <c r="H41" s="987">
        <v>3.8651522339742693E-2</v>
      </c>
      <c r="I41" s="987">
        <v>5.0105814280646387E-2</v>
      </c>
      <c r="J41" s="987">
        <v>1.7566406219201629E-2</v>
      </c>
      <c r="K41" s="987">
        <v>6.7196452483919825E-2</v>
      </c>
      <c r="L41" s="987">
        <v>3.3247200689061153E-2</v>
      </c>
      <c r="M41" s="987">
        <v>3.8328861632809505E-2</v>
      </c>
      <c r="N41" s="987">
        <v>4.4173400222111595E-2</v>
      </c>
      <c r="O41" s="987">
        <v>2.7087820052644172E-2</v>
      </c>
      <c r="P41" s="987">
        <v>1.1565742113063731E-2</v>
      </c>
      <c r="Q41" s="987">
        <v>2.8354707806105852E-2</v>
      </c>
      <c r="R41" s="987">
        <v>3.743421705888194E-2</v>
      </c>
      <c r="S41" s="987">
        <v>3.0705528070552806E-2</v>
      </c>
      <c r="T41" s="987">
        <v>2.9505372576500818E-2</v>
      </c>
      <c r="U41" s="987">
        <v>4.2214723503890918E-2</v>
      </c>
      <c r="V41" s="987">
        <v>4.1993029916151961E-2</v>
      </c>
      <c r="W41" s="987">
        <v>3.6992221261884187E-2</v>
      </c>
      <c r="X41" s="987">
        <v>2.8451351994290698E-2</v>
      </c>
      <c r="Y41" s="987">
        <v>3.6682914635670541E-2</v>
      </c>
      <c r="Z41" s="987">
        <v>0.10242875892235687</v>
      </c>
      <c r="AA41" s="987">
        <v>7.1764045523016393E-2</v>
      </c>
      <c r="AB41" s="987">
        <v>0.13530592075709022</v>
      </c>
      <c r="AC41" s="987">
        <v>6.1906344984802429E-2</v>
      </c>
      <c r="AD41" s="987">
        <v>9.1058812859928354E-2</v>
      </c>
      <c r="AE41" s="987">
        <v>0.11582325428059259</v>
      </c>
      <c r="AF41" s="987">
        <v>1.2126626236191148E-2</v>
      </c>
      <c r="AG41" s="987">
        <v>0.17765834874044473</v>
      </c>
      <c r="AH41" s="987">
        <v>0.13889815103634467</v>
      </c>
      <c r="AI41" s="987">
        <v>8.9056897052096198E-2</v>
      </c>
      <c r="AJ41" s="987">
        <v>7.1501067971460164E-2</v>
      </c>
      <c r="AK41" s="987">
        <v>4.5515329393692051E-2</v>
      </c>
      <c r="AL41" s="987">
        <v>8.2908686936991327E-2</v>
      </c>
      <c r="AM41" s="987">
        <v>0.14105293964814411</v>
      </c>
      <c r="AN41" s="987">
        <v>3.4431564085006333E-2</v>
      </c>
      <c r="AO41" s="987">
        <v>0</v>
      </c>
      <c r="AP41" s="987">
        <v>3.9910193686750216E-2</v>
      </c>
      <c r="AQ41" s="631">
        <v>7.1045767469879714E-2</v>
      </c>
    </row>
    <row r="42" spans="2:57" ht="16.5" customHeight="1">
      <c r="B42" s="776">
        <v>37</v>
      </c>
      <c r="C42" s="928" t="s">
        <v>26</v>
      </c>
      <c r="D42" s="629">
        <v>8.1336962769360907E-5</v>
      </c>
      <c r="E42" s="987">
        <v>1.1831169215297702E-4</v>
      </c>
      <c r="F42" s="987">
        <v>7.9134792930625161E-4</v>
      </c>
      <c r="G42" s="987">
        <v>0</v>
      </c>
      <c r="H42" s="987">
        <v>2.3721150894426925E-4</v>
      </c>
      <c r="I42" s="987">
        <v>2.2019156666299681E-4</v>
      </c>
      <c r="J42" s="987">
        <v>4.7306300410776378E-5</v>
      </c>
      <c r="K42" s="987">
        <v>1.5366715693807215E-4</v>
      </c>
      <c r="L42" s="987">
        <v>0</v>
      </c>
      <c r="M42" s="987">
        <v>6.3881436054682509E-5</v>
      </c>
      <c r="N42" s="987">
        <v>3.8295102056446978E-5</v>
      </c>
      <c r="O42" s="987">
        <v>0</v>
      </c>
      <c r="P42" s="987">
        <v>6.6165572729197538E-5</v>
      </c>
      <c r="Q42" s="987">
        <v>5.136722428642364E-5</v>
      </c>
      <c r="R42" s="987">
        <v>9.9295005461225294E-5</v>
      </c>
      <c r="S42" s="987">
        <v>9.6795009679500973E-5</v>
      </c>
      <c r="T42" s="987">
        <v>1.0219574865685588E-4</v>
      </c>
      <c r="U42" s="987">
        <v>1.4347037623671464E-4</v>
      </c>
      <c r="V42" s="987">
        <v>0</v>
      </c>
      <c r="W42" s="987">
        <v>0</v>
      </c>
      <c r="X42" s="987">
        <v>7.9295852826897147E-5</v>
      </c>
      <c r="Y42" s="987">
        <v>0</v>
      </c>
      <c r="Z42" s="987">
        <v>2.7351348482714557E-4</v>
      </c>
      <c r="AA42" s="987">
        <v>8.5914097357855126E-5</v>
      </c>
      <c r="AB42" s="987">
        <v>2.3958551705549399E-4</v>
      </c>
      <c r="AC42" s="987">
        <v>7.1238601823708203E-5</v>
      </c>
      <c r="AD42" s="987">
        <v>7.9626354690971745E-4</v>
      </c>
      <c r="AE42" s="987">
        <v>2.1119650547050459E-4</v>
      </c>
      <c r="AF42" s="987">
        <v>3.7746294572082843E-4</v>
      </c>
      <c r="AG42" s="987">
        <v>2.7560547076859474E-4</v>
      </c>
      <c r="AH42" s="987">
        <v>1.0073033526583558E-2</v>
      </c>
      <c r="AI42" s="987">
        <v>4.353236889870485E-4</v>
      </c>
      <c r="AJ42" s="987">
        <v>2.4661809037613805E-3</v>
      </c>
      <c r="AK42" s="987">
        <v>1.2358874691935945E-2</v>
      </c>
      <c r="AL42" s="987">
        <v>2.5841041369816698E-3</v>
      </c>
      <c r="AM42" s="987">
        <v>1.24830895945385E-3</v>
      </c>
      <c r="AN42" s="987">
        <v>1.6052307860116469E-2</v>
      </c>
      <c r="AO42" s="987">
        <v>0</v>
      </c>
      <c r="AP42" s="987">
        <v>1.67549091883922E-3</v>
      </c>
      <c r="AQ42" s="631">
        <v>2.8441938655484026E-3</v>
      </c>
    </row>
    <row r="43" spans="2:57" ht="16.5" customHeight="1">
      <c r="B43" s="776">
        <v>38</v>
      </c>
      <c r="C43" s="928" t="s">
        <v>27</v>
      </c>
      <c r="D43" s="629">
        <v>4.6090945569304516E-4</v>
      </c>
      <c r="E43" s="987">
        <v>2.1000325357153423E-3</v>
      </c>
      <c r="F43" s="987">
        <v>1.0551305724083356E-3</v>
      </c>
      <c r="G43" s="987">
        <v>4.702404944242913E-4</v>
      </c>
      <c r="H43" s="987">
        <v>8.8605475399771165E-4</v>
      </c>
      <c r="I43" s="987">
        <v>1.4067794536802574E-3</v>
      </c>
      <c r="J43" s="987">
        <v>5.6767560492931651E-4</v>
      </c>
      <c r="K43" s="987">
        <v>6.0369240225671196E-4</v>
      </c>
      <c r="L43" s="987">
        <v>3.4453057708871661E-4</v>
      </c>
      <c r="M43" s="987">
        <v>1.5970359013670627E-4</v>
      </c>
      <c r="N43" s="987">
        <v>1.5892467353425498E-3</v>
      </c>
      <c r="O43" s="987">
        <v>3.3500837520938025E-4</v>
      </c>
      <c r="P43" s="987">
        <v>2.3819606182511115E-4</v>
      </c>
      <c r="Q43" s="987">
        <v>3.7669297810044003E-4</v>
      </c>
      <c r="R43" s="987">
        <v>5.9577003276735179E-4</v>
      </c>
      <c r="S43" s="987">
        <v>1.2906001290600129E-3</v>
      </c>
      <c r="T43" s="987">
        <v>1.4745386591917776E-3</v>
      </c>
      <c r="U43" s="987">
        <v>7.1735188118357324E-4</v>
      </c>
      <c r="V43" s="987">
        <v>7.2461267727131566E-4</v>
      </c>
      <c r="W43" s="987">
        <v>1.3828867761452031E-3</v>
      </c>
      <c r="X43" s="987">
        <v>2.8546507017682973E-4</v>
      </c>
      <c r="Y43" s="987">
        <v>1.1873515810523684E-3</v>
      </c>
      <c r="Z43" s="987">
        <v>1.1920289189481569E-3</v>
      </c>
      <c r="AA43" s="987">
        <v>3.7229442188403886E-5</v>
      </c>
      <c r="AB43" s="987">
        <v>9.2839387859003928E-4</v>
      </c>
      <c r="AC43" s="987">
        <v>3.2532294832826746E-3</v>
      </c>
      <c r="AD43" s="987">
        <v>2.1330431233845737E-3</v>
      </c>
      <c r="AE43" s="987">
        <v>3.6263985329569571E-3</v>
      </c>
      <c r="AF43" s="987">
        <v>1.2582098190694281E-4</v>
      </c>
      <c r="AG43" s="987">
        <v>1.6459771170902187E-3</v>
      </c>
      <c r="AH43" s="987">
        <v>2.2641468845123747E-3</v>
      </c>
      <c r="AI43" s="987">
        <v>3.0792387492191227E-3</v>
      </c>
      <c r="AJ43" s="987">
        <v>3.6538257615924136E-3</v>
      </c>
      <c r="AK43" s="987">
        <v>2.439251583934726E-3</v>
      </c>
      <c r="AL43" s="987">
        <v>5.3372618156350372E-3</v>
      </c>
      <c r="AM43" s="987">
        <v>1.9799733017174699E-3</v>
      </c>
      <c r="AN43" s="987">
        <v>1.7149124667470595E-3</v>
      </c>
      <c r="AO43" s="987">
        <v>0</v>
      </c>
      <c r="AP43" s="987">
        <v>0</v>
      </c>
      <c r="AQ43" s="631">
        <v>1.65195686833271E-3</v>
      </c>
    </row>
    <row r="44" spans="2:57" ht="16.5" customHeight="1">
      <c r="B44" s="776">
        <v>39</v>
      </c>
      <c r="C44" s="928" t="s">
        <v>28</v>
      </c>
      <c r="D44" s="629">
        <v>4.9507098005617672E-3</v>
      </c>
      <c r="E44" s="987">
        <v>3.9634416871247302E-3</v>
      </c>
      <c r="F44" s="987">
        <v>9.4961751516750206E-3</v>
      </c>
      <c r="G44" s="987">
        <v>1.1151417439204623E-2</v>
      </c>
      <c r="H44" s="987">
        <v>5.8326123963943852E-3</v>
      </c>
      <c r="I44" s="987">
        <v>4.0980097128946631E-3</v>
      </c>
      <c r="J44" s="987">
        <v>7.6005455993314042E-3</v>
      </c>
      <c r="K44" s="987">
        <v>1.9427919127170548E-3</v>
      </c>
      <c r="L44" s="987">
        <v>4.6511627906976744E-3</v>
      </c>
      <c r="M44" s="987">
        <v>2.1719688258592055E-3</v>
      </c>
      <c r="N44" s="987">
        <v>5.5527897981848123E-3</v>
      </c>
      <c r="O44" s="987">
        <v>1.0193826274228284E-2</v>
      </c>
      <c r="P44" s="987">
        <v>3.3744442091890748E-3</v>
      </c>
      <c r="Q44" s="987">
        <v>3.3388695786175366E-3</v>
      </c>
      <c r="R44" s="987">
        <v>7.2485353986694468E-3</v>
      </c>
      <c r="S44" s="987">
        <v>4.6784254678425468E-3</v>
      </c>
      <c r="T44" s="987">
        <v>2.2775052557813596E-3</v>
      </c>
      <c r="U44" s="987">
        <v>7.3169891880724472E-4</v>
      </c>
      <c r="V44" s="987">
        <v>2.8984507090852626E-3</v>
      </c>
      <c r="W44" s="987">
        <v>1.5557476231633535E-3</v>
      </c>
      <c r="X44" s="987">
        <v>5.3921179922290069E-4</v>
      </c>
      <c r="Y44" s="987">
        <v>2.2184726909136357E-3</v>
      </c>
      <c r="Z44" s="987">
        <v>1.238362919736039E-2</v>
      </c>
      <c r="AA44" s="987">
        <v>3.0757246854112136E-3</v>
      </c>
      <c r="AB44" s="987">
        <v>9.0443532688448975E-3</v>
      </c>
      <c r="AC44" s="987">
        <v>2.1229103343465047E-2</v>
      </c>
      <c r="AD44" s="987">
        <v>7.1464199882102205E-3</v>
      </c>
      <c r="AE44" s="987">
        <v>4.9759957142562795E-3</v>
      </c>
      <c r="AF44" s="987">
        <v>6.2155565062029742E-4</v>
      </c>
      <c r="AG44" s="987">
        <v>5.9523125978495116E-3</v>
      </c>
      <c r="AH44" s="987">
        <v>4.0173817642060426E-3</v>
      </c>
      <c r="AI44" s="987">
        <v>8.6326901036414699E-4</v>
      </c>
      <c r="AJ44" s="987">
        <v>8.6013361004650592E-3</v>
      </c>
      <c r="AK44" s="987">
        <v>4.0385796451165232E-3</v>
      </c>
      <c r="AL44" s="987">
        <v>5.4338638394474366E-3</v>
      </c>
      <c r="AM44" s="987">
        <v>3.6404034008953182E-3</v>
      </c>
      <c r="AN44" s="987">
        <v>3.429824933494119E-3</v>
      </c>
      <c r="AO44" s="987">
        <v>4.8856752003126835E-4</v>
      </c>
      <c r="AP44" s="987">
        <v>0</v>
      </c>
      <c r="AQ44" s="631">
        <v>4.8178577925665819E-3</v>
      </c>
    </row>
    <row r="45" spans="2:57" ht="16.5" customHeight="1">
      <c r="B45" s="970" t="s">
        <v>209</v>
      </c>
      <c r="C45" s="969" t="s">
        <v>33</v>
      </c>
      <c r="D45" s="632">
        <v>0.50336192779446687</v>
      </c>
      <c r="E45" s="633">
        <v>0.31654293235529002</v>
      </c>
      <c r="F45" s="633">
        <v>0.37246109206014244</v>
      </c>
      <c r="G45" s="633">
        <v>0.44881096332124143</v>
      </c>
      <c r="H45" s="633">
        <v>0.66662015460608937</v>
      </c>
      <c r="I45" s="633">
        <v>0.58052283264217652</v>
      </c>
      <c r="J45" s="633">
        <v>0.68347354395149529</v>
      </c>
      <c r="K45" s="633">
        <v>0.50902245735736396</v>
      </c>
      <c r="L45" s="633">
        <v>0.63014642549526267</v>
      </c>
      <c r="M45" s="633">
        <v>0.60866232272901499</v>
      </c>
      <c r="N45" s="633">
        <v>0.50673993796193462</v>
      </c>
      <c r="O45" s="633">
        <v>0.60244077530509688</v>
      </c>
      <c r="P45" s="633">
        <v>0.72984596654668643</v>
      </c>
      <c r="Q45" s="633">
        <v>0.56219714740681126</v>
      </c>
      <c r="R45" s="633">
        <v>0.53122827921755533</v>
      </c>
      <c r="S45" s="633">
        <v>0.52726392772639274</v>
      </c>
      <c r="T45" s="633">
        <v>0.55660184536323287</v>
      </c>
      <c r="U45" s="633">
        <v>0.6368104813718064</v>
      </c>
      <c r="V45" s="633">
        <v>0.61398847520789479</v>
      </c>
      <c r="W45" s="633">
        <v>0.62471910112359552</v>
      </c>
      <c r="X45" s="633">
        <v>0.73445404805328685</v>
      </c>
      <c r="Y45" s="633">
        <v>0.57220972378452695</v>
      </c>
      <c r="Z45" s="633">
        <v>0.52174534261646266</v>
      </c>
      <c r="AA45" s="633">
        <v>0.63711317177664628</v>
      </c>
      <c r="AB45" s="633">
        <v>0.50271031116169029</v>
      </c>
      <c r="AC45" s="633">
        <v>0.33807465805471126</v>
      </c>
      <c r="AD45" s="633">
        <v>0.38054505056001453</v>
      </c>
      <c r="AE45" s="633">
        <v>0.320884758823893</v>
      </c>
      <c r="AF45" s="633">
        <v>0.12472885578399054</v>
      </c>
      <c r="AG45" s="633">
        <v>0.60916847532756857</v>
      </c>
      <c r="AH45" s="633">
        <v>0.48682384829678071</v>
      </c>
      <c r="AI45" s="633">
        <v>0.2825693443582542</v>
      </c>
      <c r="AJ45" s="633">
        <v>0.25015375759320135</v>
      </c>
      <c r="AK45" s="633">
        <v>0.38458392998953256</v>
      </c>
      <c r="AL45" s="633">
        <v>0.41570265897070546</v>
      </c>
      <c r="AM45" s="633">
        <v>0.37995777251510365</v>
      </c>
      <c r="AN45" s="633">
        <v>0.48041182138247396</v>
      </c>
      <c r="AO45" s="633">
        <v>1</v>
      </c>
      <c r="AP45" s="633">
        <v>0.58792976342068226</v>
      </c>
      <c r="AQ45" s="634">
        <v>0.45038520102332869</v>
      </c>
    </row>
    <row r="46" spans="2:57" ht="16.5" customHeight="1">
      <c r="B46" s="991" t="s">
        <v>210</v>
      </c>
      <c r="C46" s="990" t="s">
        <v>34</v>
      </c>
      <c r="D46" s="626">
        <v>2.0659588543417672E-3</v>
      </c>
      <c r="E46" s="627">
        <v>9.5832470643911379E-3</v>
      </c>
      <c r="F46" s="627">
        <v>3.5610656818781325E-2</v>
      </c>
      <c r="G46" s="627">
        <v>3.7014644632540644E-2</v>
      </c>
      <c r="H46" s="627">
        <v>1.0493120866240616E-2</v>
      </c>
      <c r="I46" s="627">
        <v>1.3468384160886637E-2</v>
      </c>
      <c r="J46" s="627">
        <v>1.009201075429896E-2</v>
      </c>
      <c r="K46" s="627">
        <v>1.6519219370842754E-2</v>
      </c>
      <c r="L46" s="627">
        <v>9.6468561584840649E-3</v>
      </c>
      <c r="M46" s="627">
        <v>1.858949789191261E-2</v>
      </c>
      <c r="N46" s="627">
        <v>1.7079615517175354E-2</v>
      </c>
      <c r="O46" s="627">
        <v>7.9444843263938737E-3</v>
      </c>
      <c r="P46" s="627">
        <v>9.3161126402710147E-3</v>
      </c>
      <c r="Q46" s="627">
        <v>1.9827748574559528E-2</v>
      </c>
      <c r="R46" s="627">
        <v>1.479495581372257E-2</v>
      </c>
      <c r="S46" s="627">
        <v>1.8627661862766185E-2</v>
      </c>
      <c r="T46" s="627">
        <v>1.7139686989021255E-2</v>
      </c>
      <c r="U46" s="627">
        <v>1.4134701466841126E-2</v>
      </c>
      <c r="V46" s="627">
        <v>1.7804768641523756E-2</v>
      </c>
      <c r="W46" s="627">
        <v>1.7631806395851341E-2</v>
      </c>
      <c r="X46" s="627">
        <v>7.057330901593847E-3</v>
      </c>
      <c r="Y46" s="627">
        <v>1.8341457317835271E-2</v>
      </c>
      <c r="Z46" s="627">
        <v>1.9903208884697737E-2</v>
      </c>
      <c r="AA46" s="627">
        <v>1.0318283092678401E-2</v>
      </c>
      <c r="AB46" s="627">
        <v>1.4075649127010273E-2</v>
      </c>
      <c r="AC46" s="627">
        <v>2.4553571428571428E-2</v>
      </c>
      <c r="AD46" s="627">
        <v>2.180020858840067E-2</v>
      </c>
      <c r="AE46" s="627">
        <v>3.0242309356520305E-2</v>
      </c>
      <c r="AF46" s="627">
        <v>1.7187146128488386E-3</v>
      </c>
      <c r="AG46" s="627">
        <v>1.2823310098261006E-2</v>
      </c>
      <c r="AH46" s="627">
        <v>1.5913564444826882E-2</v>
      </c>
      <c r="AI46" s="627">
        <v>9.7419047010039502E-3</v>
      </c>
      <c r="AJ46" s="627">
        <v>9.1436535227909649E-3</v>
      </c>
      <c r="AK46" s="627">
        <v>1.1226872500556529E-2</v>
      </c>
      <c r="AL46" s="627">
        <v>3.7071026638008063E-2</v>
      </c>
      <c r="AM46" s="627">
        <v>1.6980585510656915E-2</v>
      </c>
      <c r="AN46" s="627">
        <v>2.2766523454306371E-2</v>
      </c>
      <c r="AO46" s="627">
        <v>0</v>
      </c>
      <c r="AP46" s="627">
        <v>4.155217478721265E-3</v>
      </c>
      <c r="AQ46" s="628">
        <v>1.4311202265928252E-2</v>
      </c>
      <c r="AR46" s="789"/>
      <c r="AS46" s="789"/>
      <c r="AT46" s="789"/>
      <c r="AU46" s="789"/>
      <c r="AV46" s="789"/>
      <c r="AW46" s="789"/>
      <c r="AX46" s="789"/>
      <c r="AY46" s="789"/>
      <c r="AZ46" s="789"/>
      <c r="BA46" s="789"/>
      <c r="BB46" s="789"/>
      <c r="BC46" s="789"/>
      <c r="BD46" s="789"/>
      <c r="BE46" s="789"/>
    </row>
    <row r="47" spans="2:57" ht="16.5" customHeight="1">
      <c r="B47" s="967" t="s">
        <v>238</v>
      </c>
      <c r="C47" s="966" t="s">
        <v>35</v>
      </c>
      <c r="D47" s="629">
        <v>8.9020594518973206E-2</v>
      </c>
      <c r="E47" s="987">
        <v>0.26102517081250554</v>
      </c>
      <c r="F47" s="987">
        <v>0.19440780796623583</v>
      </c>
      <c r="G47" s="987">
        <v>0.17963186887007926</v>
      </c>
      <c r="H47" s="987">
        <v>0.14989674322551838</v>
      </c>
      <c r="I47" s="987">
        <v>0.2699915593232779</v>
      </c>
      <c r="J47" s="987">
        <v>0.13546159122625814</v>
      </c>
      <c r="K47" s="987">
        <v>9.3045463526002681E-2</v>
      </c>
      <c r="L47" s="987">
        <v>8.8372093023255813E-2</v>
      </c>
      <c r="M47" s="987">
        <v>0.2386291043822665</v>
      </c>
      <c r="N47" s="987">
        <v>0.23134071152299621</v>
      </c>
      <c r="O47" s="987">
        <v>0.13443407513759273</v>
      </c>
      <c r="P47" s="987">
        <v>8.3328922295151389E-2</v>
      </c>
      <c r="Q47" s="987">
        <v>0.2725202472475729</v>
      </c>
      <c r="R47" s="987">
        <v>0.28547314070102275</v>
      </c>
      <c r="S47" s="987">
        <v>0.26000215100021512</v>
      </c>
      <c r="T47" s="987">
        <v>0.23829128708245736</v>
      </c>
      <c r="U47" s="987">
        <v>0.23013796111378923</v>
      </c>
      <c r="V47" s="987">
        <v>0.20472033401193884</v>
      </c>
      <c r="W47" s="987">
        <v>0.21158167675021608</v>
      </c>
      <c r="X47" s="987">
        <v>0.16022520022202838</v>
      </c>
      <c r="Y47" s="987">
        <v>0.25934258217722783</v>
      </c>
      <c r="Z47" s="987">
        <v>0.35319163701902961</v>
      </c>
      <c r="AA47" s="987">
        <v>8.0564512895706014E-2</v>
      </c>
      <c r="AB47" s="987">
        <v>0.14321224281992154</v>
      </c>
      <c r="AC47" s="987">
        <v>0.48050436930091184</v>
      </c>
      <c r="AD47" s="987">
        <v>0.35366798168049701</v>
      </c>
      <c r="AE47" s="987">
        <v>0.32178105618857272</v>
      </c>
      <c r="AF47" s="987">
        <v>2.5878859558619995E-2</v>
      </c>
      <c r="AG47" s="987">
        <v>0.23698625417714542</v>
      </c>
      <c r="AH47" s="987">
        <v>0.15028879973325016</v>
      </c>
      <c r="AI47" s="987">
        <v>0.36598424964460863</v>
      </c>
      <c r="AJ47" s="987">
        <v>0.50367048914607726</v>
      </c>
      <c r="AK47" s="987">
        <v>0.50362888010723239</v>
      </c>
      <c r="AL47" s="987">
        <v>0.49175260221701644</v>
      </c>
      <c r="AM47" s="987">
        <v>0.35565158442659911</v>
      </c>
      <c r="AN47" s="987">
        <v>0.25761863497815457</v>
      </c>
      <c r="AO47" s="987">
        <v>0</v>
      </c>
      <c r="AP47" s="987">
        <v>1.2700221164801287E-2</v>
      </c>
      <c r="AQ47" s="631">
        <v>0.28002444521674225</v>
      </c>
      <c r="AR47" s="789"/>
      <c r="AS47" s="789"/>
      <c r="AT47" s="789"/>
      <c r="AU47" s="789"/>
      <c r="AV47" s="789"/>
      <c r="AW47" s="789"/>
      <c r="AX47" s="789"/>
      <c r="AY47" s="789"/>
      <c r="AZ47" s="789"/>
      <c r="BA47" s="789"/>
      <c r="BB47" s="789"/>
      <c r="BC47" s="789"/>
      <c r="BD47" s="789"/>
      <c r="BE47" s="789"/>
    </row>
    <row r="48" spans="2:57" ht="16.5" customHeight="1">
      <c r="B48" s="967" t="s">
        <v>240</v>
      </c>
      <c r="C48" s="966" t="s">
        <v>36</v>
      </c>
      <c r="D48" s="629">
        <v>0.24560509277836221</v>
      </c>
      <c r="E48" s="987">
        <v>0.34461238131858379</v>
      </c>
      <c r="F48" s="987">
        <v>0.17963597995251912</v>
      </c>
      <c r="G48" s="987">
        <v>0.10627435173988983</v>
      </c>
      <c r="H48" s="987">
        <v>7.0793681801691183E-2</v>
      </c>
      <c r="I48" s="987">
        <v>-2.4710386925514086E-3</v>
      </c>
      <c r="J48" s="987">
        <v>7.6470634614020011E-2</v>
      </c>
      <c r="K48" s="987">
        <v>0.12674247579742279</v>
      </c>
      <c r="L48" s="987">
        <v>0.15142118863049095</v>
      </c>
      <c r="M48" s="987">
        <v>5.4299220646480137E-4</v>
      </c>
      <c r="N48" s="987">
        <v>7.0788496151342237E-2</v>
      </c>
      <c r="O48" s="987">
        <v>0.16673845417564009</v>
      </c>
      <c r="P48" s="987">
        <v>0.11216387889053568</v>
      </c>
      <c r="Q48" s="987">
        <v>3.5032446963340923E-2</v>
      </c>
      <c r="R48" s="987">
        <v>5.9279118260351503E-2</v>
      </c>
      <c r="S48" s="987">
        <v>7.2262852226285229E-2</v>
      </c>
      <c r="T48" s="987">
        <v>2.8322821770614341E-2</v>
      </c>
      <c r="U48" s="987">
        <v>-6.6452608865321491E-2</v>
      </c>
      <c r="V48" s="987">
        <v>9.6615023636175421E-4</v>
      </c>
      <c r="W48" s="987">
        <v>-6.0155574762316338E-2</v>
      </c>
      <c r="X48" s="987">
        <v>3.1876932836412655E-3</v>
      </c>
      <c r="Y48" s="987">
        <v>2.937132858392701E-2</v>
      </c>
      <c r="Z48" s="987">
        <v>2.6016439385125358E-2</v>
      </c>
      <c r="AA48" s="987">
        <v>7.4143866019828978E-3</v>
      </c>
      <c r="AB48" s="987">
        <v>0.13096343326045939</v>
      </c>
      <c r="AC48" s="987">
        <v>5.7632028875379937E-2</v>
      </c>
      <c r="AD48" s="987">
        <v>0.11318369382850406</v>
      </c>
      <c r="AE48" s="987">
        <v>0.24803741783940825</v>
      </c>
      <c r="AF48" s="987">
        <v>0.45074360200307001</v>
      </c>
      <c r="AG48" s="987">
        <v>4.5030871640579846E-2</v>
      </c>
      <c r="AH48" s="987">
        <v>0.18296027793613062</v>
      </c>
      <c r="AI48" s="987">
        <v>0</v>
      </c>
      <c r="AJ48" s="987">
        <v>1.0461575750231015E-2</v>
      </c>
      <c r="AK48" s="987">
        <v>3.3592204499274539E-2</v>
      </c>
      <c r="AL48" s="987">
        <v>-8.863235684787597E-3</v>
      </c>
      <c r="AM48" s="987">
        <v>9.5830110526111456E-2</v>
      </c>
      <c r="AN48" s="987">
        <v>9.8410524593541507E-2</v>
      </c>
      <c r="AO48" s="987">
        <v>0</v>
      </c>
      <c r="AP48" s="987">
        <v>0.33342269284900478</v>
      </c>
      <c r="AQ48" s="631">
        <v>8.91661233589187E-2</v>
      </c>
      <c r="AR48" s="789"/>
      <c r="AS48" s="789"/>
      <c r="AT48" s="789"/>
      <c r="AU48" s="789"/>
      <c r="AV48" s="789"/>
      <c r="AW48" s="789"/>
      <c r="AX48" s="789"/>
      <c r="AY48" s="789"/>
      <c r="AZ48" s="789"/>
      <c r="BA48" s="789"/>
      <c r="BB48" s="789"/>
      <c r="BC48" s="789"/>
      <c r="BD48" s="789"/>
      <c r="BE48" s="789"/>
    </row>
    <row r="49" spans="2:57" ht="16.5" customHeight="1">
      <c r="B49" s="967" t="s">
        <v>242</v>
      </c>
      <c r="C49" s="966" t="s">
        <v>37</v>
      </c>
      <c r="D49" s="629">
        <v>0.21430120704052749</v>
      </c>
      <c r="E49" s="987">
        <v>8.8999970422076968E-2</v>
      </c>
      <c r="F49" s="987">
        <v>0.15747823793194407</v>
      </c>
      <c r="G49" s="987">
        <v>0.12824130055085314</v>
      </c>
      <c r="H49" s="987">
        <v>5.298886501269779E-2</v>
      </c>
      <c r="I49" s="987">
        <v>9.6419440468763384E-2</v>
      </c>
      <c r="J49" s="987">
        <v>6.8318182176562881E-2</v>
      </c>
      <c r="K49" s="987">
        <v>0.22919456457313458</v>
      </c>
      <c r="L49" s="987">
        <v>0.10387596899224806</v>
      </c>
      <c r="M49" s="987">
        <v>9.5023636131340239E-2</v>
      </c>
      <c r="N49" s="987">
        <v>0.1443533872017769</v>
      </c>
      <c r="O49" s="987">
        <v>4.9485522852357022E-2</v>
      </c>
      <c r="P49" s="987">
        <v>5.7008257463476604E-2</v>
      </c>
      <c r="Q49" s="987">
        <v>8.1451295310172422E-2</v>
      </c>
      <c r="R49" s="987">
        <v>9.8302055406613048E-2</v>
      </c>
      <c r="S49" s="987">
        <v>0.11592815659281566</v>
      </c>
      <c r="T49" s="987">
        <v>0.14649030600327026</v>
      </c>
      <c r="U49" s="987">
        <v>0.17553887473314511</v>
      </c>
      <c r="V49" s="987">
        <v>0.15272074807632588</v>
      </c>
      <c r="W49" s="987">
        <v>0.19083837510803803</v>
      </c>
      <c r="X49" s="987">
        <v>8.9905637935135993E-2</v>
      </c>
      <c r="Y49" s="987">
        <v>8.9332583427071621E-2</v>
      </c>
      <c r="Z49" s="987">
        <v>4.552162491503732E-2</v>
      </c>
      <c r="AA49" s="987">
        <v>0.22709100593952794</v>
      </c>
      <c r="AB49" s="987">
        <v>0.21368033302386871</v>
      </c>
      <c r="AC49" s="987">
        <v>8.0167173252279636E-2</v>
      </c>
      <c r="AD49" s="987">
        <v>9.0121071962998234E-2</v>
      </c>
      <c r="AE49" s="987">
        <v>7.4217542702903178E-2</v>
      </c>
      <c r="AF49" s="987">
        <v>0.35246734945519514</v>
      </c>
      <c r="AG49" s="987">
        <v>6.4947194757371485E-2</v>
      </c>
      <c r="AH49" s="987">
        <v>0.12983080745608847</v>
      </c>
      <c r="AI49" s="987">
        <v>0.34052150302267126</v>
      </c>
      <c r="AJ49" s="987">
        <v>0.21436686713223152</v>
      </c>
      <c r="AK49" s="987">
        <v>6.3458432469043605E-2</v>
      </c>
      <c r="AL49" s="987">
        <v>6.0062308305358997E-2</v>
      </c>
      <c r="AM49" s="987">
        <v>0.10092189707125217</v>
      </c>
      <c r="AN49" s="987">
        <v>0.10336134963005157</v>
      </c>
      <c r="AO49" s="987">
        <v>0</v>
      </c>
      <c r="AP49" s="987">
        <v>4.9024864285235573E-2</v>
      </c>
      <c r="AQ49" s="631">
        <v>0.14317045615413659</v>
      </c>
      <c r="AR49" s="789"/>
      <c r="AS49" s="789"/>
      <c r="AT49" s="789"/>
      <c r="AU49" s="789"/>
      <c r="AV49" s="789"/>
      <c r="AW49" s="789"/>
      <c r="AX49" s="789"/>
      <c r="AY49" s="789"/>
      <c r="AZ49" s="789"/>
      <c r="BA49" s="789"/>
      <c r="BB49" s="789"/>
      <c r="BC49" s="789"/>
      <c r="BD49" s="789"/>
      <c r="BE49" s="789"/>
    </row>
    <row r="50" spans="2:57" ht="16.5" customHeight="1">
      <c r="B50" s="967" t="s">
        <v>243</v>
      </c>
      <c r="C50" s="968" t="s">
        <v>38</v>
      </c>
      <c r="D50" s="629">
        <v>4.7826134108384218E-2</v>
      </c>
      <c r="E50" s="987">
        <v>2.5851104735425477E-2</v>
      </c>
      <c r="F50" s="987">
        <v>6.1725138485887628E-2</v>
      </c>
      <c r="G50" s="987">
        <v>0.10069864302028751</v>
      </c>
      <c r="H50" s="987">
        <v>5.3435380794239949E-2</v>
      </c>
      <c r="I50" s="987">
        <v>4.208105496226161E-2</v>
      </c>
      <c r="J50" s="987">
        <v>2.6191921660766521E-2</v>
      </c>
      <c r="K50" s="987">
        <v>2.5475819375233244E-2</v>
      </c>
      <c r="L50" s="987">
        <v>1.6537467700258397E-2</v>
      </c>
      <c r="M50" s="987">
        <v>3.8552446659000893E-2</v>
      </c>
      <c r="N50" s="987">
        <v>2.9697851644774634E-2</v>
      </c>
      <c r="O50" s="987">
        <v>3.8956688202919358E-2</v>
      </c>
      <c r="P50" s="987">
        <v>8.3368621638788901E-3</v>
      </c>
      <c r="Q50" s="987">
        <v>2.8971114497542933E-2</v>
      </c>
      <c r="R50" s="987">
        <v>1.0922450600734783E-2</v>
      </c>
      <c r="S50" s="987">
        <v>5.9152505915250593E-3</v>
      </c>
      <c r="T50" s="987">
        <v>1.3154052791403878E-2</v>
      </c>
      <c r="U50" s="987">
        <v>9.8363289947891556E-3</v>
      </c>
      <c r="V50" s="987">
        <v>9.7995238259549356E-3</v>
      </c>
      <c r="W50" s="987">
        <v>1.5384615384615385E-2</v>
      </c>
      <c r="X50" s="987">
        <v>5.1700896043136947E-3</v>
      </c>
      <c r="Y50" s="987">
        <v>3.1402324709411324E-2</v>
      </c>
      <c r="Z50" s="987">
        <v>3.7895905666423771E-2</v>
      </c>
      <c r="AA50" s="987">
        <v>3.7570234774590046E-2</v>
      </c>
      <c r="AB50" s="987">
        <v>4.4682698930849633E-2</v>
      </c>
      <c r="AC50" s="987">
        <v>1.9068199088145898E-2</v>
      </c>
      <c r="AD50" s="987">
        <v>4.1160839795039227E-2</v>
      </c>
      <c r="AE50" s="987">
        <v>1.9126161580780086E-2</v>
      </c>
      <c r="AF50" s="987">
        <v>4.4636251541307029E-2</v>
      </c>
      <c r="AG50" s="987">
        <v>3.2666903993599831E-2</v>
      </c>
      <c r="AH50" s="987">
        <v>3.4188080154026523E-2</v>
      </c>
      <c r="AI50" s="987">
        <v>1.1829982734619792E-3</v>
      </c>
      <c r="AJ50" s="987">
        <v>1.2367260994046628E-2</v>
      </c>
      <c r="AK50" s="987">
        <v>1.4346588442210262E-2</v>
      </c>
      <c r="AL50" s="987">
        <v>3.3134494167652816E-2</v>
      </c>
      <c r="AM50" s="987">
        <v>5.0702845726333642E-2</v>
      </c>
      <c r="AN50" s="987">
        <v>3.7434175842155339E-2</v>
      </c>
      <c r="AO50" s="987">
        <v>0</v>
      </c>
      <c r="AP50" s="987">
        <v>1.7827223376449298E-2</v>
      </c>
      <c r="AQ50" s="631">
        <v>2.8854201489343877E-2</v>
      </c>
      <c r="AR50" s="789"/>
      <c r="AS50" s="789"/>
      <c r="AT50" s="789"/>
      <c r="AU50" s="789"/>
      <c r="AV50" s="789"/>
      <c r="AW50" s="789"/>
      <c r="AX50" s="789"/>
      <c r="AY50" s="789"/>
      <c r="AZ50" s="789"/>
      <c r="BA50" s="789"/>
      <c r="BB50" s="789"/>
      <c r="BC50" s="789"/>
      <c r="BD50" s="789"/>
      <c r="BE50" s="789"/>
    </row>
    <row r="51" spans="2:57" ht="16.5" customHeight="1">
      <c r="B51" s="989" t="s">
        <v>244</v>
      </c>
      <c r="C51" s="988" t="s">
        <v>39</v>
      </c>
      <c r="D51" s="635">
        <v>-0.10218091509505579</v>
      </c>
      <c r="E51" s="636">
        <v>-4.6614806708272942E-2</v>
      </c>
      <c r="F51" s="636">
        <v>-1.3189132155104195E-3</v>
      </c>
      <c r="G51" s="636">
        <v>-6.7177213489184472E-4</v>
      </c>
      <c r="H51" s="636">
        <v>-4.2279463064772696E-3</v>
      </c>
      <c r="I51" s="636">
        <v>-1.2232864814610934E-5</v>
      </c>
      <c r="J51" s="636">
        <v>-7.8843834017960624E-6</v>
      </c>
      <c r="K51" s="636">
        <v>0</v>
      </c>
      <c r="L51" s="636">
        <v>0</v>
      </c>
      <c r="M51" s="636">
        <v>0</v>
      </c>
      <c r="N51" s="636">
        <v>0</v>
      </c>
      <c r="O51" s="636">
        <v>0</v>
      </c>
      <c r="P51" s="636">
        <v>0</v>
      </c>
      <c r="Q51" s="636">
        <v>0</v>
      </c>
      <c r="R51" s="636">
        <v>0</v>
      </c>
      <c r="S51" s="636">
        <v>0</v>
      </c>
      <c r="T51" s="636">
        <v>0</v>
      </c>
      <c r="U51" s="636">
        <v>-5.7388150494685861E-6</v>
      </c>
      <c r="V51" s="636">
        <v>0</v>
      </c>
      <c r="W51" s="636">
        <v>0</v>
      </c>
      <c r="X51" s="636">
        <v>0</v>
      </c>
      <c r="Y51" s="636">
        <v>0</v>
      </c>
      <c r="Z51" s="636">
        <v>-4.2741584867764396E-3</v>
      </c>
      <c r="AA51" s="636">
        <v>-7.1595081131545934E-5</v>
      </c>
      <c r="AB51" s="636">
        <v>-4.9324668323799829E-2</v>
      </c>
      <c r="AC51" s="636">
        <v>0</v>
      </c>
      <c r="AD51" s="636">
        <v>-4.7884641545367976E-4</v>
      </c>
      <c r="AE51" s="636">
        <v>-1.4289246492077556E-2</v>
      </c>
      <c r="AF51" s="636">
        <v>-1.7363295503158106E-4</v>
      </c>
      <c r="AG51" s="636">
        <v>-1.6230099945261692E-3</v>
      </c>
      <c r="AH51" s="636">
        <v>-5.3780211033548094E-6</v>
      </c>
      <c r="AI51" s="636">
        <v>0</v>
      </c>
      <c r="AJ51" s="636">
        <v>-1.6360413857876478E-4</v>
      </c>
      <c r="AK51" s="636">
        <v>-1.0836908007849812E-2</v>
      </c>
      <c r="AL51" s="636">
        <v>-2.8859854613954163E-2</v>
      </c>
      <c r="AM51" s="636">
        <v>-4.4795776056956335E-5</v>
      </c>
      <c r="AN51" s="636">
        <v>-3.0298806832986917E-6</v>
      </c>
      <c r="AO51" s="636">
        <v>0</v>
      </c>
      <c r="AP51" s="636">
        <v>-5.0599825748944439E-3</v>
      </c>
      <c r="AQ51" s="637">
        <v>-5.9116295083983623E-3</v>
      </c>
      <c r="AR51" s="789"/>
      <c r="AS51" s="789"/>
      <c r="AT51" s="789"/>
      <c r="AU51" s="789"/>
      <c r="AV51" s="789"/>
      <c r="AW51" s="789"/>
      <c r="AX51" s="789"/>
      <c r="AY51" s="789"/>
      <c r="AZ51" s="789"/>
      <c r="BA51" s="789"/>
      <c r="BB51" s="789"/>
      <c r="BC51" s="789"/>
      <c r="BD51" s="789"/>
      <c r="BE51" s="789"/>
    </row>
    <row r="52" spans="2:57" ht="16.5" customHeight="1">
      <c r="B52" s="967" t="s">
        <v>245</v>
      </c>
      <c r="C52" s="966" t="s">
        <v>40</v>
      </c>
      <c r="D52" s="629">
        <v>0.49663807220553308</v>
      </c>
      <c r="E52" s="987">
        <v>0.68345706764471004</v>
      </c>
      <c r="F52" s="987">
        <v>0.62753890793985756</v>
      </c>
      <c r="G52" s="987">
        <v>0.55118903667875851</v>
      </c>
      <c r="H52" s="987">
        <v>0.33337984539391063</v>
      </c>
      <c r="I52" s="987">
        <v>0.41947716735782353</v>
      </c>
      <c r="J52" s="987">
        <v>0.31652645604850471</v>
      </c>
      <c r="K52" s="987">
        <v>0.49097754264263604</v>
      </c>
      <c r="L52" s="987">
        <v>0.36985357450473727</v>
      </c>
      <c r="M52" s="987">
        <v>0.39133767727098506</v>
      </c>
      <c r="N52" s="987">
        <v>0.49326006203806533</v>
      </c>
      <c r="O52" s="987">
        <v>0.39755922469490307</v>
      </c>
      <c r="P52" s="987">
        <v>0.27015403345331357</v>
      </c>
      <c r="Q52" s="987">
        <v>0.43780285259318868</v>
      </c>
      <c r="R52" s="987">
        <v>0.46877172078244467</v>
      </c>
      <c r="S52" s="987">
        <v>0.4727360722736072</v>
      </c>
      <c r="T52" s="987">
        <v>0.44339815463676713</v>
      </c>
      <c r="U52" s="987">
        <v>0.36318951862819365</v>
      </c>
      <c r="V52" s="987">
        <v>0.38601152479210515</v>
      </c>
      <c r="W52" s="987">
        <v>0.37528089887640448</v>
      </c>
      <c r="X52" s="987">
        <v>0.26554595194671321</v>
      </c>
      <c r="Y52" s="987">
        <v>0.42779027621547305</v>
      </c>
      <c r="Z52" s="987">
        <v>0.47825465738353734</v>
      </c>
      <c r="AA52" s="987">
        <v>0.36288682822335372</v>
      </c>
      <c r="AB52" s="987">
        <v>0.49728968883830971</v>
      </c>
      <c r="AC52" s="987">
        <v>0.66192534194528874</v>
      </c>
      <c r="AD52" s="987">
        <v>0.61945494943998547</v>
      </c>
      <c r="AE52" s="987">
        <v>0.679115241176107</v>
      </c>
      <c r="AF52" s="987">
        <v>0.87527114421600949</v>
      </c>
      <c r="AG52" s="987">
        <v>0.39083152467243143</v>
      </c>
      <c r="AH52" s="987">
        <v>0.51317615170321929</v>
      </c>
      <c r="AI52" s="987">
        <v>0.7174306556417458</v>
      </c>
      <c r="AJ52" s="987">
        <v>0.74984624240679865</v>
      </c>
      <c r="AK52" s="987">
        <v>0.6154160700104675</v>
      </c>
      <c r="AL52" s="987">
        <v>0.58429734102929454</v>
      </c>
      <c r="AM52" s="987">
        <v>0.62004222748489635</v>
      </c>
      <c r="AN52" s="987">
        <v>0.51958817861752604</v>
      </c>
      <c r="AO52" s="987">
        <v>0</v>
      </c>
      <c r="AP52" s="987">
        <v>0.41207023657931774</v>
      </c>
      <c r="AQ52" s="631">
        <v>0.54961479897667131</v>
      </c>
      <c r="AR52" s="789"/>
      <c r="AS52" s="789"/>
      <c r="AT52" s="789"/>
      <c r="AU52" s="789"/>
      <c r="AV52" s="789"/>
      <c r="AW52" s="789"/>
      <c r="AX52" s="789"/>
      <c r="AY52" s="789"/>
      <c r="AZ52" s="789"/>
      <c r="BA52" s="789"/>
      <c r="BB52" s="789"/>
      <c r="BC52" s="789"/>
      <c r="BD52" s="789"/>
      <c r="BE52" s="789"/>
    </row>
    <row r="53" spans="2:57" ht="16.5" customHeight="1">
      <c r="B53" s="986" t="s">
        <v>246</v>
      </c>
      <c r="C53" s="985" t="s">
        <v>41</v>
      </c>
      <c r="D53" s="638">
        <v>1</v>
      </c>
      <c r="E53" s="639">
        <v>1</v>
      </c>
      <c r="F53" s="639">
        <v>1</v>
      </c>
      <c r="G53" s="639">
        <v>1</v>
      </c>
      <c r="H53" s="639">
        <v>1</v>
      </c>
      <c r="I53" s="639">
        <v>1</v>
      </c>
      <c r="J53" s="639">
        <v>1</v>
      </c>
      <c r="K53" s="639">
        <v>1</v>
      </c>
      <c r="L53" s="639">
        <v>1</v>
      </c>
      <c r="M53" s="639">
        <v>1</v>
      </c>
      <c r="N53" s="639">
        <v>1</v>
      </c>
      <c r="O53" s="639">
        <v>1</v>
      </c>
      <c r="P53" s="639">
        <v>1</v>
      </c>
      <c r="Q53" s="639">
        <v>1</v>
      </c>
      <c r="R53" s="639">
        <v>1</v>
      </c>
      <c r="S53" s="639">
        <v>1</v>
      </c>
      <c r="T53" s="639">
        <v>1</v>
      </c>
      <c r="U53" s="639">
        <v>1</v>
      </c>
      <c r="V53" s="639">
        <v>1</v>
      </c>
      <c r="W53" s="639">
        <v>1</v>
      </c>
      <c r="X53" s="639">
        <v>1</v>
      </c>
      <c r="Y53" s="639">
        <v>1</v>
      </c>
      <c r="Z53" s="639">
        <v>1</v>
      </c>
      <c r="AA53" s="639">
        <v>1</v>
      </c>
      <c r="AB53" s="639">
        <v>1</v>
      </c>
      <c r="AC53" s="639">
        <v>1</v>
      </c>
      <c r="AD53" s="639">
        <v>1</v>
      </c>
      <c r="AE53" s="639">
        <v>1</v>
      </c>
      <c r="AF53" s="639">
        <v>1</v>
      </c>
      <c r="AG53" s="639">
        <v>1</v>
      </c>
      <c r="AH53" s="639">
        <v>1</v>
      </c>
      <c r="AI53" s="639">
        <v>1</v>
      </c>
      <c r="AJ53" s="639">
        <v>1</v>
      </c>
      <c r="AK53" s="639">
        <v>1</v>
      </c>
      <c r="AL53" s="639">
        <v>1</v>
      </c>
      <c r="AM53" s="639">
        <v>1</v>
      </c>
      <c r="AN53" s="639">
        <v>1</v>
      </c>
      <c r="AO53" s="639">
        <v>1</v>
      </c>
      <c r="AP53" s="639">
        <v>1</v>
      </c>
      <c r="AQ53" s="640">
        <v>1</v>
      </c>
      <c r="AR53" s="789"/>
      <c r="AS53" s="789"/>
      <c r="AT53" s="789"/>
      <c r="AU53" s="789"/>
      <c r="AV53" s="789"/>
      <c r="AW53" s="789"/>
      <c r="AX53" s="789"/>
      <c r="AY53" s="789"/>
      <c r="AZ53" s="789"/>
      <c r="BA53" s="789"/>
      <c r="BB53" s="789"/>
      <c r="BC53" s="789"/>
      <c r="BD53" s="789"/>
      <c r="BE53" s="789"/>
    </row>
  </sheetData>
  <sheetProtection algorithmName="SHA-512" hashValue="TT29FcHCmT2clCp17nLArmWGsIni0OANL6fTe+cAjq8lzpLoGJIjwPhpTsfYbNAgQgsEMb75i9Wf2fDotTN+ig==" saltValue="JG+o+AN6qgi+TBCGgTc0lA==" spinCount="100000" sheet="1"/>
  <mergeCells count="1">
    <mergeCell ref="B2:C2"/>
  </mergeCells>
  <phoneticPr fontId="28"/>
  <pageMargins left="0.78740157480314965" right="0.78740157480314965" top="0.78740157480314965" bottom="0.78740157480314965" header="0" footer="0.19685039370078741"/>
  <pageSetup paperSize="8" scale="76" orientation="landscape" useFirstPageNumber="1" r:id="rId1"/>
  <headerFooter alignWithMargins="0">
    <oddFooter>&amp;C&amp;P / 2 ﾍﾟｰｼﾞ</oddFooter>
  </headerFooter>
  <colBreaks count="1" manualBreakCount="1">
    <brk id="21" min="1" max="52"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67861-BD55-4C01-8D90-2C984A327CDD}">
  <sheetPr>
    <tabColor theme="0" tint="-0.249977111117893"/>
  </sheetPr>
  <dimension ref="B2:Y46"/>
  <sheetViews>
    <sheetView showGridLines="0" view="pageBreakPreview" topLeftCell="A16" zoomScaleNormal="100" workbookViewId="0">
      <selection activeCell="C38" sqref="C38"/>
    </sheetView>
  </sheetViews>
  <sheetFormatPr defaultColWidth="13.5" defaultRowHeight="15" customHeight="1"/>
  <cols>
    <col min="1" max="1" width="2.1640625" style="800" customWidth="1"/>
    <col min="2" max="2" width="6.1640625" style="800" customWidth="1"/>
    <col min="3" max="3" width="30.1640625" style="800" customWidth="1"/>
    <col min="4" max="5" width="14.1640625" style="800" customWidth="1"/>
    <col min="6" max="19" width="13.5" style="800" customWidth="1"/>
    <col min="20" max="25" width="13.5" style="800" hidden="1" customWidth="1"/>
    <col min="26" max="16384" width="13.5" style="800"/>
  </cols>
  <sheetData>
    <row r="2" spans="2:25" ht="20.25" customHeight="1">
      <c r="B2" s="1502" t="s">
        <v>918</v>
      </c>
      <c r="C2" s="1558"/>
      <c r="D2" s="1503"/>
    </row>
    <row r="3" spans="2:25" ht="18.75" customHeight="1">
      <c r="E3" s="788"/>
    </row>
    <row r="4" spans="2:25" ht="18.75" customHeight="1">
      <c r="B4" s="983"/>
      <c r="C4" s="982"/>
      <c r="D4" s="981"/>
      <c r="E4" s="977"/>
    </row>
    <row r="5" spans="2:25" s="805" customFormat="1" ht="36" customHeight="1">
      <c r="B5" s="976"/>
      <c r="C5" s="975"/>
      <c r="D5" s="989" t="s">
        <v>919</v>
      </c>
      <c r="E5" s="932" t="s">
        <v>920</v>
      </c>
      <c r="T5" s="1005" t="s">
        <v>33</v>
      </c>
      <c r="U5" s="1005"/>
      <c r="V5" s="1005" t="s">
        <v>916</v>
      </c>
      <c r="W5" s="1005"/>
      <c r="X5" s="1005" t="s">
        <v>41</v>
      </c>
      <c r="Y5" s="1004"/>
    </row>
    <row r="6" spans="2:25" ht="18.75" customHeight="1">
      <c r="B6" s="776" t="s">
        <v>263</v>
      </c>
      <c r="C6" s="931" t="s">
        <v>0</v>
      </c>
      <c r="D6" s="1003">
        <f>ROUND(ABS('取引基本表 (2)'!BC6)/('取引基本表 (2)'!AY6),6)</f>
        <v>0.50822699999999998</v>
      </c>
      <c r="E6" s="1000">
        <f t="shared" ref="E6:E45" si="0">1-D6</f>
        <v>0.49177300000000002</v>
      </c>
      <c r="F6" s="995"/>
      <c r="T6" s="994">
        <v>113706</v>
      </c>
      <c r="U6" s="993" t="s">
        <v>921</v>
      </c>
      <c r="V6" s="994">
        <v>124135</v>
      </c>
      <c r="W6" s="993" t="s">
        <v>921</v>
      </c>
      <c r="X6" s="994">
        <v>237841</v>
      </c>
      <c r="Y6" s="993" t="s">
        <v>921</v>
      </c>
    </row>
    <row r="7" spans="2:25" ht="18.75" customHeight="1">
      <c r="B7" s="776" t="s">
        <v>265</v>
      </c>
      <c r="C7" s="928" t="s">
        <v>574</v>
      </c>
      <c r="D7" s="1001">
        <f>ROUND(ABS('取引基本表 (2)'!BC7)/('取引基本表 (2)'!AY7),6)</f>
        <v>0.19589599999999999</v>
      </c>
      <c r="E7" s="1000">
        <f t="shared" si="0"/>
        <v>0.80410400000000004</v>
      </c>
      <c r="F7" s="995"/>
      <c r="T7" s="994"/>
      <c r="U7" s="993"/>
      <c r="V7" s="994"/>
      <c r="W7" s="993"/>
      <c r="X7" s="994"/>
      <c r="Y7" s="993"/>
    </row>
    <row r="8" spans="2:25" ht="18.75" customHeight="1">
      <c r="B8" s="776" t="s">
        <v>267</v>
      </c>
      <c r="C8" s="928" t="s">
        <v>575</v>
      </c>
      <c r="D8" s="1001">
        <f>ROUND(ABS('取引基本表 (2)'!BC8)/('取引基本表 (2)'!AY8),6)</f>
        <v>0.72448199999999996</v>
      </c>
      <c r="E8" s="1000">
        <f t="shared" si="0"/>
        <v>0.27551800000000004</v>
      </c>
      <c r="F8" s="995"/>
      <c r="T8" s="994"/>
      <c r="U8" s="993"/>
      <c r="V8" s="994"/>
      <c r="W8" s="993"/>
      <c r="X8" s="994"/>
      <c r="Y8" s="993"/>
    </row>
    <row r="9" spans="2:25" ht="18.75" customHeight="1">
      <c r="B9" s="776" t="s">
        <v>268</v>
      </c>
      <c r="C9" s="928" t="s">
        <v>3</v>
      </c>
      <c r="D9" s="1001">
        <f>ROUND(ABS('取引基本表 (2)'!BC9)/('取引基本表 (2)'!AY9),6)</f>
        <v>0.94098499999999996</v>
      </c>
      <c r="E9" s="1000">
        <f t="shared" si="0"/>
        <v>5.901500000000004E-2</v>
      </c>
      <c r="F9" s="995"/>
      <c r="T9" s="994"/>
      <c r="U9" s="993"/>
      <c r="V9" s="994"/>
      <c r="W9" s="993"/>
      <c r="X9" s="994"/>
      <c r="Y9" s="993"/>
    </row>
    <row r="10" spans="2:25" ht="18.75" customHeight="1">
      <c r="B10" s="776" t="s">
        <v>269</v>
      </c>
      <c r="C10" s="928" t="s">
        <v>4</v>
      </c>
      <c r="D10" s="1001">
        <f>ROUND(ABS('取引基本表 (2)'!BC10)/('取引基本表 (2)'!AY10),6)</f>
        <v>0.72716599999999998</v>
      </c>
      <c r="E10" s="1000">
        <f t="shared" si="0"/>
        <v>0.27283400000000002</v>
      </c>
      <c r="F10" s="995"/>
      <c r="T10" s="994"/>
      <c r="U10" s="993"/>
      <c r="V10" s="994"/>
      <c r="W10" s="993"/>
      <c r="X10" s="994"/>
      <c r="Y10" s="993"/>
    </row>
    <row r="11" spans="2:25" ht="18.75" customHeight="1">
      <c r="B11" s="776" t="s">
        <v>271</v>
      </c>
      <c r="C11" s="928" t="s">
        <v>5</v>
      </c>
      <c r="D11" s="1001">
        <f>ROUND(ABS('取引基本表 (2)'!BC11)/('取引基本表 (2)'!AY11),6)</f>
        <v>0.95822200000000002</v>
      </c>
      <c r="E11" s="1000">
        <f t="shared" si="0"/>
        <v>4.1777999999999982E-2</v>
      </c>
      <c r="F11" s="995"/>
      <c r="T11" s="994"/>
      <c r="U11" s="993"/>
      <c r="V11" s="994"/>
      <c r="W11" s="993"/>
      <c r="X11" s="994"/>
      <c r="Y11" s="993"/>
    </row>
    <row r="12" spans="2:25" ht="18.75" customHeight="1">
      <c r="B12" s="776" t="s">
        <v>273</v>
      </c>
      <c r="C12" s="929" t="s">
        <v>6</v>
      </c>
      <c r="D12" s="1001">
        <f>ROUND(ABS('取引基本表 (2)'!BC12)/('取引基本表 (2)'!AY12),6)</f>
        <v>0.78310000000000002</v>
      </c>
      <c r="E12" s="1000">
        <f t="shared" si="0"/>
        <v>0.21689999999999998</v>
      </c>
      <c r="F12" s="995"/>
      <c r="T12" s="994"/>
      <c r="U12" s="993"/>
      <c r="V12" s="994"/>
      <c r="W12" s="993"/>
      <c r="X12" s="994"/>
      <c r="Y12" s="993"/>
    </row>
    <row r="13" spans="2:25" ht="18.75" customHeight="1">
      <c r="B13" s="776" t="s">
        <v>274</v>
      </c>
      <c r="C13" s="928" t="s">
        <v>7</v>
      </c>
      <c r="D13" s="1001">
        <f>ROUND(ABS('取引基本表 (2)'!BC13)/('取引基本表 (2)'!AY13),6)</f>
        <v>0.95216400000000001</v>
      </c>
      <c r="E13" s="1000">
        <f t="shared" si="0"/>
        <v>4.783599999999999E-2</v>
      </c>
      <c r="F13" s="995"/>
      <c r="T13" s="994"/>
      <c r="U13" s="993"/>
      <c r="V13" s="994"/>
      <c r="W13" s="993"/>
      <c r="X13" s="994"/>
      <c r="Y13" s="993"/>
    </row>
    <row r="14" spans="2:25" ht="18.75" customHeight="1">
      <c r="B14" s="776" t="s">
        <v>277</v>
      </c>
      <c r="C14" s="929" t="s">
        <v>8</v>
      </c>
      <c r="D14" s="1001">
        <f>ROUND(ABS('取引基本表 (2)'!BC14)/('取引基本表 (2)'!AY14),6)</f>
        <v>0.96856399999999998</v>
      </c>
      <c r="E14" s="1000">
        <f t="shared" si="0"/>
        <v>3.1436000000000019E-2</v>
      </c>
      <c r="F14" s="995"/>
      <c r="T14" s="994"/>
      <c r="U14" s="993"/>
      <c r="V14" s="994"/>
      <c r="W14" s="993"/>
      <c r="X14" s="994"/>
      <c r="Y14" s="993"/>
    </row>
    <row r="15" spans="2:25" ht="18.75" customHeight="1">
      <c r="B15" s="776" t="s">
        <v>120</v>
      </c>
      <c r="C15" s="929" t="s">
        <v>576</v>
      </c>
      <c r="D15" s="1001">
        <f>ROUND(ABS('取引基本表 (2)'!BC15)/('取引基本表 (2)'!AY15),6)</f>
        <v>0.84662300000000001</v>
      </c>
      <c r="E15" s="1000">
        <f t="shared" si="0"/>
        <v>0.15337699999999999</v>
      </c>
      <c r="F15" s="995"/>
      <c r="T15" s="994"/>
      <c r="U15" s="993"/>
      <c r="V15" s="994"/>
      <c r="W15" s="993"/>
      <c r="X15" s="994"/>
      <c r="Y15" s="993"/>
    </row>
    <row r="16" spans="2:25" ht="18.75" customHeight="1">
      <c r="B16" s="776" t="s">
        <v>121</v>
      </c>
      <c r="C16" s="928" t="s">
        <v>9</v>
      </c>
      <c r="D16" s="1001">
        <f>ROUND(ABS('取引基本表 (2)'!BC16)/('取引基本表 (2)'!AY16),6)</f>
        <v>0.62460800000000005</v>
      </c>
      <c r="E16" s="1000">
        <f t="shared" si="0"/>
        <v>0.37539199999999995</v>
      </c>
      <c r="F16" s="995"/>
      <c r="T16" s="994"/>
      <c r="U16" s="993"/>
      <c r="V16" s="994"/>
      <c r="W16" s="993"/>
      <c r="X16" s="994"/>
      <c r="Y16" s="993"/>
    </row>
    <row r="17" spans="2:25" ht="18.75" customHeight="1">
      <c r="B17" s="776" t="s">
        <v>123</v>
      </c>
      <c r="C17" s="928" t="s">
        <v>10</v>
      </c>
      <c r="D17" s="1001">
        <f>ROUND(ABS('取引基本表 (2)'!BC17)/('取引基本表 (2)'!AY17),6)</f>
        <v>0.922157</v>
      </c>
      <c r="E17" s="1000">
        <f t="shared" si="0"/>
        <v>7.7842999999999996E-2</v>
      </c>
      <c r="F17" s="995"/>
      <c r="T17" s="994"/>
      <c r="U17" s="993"/>
      <c r="V17" s="994"/>
      <c r="W17" s="993"/>
      <c r="X17" s="994"/>
      <c r="Y17" s="993"/>
    </row>
    <row r="18" spans="2:25" ht="18.75" customHeight="1">
      <c r="B18" s="776" t="s">
        <v>125</v>
      </c>
      <c r="C18" s="928" t="s">
        <v>11</v>
      </c>
      <c r="D18" s="1001">
        <f>ROUND(ABS('取引基本表 (2)'!BC18)/('取引基本表 (2)'!AY18),6)</f>
        <v>0.86242200000000002</v>
      </c>
      <c r="E18" s="1000">
        <f t="shared" si="0"/>
        <v>0.13757799999999998</v>
      </c>
      <c r="F18" s="995"/>
      <c r="T18" s="994"/>
      <c r="U18" s="993"/>
      <c r="V18" s="994"/>
      <c r="W18" s="993"/>
      <c r="X18" s="994"/>
      <c r="Y18" s="993"/>
    </row>
    <row r="19" spans="2:25" ht="18.75" customHeight="1">
      <c r="B19" s="776" t="s">
        <v>127</v>
      </c>
      <c r="C19" s="928" t="s">
        <v>12</v>
      </c>
      <c r="D19" s="1001">
        <f>ROUND(ABS('取引基本表 (2)'!BC19)/('取引基本表 (2)'!AY19),6)</f>
        <v>0.81337899999999996</v>
      </c>
      <c r="E19" s="1000">
        <f t="shared" si="0"/>
        <v>0.18662100000000004</v>
      </c>
      <c r="F19" s="995"/>
      <c r="T19" s="994"/>
      <c r="U19" s="993"/>
      <c r="V19" s="994"/>
      <c r="W19" s="993"/>
      <c r="X19" s="994"/>
      <c r="Y19" s="993"/>
    </row>
    <row r="20" spans="2:25" ht="18.75" customHeight="1">
      <c r="B20" s="776" t="s">
        <v>128</v>
      </c>
      <c r="C20" s="928" t="s">
        <v>418</v>
      </c>
      <c r="D20" s="1001">
        <f>ROUND(ABS('取引基本表 (2)'!BC20)/('取引基本表 (2)'!AY20),6)</f>
        <v>0.89839599999999997</v>
      </c>
      <c r="E20" s="1000">
        <f t="shared" si="0"/>
        <v>0.10160400000000003</v>
      </c>
      <c r="F20" s="995"/>
      <c r="T20" s="994"/>
      <c r="U20" s="993"/>
      <c r="V20" s="994"/>
      <c r="W20" s="993"/>
      <c r="X20" s="994"/>
      <c r="Y20" s="993"/>
    </row>
    <row r="21" spans="2:25" ht="18.75" customHeight="1">
      <c r="B21" s="776" t="s">
        <v>129</v>
      </c>
      <c r="C21" s="928" t="s">
        <v>419</v>
      </c>
      <c r="D21" s="1001">
        <f>ROUND(ABS('取引基本表 (2)'!BC21)/('取引基本表 (2)'!AY21),6)</f>
        <v>0.72780699999999998</v>
      </c>
      <c r="E21" s="1000">
        <f t="shared" si="0"/>
        <v>0.27219300000000002</v>
      </c>
      <c r="F21" s="995"/>
      <c r="T21" s="994"/>
      <c r="U21" s="993"/>
      <c r="V21" s="994"/>
      <c r="W21" s="993"/>
      <c r="X21" s="994"/>
      <c r="Y21" s="993"/>
    </row>
    <row r="22" spans="2:25" ht="18.75" customHeight="1">
      <c r="B22" s="776" t="s">
        <v>131</v>
      </c>
      <c r="C22" s="928" t="s">
        <v>420</v>
      </c>
      <c r="D22" s="1001">
        <f>ROUND(ABS('取引基本表 (2)'!BC22)/('取引基本表 (2)'!AY22),6)</f>
        <v>0.96264400000000006</v>
      </c>
      <c r="E22" s="1000">
        <f t="shared" si="0"/>
        <v>3.7355999999999945E-2</v>
      </c>
      <c r="F22" s="995"/>
      <c r="T22" s="994"/>
      <c r="U22" s="993"/>
      <c r="V22" s="994"/>
      <c r="W22" s="993"/>
      <c r="X22" s="994"/>
      <c r="Y22" s="993"/>
    </row>
    <row r="23" spans="2:25" ht="18.75" customHeight="1">
      <c r="B23" s="776" t="s">
        <v>133</v>
      </c>
      <c r="C23" s="928" t="s">
        <v>14</v>
      </c>
      <c r="D23" s="1001">
        <f>ROUND(ABS('取引基本表 (2)'!BC23)/('取引基本表 (2)'!AY23),6)</f>
        <v>0.92841499999999999</v>
      </c>
      <c r="E23" s="1000">
        <f t="shared" si="0"/>
        <v>7.158500000000001E-2</v>
      </c>
      <c r="F23" s="995"/>
      <c r="T23" s="994"/>
      <c r="U23" s="993"/>
      <c r="V23" s="994"/>
      <c r="W23" s="993"/>
      <c r="X23" s="994"/>
      <c r="Y23" s="993"/>
    </row>
    <row r="24" spans="2:25" ht="18.75" customHeight="1">
      <c r="B24" s="776" t="s">
        <v>135</v>
      </c>
      <c r="C24" s="928" t="s">
        <v>13</v>
      </c>
      <c r="D24" s="1001">
        <f>ROUND(ABS('取引基本表 (2)'!BC24)/('取引基本表 (2)'!AY24),6)</f>
        <v>0.99348899999999996</v>
      </c>
      <c r="E24" s="1000">
        <f t="shared" si="0"/>
        <v>6.5110000000000445E-3</v>
      </c>
      <c r="F24" s="995"/>
      <c r="T24" s="994"/>
      <c r="U24" s="993"/>
      <c r="V24" s="994"/>
      <c r="W24" s="993"/>
      <c r="X24" s="994"/>
      <c r="Y24" s="993"/>
    </row>
    <row r="25" spans="2:25" ht="18.75" customHeight="1">
      <c r="B25" s="776" t="s">
        <v>136</v>
      </c>
      <c r="C25" s="928" t="s">
        <v>577</v>
      </c>
      <c r="D25" s="1001">
        <f>ROUND(ABS('取引基本表 (2)'!BC25)/('取引基本表 (2)'!AY25),6)</f>
        <v>0.99284099999999997</v>
      </c>
      <c r="E25" s="1000">
        <f t="shared" si="0"/>
        <v>7.1590000000000265E-3</v>
      </c>
      <c r="F25" s="995"/>
      <c r="T25" s="994"/>
      <c r="U25" s="993"/>
      <c r="V25" s="994"/>
      <c r="W25" s="993"/>
      <c r="X25" s="994"/>
      <c r="Y25" s="993"/>
    </row>
    <row r="26" spans="2:25" ht="18.75" customHeight="1">
      <c r="B26" s="776" t="s">
        <v>138</v>
      </c>
      <c r="C26" s="928" t="s">
        <v>15</v>
      </c>
      <c r="D26" s="1001">
        <f>ROUND(ABS('取引基本表 (2)'!BC26)/('取引基本表 (2)'!AY26),6)</f>
        <v>0.98578399999999999</v>
      </c>
      <c r="E26" s="1000">
        <f t="shared" si="0"/>
        <v>1.4216000000000006E-2</v>
      </c>
      <c r="F26" s="995"/>
      <c r="T26" s="994">
        <v>23686</v>
      </c>
      <c r="U26" s="993" t="s">
        <v>921</v>
      </c>
      <c r="V26" s="994">
        <v>19464</v>
      </c>
      <c r="W26" s="993" t="s">
        <v>921</v>
      </c>
      <c r="X26" s="994">
        <v>43150</v>
      </c>
      <c r="Y26" s="993" t="s">
        <v>921</v>
      </c>
    </row>
    <row r="27" spans="2:25" ht="18.75" customHeight="1">
      <c r="B27" s="776" t="s">
        <v>139</v>
      </c>
      <c r="C27" s="928" t="s">
        <v>16</v>
      </c>
      <c r="D27" s="1001">
        <f>ROUND(ABS('取引基本表 (2)'!BC27)/('取引基本表 (2)'!AY27),6)</f>
        <v>0.80049599999999999</v>
      </c>
      <c r="E27" s="1000">
        <f t="shared" si="0"/>
        <v>0.19950400000000001</v>
      </c>
      <c r="F27" s="995"/>
      <c r="T27" s="994">
        <v>5652</v>
      </c>
      <c r="U27" s="993" t="s">
        <v>921</v>
      </c>
      <c r="V27" s="994">
        <v>63</v>
      </c>
      <c r="W27" s="993" t="s">
        <v>921</v>
      </c>
      <c r="X27" s="994">
        <v>5715</v>
      </c>
      <c r="Y27" s="993" t="s">
        <v>921</v>
      </c>
    </row>
    <row r="28" spans="2:25" ht="18.75" customHeight="1">
      <c r="B28" s="776" t="s">
        <v>140</v>
      </c>
      <c r="C28" s="928" t="s">
        <v>17</v>
      </c>
      <c r="D28" s="1001">
        <f>ROUND(ABS('取引基本表 (2)'!BC28)/('取引基本表 (2)'!AY28),6)</f>
        <v>0</v>
      </c>
      <c r="E28" s="1000">
        <f t="shared" si="0"/>
        <v>1</v>
      </c>
      <c r="F28" s="995"/>
      <c r="T28" s="994">
        <v>58066</v>
      </c>
      <c r="U28" s="993" t="s">
        <v>921</v>
      </c>
      <c r="V28" s="994">
        <v>-31758</v>
      </c>
      <c r="W28" s="993" t="s">
        <v>921</v>
      </c>
      <c r="X28" s="994">
        <v>26308</v>
      </c>
      <c r="Y28" s="993" t="s">
        <v>921</v>
      </c>
    </row>
    <row r="29" spans="2:25" ht="18.75" customHeight="1">
      <c r="B29" s="776" t="s">
        <v>141</v>
      </c>
      <c r="C29" s="928" t="s">
        <v>18</v>
      </c>
      <c r="D29" s="1001">
        <f>ROUND(ABS('取引基本表 (2)'!BC29)/('取引基本表 (2)'!AY29),6)</f>
        <v>0.223464</v>
      </c>
      <c r="E29" s="1000">
        <f t="shared" si="0"/>
        <v>0.776536</v>
      </c>
      <c r="F29" s="995"/>
      <c r="T29" s="994">
        <v>1243603</v>
      </c>
      <c r="U29" s="993" t="s">
        <v>921</v>
      </c>
      <c r="V29" s="994">
        <v>592005</v>
      </c>
      <c r="W29" s="993" t="s">
        <v>921</v>
      </c>
      <c r="X29" s="994">
        <v>1835608</v>
      </c>
      <c r="Y29" s="993" t="s">
        <v>921</v>
      </c>
    </row>
    <row r="30" spans="2:25" ht="18.75" customHeight="1">
      <c r="B30" s="776" t="s">
        <v>143</v>
      </c>
      <c r="C30" s="928" t="s">
        <v>29</v>
      </c>
      <c r="D30" s="1001">
        <f>ROUND(ABS('取引基本表 (2)'!BC30)/('取引基本表 (2)'!AY30),6)</f>
        <v>9.0000000000000006E-5</v>
      </c>
      <c r="E30" s="1000">
        <f t="shared" si="0"/>
        <v>0.99990999999999997</v>
      </c>
      <c r="F30" s="995"/>
      <c r="T30" s="994">
        <v>72778</v>
      </c>
      <c r="U30" s="993" t="s">
        <v>921</v>
      </c>
      <c r="V30" s="994">
        <v>743586</v>
      </c>
      <c r="W30" s="993" t="s">
        <v>921</v>
      </c>
      <c r="X30" s="994">
        <v>816364</v>
      </c>
      <c r="Y30" s="993" t="s">
        <v>921</v>
      </c>
    </row>
    <row r="31" spans="2:25" ht="18.75" customHeight="1">
      <c r="B31" s="776" t="s">
        <v>145</v>
      </c>
      <c r="C31" s="928" t="s">
        <v>30</v>
      </c>
      <c r="D31" s="1001">
        <f>ROUND(ABS('取引基本表 (2)'!BC31)/('取引基本表 (2)'!AY31),6)</f>
        <v>6.9042999999999993E-2</v>
      </c>
      <c r="E31" s="1000">
        <f t="shared" si="0"/>
        <v>0.93095700000000003</v>
      </c>
      <c r="F31" s="995"/>
      <c r="T31" s="994">
        <v>135809</v>
      </c>
      <c r="U31" s="993" t="s">
        <v>921</v>
      </c>
      <c r="V31" s="994">
        <v>135205</v>
      </c>
      <c r="W31" s="993" t="s">
        <v>921</v>
      </c>
      <c r="X31" s="994">
        <v>271014</v>
      </c>
      <c r="Y31" s="993" t="s">
        <v>921</v>
      </c>
    </row>
    <row r="32" spans="2:25" ht="18.75" customHeight="1">
      <c r="B32" s="776" t="s">
        <v>146</v>
      </c>
      <c r="C32" s="928" t="s">
        <v>19</v>
      </c>
      <c r="D32" s="1001">
        <f>ROUND(ABS('取引基本表 (2)'!BC32)/('取引基本表 (2)'!AY32),6)</f>
        <v>0.37055500000000002</v>
      </c>
      <c r="E32" s="1000">
        <f t="shared" si="0"/>
        <v>0.62944500000000003</v>
      </c>
      <c r="F32" s="995"/>
      <c r="T32" s="994">
        <v>256366</v>
      </c>
      <c r="U32" s="993" t="s">
        <v>921</v>
      </c>
      <c r="V32" s="994">
        <v>477880</v>
      </c>
      <c r="W32" s="993" t="s">
        <v>921</v>
      </c>
      <c r="X32" s="994">
        <v>734246</v>
      </c>
      <c r="Y32" s="993" t="s">
        <v>921</v>
      </c>
    </row>
    <row r="33" spans="2:25" ht="18.75" customHeight="1">
      <c r="B33" s="776" t="s">
        <v>147</v>
      </c>
      <c r="C33" s="928" t="s">
        <v>20</v>
      </c>
      <c r="D33" s="1001">
        <f>ROUND(ABS('取引基本表 (2)'!BC33)/('取引基本表 (2)'!AY33),6)</f>
        <v>0.21230299999999999</v>
      </c>
      <c r="E33" s="1000">
        <f t="shared" si="0"/>
        <v>0.78769699999999998</v>
      </c>
      <c r="F33" s="995"/>
      <c r="T33" s="994">
        <v>196941</v>
      </c>
      <c r="U33" s="993" t="s">
        <v>921</v>
      </c>
      <c r="V33" s="994">
        <v>65423</v>
      </c>
      <c r="W33" s="993" t="s">
        <v>921</v>
      </c>
      <c r="X33" s="994">
        <v>262364</v>
      </c>
      <c r="Y33" s="993" t="s">
        <v>921</v>
      </c>
    </row>
    <row r="34" spans="2:25" ht="18.75" customHeight="1">
      <c r="B34" s="776" t="s">
        <v>149</v>
      </c>
      <c r="C34" s="928" t="s">
        <v>21</v>
      </c>
      <c r="D34" s="1001">
        <f>ROUND(ABS('取引基本表 (2)'!BC34)/('取引基本表 (2)'!AY34),6)</f>
        <v>0.103411</v>
      </c>
      <c r="E34" s="1000">
        <f t="shared" si="0"/>
        <v>0.89658899999999997</v>
      </c>
      <c r="F34" s="995"/>
      <c r="T34" s="994">
        <v>60876</v>
      </c>
      <c r="U34" s="993" t="s">
        <v>921</v>
      </c>
      <c r="V34" s="994">
        <v>441564</v>
      </c>
      <c r="W34" s="993" t="s">
        <v>921</v>
      </c>
      <c r="X34" s="994">
        <v>502440</v>
      </c>
      <c r="Y34" s="993" t="s">
        <v>921</v>
      </c>
    </row>
    <row r="35" spans="2:25" ht="18.75" customHeight="1">
      <c r="B35" s="776" t="s">
        <v>151</v>
      </c>
      <c r="C35" s="928" t="s">
        <v>32</v>
      </c>
      <c r="D35" s="1001">
        <f>ROUND(ABS('取引基本表 (2)'!BC35)/('取引基本表 (2)'!AY35),6)</f>
        <v>0.435448</v>
      </c>
      <c r="E35" s="1000">
        <f t="shared" si="0"/>
        <v>0.56455199999999994</v>
      </c>
      <c r="F35" s="995"/>
      <c r="T35" s="994">
        <v>226431</v>
      </c>
      <c r="U35" s="993" t="s">
        <v>921</v>
      </c>
      <c r="V35" s="994">
        <v>77818</v>
      </c>
      <c r="W35" s="993" t="s">
        <v>921</v>
      </c>
      <c r="X35" s="994">
        <v>304249</v>
      </c>
      <c r="Y35" s="993" t="s">
        <v>921</v>
      </c>
    </row>
    <row r="36" spans="2:25" ht="18.75" customHeight="1">
      <c r="B36" s="776" t="s">
        <v>153</v>
      </c>
      <c r="C36" s="928" t="s">
        <v>22</v>
      </c>
      <c r="D36" s="1001">
        <f>ROUND(ABS('取引基本表 (2)'!BC36)/('取引基本表 (2)'!AY36),6)</f>
        <v>0.35395500000000002</v>
      </c>
      <c r="E36" s="1000">
        <f t="shared" si="0"/>
        <v>0.64604499999999998</v>
      </c>
      <c r="F36" s="995"/>
      <c r="T36" s="994">
        <v>97660</v>
      </c>
      <c r="U36" s="993" t="s">
        <v>921</v>
      </c>
      <c r="V36" s="994">
        <v>47107</v>
      </c>
      <c r="W36" s="993" t="s">
        <v>921</v>
      </c>
      <c r="X36" s="994">
        <v>144767</v>
      </c>
      <c r="Y36" s="993" t="s">
        <v>921</v>
      </c>
    </row>
    <row r="37" spans="2:25" ht="18.75" customHeight="1">
      <c r="B37" s="776" t="s">
        <v>155</v>
      </c>
      <c r="C37" s="928" t="s">
        <v>23</v>
      </c>
      <c r="D37" s="1001">
        <f>ROUND(ABS('取引基本表 (2)'!BC37)/('取引基本表 (2)'!AY37),6)</f>
        <v>0</v>
      </c>
      <c r="E37" s="1000">
        <f t="shared" si="0"/>
        <v>1</v>
      </c>
      <c r="F37" s="995"/>
      <c r="T37" s="994">
        <v>4654</v>
      </c>
      <c r="U37" s="993" t="s">
        <v>921</v>
      </c>
      <c r="V37" s="994">
        <v>348871</v>
      </c>
      <c r="W37" s="993" t="s">
        <v>921</v>
      </c>
      <c r="X37" s="994">
        <v>353525</v>
      </c>
      <c r="Y37" s="993" t="s">
        <v>921</v>
      </c>
    </row>
    <row r="38" spans="2:25" ht="18.75" customHeight="1">
      <c r="B38" s="776" t="s">
        <v>156</v>
      </c>
      <c r="C38" s="928" t="s">
        <v>24</v>
      </c>
      <c r="D38" s="1001">
        <f>ROUND(ABS('取引基本表 (2)'!BC38)/('取引基本表 (2)'!AY38),6)</f>
        <v>6.1995000000000001E-2</v>
      </c>
      <c r="E38" s="1000">
        <f t="shared" si="0"/>
        <v>0.93800499999999998</v>
      </c>
      <c r="F38" s="995"/>
      <c r="T38" s="994">
        <v>560973</v>
      </c>
      <c r="U38" s="993" t="s">
        <v>921</v>
      </c>
      <c r="V38" s="994">
        <v>902791</v>
      </c>
      <c r="W38" s="993" t="s">
        <v>921</v>
      </c>
      <c r="X38" s="994">
        <v>1463764</v>
      </c>
      <c r="Y38" s="993" t="s">
        <v>921</v>
      </c>
    </row>
    <row r="39" spans="2:25" ht="18.75" customHeight="1">
      <c r="B39" s="776" t="s">
        <v>158</v>
      </c>
      <c r="C39" s="928" t="s">
        <v>31</v>
      </c>
      <c r="D39" s="1001">
        <f>ROUND(ABS('取引基本表 (2)'!BC39)/('取引基本表 (2)'!AY39),6)</f>
        <v>6.0239999999999998E-3</v>
      </c>
      <c r="E39" s="1000">
        <f t="shared" si="0"/>
        <v>0.99397599999999997</v>
      </c>
      <c r="F39" s="995"/>
      <c r="T39" s="994">
        <v>38423</v>
      </c>
      <c r="U39" s="993" t="s">
        <v>921</v>
      </c>
      <c r="V39" s="994">
        <v>-10674</v>
      </c>
      <c r="W39" s="993" t="s">
        <v>921</v>
      </c>
      <c r="X39" s="994">
        <v>27749</v>
      </c>
      <c r="Y39" s="993" t="s">
        <v>921</v>
      </c>
    </row>
    <row r="40" spans="2:25" ht="18.75" customHeight="1">
      <c r="B40" s="776" t="s">
        <v>160</v>
      </c>
      <c r="C40" s="1002" t="s">
        <v>447</v>
      </c>
      <c r="D40" s="1001">
        <f>ROUND(ABS('取引基本表 (2)'!BC40)/('取引基本表 (2)'!AY40),6)</f>
        <v>7.1939999999999999E-3</v>
      </c>
      <c r="E40" s="1000">
        <f t="shared" si="0"/>
        <v>0.99280599999999997</v>
      </c>
      <c r="F40" s="995"/>
      <c r="T40" s="994"/>
      <c r="U40" s="993"/>
      <c r="V40" s="994"/>
      <c r="W40" s="993"/>
      <c r="X40" s="994"/>
      <c r="Y40" s="993"/>
    </row>
    <row r="41" spans="2:25" ht="18.75" customHeight="1">
      <c r="B41" s="776" t="s">
        <v>162</v>
      </c>
      <c r="C41" s="928" t="s">
        <v>25</v>
      </c>
      <c r="D41" s="1001">
        <f>ROUND(ABS('取引基本表 (2)'!BC41)/('取引基本表 (2)'!AY41),6)</f>
        <v>0.47734300000000002</v>
      </c>
      <c r="E41" s="1000">
        <f t="shared" si="0"/>
        <v>0.52265699999999993</v>
      </c>
      <c r="F41" s="995"/>
      <c r="T41" s="994"/>
      <c r="U41" s="993"/>
      <c r="V41" s="994"/>
      <c r="W41" s="993"/>
      <c r="X41" s="994"/>
      <c r="Y41" s="993"/>
    </row>
    <row r="42" spans="2:25" ht="18.75" customHeight="1">
      <c r="B42" s="776">
        <v>37</v>
      </c>
      <c r="C42" s="928" t="s">
        <v>26</v>
      </c>
      <c r="D42" s="1001">
        <f>ROUND(ABS('取引基本表 (2)'!BC42)/('取引基本表 (2)'!AY42),6)</f>
        <v>0.28971599999999997</v>
      </c>
      <c r="E42" s="1000">
        <f t="shared" si="0"/>
        <v>0.71028400000000003</v>
      </c>
      <c r="F42" s="995"/>
      <c r="T42" s="994"/>
      <c r="U42" s="993"/>
      <c r="V42" s="994"/>
      <c r="W42" s="993"/>
      <c r="X42" s="994"/>
      <c r="Y42" s="993"/>
    </row>
    <row r="43" spans="2:25" ht="18.75" customHeight="1">
      <c r="B43" s="776">
        <v>38</v>
      </c>
      <c r="C43" s="928" t="s">
        <v>27</v>
      </c>
      <c r="D43" s="1001">
        <f>ROUND(ABS('取引基本表 (2)'!BC43)/('取引基本表 (2)'!AY43),6)</f>
        <v>0</v>
      </c>
      <c r="E43" s="1000">
        <f t="shared" si="0"/>
        <v>1</v>
      </c>
      <c r="F43" s="995"/>
      <c r="T43" s="994"/>
      <c r="U43" s="993"/>
      <c r="V43" s="994"/>
      <c r="W43" s="993"/>
      <c r="X43" s="994"/>
      <c r="Y43" s="993"/>
    </row>
    <row r="44" spans="2:25" ht="18.75" customHeight="1">
      <c r="B44" s="776">
        <v>39</v>
      </c>
      <c r="C44" s="928" t="s">
        <v>28</v>
      </c>
      <c r="D44" s="1001">
        <f>ROUND(ABS('取引基本表 (2)'!BC44)/('取引基本表 (2)'!AY44),6)</f>
        <v>9.6962000000000007E-2</v>
      </c>
      <c r="E44" s="1000">
        <f t="shared" si="0"/>
        <v>0.90303800000000001</v>
      </c>
      <c r="F44" s="995"/>
      <c r="T44" s="994"/>
      <c r="U44" s="993"/>
      <c r="V44" s="994"/>
      <c r="W44" s="993"/>
      <c r="X44" s="994"/>
      <c r="Y44" s="993"/>
    </row>
    <row r="45" spans="2:25" ht="18.75" customHeight="1">
      <c r="B45" s="999" t="s">
        <v>209</v>
      </c>
      <c r="C45" s="998" t="s">
        <v>33</v>
      </c>
      <c r="D45" s="997">
        <f>ROUND(ABS('取引基本表 (2)'!BC45)/('取引基本表 (2)'!AY45),6)</f>
        <v>0.37560900000000003</v>
      </c>
      <c r="E45" s="996">
        <f t="shared" si="0"/>
        <v>0.62439099999999992</v>
      </c>
      <c r="F45" s="995"/>
      <c r="T45" s="994">
        <v>3095624</v>
      </c>
      <c r="U45" s="993" t="s">
        <v>921</v>
      </c>
      <c r="V45" s="994">
        <v>3933480</v>
      </c>
      <c r="W45" s="993" t="s">
        <v>921</v>
      </c>
      <c r="X45" s="994">
        <v>7029104</v>
      </c>
      <c r="Y45" s="993" t="s">
        <v>921</v>
      </c>
    </row>
    <row r="46" spans="2:25" ht="18.75" customHeight="1"/>
  </sheetData>
  <sheetProtection algorithmName="SHA-512" hashValue="uLUPWJ5uHYRkjHuQmQ1ncA3DO20DhYF9VCcVs1YTeZ0/pU38QCGZ/23H4JPzMUvgeRQJrvfFaVy4T/tn206uyQ==" saltValue="Ssft/7jQnAHDloO4fAudtA==" spinCount="100000" sheet="1"/>
  <mergeCells count="1">
    <mergeCell ref="B2:D2"/>
  </mergeCells>
  <phoneticPr fontId="28"/>
  <pageMargins left="0.78740157480314965" right="0.78740157480314965" top="0.78740157480314965" bottom="0.78740157480314965" header="0" footer="0.19685039370078741"/>
  <pageSetup paperSize="9" scale="92" orientation="portrait" useFirstPageNumber="1" r:id="rId1"/>
  <headerFooter alignWithMargins="0">
    <oddFooter>&amp;C&amp;P / 1 ページ</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E8276-16F3-4207-9A76-FAD850CD4257}">
  <sheetPr>
    <tabColor theme="0" tint="-0.249977111117893"/>
  </sheetPr>
  <dimension ref="B2:AQ45"/>
  <sheetViews>
    <sheetView showGridLines="0" view="pageBreakPreview" zoomScaleNormal="100" workbookViewId="0">
      <pane xSplit="3" ySplit="5" topLeftCell="D6" activePane="bottomRight" state="frozen"/>
      <selection pane="topRight"/>
      <selection pane="bottomLeft"/>
      <selection pane="bottomRight" activeCell="N30" sqref="N30"/>
    </sheetView>
  </sheetViews>
  <sheetFormatPr defaultColWidth="13.5" defaultRowHeight="16.5" customHeight="1"/>
  <cols>
    <col min="1" max="1" width="2.1640625" style="800" customWidth="1"/>
    <col min="2" max="2" width="3.5" style="800" bestFit="1" customWidth="1"/>
    <col min="3" max="3" width="33" style="800" bestFit="1" customWidth="1"/>
    <col min="4" max="43" width="12.1640625" style="800" customWidth="1"/>
    <col min="44" max="16384" width="13.5" style="800"/>
  </cols>
  <sheetData>
    <row r="2" spans="2:43" ht="20.25" customHeight="1">
      <c r="B2" s="1502" t="s">
        <v>922</v>
      </c>
      <c r="C2" s="1558"/>
      <c r="D2" s="1503"/>
      <c r="E2" s="745"/>
      <c r="F2" s="745"/>
      <c r="G2" s="745"/>
      <c r="H2" s="745"/>
      <c r="I2" s="745"/>
    </row>
    <row r="3" spans="2:43" ht="16.5" customHeight="1">
      <c r="B3" s="984"/>
      <c r="U3" s="788"/>
    </row>
    <row r="4" spans="2:43" ht="16.5" customHeight="1">
      <c r="B4" s="1751"/>
      <c r="C4" s="1751"/>
      <c r="D4" s="981" t="s">
        <v>263</v>
      </c>
      <c r="E4" s="979" t="s">
        <v>265</v>
      </c>
      <c r="F4" s="979" t="s">
        <v>267</v>
      </c>
      <c r="G4" s="979" t="s">
        <v>268</v>
      </c>
      <c r="H4" s="979" t="s">
        <v>269</v>
      </c>
      <c r="I4" s="979" t="s">
        <v>271</v>
      </c>
      <c r="J4" s="979" t="s">
        <v>273</v>
      </c>
      <c r="K4" s="979" t="s">
        <v>274</v>
      </c>
      <c r="L4" s="979" t="s">
        <v>277</v>
      </c>
      <c r="M4" s="979" t="s">
        <v>120</v>
      </c>
      <c r="N4" s="979" t="s">
        <v>121</v>
      </c>
      <c r="O4" s="979" t="s">
        <v>123</v>
      </c>
      <c r="P4" s="979" t="s">
        <v>125</v>
      </c>
      <c r="Q4" s="979" t="s">
        <v>127</v>
      </c>
      <c r="R4" s="979" t="s">
        <v>128</v>
      </c>
      <c r="S4" s="979" t="s">
        <v>129</v>
      </c>
      <c r="T4" s="979" t="s">
        <v>131</v>
      </c>
      <c r="U4" s="979" t="s">
        <v>133</v>
      </c>
      <c r="V4" s="979" t="s">
        <v>135</v>
      </c>
      <c r="W4" s="979" t="s">
        <v>136</v>
      </c>
      <c r="X4" s="979" t="s">
        <v>138</v>
      </c>
      <c r="Y4" s="979" t="s">
        <v>139</v>
      </c>
      <c r="Z4" s="979" t="s">
        <v>140</v>
      </c>
      <c r="AA4" s="979" t="s">
        <v>141</v>
      </c>
      <c r="AB4" s="979" t="s">
        <v>143</v>
      </c>
      <c r="AC4" s="979" t="s">
        <v>145</v>
      </c>
      <c r="AD4" s="979" t="s">
        <v>146</v>
      </c>
      <c r="AE4" s="979" t="s">
        <v>147</v>
      </c>
      <c r="AF4" s="979" t="s">
        <v>149</v>
      </c>
      <c r="AG4" s="979" t="s">
        <v>151</v>
      </c>
      <c r="AH4" s="979" t="s">
        <v>153</v>
      </c>
      <c r="AI4" s="979" t="s">
        <v>155</v>
      </c>
      <c r="AJ4" s="979" t="s">
        <v>156</v>
      </c>
      <c r="AK4" s="979" t="s">
        <v>158</v>
      </c>
      <c r="AL4" s="979" t="s">
        <v>160</v>
      </c>
      <c r="AM4" s="979" t="s">
        <v>162</v>
      </c>
      <c r="AN4" s="979">
        <v>37</v>
      </c>
      <c r="AO4" s="979">
        <v>38</v>
      </c>
      <c r="AP4" s="979">
        <v>39</v>
      </c>
      <c r="AQ4" s="977"/>
    </row>
    <row r="5" spans="2:43" ht="36" customHeight="1">
      <c r="B5" s="1752"/>
      <c r="C5" s="1752"/>
      <c r="D5" s="974" t="s">
        <v>0</v>
      </c>
      <c r="E5" s="972" t="s">
        <v>574</v>
      </c>
      <c r="F5" s="972" t="s">
        <v>575</v>
      </c>
      <c r="G5" s="972" t="s">
        <v>3</v>
      </c>
      <c r="H5" s="972" t="s">
        <v>4</v>
      </c>
      <c r="I5" s="972" t="s">
        <v>5</v>
      </c>
      <c r="J5" s="972" t="s">
        <v>6</v>
      </c>
      <c r="K5" s="972" t="s">
        <v>7</v>
      </c>
      <c r="L5" s="972" t="s">
        <v>8</v>
      </c>
      <c r="M5" s="972" t="s">
        <v>576</v>
      </c>
      <c r="N5" s="972" t="s">
        <v>9</v>
      </c>
      <c r="O5" s="972" t="s">
        <v>10</v>
      </c>
      <c r="P5" s="972" t="s">
        <v>11</v>
      </c>
      <c r="Q5" s="972" t="s">
        <v>12</v>
      </c>
      <c r="R5" s="972" t="s">
        <v>418</v>
      </c>
      <c r="S5" s="972" t="s">
        <v>419</v>
      </c>
      <c r="T5" s="972" t="s">
        <v>420</v>
      </c>
      <c r="U5" s="972" t="s">
        <v>14</v>
      </c>
      <c r="V5" s="972" t="s">
        <v>13</v>
      </c>
      <c r="W5" s="972" t="s">
        <v>577</v>
      </c>
      <c r="X5" s="972" t="s">
        <v>15</v>
      </c>
      <c r="Y5" s="972" t="s">
        <v>16</v>
      </c>
      <c r="Z5" s="972" t="s">
        <v>17</v>
      </c>
      <c r="AA5" s="972" t="s">
        <v>18</v>
      </c>
      <c r="AB5" s="972" t="s">
        <v>29</v>
      </c>
      <c r="AC5" s="972" t="s">
        <v>30</v>
      </c>
      <c r="AD5" s="972" t="s">
        <v>19</v>
      </c>
      <c r="AE5" s="972" t="s">
        <v>20</v>
      </c>
      <c r="AF5" s="972" t="s">
        <v>21</v>
      </c>
      <c r="AG5" s="972" t="s">
        <v>32</v>
      </c>
      <c r="AH5" s="972" t="s">
        <v>22</v>
      </c>
      <c r="AI5" s="972" t="s">
        <v>23</v>
      </c>
      <c r="AJ5" s="972" t="s">
        <v>24</v>
      </c>
      <c r="AK5" s="972" t="s">
        <v>31</v>
      </c>
      <c r="AL5" s="972" t="s">
        <v>447</v>
      </c>
      <c r="AM5" s="972" t="s">
        <v>25</v>
      </c>
      <c r="AN5" s="972" t="s">
        <v>26</v>
      </c>
      <c r="AO5" s="972" t="s">
        <v>27</v>
      </c>
      <c r="AP5" s="972" t="s">
        <v>28</v>
      </c>
      <c r="AQ5" s="971" t="s">
        <v>923</v>
      </c>
    </row>
    <row r="6" spans="2:43" ht="16.5" customHeight="1">
      <c r="B6" s="776" t="s">
        <v>263</v>
      </c>
      <c r="C6" s="931" t="s">
        <v>0</v>
      </c>
      <c r="D6" s="626">
        <v>1.0597140789406647</v>
      </c>
      <c r="E6" s="987">
        <v>1.5432966456309885E-3</v>
      </c>
      <c r="F6" s="987">
        <v>1.4926376160267932E-3</v>
      </c>
      <c r="G6" s="987">
        <v>2.1641342140101933E-5</v>
      </c>
      <c r="H6" s="987">
        <v>0.1178345998143869</v>
      </c>
      <c r="I6" s="987">
        <v>1.9272005352762259E-4</v>
      </c>
      <c r="J6" s="987">
        <v>6.3457973759540893E-4</v>
      </c>
      <c r="K6" s="987">
        <v>2.1186692105589302E-3</v>
      </c>
      <c r="L6" s="987">
        <v>1.6012015063205347E-5</v>
      </c>
      <c r="M6" s="987">
        <v>1.0498240635005737E-3</v>
      </c>
      <c r="N6" s="987">
        <v>4.1172110555799959E-5</v>
      </c>
      <c r="O6" s="987">
        <v>1.7528644063421172E-5</v>
      </c>
      <c r="P6" s="987">
        <v>3.2599342265861843E-5</v>
      </c>
      <c r="Q6" s="987">
        <v>1.465034950034896E-5</v>
      </c>
      <c r="R6" s="987">
        <v>1.585567464712523E-5</v>
      </c>
      <c r="S6" s="987">
        <v>1.744522963491299E-5</v>
      </c>
      <c r="T6" s="987">
        <v>2.6368900751532402E-5</v>
      </c>
      <c r="U6" s="987">
        <v>2.0192758874663266E-5</v>
      </c>
      <c r="V6" s="987">
        <v>2.0419716042155685E-5</v>
      </c>
      <c r="W6" s="987">
        <v>2.3904642490307098E-5</v>
      </c>
      <c r="X6" s="987">
        <v>1.6183101491000612E-5</v>
      </c>
      <c r="Y6" s="987">
        <v>2.4201976037761691E-3</v>
      </c>
      <c r="Z6" s="987">
        <v>6.2661604060546613E-4</v>
      </c>
      <c r="AA6" s="987">
        <v>2.3623651545713639E-5</v>
      </c>
      <c r="AB6" s="987">
        <v>5.6007983197955018E-5</v>
      </c>
      <c r="AC6" s="987">
        <v>2.1290547590931564E-5</v>
      </c>
      <c r="AD6" s="987">
        <v>1.1545698622397175E-4</v>
      </c>
      <c r="AE6" s="987">
        <v>2.7746546863115852E-5</v>
      </c>
      <c r="AF6" s="987">
        <v>1.3701496724486253E-5</v>
      </c>
      <c r="AG6" s="987">
        <v>4.8174506539231726E-5</v>
      </c>
      <c r="AH6" s="987">
        <v>1.3978077314680913E-4</v>
      </c>
      <c r="AI6" s="987">
        <v>4.2720766186461835E-5</v>
      </c>
      <c r="AJ6" s="987">
        <v>1.3096243639816344E-3</v>
      </c>
      <c r="AK6" s="987">
        <v>1.7937030103527621E-3</v>
      </c>
      <c r="AL6" s="987">
        <v>1.1015976710407771E-3</v>
      </c>
      <c r="AM6" s="987">
        <v>3.524940556672456E-5</v>
      </c>
      <c r="AN6" s="987">
        <v>1.3079390403958091E-2</v>
      </c>
      <c r="AO6" s="987">
        <v>1.5716158998484433E-4</v>
      </c>
      <c r="AP6" s="987">
        <v>1.4820152506598945E-4</v>
      </c>
      <c r="AQ6" s="631">
        <v>1.2060246247817639</v>
      </c>
    </row>
    <row r="7" spans="2:43" ht="16.5" customHeight="1">
      <c r="B7" s="776" t="s">
        <v>265</v>
      </c>
      <c r="C7" s="928" t="s">
        <v>574</v>
      </c>
      <c r="D7" s="629">
        <v>4.9630028252548085E-4</v>
      </c>
      <c r="E7" s="987">
        <v>1.1261101097967634</v>
      </c>
      <c r="F7" s="987">
        <v>6.7534811159127424E-5</v>
      </c>
      <c r="G7" s="987">
        <v>2.0896240380399971E-4</v>
      </c>
      <c r="H7" s="987">
        <v>8.8167757493487801E-4</v>
      </c>
      <c r="I7" s="987">
        <v>1.2960280498629337E-4</v>
      </c>
      <c r="J7" s="987">
        <v>7.9153120377465316E-2</v>
      </c>
      <c r="K7" s="987">
        <v>5.7067696259060694E-4</v>
      </c>
      <c r="L7" s="987">
        <v>2.553915630199096E-5</v>
      </c>
      <c r="M7" s="987">
        <v>1.4939568772266815E-4</v>
      </c>
      <c r="N7" s="987">
        <v>6.2119903068862472E-4</v>
      </c>
      <c r="O7" s="987">
        <v>4.8557148825589984E-5</v>
      </c>
      <c r="P7" s="987">
        <v>4.5925851424182248E-5</v>
      </c>
      <c r="Q7" s="987">
        <v>6.1553753750896441E-5</v>
      </c>
      <c r="R7" s="987">
        <v>5.7874316292630374E-5</v>
      </c>
      <c r="S7" s="987">
        <v>4.1992589211786675E-5</v>
      </c>
      <c r="T7" s="987">
        <v>2.058543003782607E-4</v>
      </c>
      <c r="U7" s="987">
        <v>1.4732361259822859E-4</v>
      </c>
      <c r="V7" s="987">
        <v>1.4337071952889445E-4</v>
      </c>
      <c r="W7" s="987">
        <v>1.1316189991447097E-4</v>
      </c>
      <c r="X7" s="987">
        <v>4.0018008818379961E-5</v>
      </c>
      <c r="Y7" s="987">
        <v>1.2357159686085058E-3</v>
      </c>
      <c r="Z7" s="987">
        <v>7.8119260047047315E-4</v>
      </c>
      <c r="AA7" s="987">
        <v>9.7746932663059111E-5</v>
      </c>
      <c r="AB7" s="987">
        <v>1.2482352706467498E-4</v>
      </c>
      <c r="AC7" s="987">
        <v>1.1015078795914104E-4</v>
      </c>
      <c r="AD7" s="987">
        <v>1.8399539135015817E-4</v>
      </c>
      <c r="AE7" s="987">
        <v>1.4072281036984761E-4</v>
      </c>
      <c r="AF7" s="987">
        <v>2.4990214173907701E-5</v>
      </c>
      <c r="AG7" s="987">
        <v>8.9684379282866823E-5</v>
      </c>
      <c r="AH7" s="987">
        <v>3.8647515031346328E-4</v>
      </c>
      <c r="AI7" s="987">
        <v>8.079587627009029E-5</v>
      </c>
      <c r="AJ7" s="987">
        <v>1.8894722780891449E-4</v>
      </c>
      <c r="AK7" s="987">
        <v>2.1939159537554559E-4</v>
      </c>
      <c r="AL7" s="987">
        <v>4.0857958127231577E-4</v>
      </c>
      <c r="AM7" s="987">
        <v>1.1651361087505472E-4</v>
      </c>
      <c r="AN7" s="987">
        <v>1.1476554312091145E-3</v>
      </c>
      <c r="AO7" s="987">
        <v>7.4831377917291449E-3</v>
      </c>
      <c r="AP7" s="987">
        <v>7.6861516866897381E-5</v>
      </c>
      <c r="AQ7" s="631">
        <v>1.222217131483349</v>
      </c>
    </row>
    <row r="8" spans="2:43" ht="16.5" customHeight="1">
      <c r="B8" s="776" t="s">
        <v>267</v>
      </c>
      <c r="C8" s="928" t="s">
        <v>575</v>
      </c>
      <c r="D8" s="629">
        <v>9.6976295604830207E-5</v>
      </c>
      <c r="E8" s="987">
        <v>2.383022373888518E-5</v>
      </c>
      <c r="F8" s="987">
        <v>1.0043582715291728</v>
      </c>
      <c r="G8" s="987">
        <v>2.8554630121947694E-6</v>
      </c>
      <c r="H8" s="987">
        <v>3.7650664222217594E-3</v>
      </c>
      <c r="I8" s="987">
        <v>1.492088527729784E-5</v>
      </c>
      <c r="J8" s="987">
        <v>1.241162513326493E-5</v>
      </c>
      <c r="K8" s="987">
        <v>4.3155514632422522E-5</v>
      </c>
      <c r="L8" s="987">
        <v>1.2486539517422265E-6</v>
      </c>
      <c r="M8" s="987">
        <v>2.0942206904182624E-6</v>
      </c>
      <c r="N8" s="987">
        <v>7.1903854701839254E-6</v>
      </c>
      <c r="O8" s="987">
        <v>4.2414281763114272E-6</v>
      </c>
      <c r="P8" s="987">
        <v>1.8055387496860912E-5</v>
      </c>
      <c r="Q8" s="987">
        <v>1.4448745742381169E-6</v>
      </c>
      <c r="R8" s="987">
        <v>1.3529815624207939E-6</v>
      </c>
      <c r="S8" s="987">
        <v>2.0289620202770165E-6</v>
      </c>
      <c r="T8" s="987">
        <v>3.7153728087364643E-6</v>
      </c>
      <c r="U8" s="987">
        <v>2.8983034495666286E-6</v>
      </c>
      <c r="V8" s="987">
        <v>1.9500345993688039E-6</v>
      </c>
      <c r="W8" s="987">
        <v>3.7812920942436486E-6</v>
      </c>
      <c r="X8" s="987">
        <v>1.2380551338529741E-6</v>
      </c>
      <c r="Y8" s="987">
        <v>1.9413605469564164E-3</v>
      </c>
      <c r="Z8" s="987">
        <v>3.0521292917698263E-6</v>
      </c>
      <c r="AA8" s="987">
        <v>4.8156241260913624E-6</v>
      </c>
      <c r="AB8" s="987">
        <v>3.8322312617584233E-6</v>
      </c>
      <c r="AC8" s="987">
        <v>3.0097998216574378E-6</v>
      </c>
      <c r="AD8" s="987">
        <v>5.0190820478931307E-6</v>
      </c>
      <c r="AE8" s="987">
        <v>8.3196750944037372E-6</v>
      </c>
      <c r="AF8" s="987">
        <v>9.5378468875694445E-7</v>
      </c>
      <c r="AG8" s="987">
        <v>3.9123302627720499E-6</v>
      </c>
      <c r="AH8" s="987">
        <v>1.9119803218682407E-5</v>
      </c>
      <c r="AI8" s="987">
        <v>5.9362082435103716E-6</v>
      </c>
      <c r="AJ8" s="987">
        <v>2.7829556609878476E-5</v>
      </c>
      <c r="AK8" s="987">
        <v>1.9230204275565312E-4</v>
      </c>
      <c r="AL8" s="987">
        <v>2.3085862024906839E-5</v>
      </c>
      <c r="AM8" s="987">
        <v>6.1757677902739521E-6</v>
      </c>
      <c r="AN8" s="987">
        <v>1.192593205746186E-3</v>
      </c>
      <c r="AO8" s="987">
        <v>5.8950206203330882E-5</v>
      </c>
      <c r="AP8" s="987">
        <v>8.7036504057318913E-6</v>
      </c>
      <c r="AQ8" s="631">
        <v>1.011877699417371</v>
      </c>
    </row>
    <row r="9" spans="2:43" ht="16.5" customHeight="1">
      <c r="B9" s="776" t="s">
        <v>268</v>
      </c>
      <c r="C9" s="928" t="s">
        <v>3</v>
      </c>
      <c r="D9" s="629">
        <v>2.1321299499690245E-4</v>
      </c>
      <c r="E9" s="987">
        <v>1.2865209519533755E-4</v>
      </c>
      <c r="F9" s="987">
        <v>8.4392762981940189E-5</v>
      </c>
      <c r="G9" s="987">
        <v>1.0007144096927441</v>
      </c>
      <c r="H9" s="987">
        <v>3.1493245071141868E-4</v>
      </c>
      <c r="I9" s="987">
        <v>3.9820741322669925E-4</v>
      </c>
      <c r="J9" s="987">
        <v>1.2898632571353692E-3</v>
      </c>
      <c r="K9" s="987">
        <v>6.295964010009402E-4</v>
      </c>
      <c r="L9" s="987">
        <v>4.2246579963708709E-3</v>
      </c>
      <c r="M9" s="987">
        <v>5.0321018370300976E-4</v>
      </c>
      <c r="N9" s="987">
        <v>4.1708629662226696E-3</v>
      </c>
      <c r="O9" s="987">
        <v>1.5992446497496643E-3</v>
      </c>
      <c r="P9" s="987">
        <v>1.9390775759162406E-2</v>
      </c>
      <c r="Q9" s="987">
        <v>5.0725993479486286E-4</v>
      </c>
      <c r="R9" s="987">
        <v>4.0355220139340228E-4</v>
      </c>
      <c r="S9" s="987">
        <v>2.6819119440827917E-4</v>
      </c>
      <c r="T9" s="987">
        <v>4.5834996650907507E-4</v>
      </c>
      <c r="U9" s="987">
        <v>6.0069635561813244E-4</v>
      </c>
      <c r="V9" s="987">
        <v>4.1112097133530039E-4</v>
      </c>
      <c r="W9" s="987">
        <v>2.457259828871197E-4</v>
      </c>
      <c r="X9" s="987">
        <v>3.1212373888554566E-4</v>
      </c>
      <c r="Y9" s="987">
        <v>3.8036420961721433E-4</v>
      </c>
      <c r="Z9" s="987">
        <v>7.0104922847399138E-4</v>
      </c>
      <c r="AA9" s="987">
        <v>1.7843343405233636E-2</v>
      </c>
      <c r="AB9" s="987">
        <v>7.1413825837426189E-4</v>
      </c>
      <c r="AC9" s="987">
        <v>1.0575068257601492E-3</v>
      </c>
      <c r="AD9" s="987">
        <v>4.3178558947918125E-4</v>
      </c>
      <c r="AE9" s="987">
        <v>1.0534127082897965E-4</v>
      </c>
      <c r="AF9" s="987">
        <v>3.6404537941409468E-5</v>
      </c>
      <c r="AG9" s="987">
        <v>1.6898684048481438E-4</v>
      </c>
      <c r="AH9" s="987">
        <v>1.6897563695304703E-4</v>
      </c>
      <c r="AI9" s="987">
        <v>2.293444984808062E-4</v>
      </c>
      <c r="AJ9" s="987">
        <v>3.5806041014621901E-4</v>
      </c>
      <c r="AK9" s="987">
        <v>2.2891149357809096E-4</v>
      </c>
      <c r="AL9" s="987">
        <v>1.1614396385212394E-4</v>
      </c>
      <c r="AM9" s="987">
        <v>1.1534590434435288E-4</v>
      </c>
      <c r="AN9" s="987">
        <v>6.4950252130865482E-4</v>
      </c>
      <c r="AO9" s="987">
        <v>2.151953338269172E-4</v>
      </c>
      <c r="AP9" s="987">
        <v>1.9437055363417653E-4</v>
      </c>
      <c r="AQ9" s="631">
        <v>1.0605838094513518</v>
      </c>
    </row>
    <row r="10" spans="2:43" ht="16.5" customHeight="1">
      <c r="B10" s="776" t="s">
        <v>269</v>
      </c>
      <c r="C10" s="928" t="s">
        <v>4</v>
      </c>
      <c r="D10" s="629">
        <v>2.6812684127302245E-2</v>
      </c>
      <c r="E10" s="987">
        <v>5.9766308098390432E-3</v>
      </c>
      <c r="F10" s="987">
        <v>1.3165001072214298E-2</v>
      </c>
      <c r="G10" s="987">
        <v>3.0158731722496171E-5</v>
      </c>
      <c r="H10" s="987">
        <v>1.055706273949875</v>
      </c>
      <c r="I10" s="987">
        <v>4.1544807201320312E-5</v>
      </c>
      <c r="J10" s="987">
        <v>1.2637627293095748E-3</v>
      </c>
      <c r="K10" s="987">
        <v>2.8416158707699471E-3</v>
      </c>
      <c r="L10" s="987">
        <v>1.9326335366039617E-5</v>
      </c>
      <c r="M10" s="987">
        <v>7.5831345724639969E-5</v>
      </c>
      <c r="N10" s="987">
        <v>1.3024790452103072E-4</v>
      </c>
      <c r="O10" s="987">
        <v>1.9712192436604483E-5</v>
      </c>
      <c r="P10" s="987">
        <v>1.8555476339799172E-5</v>
      </c>
      <c r="Q10" s="987">
        <v>1.6637417268480416E-5</v>
      </c>
      <c r="R10" s="987">
        <v>2.0691697211809769E-5</v>
      </c>
      <c r="S10" s="987">
        <v>1.9191775981918797E-5</v>
      </c>
      <c r="T10" s="987">
        <v>2.1251551916349808E-5</v>
      </c>
      <c r="U10" s="987">
        <v>2.1182946879593967E-5</v>
      </c>
      <c r="V10" s="987">
        <v>1.7677739206112378E-5</v>
      </c>
      <c r="W10" s="987">
        <v>1.8099485843219619E-5</v>
      </c>
      <c r="X10" s="987">
        <v>1.1590493283062901E-5</v>
      </c>
      <c r="Y10" s="987">
        <v>6.1610491383891407E-4</v>
      </c>
      <c r="Z10" s="987">
        <v>8.0600619934929123E-5</v>
      </c>
      <c r="AA10" s="987">
        <v>2.0197638563926047E-5</v>
      </c>
      <c r="AB10" s="987">
        <v>4.5771082534571909E-5</v>
      </c>
      <c r="AC10" s="987">
        <v>3.6173952216008863E-5</v>
      </c>
      <c r="AD10" s="987">
        <v>9.368619119794628E-5</v>
      </c>
      <c r="AE10" s="987">
        <v>3.6140516675777842E-5</v>
      </c>
      <c r="AF10" s="987">
        <v>1.4706392711971465E-5</v>
      </c>
      <c r="AG10" s="987">
        <v>7.9529737776819526E-5</v>
      </c>
      <c r="AH10" s="987">
        <v>3.3544762561429393E-4</v>
      </c>
      <c r="AI10" s="987">
        <v>1.0235515074732577E-4</v>
      </c>
      <c r="AJ10" s="987">
        <v>1.628569840045371E-3</v>
      </c>
      <c r="AK10" s="987">
        <v>3.1880810596525925E-3</v>
      </c>
      <c r="AL10" s="987">
        <v>5.0208496040908849E-4</v>
      </c>
      <c r="AM10" s="987">
        <v>5.962836921389327E-5</v>
      </c>
      <c r="AN10" s="987">
        <v>3.6819651924699617E-2</v>
      </c>
      <c r="AO10" s="987">
        <v>1.5470223893628547E-4</v>
      </c>
      <c r="AP10" s="987">
        <v>9.8321186331452371E-4</v>
      </c>
      <c r="AQ10" s="631">
        <v>1.1510443125382972</v>
      </c>
    </row>
    <row r="11" spans="2:43" ht="16.5" customHeight="1">
      <c r="B11" s="776" t="s">
        <v>271</v>
      </c>
      <c r="C11" s="928" t="s">
        <v>5</v>
      </c>
      <c r="D11" s="629">
        <v>2.4995855641649751E-4</v>
      </c>
      <c r="E11" s="987">
        <v>7.8663668137174129E-5</v>
      </c>
      <c r="F11" s="987">
        <v>1.0717624925122287E-3</v>
      </c>
      <c r="G11" s="987">
        <v>1.927252170959632E-4</v>
      </c>
      <c r="H11" s="987">
        <v>1.0355262419518793E-4</v>
      </c>
      <c r="I11" s="987">
        <v>1.0115421392426864</v>
      </c>
      <c r="J11" s="987">
        <v>1.6877411103886276E-4</v>
      </c>
      <c r="K11" s="987">
        <v>7.0514262803987417E-5</v>
      </c>
      <c r="L11" s="987">
        <v>2.3926423639671013E-5</v>
      </c>
      <c r="M11" s="987">
        <v>2.2584350744873682E-4</v>
      </c>
      <c r="N11" s="987">
        <v>1.0881220637892215E-4</v>
      </c>
      <c r="O11" s="987">
        <v>4.6700825850666143E-5</v>
      </c>
      <c r="P11" s="987">
        <v>2.4614051583821563E-5</v>
      </c>
      <c r="Q11" s="987">
        <v>6.3859132034492673E-5</v>
      </c>
      <c r="R11" s="987">
        <v>7.1934084180871603E-5</v>
      </c>
      <c r="S11" s="987">
        <v>9.1660755337210896E-5</v>
      </c>
      <c r="T11" s="987">
        <v>7.4370267412186911E-5</v>
      </c>
      <c r="U11" s="987">
        <v>1.5072766136135527E-4</v>
      </c>
      <c r="V11" s="987">
        <v>5.9764502586633653E-5</v>
      </c>
      <c r="W11" s="987">
        <v>7.7507889645013733E-5</v>
      </c>
      <c r="X11" s="987">
        <v>6.5512014633311062E-5</v>
      </c>
      <c r="Y11" s="987">
        <v>1.8102385721675392E-4</v>
      </c>
      <c r="Z11" s="987">
        <v>1.4345910360321875E-4</v>
      </c>
      <c r="AA11" s="987">
        <v>2.5762057222617447E-5</v>
      </c>
      <c r="AB11" s="987">
        <v>7.7842088527292475E-5</v>
      </c>
      <c r="AC11" s="987">
        <v>1.0109587630969455E-4</v>
      </c>
      <c r="AD11" s="987">
        <v>2.0555558680556468E-4</v>
      </c>
      <c r="AE11" s="987">
        <v>8.2484577899855972E-5</v>
      </c>
      <c r="AF11" s="987">
        <v>8.1535136591225196E-6</v>
      </c>
      <c r="AG11" s="987">
        <v>8.5450519734935228E-5</v>
      </c>
      <c r="AH11" s="987">
        <v>5.9554451439679929E-5</v>
      </c>
      <c r="AI11" s="987">
        <v>1.7708694765845417E-4</v>
      </c>
      <c r="AJ11" s="987">
        <v>3.9759485666522227E-5</v>
      </c>
      <c r="AK11" s="987">
        <v>1.4604098937220363E-4</v>
      </c>
      <c r="AL11" s="987">
        <v>1.2785905729702305E-3</v>
      </c>
      <c r="AM11" s="987">
        <v>1.0807222290560469E-4</v>
      </c>
      <c r="AN11" s="987">
        <v>2.3739773130098651E-4</v>
      </c>
      <c r="AO11" s="987">
        <v>8.8114145532418059E-4</v>
      </c>
      <c r="AP11" s="987">
        <v>8.249611373074004E-5</v>
      </c>
      <c r="AQ11" s="631">
        <v>1.0184842906483265</v>
      </c>
    </row>
    <row r="12" spans="2:43" ht="16.5" customHeight="1">
      <c r="B12" s="776" t="s">
        <v>273</v>
      </c>
      <c r="C12" s="929" t="s">
        <v>6</v>
      </c>
      <c r="D12" s="629">
        <v>5.189368302256755E-3</v>
      </c>
      <c r="E12" s="987">
        <v>2.2249861002829117E-3</v>
      </c>
      <c r="F12" s="987">
        <v>8.1795766264383088E-4</v>
      </c>
      <c r="G12" s="987">
        <v>1.167385501927532E-3</v>
      </c>
      <c r="H12" s="987">
        <v>5.4410469054311742E-3</v>
      </c>
      <c r="I12" s="987">
        <v>1.7266539166324083E-3</v>
      </c>
      <c r="J12" s="987">
        <v>1.0687402740710543</v>
      </c>
      <c r="K12" s="987">
        <v>5.2376084943366735E-3</v>
      </c>
      <c r="L12" s="987">
        <v>3.2718405689685886E-4</v>
      </c>
      <c r="M12" s="987">
        <v>1.985600999868603E-3</v>
      </c>
      <c r="N12" s="987">
        <v>8.3620578220076937E-3</v>
      </c>
      <c r="O12" s="987">
        <v>6.4131826466000115E-4</v>
      </c>
      <c r="P12" s="987">
        <v>5.6589520473668959E-4</v>
      </c>
      <c r="Q12" s="987">
        <v>8.217680753097444E-4</v>
      </c>
      <c r="R12" s="987">
        <v>7.7380151374144561E-4</v>
      </c>
      <c r="S12" s="987">
        <v>5.5902053010214797E-4</v>
      </c>
      <c r="T12" s="987">
        <v>2.7691703287283623E-3</v>
      </c>
      <c r="U12" s="987">
        <v>1.9764193211801078E-3</v>
      </c>
      <c r="V12" s="987">
        <v>1.9278253184837842E-3</v>
      </c>
      <c r="W12" s="987">
        <v>1.5183907747289122E-3</v>
      </c>
      <c r="X12" s="987">
        <v>5.3428303619455395E-4</v>
      </c>
      <c r="Y12" s="987">
        <v>1.5119911692261316E-2</v>
      </c>
      <c r="Z12" s="987">
        <v>9.737731549628972E-3</v>
      </c>
      <c r="AA12" s="987">
        <v>1.2714112431870782E-3</v>
      </c>
      <c r="AB12" s="987">
        <v>1.6447511560942663E-3</v>
      </c>
      <c r="AC12" s="987">
        <v>1.4742128502177425E-3</v>
      </c>
      <c r="AD12" s="987">
        <v>2.4638474667999085E-3</v>
      </c>
      <c r="AE12" s="987">
        <v>1.8824660605759899E-3</v>
      </c>
      <c r="AF12" s="987">
        <v>3.2430071332363093E-4</v>
      </c>
      <c r="AG12" s="987">
        <v>1.1940527645304866E-3</v>
      </c>
      <c r="AH12" s="987">
        <v>5.0909787863993965E-3</v>
      </c>
      <c r="AI12" s="987">
        <v>1.0401790443377039E-3</v>
      </c>
      <c r="AJ12" s="987">
        <v>1.947933711409393E-3</v>
      </c>
      <c r="AK12" s="987">
        <v>1.9207297272525201E-3</v>
      </c>
      <c r="AL12" s="987">
        <v>5.4632774484250496E-3</v>
      </c>
      <c r="AM12" s="987">
        <v>1.549067003622171E-3</v>
      </c>
      <c r="AN12" s="987">
        <v>2.209794390493998E-3</v>
      </c>
      <c r="AO12" s="987">
        <v>0.10098799419672794</v>
      </c>
      <c r="AP12" s="987">
        <v>9.9112836937011693E-4</v>
      </c>
      <c r="AQ12" s="631">
        <v>1.2696217843758622</v>
      </c>
    </row>
    <row r="13" spans="2:43" ht="16.5" customHeight="1">
      <c r="B13" s="776" t="s">
        <v>274</v>
      </c>
      <c r="C13" s="928" t="s">
        <v>7</v>
      </c>
      <c r="D13" s="629">
        <v>4.2227019958623081E-3</v>
      </c>
      <c r="E13" s="987">
        <v>8.321710047545364E-5</v>
      </c>
      <c r="F13" s="987">
        <v>2.2586964678686806E-4</v>
      </c>
      <c r="G13" s="987">
        <v>4.8194985707223075E-4</v>
      </c>
      <c r="H13" s="987">
        <v>8.922587405882145E-4</v>
      </c>
      <c r="I13" s="987">
        <v>1.5215359074325851E-3</v>
      </c>
      <c r="J13" s="987">
        <v>2.578401103808141E-3</v>
      </c>
      <c r="K13" s="987">
        <v>1.0095721138124019</v>
      </c>
      <c r="L13" s="987">
        <v>1.8436798424298843E-3</v>
      </c>
      <c r="M13" s="987">
        <v>9.2495321830973962E-3</v>
      </c>
      <c r="N13" s="987">
        <v>2.1439640163812643E-3</v>
      </c>
      <c r="O13" s="987">
        <v>2.7215064234220658E-4</v>
      </c>
      <c r="P13" s="987">
        <v>2.1383281274006024E-4</v>
      </c>
      <c r="Q13" s="987">
        <v>5.9680138653210005E-4</v>
      </c>
      <c r="R13" s="987">
        <v>2.9967291577349291E-4</v>
      </c>
      <c r="S13" s="987">
        <v>2.5040328612255908E-4</v>
      </c>
      <c r="T13" s="987">
        <v>8.8421362192704547E-4</v>
      </c>
      <c r="U13" s="987">
        <v>7.9283204399889626E-4</v>
      </c>
      <c r="V13" s="987">
        <v>5.328487606211618E-4</v>
      </c>
      <c r="W13" s="987">
        <v>4.7518937618875381E-4</v>
      </c>
      <c r="X13" s="987">
        <v>7.5592929704568104E-4</v>
      </c>
      <c r="Y13" s="987">
        <v>1.4027767738228887E-3</v>
      </c>
      <c r="Z13" s="987">
        <v>3.6328361417436962E-4</v>
      </c>
      <c r="AA13" s="987">
        <v>7.1058565134314423E-5</v>
      </c>
      <c r="AB13" s="987">
        <v>5.8921090000199486E-4</v>
      </c>
      <c r="AC13" s="987">
        <v>7.4371835270626912E-4</v>
      </c>
      <c r="AD13" s="987">
        <v>5.400446653252906E-5</v>
      </c>
      <c r="AE13" s="987">
        <v>5.2701849911818674E-5</v>
      </c>
      <c r="AF13" s="987">
        <v>1.2643397251907902E-5</v>
      </c>
      <c r="AG13" s="987">
        <v>8.9256764127183892E-5</v>
      </c>
      <c r="AH13" s="987">
        <v>1.667017972933955E-4</v>
      </c>
      <c r="AI13" s="987">
        <v>1.0261724107369234E-4</v>
      </c>
      <c r="AJ13" s="987">
        <v>2.9305571352804526E-4</v>
      </c>
      <c r="AK13" s="987">
        <v>6.7409524284040229E-3</v>
      </c>
      <c r="AL13" s="987">
        <v>2.0190070808176702E-4</v>
      </c>
      <c r="AM13" s="987">
        <v>3.1391978739289569E-4</v>
      </c>
      <c r="AN13" s="987">
        <v>4.0256542259454992E-4</v>
      </c>
      <c r="AO13" s="987">
        <v>8.2140194370158468E-4</v>
      </c>
      <c r="AP13" s="987">
        <v>4.4206130171244224E-4</v>
      </c>
      <c r="AQ13" s="631">
        <v>1.0507529293770741</v>
      </c>
    </row>
    <row r="14" spans="2:43" ht="16.5" customHeight="1">
      <c r="B14" s="776" t="s">
        <v>277</v>
      </c>
      <c r="C14" s="929" t="s">
        <v>8</v>
      </c>
      <c r="D14" s="629">
        <v>4.8154492141496883E-4</v>
      </c>
      <c r="E14" s="987">
        <v>5.7262811476527979E-4</v>
      </c>
      <c r="F14" s="987">
        <v>2.243281050802402E-3</v>
      </c>
      <c r="G14" s="987">
        <v>1.1662917399570235E-3</v>
      </c>
      <c r="H14" s="987">
        <v>3.7323055429722347E-4</v>
      </c>
      <c r="I14" s="987">
        <v>2.3238208587140704E-4</v>
      </c>
      <c r="J14" s="987">
        <v>4.864922562791124E-4</v>
      </c>
      <c r="K14" s="987">
        <v>3.3382759001436031E-4</v>
      </c>
      <c r="L14" s="987">
        <v>1.0106211987255471</v>
      </c>
      <c r="M14" s="987">
        <v>2.1154234903640975E-4</v>
      </c>
      <c r="N14" s="987">
        <v>9.2412132705013315E-4</v>
      </c>
      <c r="O14" s="987">
        <v>5.8079631519881135E-4</v>
      </c>
      <c r="P14" s="987">
        <v>6.7782599654494862E-4</v>
      </c>
      <c r="Q14" s="987">
        <v>2.684945251008791E-4</v>
      </c>
      <c r="R14" s="987">
        <v>1.860970783295942E-4</v>
      </c>
      <c r="S14" s="987">
        <v>1.4546495354038287E-4</v>
      </c>
      <c r="T14" s="987">
        <v>2.0441622944435939E-4</v>
      </c>
      <c r="U14" s="987">
        <v>1.9002151989430441E-4</v>
      </c>
      <c r="V14" s="987">
        <v>1.52396515040075E-4</v>
      </c>
      <c r="W14" s="987">
        <v>1.1977646962737403E-4</v>
      </c>
      <c r="X14" s="987">
        <v>1.653158985424813E-4</v>
      </c>
      <c r="Y14" s="987">
        <v>5.9217764920121605E-4</v>
      </c>
      <c r="Z14" s="987">
        <v>7.3943324671606431E-4</v>
      </c>
      <c r="AA14" s="987">
        <v>2.2212027679205087E-3</v>
      </c>
      <c r="AB14" s="987">
        <v>6.2871608939266555E-4</v>
      </c>
      <c r="AC14" s="987">
        <v>7.4094483926890351E-4</v>
      </c>
      <c r="AD14" s="987">
        <v>5.2740598225731563E-4</v>
      </c>
      <c r="AE14" s="987">
        <v>1.8178643111122053E-4</v>
      </c>
      <c r="AF14" s="987">
        <v>3.3776104677462001E-5</v>
      </c>
      <c r="AG14" s="987">
        <v>5.7278156499131015E-3</v>
      </c>
      <c r="AH14" s="987">
        <v>1.926905003160563E-4</v>
      </c>
      <c r="AI14" s="987">
        <v>4.5294916793376462E-4</v>
      </c>
      <c r="AJ14" s="987">
        <v>2.7097410247218487E-4</v>
      </c>
      <c r="AK14" s="987">
        <v>1.9261873923747912E-4</v>
      </c>
      <c r="AL14" s="987">
        <v>3.0334922391787574E-4</v>
      </c>
      <c r="AM14" s="987">
        <v>1.8100572495543976E-4</v>
      </c>
      <c r="AN14" s="987">
        <v>4.6763941134883591E-4</v>
      </c>
      <c r="AO14" s="987">
        <v>3.073517366755523E-4</v>
      </c>
      <c r="AP14" s="987">
        <v>1.0752988029132098E-3</v>
      </c>
      <c r="AQ14" s="631">
        <v>1.0351742823865275</v>
      </c>
    </row>
    <row r="15" spans="2:43" ht="16.5" customHeight="1">
      <c r="B15" s="776" t="s">
        <v>120</v>
      </c>
      <c r="C15" s="929" t="s">
        <v>576</v>
      </c>
      <c r="D15" s="629">
        <v>1.090883383956145E-3</v>
      </c>
      <c r="E15" s="987">
        <v>1.8854995435185987E-3</v>
      </c>
      <c r="F15" s="987">
        <v>3.1176572332452883E-3</v>
      </c>
      <c r="G15" s="987">
        <v>1.16242958435916E-3</v>
      </c>
      <c r="H15" s="987">
        <v>2.883059082904405E-3</v>
      </c>
      <c r="I15" s="987">
        <v>1.4287429210979199E-3</v>
      </c>
      <c r="J15" s="987">
        <v>1.1561187941507122E-3</v>
      </c>
      <c r="K15" s="987">
        <v>5.3389337827241161E-3</v>
      </c>
      <c r="L15" s="987">
        <v>2.9008316952288131E-4</v>
      </c>
      <c r="M15" s="987">
        <v>1.0355360614250364</v>
      </c>
      <c r="N15" s="987">
        <v>1.5713822286363909E-3</v>
      </c>
      <c r="O15" s="987">
        <v>4.9256177073118078E-4</v>
      </c>
      <c r="P15" s="987">
        <v>5.0050237341882852E-4</v>
      </c>
      <c r="Q15" s="987">
        <v>7.3067337070435506E-4</v>
      </c>
      <c r="R15" s="987">
        <v>1.7195537521071127E-3</v>
      </c>
      <c r="S15" s="987">
        <v>2.5699553253706047E-3</v>
      </c>
      <c r="T15" s="987">
        <v>9.8739167499762494E-3</v>
      </c>
      <c r="U15" s="987">
        <v>2.5341665294608649E-3</v>
      </c>
      <c r="V15" s="987">
        <v>6.7256337650356424E-3</v>
      </c>
      <c r="W15" s="987">
        <v>6.6895277275684445E-3</v>
      </c>
      <c r="X15" s="987">
        <v>6.915275533107574E-3</v>
      </c>
      <c r="Y15" s="987">
        <v>8.9346239163750653E-3</v>
      </c>
      <c r="Z15" s="987">
        <v>2.4287745035062517E-3</v>
      </c>
      <c r="AA15" s="987">
        <v>2.7039394799898656E-4</v>
      </c>
      <c r="AB15" s="987">
        <v>7.0209317264118502E-3</v>
      </c>
      <c r="AC15" s="987">
        <v>2.4474287209538849E-3</v>
      </c>
      <c r="AD15" s="987">
        <v>1.3175613510688245E-3</v>
      </c>
      <c r="AE15" s="987">
        <v>8.1287681764931157E-4</v>
      </c>
      <c r="AF15" s="987">
        <v>1.7524561908986578E-4</v>
      </c>
      <c r="AG15" s="987">
        <v>1.0849252476104051E-3</v>
      </c>
      <c r="AH15" s="987">
        <v>7.2274528334139094E-4</v>
      </c>
      <c r="AI15" s="987">
        <v>6.1911139616705878E-4</v>
      </c>
      <c r="AJ15" s="987">
        <v>6.790685721620325E-4</v>
      </c>
      <c r="AK15" s="987">
        <v>5.9631978529878248E-4</v>
      </c>
      <c r="AL15" s="987">
        <v>1.7769614292035729E-3</v>
      </c>
      <c r="AM15" s="987">
        <v>2.438513983260753E-3</v>
      </c>
      <c r="AN15" s="987">
        <v>8.9963211131124509E-4</v>
      </c>
      <c r="AO15" s="987">
        <v>8.1234012762670983E-3</v>
      </c>
      <c r="AP15" s="987">
        <v>9.9572288278951043E-4</v>
      </c>
      <c r="AQ15" s="631">
        <v>1.1355568566170988</v>
      </c>
    </row>
    <row r="16" spans="2:43" ht="16.5" customHeight="1">
      <c r="B16" s="776" t="s">
        <v>121</v>
      </c>
      <c r="C16" s="928" t="s">
        <v>9</v>
      </c>
      <c r="D16" s="629">
        <v>1.2867230123832611E-3</v>
      </c>
      <c r="E16" s="987">
        <v>3.2013910179677158E-4</v>
      </c>
      <c r="F16" s="987">
        <v>8.8190688931856734E-5</v>
      </c>
      <c r="G16" s="987">
        <v>5.8555529284361153E-4</v>
      </c>
      <c r="H16" s="987">
        <v>2.1511984776016115E-3</v>
      </c>
      <c r="I16" s="987">
        <v>2.9165400251156504E-4</v>
      </c>
      <c r="J16" s="987">
        <v>9.8433795659611076E-4</v>
      </c>
      <c r="K16" s="987">
        <v>4.4986098804312832E-3</v>
      </c>
      <c r="L16" s="987">
        <v>4.2683852759294472E-3</v>
      </c>
      <c r="M16" s="987">
        <v>1.4363764005927019E-3</v>
      </c>
      <c r="N16" s="987">
        <v>1.0350726641696792</v>
      </c>
      <c r="O16" s="987">
        <v>5.8278465326810185E-3</v>
      </c>
      <c r="P16" s="987">
        <v>1.6390450542338498E-3</v>
      </c>
      <c r="Q16" s="987">
        <v>1.7350596228988995E-3</v>
      </c>
      <c r="R16" s="987">
        <v>5.8158068652418996E-3</v>
      </c>
      <c r="S16" s="987">
        <v>1.9988379722404221E-3</v>
      </c>
      <c r="T16" s="987">
        <v>1.3376042465191609E-2</v>
      </c>
      <c r="U16" s="987">
        <v>1.5325136838677778E-2</v>
      </c>
      <c r="V16" s="987">
        <v>3.3927873802861537E-3</v>
      </c>
      <c r="W16" s="987">
        <v>1.2390838859525231E-3</v>
      </c>
      <c r="X16" s="987">
        <v>9.6761857373590086E-4</v>
      </c>
      <c r="Y16" s="987">
        <v>2.0803516769460459E-3</v>
      </c>
      <c r="Z16" s="987">
        <v>2.179087459990104E-2</v>
      </c>
      <c r="AA16" s="987">
        <v>3.8947049664530468E-4</v>
      </c>
      <c r="AB16" s="987">
        <v>2.7377819557188781E-3</v>
      </c>
      <c r="AC16" s="987">
        <v>3.9506353139827328E-4</v>
      </c>
      <c r="AD16" s="987">
        <v>2.6041805467699421E-4</v>
      </c>
      <c r="AE16" s="987">
        <v>1.4612513759535681E-4</v>
      </c>
      <c r="AF16" s="987">
        <v>2.660133668201391E-4</v>
      </c>
      <c r="AG16" s="987">
        <v>3.1173049628850159E-4</v>
      </c>
      <c r="AH16" s="987">
        <v>2.1831108017788739E-4</v>
      </c>
      <c r="AI16" s="987">
        <v>3.7066770462780986E-4</v>
      </c>
      <c r="AJ16" s="987">
        <v>1.0607244647372826E-3</v>
      </c>
      <c r="AK16" s="987">
        <v>4.8627888191668446E-4</v>
      </c>
      <c r="AL16" s="987">
        <v>3.7380731284675532E-4</v>
      </c>
      <c r="AM16" s="987">
        <v>5.5062476832573972E-4</v>
      </c>
      <c r="AN16" s="987">
        <v>7.8322115977488794E-4</v>
      </c>
      <c r="AO16" s="987">
        <v>2.2013011534533383E-3</v>
      </c>
      <c r="AP16" s="987">
        <v>1.9898943009082947E-3</v>
      </c>
      <c r="AQ16" s="631">
        <v>1.1387137595931973</v>
      </c>
    </row>
    <row r="17" spans="2:43" ht="16.5" customHeight="1">
      <c r="B17" s="776" t="s">
        <v>123</v>
      </c>
      <c r="C17" s="928" t="s">
        <v>10</v>
      </c>
      <c r="D17" s="629">
        <v>2.3763451324627193E-5</v>
      </c>
      <c r="E17" s="987">
        <v>1.2147425731192908E-5</v>
      </c>
      <c r="F17" s="987">
        <v>1.5485171306227194E-5</v>
      </c>
      <c r="G17" s="987">
        <v>4.7129925992697968E-4</v>
      </c>
      <c r="H17" s="987">
        <v>3.6471834163408883E-5</v>
      </c>
      <c r="I17" s="987">
        <v>4.0678761451004591E-5</v>
      </c>
      <c r="J17" s="987">
        <v>1.5567474355516258E-4</v>
      </c>
      <c r="K17" s="987">
        <v>6.1923657968841693E-5</v>
      </c>
      <c r="L17" s="987">
        <v>1.8990763320417829E-5</v>
      </c>
      <c r="M17" s="987">
        <v>2.467619573570604E-4</v>
      </c>
      <c r="N17" s="987">
        <v>6.3111714796235932E-4</v>
      </c>
      <c r="O17" s="987">
        <v>1.0273872637334494</v>
      </c>
      <c r="P17" s="987">
        <v>4.8783444255923644E-5</v>
      </c>
      <c r="Q17" s="987">
        <v>2.0683829476815182E-2</v>
      </c>
      <c r="R17" s="987">
        <v>9.6199756345044206E-3</v>
      </c>
      <c r="S17" s="987">
        <v>7.4341388724843216E-3</v>
      </c>
      <c r="T17" s="987">
        <v>1.180839205565388E-3</v>
      </c>
      <c r="U17" s="987">
        <v>8.0419183712488276E-4</v>
      </c>
      <c r="V17" s="987">
        <v>4.036398494685599E-3</v>
      </c>
      <c r="W17" s="987">
        <v>7.5420722702748905E-4</v>
      </c>
      <c r="X17" s="987">
        <v>3.8599876191997011E-3</v>
      </c>
      <c r="Y17" s="987">
        <v>3.5104183678569685E-4</v>
      </c>
      <c r="Z17" s="987">
        <v>2.0383752752386412E-3</v>
      </c>
      <c r="AA17" s="987">
        <v>4.4609518174272946E-5</v>
      </c>
      <c r="AB17" s="987">
        <v>9.8577238791575423E-5</v>
      </c>
      <c r="AC17" s="987">
        <v>2.3529370776026663E-5</v>
      </c>
      <c r="AD17" s="987">
        <v>2.8587915334783869E-5</v>
      </c>
      <c r="AE17" s="987">
        <v>1.5634058451283716E-5</v>
      </c>
      <c r="AF17" s="987">
        <v>2.3306831589100085E-5</v>
      </c>
      <c r="AG17" s="987">
        <v>4.0451021366016103E-5</v>
      </c>
      <c r="AH17" s="987">
        <v>2.3099251220351681E-5</v>
      </c>
      <c r="AI17" s="987">
        <v>4.1834040174662553E-5</v>
      </c>
      <c r="AJ17" s="987">
        <v>1.958524083672624E-5</v>
      </c>
      <c r="AK17" s="987">
        <v>1.3951818806812049E-5</v>
      </c>
      <c r="AL17" s="987">
        <v>2.7495442575175438E-5</v>
      </c>
      <c r="AM17" s="987">
        <v>5.9195660945413192E-5</v>
      </c>
      <c r="AN17" s="987">
        <v>2.5930256240289719E-5</v>
      </c>
      <c r="AO17" s="987">
        <v>3.8006309178125323E-5</v>
      </c>
      <c r="AP17" s="987">
        <v>4.3184396956788681E-4</v>
      </c>
      <c r="AQ17" s="631">
        <v>1.0808689847752324</v>
      </c>
    </row>
    <row r="18" spans="2:43" ht="16.5" customHeight="1">
      <c r="B18" s="776" t="s">
        <v>125</v>
      </c>
      <c r="C18" s="928" t="s">
        <v>11</v>
      </c>
      <c r="D18" s="629">
        <v>3.1132178375458785E-5</v>
      </c>
      <c r="E18" s="987">
        <v>1.5246058572260583E-5</v>
      </c>
      <c r="F18" s="987">
        <v>2.4313325648534752E-5</v>
      </c>
      <c r="G18" s="987">
        <v>2.2420214117443041E-4</v>
      </c>
      <c r="H18" s="987">
        <v>4.2576957837459631E-4</v>
      </c>
      <c r="I18" s="987">
        <v>3.9223188094805235E-5</v>
      </c>
      <c r="J18" s="987">
        <v>1.1628285987352027E-4</v>
      </c>
      <c r="K18" s="987">
        <v>6.6714365048981179E-4</v>
      </c>
      <c r="L18" s="987">
        <v>2.0920793238259467E-5</v>
      </c>
      <c r="M18" s="987">
        <v>3.5259149562080056E-4</v>
      </c>
      <c r="N18" s="987">
        <v>1.1002851886172719E-3</v>
      </c>
      <c r="O18" s="987">
        <v>7.1860149485176137E-4</v>
      </c>
      <c r="P18" s="987">
        <v>1.0239597029308301</v>
      </c>
      <c r="Q18" s="987">
        <v>8.0162835258174667E-3</v>
      </c>
      <c r="R18" s="987">
        <v>6.2583425282438576E-3</v>
      </c>
      <c r="S18" s="987">
        <v>3.2603256150000818E-3</v>
      </c>
      <c r="T18" s="987">
        <v>9.4714117688026091E-3</v>
      </c>
      <c r="U18" s="987">
        <v>7.9248429511025974E-3</v>
      </c>
      <c r="V18" s="987">
        <v>1.0380316178497087E-2</v>
      </c>
      <c r="W18" s="987">
        <v>6.8922856636881389E-3</v>
      </c>
      <c r="X18" s="987">
        <v>4.4027846720753232E-3</v>
      </c>
      <c r="Y18" s="987">
        <v>2.1500013112386801E-3</v>
      </c>
      <c r="Z18" s="987">
        <v>1.377911983049353E-3</v>
      </c>
      <c r="AA18" s="987">
        <v>9.0139843754093922E-5</v>
      </c>
      <c r="AB18" s="987">
        <v>1.2191228798747442E-4</v>
      </c>
      <c r="AC18" s="987">
        <v>3.1340781526400773E-5</v>
      </c>
      <c r="AD18" s="987">
        <v>3.0102999483166452E-5</v>
      </c>
      <c r="AE18" s="987">
        <v>2.5522584237176752E-5</v>
      </c>
      <c r="AF18" s="987">
        <v>1.7080704639865312E-5</v>
      </c>
      <c r="AG18" s="987">
        <v>3.2762746932900604E-5</v>
      </c>
      <c r="AH18" s="987">
        <v>5.3964497266322771E-5</v>
      </c>
      <c r="AI18" s="987">
        <v>5.410882790711956E-5</v>
      </c>
      <c r="AJ18" s="987">
        <v>3.6440908775778625E-5</v>
      </c>
      <c r="AK18" s="987">
        <v>1.8593642105706846E-4</v>
      </c>
      <c r="AL18" s="987">
        <v>7.5976522887343239E-5</v>
      </c>
      <c r="AM18" s="987">
        <v>1.0684716789057589E-4</v>
      </c>
      <c r="AN18" s="987">
        <v>8.9953477174765505E-5</v>
      </c>
      <c r="AO18" s="987">
        <v>2.5170779517902576E-4</v>
      </c>
      <c r="AP18" s="987">
        <v>5.7325283488675956E-4</v>
      </c>
      <c r="AQ18" s="631">
        <v>1.0896069714828627</v>
      </c>
    </row>
    <row r="19" spans="2:43" ht="16.5" customHeight="1">
      <c r="B19" s="776" t="s">
        <v>127</v>
      </c>
      <c r="C19" s="928" t="s">
        <v>12</v>
      </c>
      <c r="D19" s="629">
        <v>5.1104998095759225E-4</v>
      </c>
      <c r="E19" s="987">
        <v>2.1619978420440035E-4</v>
      </c>
      <c r="F19" s="987">
        <v>2.7571171045719713E-4</v>
      </c>
      <c r="G19" s="987">
        <v>4.5458542852698453E-3</v>
      </c>
      <c r="H19" s="987">
        <v>1.238548188630613E-3</v>
      </c>
      <c r="I19" s="987">
        <v>1.2333531867903245E-3</v>
      </c>
      <c r="J19" s="987">
        <v>1.1291766428394583E-3</v>
      </c>
      <c r="K19" s="987">
        <v>2.4188388937125033E-3</v>
      </c>
      <c r="L19" s="987">
        <v>1.4806866190027708E-4</v>
      </c>
      <c r="M19" s="987">
        <v>1.6958004504714756E-3</v>
      </c>
      <c r="N19" s="987">
        <v>1.7352379134594534E-3</v>
      </c>
      <c r="O19" s="987">
        <v>8.247895070459363E-4</v>
      </c>
      <c r="P19" s="987">
        <v>3.2808288844149138E-4</v>
      </c>
      <c r="Q19" s="987">
        <v>1.0116532413205011</v>
      </c>
      <c r="R19" s="987">
        <v>6.6967976088465045E-3</v>
      </c>
      <c r="S19" s="987">
        <v>6.0106673059320825E-3</v>
      </c>
      <c r="T19" s="987">
        <v>4.1161681457670303E-3</v>
      </c>
      <c r="U19" s="987">
        <v>4.479621663557129E-3</v>
      </c>
      <c r="V19" s="987">
        <v>5.1622511000968445E-3</v>
      </c>
      <c r="W19" s="987">
        <v>4.4583649996938835E-3</v>
      </c>
      <c r="X19" s="987">
        <v>1.9997805989974628E-3</v>
      </c>
      <c r="Y19" s="987">
        <v>2.6575828049493198E-3</v>
      </c>
      <c r="Z19" s="987">
        <v>1.6130968077773918E-2</v>
      </c>
      <c r="AA19" s="987">
        <v>4.236589070140184E-4</v>
      </c>
      <c r="AB19" s="987">
        <v>7.8409882477341525E-4</v>
      </c>
      <c r="AC19" s="987">
        <v>1.8064424471208988E-4</v>
      </c>
      <c r="AD19" s="987">
        <v>6.2614842550058256E-4</v>
      </c>
      <c r="AE19" s="987">
        <v>1.3292023619844884E-4</v>
      </c>
      <c r="AF19" s="987">
        <v>2.4024977143821981E-4</v>
      </c>
      <c r="AG19" s="987">
        <v>3.6967261748384827E-4</v>
      </c>
      <c r="AH19" s="987">
        <v>2.4999720580330822E-4</v>
      </c>
      <c r="AI19" s="987">
        <v>8.4361786877202726E-4</v>
      </c>
      <c r="AJ19" s="987">
        <v>1.6651766194000238E-4</v>
      </c>
      <c r="AK19" s="987">
        <v>1.8472316974063352E-4</v>
      </c>
      <c r="AL19" s="987">
        <v>6.4268749961389384E-4</v>
      </c>
      <c r="AM19" s="987">
        <v>3.4057235617105151E-4</v>
      </c>
      <c r="AN19" s="987">
        <v>6.1255145230354848E-4</v>
      </c>
      <c r="AO19" s="987">
        <v>3.9101054124223008E-4</v>
      </c>
      <c r="AP19" s="987">
        <v>1.376037186796394E-3</v>
      </c>
      <c r="AQ19" s="631">
        <v>1.0872312636897998</v>
      </c>
    </row>
    <row r="20" spans="2:43" ht="16.5" customHeight="1">
      <c r="B20" s="776" t="s">
        <v>128</v>
      </c>
      <c r="C20" s="928" t="s">
        <v>418</v>
      </c>
      <c r="D20" s="629">
        <v>2.4198516569388415E-5</v>
      </c>
      <c r="E20" s="987">
        <v>2.2448788077249423E-5</v>
      </c>
      <c r="F20" s="987">
        <v>1.2291957525848697E-5</v>
      </c>
      <c r="G20" s="987">
        <v>2.753143060432002E-4</v>
      </c>
      <c r="H20" s="987">
        <v>3.1311926078077991E-5</v>
      </c>
      <c r="I20" s="987">
        <v>3.3650526886597352E-5</v>
      </c>
      <c r="J20" s="987">
        <v>7.5145408475459023E-5</v>
      </c>
      <c r="K20" s="987">
        <v>4.1813134631662163E-5</v>
      </c>
      <c r="L20" s="987">
        <v>2.6557506994302826E-5</v>
      </c>
      <c r="M20" s="987">
        <v>7.15870025736943E-5</v>
      </c>
      <c r="N20" s="987">
        <v>5.4815339898787064E-5</v>
      </c>
      <c r="O20" s="987">
        <v>8.2680036947343854E-5</v>
      </c>
      <c r="P20" s="987">
        <v>2.6059268083968902E-5</v>
      </c>
      <c r="Q20" s="987">
        <v>1.5967146616350413E-4</v>
      </c>
      <c r="R20" s="987">
        <v>1.0142391367861221</v>
      </c>
      <c r="S20" s="987">
        <v>5.4044799255731262E-3</v>
      </c>
      <c r="T20" s="987">
        <v>5.8461948144877449E-4</v>
      </c>
      <c r="U20" s="987">
        <v>2.956540877672735E-4</v>
      </c>
      <c r="V20" s="987">
        <v>1.3633672391280742E-3</v>
      </c>
      <c r="W20" s="987">
        <v>2.4429761608837257E-4</v>
      </c>
      <c r="X20" s="987">
        <v>1.1592354755175446E-3</v>
      </c>
      <c r="Y20" s="987">
        <v>1.9359533408149632E-4</v>
      </c>
      <c r="Z20" s="987">
        <v>7.0630209454137507E-4</v>
      </c>
      <c r="AA20" s="987">
        <v>5.4129051895069591E-5</v>
      </c>
      <c r="AB20" s="987">
        <v>1.2779863332482014E-3</v>
      </c>
      <c r="AC20" s="987">
        <v>5.0534332227001932E-5</v>
      </c>
      <c r="AD20" s="987">
        <v>5.7942015756385056E-5</v>
      </c>
      <c r="AE20" s="987">
        <v>6.1713345042983968E-5</v>
      </c>
      <c r="AF20" s="987">
        <v>1.6451163717792618E-5</v>
      </c>
      <c r="AG20" s="987">
        <v>1.0455963639451669E-4</v>
      </c>
      <c r="AH20" s="987">
        <v>8.0795289797403713E-5</v>
      </c>
      <c r="AI20" s="987">
        <v>8.1070973283038698E-5</v>
      </c>
      <c r="AJ20" s="987">
        <v>5.2128423499759193E-5</v>
      </c>
      <c r="AK20" s="987">
        <v>3.390790301616318E-5</v>
      </c>
      <c r="AL20" s="987">
        <v>5.146925737959968E-5</v>
      </c>
      <c r="AM20" s="987">
        <v>8.1248678658566895E-4</v>
      </c>
      <c r="AN20" s="987">
        <v>4.1159733304495289E-5</v>
      </c>
      <c r="AO20" s="987">
        <v>2.5985625183687073E-5</v>
      </c>
      <c r="AP20" s="987">
        <v>5.0998684272995127E-5</v>
      </c>
      <c r="AQ20" s="631">
        <v>1.0279815517798219</v>
      </c>
    </row>
    <row r="21" spans="2:43" ht="16.5" customHeight="1">
      <c r="B21" s="776" t="s">
        <v>129</v>
      </c>
      <c r="C21" s="928" t="s">
        <v>419</v>
      </c>
      <c r="D21" s="629">
        <v>7.9231286023663685E-5</v>
      </c>
      <c r="E21" s="987">
        <v>1.21904540388235E-4</v>
      </c>
      <c r="F21" s="987">
        <v>4.1445727998981472E-5</v>
      </c>
      <c r="G21" s="987">
        <v>7.5243049614774724E-4</v>
      </c>
      <c r="H21" s="987">
        <v>1.0270928444328462E-4</v>
      </c>
      <c r="I21" s="987">
        <v>1.1153689364550118E-4</v>
      </c>
      <c r="J21" s="987">
        <v>8.2230040723062459E-5</v>
      </c>
      <c r="K21" s="987">
        <v>1.4093544871348371E-4</v>
      </c>
      <c r="L21" s="987">
        <v>1.3373446445111151E-4</v>
      </c>
      <c r="M21" s="987">
        <v>8.4291633890866272E-4</v>
      </c>
      <c r="N21" s="987">
        <v>1.995572138823428E-4</v>
      </c>
      <c r="O21" s="987">
        <v>2.2768456885136106E-4</v>
      </c>
      <c r="P21" s="987">
        <v>6.7769767988786316E-5</v>
      </c>
      <c r="Q21" s="987">
        <v>1.9122613141142524E-4</v>
      </c>
      <c r="R21" s="987">
        <v>2.1608620571818516E-3</v>
      </c>
      <c r="S21" s="987">
        <v>1.0371335848006134</v>
      </c>
      <c r="T21" s="987">
        <v>2.1411368174563433E-4</v>
      </c>
      <c r="U21" s="987">
        <v>8.6818917312941825E-4</v>
      </c>
      <c r="V21" s="987">
        <v>7.3954642660817619E-4</v>
      </c>
      <c r="W21" s="987">
        <v>2.4896888115602355E-4</v>
      </c>
      <c r="X21" s="987">
        <v>3.5430544534651039E-4</v>
      </c>
      <c r="Y21" s="987">
        <v>1.954988810874591E-4</v>
      </c>
      <c r="Z21" s="987">
        <v>2.2763260835467072E-4</v>
      </c>
      <c r="AA21" s="987">
        <v>1.6390634487245664E-4</v>
      </c>
      <c r="AB21" s="987">
        <v>3.6487572790121805E-4</v>
      </c>
      <c r="AC21" s="987">
        <v>1.4184805779083966E-4</v>
      </c>
      <c r="AD21" s="987">
        <v>1.9553268803983937E-4</v>
      </c>
      <c r="AE21" s="987">
        <v>2.2241559504599027E-4</v>
      </c>
      <c r="AF21" s="987">
        <v>3.7234506710725357E-5</v>
      </c>
      <c r="AG21" s="987">
        <v>3.4542623250944266E-4</v>
      </c>
      <c r="AH21" s="987">
        <v>2.8274183809282575E-4</v>
      </c>
      <c r="AI21" s="987">
        <v>1.7809108015388484E-4</v>
      </c>
      <c r="AJ21" s="987">
        <v>1.4277108617516559E-4</v>
      </c>
      <c r="AK21" s="987">
        <v>9.8545775743774948E-5</v>
      </c>
      <c r="AL21" s="987">
        <v>1.7480073181434075E-4</v>
      </c>
      <c r="AM21" s="987">
        <v>3.1686277428019652E-3</v>
      </c>
      <c r="AN21" s="987">
        <v>1.0122804447326567E-4</v>
      </c>
      <c r="AO21" s="987">
        <v>6.0404930852423503E-5</v>
      </c>
      <c r="AP21" s="987">
        <v>1.5075150774342705E-4</v>
      </c>
      <c r="AQ21" s="631">
        <v>1.0510672160495227</v>
      </c>
    </row>
    <row r="22" spans="2:43" ht="16.5" customHeight="1">
      <c r="B22" s="776" t="s">
        <v>131</v>
      </c>
      <c r="C22" s="928" t="s">
        <v>420</v>
      </c>
      <c r="D22" s="629">
        <v>1.2455443474948269E-5</v>
      </c>
      <c r="E22" s="987">
        <v>7.2578459660171468E-6</v>
      </c>
      <c r="F22" s="987">
        <v>4.2622077912774978E-6</v>
      </c>
      <c r="G22" s="987">
        <v>9.5452866556908336E-6</v>
      </c>
      <c r="H22" s="987">
        <v>8.6660903621879417E-6</v>
      </c>
      <c r="I22" s="987">
        <v>8.7222311973100984E-6</v>
      </c>
      <c r="J22" s="987">
        <v>6.0100130807089844E-6</v>
      </c>
      <c r="K22" s="987">
        <v>8.3627870275452354E-6</v>
      </c>
      <c r="L22" s="987">
        <v>5.7409356417528238E-6</v>
      </c>
      <c r="M22" s="987">
        <v>5.8940098111585992E-6</v>
      </c>
      <c r="N22" s="987">
        <v>7.8654609948457345E-6</v>
      </c>
      <c r="O22" s="987">
        <v>4.8985697804788591E-6</v>
      </c>
      <c r="P22" s="987">
        <v>3.5557442645166433E-6</v>
      </c>
      <c r="Q22" s="987">
        <v>6.3219965360248078E-6</v>
      </c>
      <c r="R22" s="987">
        <v>7.0294858332399434E-5</v>
      </c>
      <c r="S22" s="987">
        <v>2.3178845699131482E-4</v>
      </c>
      <c r="T22" s="987">
        <v>1.0025496437892558</v>
      </c>
      <c r="U22" s="987">
        <v>1.0494875546116078E-5</v>
      </c>
      <c r="V22" s="987">
        <v>2.2007125550292047E-5</v>
      </c>
      <c r="W22" s="987">
        <v>1.9373983638475903E-5</v>
      </c>
      <c r="X22" s="987">
        <v>2.1215526649982172E-5</v>
      </c>
      <c r="Y22" s="987">
        <v>1.5440831621207991E-5</v>
      </c>
      <c r="Z22" s="987">
        <v>1.8722606340231592E-5</v>
      </c>
      <c r="AA22" s="987">
        <v>8.2288632718073304E-6</v>
      </c>
      <c r="AB22" s="987">
        <v>2.087871342389986E-5</v>
      </c>
      <c r="AC22" s="987">
        <v>1.1691913178667693E-5</v>
      </c>
      <c r="AD22" s="987">
        <v>4.40154063267202E-5</v>
      </c>
      <c r="AE22" s="987">
        <v>1.5189330423820359E-5</v>
      </c>
      <c r="AF22" s="987">
        <v>2.297376274519481E-6</v>
      </c>
      <c r="AG22" s="987">
        <v>1.9806285173171501E-5</v>
      </c>
      <c r="AH22" s="987">
        <v>2.1971091353697651E-5</v>
      </c>
      <c r="AI22" s="987">
        <v>9.2510057389692005E-5</v>
      </c>
      <c r="AJ22" s="987">
        <v>1.1076143818799152E-5</v>
      </c>
      <c r="AK22" s="987">
        <v>3.6970841510954147E-4</v>
      </c>
      <c r="AL22" s="987">
        <v>1.4933911240992818E-5</v>
      </c>
      <c r="AM22" s="987">
        <v>1.4989058085005701E-4</v>
      </c>
      <c r="AN22" s="987">
        <v>4.4928131933315544E-5</v>
      </c>
      <c r="AO22" s="987">
        <v>9.338183881607853E-4</v>
      </c>
      <c r="AP22" s="987">
        <v>2.9735679434931289E-5</v>
      </c>
      <c r="AQ22" s="631">
        <v>1.0048492209638751</v>
      </c>
    </row>
    <row r="23" spans="2:43" ht="16.5" customHeight="1">
      <c r="B23" s="776" t="s">
        <v>133</v>
      </c>
      <c r="C23" s="928" t="s">
        <v>14</v>
      </c>
      <c r="D23" s="629">
        <v>2.3847932019293679E-5</v>
      </c>
      <c r="E23" s="987">
        <v>2.5056580910352772E-5</v>
      </c>
      <c r="F23" s="987">
        <v>1.7808819681111919E-5</v>
      </c>
      <c r="G23" s="987">
        <v>4.7975535308913442E-5</v>
      </c>
      <c r="H23" s="987">
        <v>3.2653863007114062E-5</v>
      </c>
      <c r="I23" s="987">
        <v>4.1038164750953008E-5</v>
      </c>
      <c r="J23" s="987">
        <v>2.4772479099274589E-5</v>
      </c>
      <c r="K23" s="987">
        <v>4.1874771932866341E-5</v>
      </c>
      <c r="L23" s="987">
        <v>2.4106937533981712E-5</v>
      </c>
      <c r="M23" s="987">
        <v>2.5503172538110186E-5</v>
      </c>
      <c r="N23" s="987">
        <v>3.6760710749469594E-5</v>
      </c>
      <c r="O23" s="987">
        <v>2.3449374999290889E-5</v>
      </c>
      <c r="P23" s="987">
        <v>2.5683661801188945E-5</v>
      </c>
      <c r="Q23" s="987">
        <v>2.3976811836863247E-5</v>
      </c>
      <c r="R23" s="987">
        <v>2.2596840173194082E-4</v>
      </c>
      <c r="S23" s="987">
        <v>6.875815639399421E-4</v>
      </c>
      <c r="T23" s="987">
        <v>7.3522275312201879E-3</v>
      </c>
      <c r="U23" s="987">
        <v>1.0213520167599004</v>
      </c>
      <c r="V23" s="987">
        <v>1.0723463007537924E-2</v>
      </c>
      <c r="W23" s="987">
        <v>2.1468755842830756E-2</v>
      </c>
      <c r="X23" s="987">
        <v>1.6578526172186766E-3</v>
      </c>
      <c r="Y23" s="987">
        <v>9.3969375945266006E-4</v>
      </c>
      <c r="Z23" s="987">
        <v>7.4515605050988736E-5</v>
      </c>
      <c r="AA23" s="987">
        <v>4.5040421091703616E-5</v>
      </c>
      <c r="AB23" s="987">
        <v>8.5993698517998043E-5</v>
      </c>
      <c r="AC23" s="987">
        <v>4.8709655080160714E-5</v>
      </c>
      <c r="AD23" s="987">
        <v>6.4287781137309719E-5</v>
      </c>
      <c r="AE23" s="987">
        <v>7.9037764766539331E-5</v>
      </c>
      <c r="AF23" s="987">
        <v>1.1699470204416386E-5</v>
      </c>
      <c r="AG23" s="987">
        <v>9.5952876411860624E-5</v>
      </c>
      <c r="AH23" s="987">
        <v>1.7501852569571464E-4</v>
      </c>
      <c r="AI23" s="987">
        <v>1.6730914178623055E-4</v>
      </c>
      <c r="AJ23" s="987">
        <v>1.1766813884263369E-4</v>
      </c>
      <c r="AK23" s="987">
        <v>3.8029343566132708E-5</v>
      </c>
      <c r="AL23" s="987">
        <v>7.4140544934728206E-5</v>
      </c>
      <c r="AM23" s="987">
        <v>8.4203793103407407E-4</v>
      </c>
      <c r="AN23" s="987">
        <v>3.5867484569998548E-5</v>
      </c>
      <c r="AO23" s="987">
        <v>2.6779729150174271E-3</v>
      </c>
      <c r="AP23" s="987">
        <v>7.5426558844668721E-5</v>
      </c>
      <c r="AQ23" s="631">
        <v>1.0695307761565538</v>
      </c>
    </row>
    <row r="24" spans="2:43" ht="16.5" customHeight="1">
      <c r="B24" s="776" t="s">
        <v>135</v>
      </c>
      <c r="C24" s="928" t="s">
        <v>13</v>
      </c>
      <c r="D24" s="629">
        <v>1.6667907060164886E-6</v>
      </c>
      <c r="E24" s="987">
        <v>1.2345487162878554E-6</v>
      </c>
      <c r="F24" s="987">
        <v>1.650885122369577E-5</v>
      </c>
      <c r="G24" s="987">
        <v>3.1903395790746959E-6</v>
      </c>
      <c r="H24" s="987">
        <v>1.9626014957850192E-6</v>
      </c>
      <c r="I24" s="987">
        <v>2.169410017980686E-6</v>
      </c>
      <c r="J24" s="987">
        <v>1.8617701112362932E-6</v>
      </c>
      <c r="K24" s="987">
        <v>2.406222963272963E-6</v>
      </c>
      <c r="L24" s="987">
        <v>1.6696580358355836E-6</v>
      </c>
      <c r="M24" s="987">
        <v>2.0088155968487575E-6</v>
      </c>
      <c r="N24" s="987">
        <v>2.3421040598451445E-6</v>
      </c>
      <c r="O24" s="987">
        <v>1.7218199257576728E-6</v>
      </c>
      <c r="P24" s="987">
        <v>1.3858853316656891E-6</v>
      </c>
      <c r="Q24" s="987">
        <v>5.4060345656580009E-6</v>
      </c>
      <c r="R24" s="987">
        <v>4.5934361328896495E-5</v>
      </c>
      <c r="S24" s="987">
        <v>1.8193310047673659E-4</v>
      </c>
      <c r="T24" s="987">
        <v>7.1442876456669378E-5</v>
      </c>
      <c r="U24" s="987">
        <v>1.4220735292538248E-4</v>
      </c>
      <c r="V24" s="987">
        <v>1.0005654710835816</v>
      </c>
      <c r="W24" s="987">
        <v>1.2276464080287187E-4</v>
      </c>
      <c r="X24" s="987">
        <v>1.7267622044666049E-4</v>
      </c>
      <c r="Y24" s="987">
        <v>1.9328516163574392E-5</v>
      </c>
      <c r="Z24" s="987">
        <v>5.1000784584341573E-5</v>
      </c>
      <c r="AA24" s="987">
        <v>3.2467382152537164E-6</v>
      </c>
      <c r="AB24" s="987">
        <v>7.5680338902006275E-6</v>
      </c>
      <c r="AC24" s="987">
        <v>2.7017594663773018E-6</v>
      </c>
      <c r="AD24" s="987">
        <v>4.8322161787983016E-6</v>
      </c>
      <c r="AE24" s="987">
        <v>3.8459230208656016E-6</v>
      </c>
      <c r="AF24" s="987">
        <v>1.1192895232798612E-6</v>
      </c>
      <c r="AG24" s="987">
        <v>7.1290149221384988E-6</v>
      </c>
      <c r="AH24" s="987">
        <v>6.259163271992225E-6</v>
      </c>
      <c r="AI24" s="987">
        <v>1.2491719723500288E-5</v>
      </c>
      <c r="AJ24" s="987">
        <v>6.954374841697986E-6</v>
      </c>
      <c r="AK24" s="987">
        <v>2.2772847783958082E-6</v>
      </c>
      <c r="AL24" s="987">
        <v>3.2247811091914633E-6</v>
      </c>
      <c r="AM24" s="987">
        <v>4.9788085458868984E-5</v>
      </c>
      <c r="AN24" s="987">
        <v>2.8140180006363815E-6</v>
      </c>
      <c r="AO24" s="987">
        <v>2.0946382702668441E-6</v>
      </c>
      <c r="AP24" s="987">
        <v>1.2404672793584758E-5</v>
      </c>
      <c r="AQ24" s="631">
        <v>1.0015470455025606</v>
      </c>
    </row>
    <row r="25" spans="2:43" ht="16.5" customHeight="1">
      <c r="B25" s="776" t="s">
        <v>136</v>
      </c>
      <c r="C25" s="928" t="s">
        <v>577</v>
      </c>
      <c r="D25" s="629">
        <v>4.2089047072173948E-7</v>
      </c>
      <c r="E25" s="987">
        <v>9.8800705929371438E-7</v>
      </c>
      <c r="F25" s="987">
        <v>2.2897605306331863E-7</v>
      </c>
      <c r="G25" s="987">
        <v>6.744845131139019E-7</v>
      </c>
      <c r="H25" s="987">
        <v>5.7536246551875382E-7</v>
      </c>
      <c r="I25" s="987">
        <v>5.1245608498261741E-7</v>
      </c>
      <c r="J25" s="987">
        <v>4.5541540715076498E-7</v>
      </c>
      <c r="K25" s="987">
        <v>1.2375560659008932E-6</v>
      </c>
      <c r="L25" s="987">
        <v>4.0789784834560296E-7</v>
      </c>
      <c r="M25" s="987">
        <v>4.0882779586233188E-7</v>
      </c>
      <c r="N25" s="987">
        <v>4.9611214830265781E-7</v>
      </c>
      <c r="O25" s="987">
        <v>3.9722984568081288E-7</v>
      </c>
      <c r="P25" s="987">
        <v>3.1426687914452243E-7</v>
      </c>
      <c r="Q25" s="987">
        <v>9.8008503562093547E-7</v>
      </c>
      <c r="R25" s="987">
        <v>1.0933987011199249E-6</v>
      </c>
      <c r="S25" s="987">
        <v>3.1354436121331691E-6</v>
      </c>
      <c r="T25" s="987">
        <v>6.4853330435220754E-7</v>
      </c>
      <c r="U25" s="987">
        <v>7.4379391703401604E-7</v>
      </c>
      <c r="V25" s="987">
        <v>3.8972994145259187E-7</v>
      </c>
      <c r="W25" s="987">
        <v>1.0002243953324734</v>
      </c>
      <c r="X25" s="987">
        <v>3.848144027874365E-7</v>
      </c>
      <c r="Y25" s="987">
        <v>5.0829767909258665E-7</v>
      </c>
      <c r="Z25" s="987">
        <v>1.4242614396341308E-5</v>
      </c>
      <c r="AA25" s="987">
        <v>8.2984609809222613E-7</v>
      </c>
      <c r="AB25" s="987">
        <v>1.3602830544895574E-6</v>
      </c>
      <c r="AC25" s="987">
        <v>7.4197465508743743E-7</v>
      </c>
      <c r="AD25" s="987">
        <v>2.8283903945850749E-6</v>
      </c>
      <c r="AE25" s="987">
        <v>1.7370053636528819E-6</v>
      </c>
      <c r="AF25" s="987">
        <v>4.7483644601872341E-7</v>
      </c>
      <c r="AG25" s="987">
        <v>1.680928917457398E-6</v>
      </c>
      <c r="AH25" s="987">
        <v>2.3290010253532893E-6</v>
      </c>
      <c r="AI25" s="987">
        <v>8.3779302326497525E-6</v>
      </c>
      <c r="AJ25" s="987">
        <v>1.0605746687127044E-6</v>
      </c>
      <c r="AK25" s="987">
        <v>6.0154045221641096E-7</v>
      </c>
      <c r="AL25" s="987">
        <v>1.2141102056252867E-6</v>
      </c>
      <c r="AM25" s="987">
        <v>8.6414812851439193E-6</v>
      </c>
      <c r="AN25" s="987">
        <v>1.5415385848532088E-6</v>
      </c>
      <c r="AO25" s="987">
        <v>5.179662502380058E-7</v>
      </c>
      <c r="AP25" s="987">
        <v>2.5128501688545747E-6</v>
      </c>
      <c r="AQ25" s="631">
        <v>1.0002900897839031</v>
      </c>
    </row>
    <row r="26" spans="2:43" ht="16.5" customHeight="1">
      <c r="B26" s="776" t="s">
        <v>138</v>
      </c>
      <c r="C26" s="928" t="s">
        <v>15</v>
      </c>
      <c r="D26" s="629">
        <v>2.0917356110924294E-5</v>
      </c>
      <c r="E26" s="987">
        <v>1.8327388057014449E-5</v>
      </c>
      <c r="F26" s="987">
        <v>8.1462169699043593E-4</v>
      </c>
      <c r="G26" s="987">
        <v>4.5369759621332902E-5</v>
      </c>
      <c r="H26" s="987">
        <v>2.6788792151074003E-5</v>
      </c>
      <c r="I26" s="987">
        <v>2.4339860443250608E-5</v>
      </c>
      <c r="J26" s="987">
        <v>1.7837251922458469E-5</v>
      </c>
      <c r="K26" s="987">
        <v>2.9386671142341845E-5</v>
      </c>
      <c r="L26" s="987">
        <v>2.1724499994993231E-5</v>
      </c>
      <c r="M26" s="987">
        <v>1.9056089377190712E-5</v>
      </c>
      <c r="N26" s="987">
        <v>2.6376169886316542E-5</v>
      </c>
      <c r="O26" s="987">
        <v>1.7136189028903787E-5</v>
      </c>
      <c r="P26" s="987">
        <v>1.3499127659629022E-5</v>
      </c>
      <c r="Q26" s="987">
        <v>1.6861936890574998E-5</v>
      </c>
      <c r="R26" s="987">
        <v>1.8287931568831481E-5</v>
      </c>
      <c r="S26" s="987">
        <v>1.6502338511331307E-5</v>
      </c>
      <c r="T26" s="987">
        <v>1.6157274749235086E-5</v>
      </c>
      <c r="U26" s="987">
        <v>1.9778610834109577E-5</v>
      </c>
      <c r="V26" s="987">
        <v>1.9478555969128017E-5</v>
      </c>
      <c r="W26" s="987">
        <v>1.7990439232162779E-5</v>
      </c>
      <c r="X26" s="987">
        <v>1.0058450098305243</v>
      </c>
      <c r="Y26" s="987">
        <v>3.4317614403319457E-5</v>
      </c>
      <c r="Z26" s="987">
        <v>4.2915489162455277E-5</v>
      </c>
      <c r="AA26" s="987">
        <v>3.3637256151043617E-5</v>
      </c>
      <c r="AB26" s="987">
        <v>5.7787700114676371E-5</v>
      </c>
      <c r="AC26" s="987">
        <v>3.3118839103984454E-5</v>
      </c>
      <c r="AD26" s="987">
        <v>4.8085285470826209E-5</v>
      </c>
      <c r="AE26" s="987">
        <v>4.6825959275970676E-5</v>
      </c>
      <c r="AF26" s="987">
        <v>7.6100446967539384E-6</v>
      </c>
      <c r="AG26" s="987">
        <v>2.1283281426447736E-4</v>
      </c>
      <c r="AH26" s="987">
        <v>5.8165036405719588E-5</v>
      </c>
      <c r="AI26" s="987">
        <v>8.9467125368271526E-5</v>
      </c>
      <c r="AJ26" s="987">
        <v>3.1817820216614087E-5</v>
      </c>
      <c r="AK26" s="987">
        <v>2.1181901920579921E-5</v>
      </c>
      <c r="AL26" s="987">
        <v>3.7753579705718198E-5</v>
      </c>
      <c r="AM26" s="987">
        <v>6.2064519882781529E-4</v>
      </c>
      <c r="AN26" s="987">
        <v>2.5286402085675205E-5</v>
      </c>
      <c r="AO26" s="987">
        <v>1.5955022027625016E-5</v>
      </c>
      <c r="AP26" s="987">
        <v>5.0899593882175372E-5</v>
      </c>
      <c r="AQ26" s="631">
        <v>1.0085337504537495</v>
      </c>
    </row>
    <row r="27" spans="2:43" ht="16.5" customHeight="1">
      <c r="B27" s="776" t="s">
        <v>139</v>
      </c>
      <c r="C27" s="928" t="s">
        <v>16</v>
      </c>
      <c r="D27" s="629">
        <v>5.5971296825975392E-4</v>
      </c>
      <c r="E27" s="987">
        <v>1.2052887624374278E-3</v>
      </c>
      <c r="F27" s="987">
        <v>2.2029299138083651E-3</v>
      </c>
      <c r="G27" s="987">
        <v>1.2407097671987156E-3</v>
      </c>
      <c r="H27" s="987">
        <v>2.3101354762768114E-3</v>
      </c>
      <c r="I27" s="987">
        <v>7.5203517069161018E-3</v>
      </c>
      <c r="J27" s="987">
        <v>3.9731919479345824E-3</v>
      </c>
      <c r="K27" s="987">
        <v>1.0125997098657479E-3</v>
      </c>
      <c r="L27" s="987">
        <v>4.9628831755336522E-4</v>
      </c>
      <c r="M27" s="987">
        <v>6.9992274460098857E-4</v>
      </c>
      <c r="N27" s="987">
        <v>3.3677684465256261E-3</v>
      </c>
      <c r="O27" s="987">
        <v>2.0984499344665034E-3</v>
      </c>
      <c r="P27" s="987">
        <v>9.3104138408496816E-3</v>
      </c>
      <c r="Q27" s="987">
        <v>6.0883618453126838E-4</v>
      </c>
      <c r="R27" s="987">
        <v>5.4099138018822996E-4</v>
      </c>
      <c r="S27" s="987">
        <v>8.804211514887953E-4</v>
      </c>
      <c r="T27" s="987">
        <v>1.7673400884228438E-3</v>
      </c>
      <c r="U27" s="987">
        <v>1.3149850042207633E-3</v>
      </c>
      <c r="V27" s="987">
        <v>8.7362790521143779E-4</v>
      </c>
      <c r="W27" s="987">
        <v>1.8227316506655665E-3</v>
      </c>
      <c r="X27" s="987">
        <v>5.3111999567732177E-4</v>
      </c>
      <c r="Y27" s="987">
        <v>1.014698997045155</v>
      </c>
      <c r="Z27" s="987">
        <v>1.194374000566552E-3</v>
      </c>
      <c r="AA27" s="987">
        <v>2.3178871842256033E-3</v>
      </c>
      <c r="AB27" s="987">
        <v>1.5172682892854714E-3</v>
      </c>
      <c r="AC27" s="987">
        <v>1.3233023614223458E-3</v>
      </c>
      <c r="AD27" s="987">
        <v>1.8853577952958574E-3</v>
      </c>
      <c r="AE27" s="987">
        <v>3.9118348133141724E-3</v>
      </c>
      <c r="AF27" s="987">
        <v>2.8336670278299788E-4</v>
      </c>
      <c r="AG27" s="987">
        <v>9.564743156185941E-4</v>
      </c>
      <c r="AH27" s="987">
        <v>4.5903783301275069E-3</v>
      </c>
      <c r="AI27" s="987">
        <v>2.2205269041560001E-3</v>
      </c>
      <c r="AJ27" s="987">
        <v>3.391352090957343E-3</v>
      </c>
      <c r="AK27" s="987">
        <v>1.2066040768598438E-3</v>
      </c>
      <c r="AL27" s="987">
        <v>9.8110416436646194E-3</v>
      </c>
      <c r="AM27" s="987">
        <v>2.3849367247969671E-3</v>
      </c>
      <c r="AN27" s="987">
        <v>1.8763814313601168E-3</v>
      </c>
      <c r="AO27" s="987">
        <v>3.0424105197385868E-2</v>
      </c>
      <c r="AP27" s="987">
        <v>1.3373934290477208E-3</v>
      </c>
      <c r="AQ27" s="631">
        <v>1.1296693992331224</v>
      </c>
    </row>
    <row r="28" spans="2:43" ht="16.5" customHeight="1">
      <c r="B28" s="776" t="s">
        <v>140</v>
      </c>
      <c r="C28" s="928" t="s">
        <v>17</v>
      </c>
      <c r="D28" s="629">
        <v>3.8450459452548571E-3</v>
      </c>
      <c r="E28" s="987">
        <v>1.7969685720566498E-3</v>
      </c>
      <c r="F28" s="987">
        <v>5.461586537497911E-4</v>
      </c>
      <c r="G28" s="987">
        <v>5.1225148541231211E-3</v>
      </c>
      <c r="H28" s="987">
        <v>2.0073523575538529E-3</v>
      </c>
      <c r="I28" s="987">
        <v>3.5909324670782674E-3</v>
      </c>
      <c r="J28" s="987">
        <v>4.6084689049505348E-3</v>
      </c>
      <c r="K28" s="987">
        <v>2.7644238253766093E-3</v>
      </c>
      <c r="L28" s="987">
        <v>4.7318867160361325E-3</v>
      </c>
      <c r="M28" s="987">
        <v>4.0415258922395659E-3</v>
      </c>
      <c r="N28" s="987">
        <v>6.8271817074893318E-3</v>
      </c>
      <c r="O28" s="987">
        <v>7.5085557907299226E-3</v>
      </c>
      <c r="P28" s="987">
        <v>6.7918823465486803E-3</v>
      </c>
      <c r="Q28" s="987">
        <v>4.4999806578693144E-3</v>
      </c>
      <c r="R28" s="987">
        <v>2.918303049212805E-3</v>
      </c>
      <c r="S28" s="987">
        <v>2.7018029375805606E-3</v>
      </c>
      <c r="T28" s="987">
        <v>2.3294657227623844E-3</v>
      </c>
      <c r="U28" s="987">
        <v>4.9721502370037021E-3</v>
      </c>
      <c r="V28" s="987">
        <v>2.5332245185496188E-3</v>
      </c>
      <c r="W28" s="987">
        <v>2.4067906499225691E-3</v>
      </c>
      <c r="X28" s="987">
        <v>1.2081684175530734E-3</v>
      </c>
      <c r="Y28" s="987">
        <v>2.4734903813770073E-3</v>
      </c>
      <c r="Z28" s="987">
        <v>1.0016128226307102</v>
      </c>
      <c r="AA28" s="987">
        <v>1.4486608514468532E-2</v>
      </c>
      <c r="AB28" s="987">
        <v>3.3465544940800153E-2</v>
      </c>
      <c r="AC28" s="987">
        <v>4.652927980775364E-3</v>
      </c>
      <c r="AD28" s="987">
        <v>4.7209497627932638E-3</v>
      </c>
      <c r="AE28" s="987">
        <v>3.4475469023902208E-3</v>
      </c>
      <c r="AF28" s="987">
        <v>1.0163942131752524E-2</v>
      </c>
      <c r="AG28" s="987">
        <v>8.9215043517200578E-3</v>
      </c>
      <c r="AH28" s="987">
        <v>5.6385738209029325E-3</v>
      </c>
      <c r="AI28" s="987">
        <v>1.0486894871049094E-2</v>
      </c>
      <c r="AJ28" s="987">
        <v>4.9819852514301705E-3</v>
      </c>
      <c r="AK28" s="987">
        <v>3.1258111345602857E-3</v>
      </c>
      <c r="AL28" s="987">
        <v>3.1590400384924706E-3</v>
      </c>
      <c r="AM28" s="987">
        <v>2.4982450787490043E-3</v>
      </c>
      <c r="AN28" s="987">
        <v>3.8449598677535498E-3</v>
      </c>
      <c r="AO28" s="987">
        <v>1.497932231977694E-3</v>
      </c>
      <c r="AP28" s="987">
        <v>3.9360538252804309E-3</v>
      </c>
      <c r="AQ28" s="631">
        <v>1.2008676179406241</v>
      </c>
    </row>
    <row r="29" spans="2:43" ht="16.5" customHeight="1">
      <c r="B29" s="776" t="s">
        <v>141</v>
      </c>
      <c r="C29" s="928" t="s">
        <v>18</v>
      </c>
      <c r="D29" s="629">
        <v>1.2176041592889503E-2</v>
      </c>
      <c r="E29" s="987">
        <v>5.9290518346657552E-3</v>
      </c>
      <c r="F29" s="987">
        <v>4.4932576428339628E-3</v>
      </c>
      <c r="G29" s="987">
        <v>3.919428518901899E-2</v>
      </c>
      <c r="H29" s="987">
        <v>1.686347624996664E-2</v>
      </c>
      <c r="I29" s="987">
        <v>2.3749686599583552E-2</v>
      </c>
      <c r="J29" s="987">
        <v>5.2957137344551125E-2</v>
      </c>
      <c r="K29" s="987">
        <v>1.6879453769124066E-2</v>
      </c>
      <c r="L29" s="987">
        <v>2.0253303875965321E-2</v>
      </c>
      <c r="M29" s="987">
        <v>2.915335389464202E-2</v>
      </c>
      <c r="N29" s="987">
        <v>4.2784911077697774E-2</v>
      </c>
      <c r="O29" s="987">
        <v>8.8486141394779519E-2</v>
      </c>
      <c r="P29" s="987">
        <v>0.10567876199974632</v>
      </c>
      <c r="Q29" s="987">
        <v>2.0970472095692184E-2</v>
      </c>
      <c r="R29" s="987">
        <v>1.6565543165713587E-2</v>
      </c>
      <c r="S29" s="987">
        <v>1.2166023195779216E-2</v>
      </c>
      <c r="T29" s="987">
        <v>1.422392928198171E-2</v>
      </c>
      <c r="U29" s="987">
        <v>2.4145863696858162E-2</v>
      </c>
      <c r="V29" s="987">
        <v>1.3218166312325618E-2</v>
      </c>
      <c r="W29" s="987">
        <v>7.2894002925840938E-3</v>
      </c>
      <c r="X29" s="987">
        <v>1.3453929183018798E-2</v>
      </c>
      <c r="Y29" s="987">
        <v>1.7789589089377774E-2</v>
      </c>
      <c r="Z29" s="987">
        <v>6.2112588461698181E-3</v>
      </c>
      <c r="AA29" s="987">
        <v>1.0828197436543145</v>
      </c>
      <c r="AB29" s="987">
        <v>4.1484357361608569E-2</v>
      </c>
      <c r="AC29" s="987">
        <v>6.375048861946625E-2</v>
      </c>
      <c r="AD29" s="987">
        <v>2.580586883573123E-2</v>
      </c>
      <c r="AE29" s="987">
        <v>6.1383903688686679E-3</v>
      </c>
      <c r="AF29" s="987">
        <v>1.8169680898537132E-3</v>
      </c>
      <c r="AG29" s="987">
        <v>8.5275497275910331E-3</v>
      </c>
      <c r="AH29" s="987">
        <v>9.8125891729786332E-3</v>
      </c>
      <c r="AI29" s="987">
        <v>1.3319821616842415E-2</v>
      </c>
      <c r="AJ29" s="987">
        <v>2.114394379211653E-2</v>
      </c>
      <c r="AK29" s="987">
        <v>1.3254591592650685E-2</v>
      </c>
      <c r="AL29" s="987">
        <v>6.3178032307528321E-3</v>
      </c>
      <c r="AM29" s="987">
        <v>6.6020289996006586E-3</v>
      </c>
      <c r="AN29" s="987">
        <v>3.8806583829786856E-2</v>
      </c>
      <c r="AO29" s="987">
        <v>9.8228155565800203E-3</v>
      </c>
      <c r="AP29" s="987">
        <v>9.6679025468992767E-3</v>
      </c>
      <c r="AQ29" s="631">
        <v>1.9637244846206074</v>
      </c>
    </row>
    <row r="30" spans="2:43" ht="16.5" customHeight="1">
      <c r="B30" s="776" t="s">
        <v>143</v>
      </c>
      <c r="C30" s="928" t="s">
        <v>29</v>
      </c>
      <c r="D30" s="629">
        <v>1.0328194915126417E-3</v>
      </c>
      <c r="E30" s="987">
        <v>6.0869302981615681E-4</v>
      </c>
      <c r="F30" s="987">
        <v>3.9914854812432397E-4</v>
      </c>
      <c r="G30" s="987">
        <v>4.284616548298619E-3</v>
      </c>
      <c r="H30" s="987">
        <v>3.1595954477067231E-3</v>
      </c>
      <c r="I30" s="987">
        <v>1.5874819915749209E-3</v>
      </c>
      <c r="J30" s="987">
        <v>3.8385540730313103E-3</v>
      </c>
      <c r="K30" s="987">
        <v>3.8480092569641447E-3</v>
      </c>
      <c r="L30" s="987">
        <v>1.0518249343756264E-3</v>
      </c>
      <c r="M30" s="987">
        <v>1.4915071913697022E-3</v>
      </c>
      <c r="N30" s="987">
        <v>2.0813226885300264E-3</v>
      </c>
      <c r="O30" s="987">
        <v>1.548071189316008E-3</v>
      </c>
      <c r="P30" s="987">
        <v>2.3814386922241123E-3</v>
      </c>
      <c r="Q30" s="987">
        <v>1.13827164002825E-3</v>
      </c>
      <c r="R30" s="987">
        <v>1.4614551597802892E-3</v>
      </c>
      <c r="S30" s="987">
        <v>1.1197042281567992E-3</v>
      </c>
      <c r="T30" s="987">
        <v>1.115121679616585E-3</v>
      </c>
      <c r="U30" s="987">
        <v>2.2321797304470006E-3</v>
      </c>
      <c r="V30" s="987">
        <v>7.6672684335368595E-4</v>
      </c>
      <c r="W30" s="987">
        <v>5.7952686575380363E-4</v>
      </c>
      <c r="X30" s="987">
        <v>5.9634926916299965E-4</v>
      </c>
      <c r="Y30" s="987">
        <v>2.0013668216431351E-3</v>
      </c>
      <c r="Z30" s="987">
        <v>1.4031419414194846E-3</v>
      </c>
      <c r="AA30" s="987">
        <v>1.0923286791782005E-3</v>
      </c>
      <c r="AB30" s="987">
        <v>1.0983393378789044</v>
      </c>
      <c r="AC30" s="987">
        <v>1.044954952910801E-2</v>
      </c>
      <c r="AD30" s="987">
        <v>3.8461579221784593E-3</v>
      </c>
      <c r="AE30" s="987">
        <v>1.9504581103893545E-3</v>
      </c>
      <c r="AF30" s="987">
        <v>3.1402680899349759E-4</v>
      </c>
      <c r="AG30" s="987">
        <v>6.3157363869254255E-3</v>
      </c>
      <c r="AH30" s="987">
        <v>3.8492838866009205E-3</v>
      </c>
      <c r="AI30" s="987">
        <v>5.2752928139976861E-3</v>
      </c>
      <c r="AJ30" s="987">
        <v>1.1177592650812978E-2</v>
      </c>
      <c r="AK30" s="987">
        <v>5.9101232980550223E-3</v>
      </c>
      <c r="AL30" s="987">
        <v>3.0718808502651039E-3</v>
      </c>
      <c r="AM30" s="987">
        <v>1.7984486373233913E-3</v>
      </c>
      <c r="AN30" s="987">
        <v>1.1538061500030901E-2</v>
      </c>
      <c r="AO30" s="987">
        <v>1.17473749927662E-3</v>
      </c>
      <c r="AP30" s="987">
        <v>3.6487015096273914E-3</v>
      </c>
      <c r="AQ30" s="631">
        <v>1.2094786452238733</v>
      </c>
    </row>
    <row r="31" spans="2:43" ht="16.5" customHeight="1">
      <c r="B31" s="776" t="s">
        <v>145</v>
      </c>
      <c r="C31" s="928" t="s">
        <v>30</v>
      </c>
      <c r="D31" s="629">
        <v>8.7069427695382715E-4</v>
      </c>
      <c r="E31" s="987">
        <v>4.7972916478432727E-4</v>
      </c>
      <c r="F31" s="987">
        <v>4.4877512778336001E-4</v>
      </c>
      <c r="G31" s="987">
        <v>3.6190639671500905E-3</v>
      </c>
      <c r="H31" s="987">
        <v>1.5890586300826189E-3</v>
      </c>
      <c r="I31" s="987">
        <v>9.8658419574350928E-4</v>
      </c>
      <c r="J31" s="987">
        <v>2.3961188312007532E-3</v>
      </c>
      <c r="K31" s="987">
        <v>3.7501458714917168E-3</v>
      </c>
      <c r="L31" s="987">
        <v>5.8297109702765203E-4</v>
      </c>
      <c r="M31" s="987">
        <v>6.4492870794610779E-4</v>
      </c>
      <c r="N31" s="987">
        <v>2.6055913963345914E-3</v>
      </c>
      <c r="O31" s="987">
        <v>1.4435905549809464E-3</v>
      </c>
      <c r="P31" s="987">
        <v>1.6065547949321232E-3</v>
      </c>
      <c r="Q31" s="987">
        <v>6.0412099838806003E-4</v>
      </c>
      <c r="R31" s="987">
        <v>7.1571859274578611E-4</v>
      </c>
      <c r="S31" s="987">
        <v>4.5676338659766486E-4</v>
      </c>
      <c r="T31" s="987">
        <v>6.0678696846410915E-4</v>
      </c>
      <c r="U31" s="987">
        <v>1.1246341299946182E-3</v>
      </c>
      <c r="V31" s="987">
        <v>6.9362715285665229E-4</v>
      </c>
      <c r="W31" s="987">
        <v>5.0674936903962397E-4</v>
      </c>
      <c r="X31" s="987">
        <v>4.7080702159464248E-4</v>
      </c>
      <c r="Y31" s="987">
        <v>9.0040036200757592E-4</v>
      </c>
      <c r="Z31" s="987">
        <v>2.9980405413236552E-3</v>
      </c>
      <c r="AA31" s="987">
        <v>1.3285387428470965E-2</v>
      </c>
      <c r="AB31" s="987">
        <v>3.2175759584955319E-3</v>
      </c>
      <c r="AC31" s="987">
        <v>1.0014945737077101</v>
      </c>
      <c r="AD31" s="987">
        <v>2.2531721144281279E-3</v>
      </c>
      <c r="AE31" s="987">
        <v>3.7198453663711039E-3</v>
      </c>
      <c r="AF31" s="987">
        <v>3.0868282886913973E-4</v>
      </c>
      <c r="AG31" s="987">
        <v>2.8774562899460988E-3</v>
      </c>
      <c r="AH31" s="987">
        <v>6.5050973126181194E-3</v>
      </c>
      <c r="AI31" s="987">
        <v>3.0504406160805037E-2</v>
      </c>
      <c r="AJ31" s="987">
        <v>5.6891070924573869E-3</v>
      </c>
      <c r="AK31" s="987">
        <v>3.995272702697744E-3</v>
      </c>
      <c r="AL31" s="987">
        <v>8.1823442732266785E-4</v>
      </c>
      <c r="AM31" s="987">
        <v>9.2164605411803452E-4</v>
      </c>
      <c r="AN31" s="987">
        <v>2.0609692086026858E-2</v>
      </c>
      <c r="AO31" s="987">
        <v>6.8014528537145536E-4</v>
      </c>
      <c r="AP31" s="987">
        <v>2.1517176582074183E-2</v>
      </c>
      <c r="AQ31" s="631">
        <v>1.1484989265372065</v>
      </c>
    </row>
    <row r="32" spans="2:43" ht="16.5" customHeight="1">
      <c r="B32" s="776" t="s">
        <v>146</v>
      </c>
      <c r="C32" s="928" t="s">
        <v>19</v>
      </c>
      <c r="D32" s="629">
        <v>5.0185731884113537E-2</v>
      </c>
      <c r="E32" s="987">
        <v>1.544304968993864E-2</v>
      </c>
      <c r="F32" s="987">
        <v>3.0317955549878498E-2</v>
      </c>
      <c r="G32" s="987">
        <v>1.7396636826207904E-2</v>
      </c>
      <c r="H32" s="987">
        <v>5.8738384980657539E-2</v>
      </c>
      <c r="I32" s="987">
        <v>5.556958037180159E-2</v>
      </c>
      <c r="J32" s="987">
        <v>4.8140564501839143E-2</v>
      </c>
      <c r="K32" s="987">
        <v>2.9293296168411209E-2</v>
      </c>
      <c r="L32" s="987">
        <v>3.7797293244889049E-2</v>
      </c>
      <c r="M32" s="987">
        <v>3.8669186759399614E-2</v>
      </c>
      <c r="N32" s="987">
        <v>2.7678769722585407E-2</v>
      </c>
      <c r="O32" s="987">
        <v>2.042297165286287E-2</v>
      </c>
      <c r="P32" s="987">
        <v>1.6117218004621198E-2</v>
      </c>
      <c r="Q32" s="987">
        <v>3.1951190231939694E-2</v>
      </c>
      <c r="R32" s="987">
        <v>2.9681359564059567E-2</v>
      </c>
      <c r="S32" s="987">
        <v>2.8921037970877021E-2</v>
      </c>
      <c r="T32" s="987">
        <v>3.2126930230979574E-2</v>
      </c>
      <c r="U32" s="987">
        <v>2.787275141233278E-2</v>
      </c>
      <c r="V32" s="987">
        <v>3.2839304088352249E-2</v>
      </c>
      <c r="W32" s="987">
        <v>2.8856769905124511E-2</v>
      </c>
      <c r="X32" s="987">
        <v>3.2570672083631291E-2</v>
      </c>
      <c r="Y32" s="987">
        <v>5.1429137348937691E-2</v>
      </c>
      <c r="Z32" s="987">
        <v>3.7485959974567155E-2</v>
      </c>
      <c r="AA32" s="987">
        <v>1.4574277636686893E-2</v>
      </c>
      <c r="AB32" s="987">
        <v>1.7684133985380081E-2</v>
      </c>
      <c r="AC32" s="987">
        <v>1.3561858784316264E-2</v>
      </c>
      <c r="AD32" s="987">
        <v>1.0117242887096154</v>
      </c>
      <c r="AE32" s="987">
        <v>7.1605089312322574E-3</v>
      </c>
      <c r="AF32" s="987">
        <v>1.6812579662752781E-3</v>
      </c>
      <c r="AG32" s="987">
        <v>3.6690484834787922E-2</v>
      </c>
      <c r="AH32" s="987">
        <v>1.2567176636401119E-2</v>
      </c>
      <c r="AI32" s="987">
        <v>9.5575868039990061E-3</v>
      </c>
      <c r="AJ32" s="987">
        <v>1.2988909575959657E-2</v>
      </c>
      <c r="AK32" s="987">
        <v>3.6643147371509782E-2</v>
      </c>
      <c r="AL32" s="987">
        <v>2.9802493487035574E-2</v>
      </c>
      <c r="AM32" s="987">
        <v>1.773986113127771E-2</v>
      </c>
      <c r="AN32" s="987">
        <v>5.4631330357328665E-2</v>
      </c>
      <c r="AO32" s="987">
        <v>0.15193653923103248</v>
      </c>
      <c r="AP32" s="987">
        <v>1.2557127453388869E-2</v>
      </c>
      <c r="AQ32" s="631">
        <v>2.2210067350642344</v>
      </c>
    </row>
    <row r="33" spans="2:43" ht="16.5" customHeight="1">
      <c r="B33" s="776" t="s">
        <v>147</v>
      </c>
      <c r="C33" s="928" t="s">
        <v>20</v>
      </c>
      <c r="D33" s="629">
        <v>8.2285428441488222E-3</v>
      </c>
      <c r="E33" s="987">
        <v>9.3061053471387226E-3</v>
      </c>
      <c r="F33" s="987">
        <v>9.3748288079758268E-3</v>
      </c>
      <c r="G33" s="987">
        <v>3.5415023693772876E-2</v>
      </c>
      <c r="H33" s="987">
        <v>7.9164637947019868E-3</v>
      </c>
      <c r="I33" s="987">
        <v>1.7688088512583886E-2</v>
      </c>
      <c r="J33" s="987">
        <v>1.0715944925498684E-2</v>
      </c>
      <c r="K33" s="987">
        <v>7.3187902753308201E-3</v>
      </c>
      <c r="L33" s="987">
        <v>3.9752025512377999E-3</v>
      </c>
      <c r="M33" s="987">
        <v>5.2864300047196118E-3</v>
      </c>
      <c r="N33" s="987">
        <v>1.1801426416309187E-2</v>
      </c>
      <c r="O33" s="987">
        <v>7.3175549269308172E-3</v>
      </c>
      <c r="P33" s="987">
        <v>8.8977153043833801E-3</v>
      </c>
      <c r="Q33" s="987">
        <v>1.228458100243229E-2</v>
      </c>
      <c r="R33" s="987">
        <v>7.4800570094646088E-3</v>
      </c>
      <c r="S33" s="987">
        <v>7.3392963387071469E-3</v>
      </c>
      <c r="T33" s="987">
        <v>1.3939794047226405E-2</v>
      </c>
      <c r="U33" s="987">
        <v>7.2274087301833984E-3</v>
      </c>
      <c r="V33" s="987">
        <v>6.2261665566258556E-3</v>
      </c>
      <c r="W33" s="987">
        <v>6.1813579949693857E-3</v>
      </c>
      <c r="X33" s="987">
        <v>4.0241152429617982E-3</v>
      </c>
      <c r="Y33" s="987">
        <v>1.5362491822896458E-2</v>
      </c>
      <c r="Z33" s="987">
        <v>1.4007880375722507E-2</v>
      </c>
      <c r="AA33" s="987">
        <v>1.8856499641969161E-2</v>
      </c>
      <c r="AB33" s="987">
        <v>2.4449389585009734E-2</v>
      </c>
      <c r="AC33" s="987">
        <v>2.4870809393493492E-2</v>
      </c>
      <c r="AD33" s="987">
        <v>1.7849960204008593E-2</v>
      </c>
      <c r="AE33" s="987">
        <v>1.0352793889613956</v>
      </c>
      <c r="AF33" s="987">
        <v>6.2403826729555259E-2</v>
      </c>
      <c r="AG33" s="987">
        <v>2.4918826846461576E-2</v>
      </c>
      <c r="AH33" s="987">
        <v>8.9862078380642269E-3</v>
      </c>
      <c r="AI33" s="987">
        <v>1.8381463476578229E-2</v>
      </c>
      <c r="AJ33" s="987">
        <v>8.8546193579136703E-3</v>
      </c>
      <c r="AK33" s="987">
        <v>9.6939991090416264E-3</v>
      </c>
      <c r="AL33" s="987">
        <v>2.2822367060005604E-2</v>
      </c>
      <c r="AM33" s="987">
        <v>7.7657449600246811E-3</v>
      </c>
      <c r="AN33" s="987">
        <v>1.1413680077142382E-2</v>
      </c>
      <c r="AO33" s="987">
        <v>4.8325311578015749E-3</v>
      </c>
      <c r="AP33" s="987">
        <v>1.1307860119282316E-2</v>
      </c>
      <c r="AQ33" s="631">
        <v>1.5500024410436699</v>
      </c>
    </row>
    <row r="34" spans="2:43" ht="16.5" customHeight="1">
      <c r="B34" s="776" t="s">
        <v>149</v>
      </c>
      <c r="C34" s="928" t="s">
        <v>21</v>
      </c>
      <c r="D34" s="629">
        <v>3.4039038783161587E-3</v>
      </c>
      <c r="E34" s="987">
        <v>2.3521524873488424E-3</v>
      </c>
      <c r="F34" s="987">
        <v>2.2025746535337394E-3</v>
      </c>
      <c r="G34" s="987">
        <v>1.4986684691750855E-2</v>
      </c>
      <c r="H34" s="987">
        <v>5.8303470447916405E-3</v>
      </c>
      <c r="I34" s="987">
        <v>7.1400732037761178E-3</v>
      </c>
      <c r="J34" s="987">
        <v>4.6113253083038307E-3</v>
      </c>
      <c r="K34" s="987">
        <v>5.3643579741635963E-3</v>
      </c>
      <c r="L34" s="987">
        <v>3.710257508218896E-3</v>
      </c>
      <c r="M34" s="987">
        <v>4.9806390831779301E-3</v>
      </c>
      <c r="N34" s="987">
        <v>5.4835987875849566E-3</v>
      </c>
      <c r="O34" s="987">
        <v>4.2925683986003594E-3</v>
      </c>
      <c r="P34" s="987">
        <v>2.6393265810543188E-3</v>
      </c>
      <c r="Q34" s="987">
        <v>7.4297717141335838E-3</v>
      </c>
      <c r="R34" s="987">
        <v>4.9488790233595988E-3</v>
      </c>
      <c r="S34" s="987">
        <v>4.6403243978268968E-3</v>
      </c>
      <c r="T34" s="987">
        <v>3.3108832948902608E-3</v>
      </c>
      <c r="U34" s="987">
        <v>3.0861901247919515E-3</v>
      </c>
      <c r="V34" s="987">
        <v>3.7542214132416296E-3</v>
      </c>
      <c r="W34" s="987">
        <v>3.5615401640860956E-3</v>
      </c>
      <c r="X34" s="987">
        <v>1.7673006918009163E-3</v>
      </c>
      <c r="Y34" s="987">
        <v>5.6162669880881625E-3</v>
      </c>
      <c r="Z34" s="987">
        <v>5.9298540491380496E-3</v>
      </c>
      <c r="AA34" s="987">
        <v>7.1680885103885591E-3</v>
      </c>
      <c r="AB34" s="987">
        <v>4.4859984268616248E-3</v>
      </c>
      <c r="AC34" s="987">
        <v>4.516226398681455E-3</v>
      </c>
      <c r="AD34" s="987">
        <v>2.6425072906555064E-2</v>
      </c>
      <c r="AE34" s="987">
        <v>1.6101490873740108E-2</v>
      </c>
      <c r="AF34" s="987">
        <v>1.0190136108870109</v>
      </c>
      <c r="AG34" s="987">
        <v>2.0884519085476425E-2</v>
      </c>
      <c r="AH34" s="987">
        <v>1.7717404235000862E-2</v>
      </c>
      <c r="AI34" s="987">
        <v>2.979701140193346E-3</v>
      </c>
      <c r="AJ34" s="987">
        <v>6.1413318366693075E-3</v>
      </c>
      <c r="AK34" s="987">
        <v>1.5901486887241398E-2</v>
      </c>
      <c r="AL34" s="987">
        <v>2.0669226753801544E-2</v>
      </c>
      <c r="AM34" s="987">
        <v>8.5333584086956966E-3</v>
      </c>
      <c r="AN34" s="987">
        <v>1.6842044398506426E-2</v>
      </c>
      <c r="AO34" s="987">
        <v>5.046981138250182E-3</v>
      </c>
      <c r="AP34" s="987">
        <v>3.2161477376434669E-2</v>
      </c>
      <c r="AQ34" s="631">
        <v>1.3356310607254858</v>
      </c>
    </row>
    <row r="35" spans="2:43" ht="16.5" customHeight="1">
      <c r="B35" s="776" t="s">
        <v>151</v>
      </c>
      <c r="C35" s="928" t="s">
        <v>32</v>
      </c>
      <c r="D35" s="629">
        <v>4.1025816858533057E-2</v>
      </c>
      <c r="E35" s="987">
        <v>4.2701835203038531E-2</v>
      </c>
      <c r="F35" s="987">
        <v>2.859732360668844E-2</v>
      </c>
      <c r="G35" s="987">
        <v>0.10051292024568223</v>
      </c>
      <c r="H35" s="987">
        <v>3.1349166925092403E-2</v>
      </c>
      <c r="I35" s="987">
        <v>2.161924783397472E-2</v>
      </c>
      <c r="J35" s="987">
        <v>3.5470184403968701E-2</v>
      </c>
      <c r="K35" s="987">
        <v>2.1026986262460582E-2</v>
      </c>
      <c r="L35" s="987">
        <v>4.2624529892290763E-2</v>
      </c>
      <c r="M35" s="987">
        <v>1.6932928630680359E-2</v>
      </c>
      <c r="N35" s="987">
        <v>4.2051547933699703E-2</v>
      </c>
      <c r="O35" s="987">
        <v>2.0927789487321095E-2</v>
      </c>
      <c r="P35" s="987">
        <v>2.5761883934272537E-2</v>
      </c>
      <c r="Q35" s="987">
        <v>2.4213476196591709E-2</v>
      </c>
      <c r="R35" s="987">
        <v>1.7413877524849717E-2</v>
      </c>
      <c r="S35" s="987">
        <v>1.5750987076251305E-2</v>
      </c>
      <c r="T35" s="987">
        <v>1.8538391201948355E-2</v>
      </c>
      <c r="U35" s="987">
        <v>1.5610147742988901E-2</v>
      </c>
      <c r="V35" s="987">
        <v>1.6037079697885925E-2</v>
      </c>
      <c r="W35" s="987">
        <v>1.7572977006678401E-2</v>
      </c>
      <c r="X35" s="987">
        <v>1.1619117619964722E-2</v>
      </c>
      <c r="Y35" s="987">
        <v>8.8247042302486034E-2</v>
      </c>
      <c r="Z35" s="987">
        <v>3.2934907846458569E-2</v>
      </c>
      <c r="AA35" s="987">
        <v>2.8065128756350609E-2</v>
      </c>
      <c r="AB35" s="987">
        <v>1.9887981110907751E-2</v>
      </c>
      <c r="AC35" s="987">
        <v>4.2912266853471388E-2</v>
      </c>
      <c r="AD35" s="987">
        <v>7.6280485158977909E-2</v>
      </c>
      <c r="AE35" s="987">
        <v>2.6086228500496109E-2</v>
      </c>
      <c r="AF35" s="987">
        <v>3.0966091167477965E-3</v>
      </c>
      <c r="AG35" s="987">
        <v>1.0725399782329719</v>
      </c>
      <c r="AH35" s="987">
        <v>2.3212390273572112E-2</v>
      </c>
      <c r="AI35" s="987">
        <v>2.4001268137955289E-2</v>
      </c>
      <c r="AJ35" s="987">
        <v>2.1384831384437083E-2</v>
      </c>
      <c r="AK35" s="987">
        <v>1.4587736377406901E-2</v>
      </c>
      <c r="AL35" s="987">
        <v>2.9686615242629784E-2</v>
      </c>
      <c r="AM35" s="987">
        <v>1.4427872750211807E-2</v>
      </c>
      <c r="AN35" s="987">
        <v>3.6488162230034316E-2</v>
      </c>
      <c r="AO35" s="987">
        <v>4.7879733608100106E-2</v>
      </c>
      <c r="AP35" s="987">
        <v>6.6416280270896966E-2</v>
      </c>
      <c r="AQ35" s="631">
        <v>2.2754937334389735</v>
      </c>
    </row>
    <row r="36" spans="2:43" ht="16.5" customHeight="1">
      <c r="B36" s="776" t="s">
        <v>153</v>
      </c>
      <c r="C36" s="928" t="s">
        <v>22</v>
      </c>
      <c r="D36" s="629">
        <v>6.3280989919545852E-3</v>
      </c>
      <c r="E36" s="987">
        <v>3.7027167681430028E-3</v>
      </c>
      <c r="F36" s="987">
        <v>7.0761573777557742E-3</v>
      </c>
      <c r="G36" s="987">
        <v>1.392124118676419E-2</v>
      </c>
      <c r="H36" s="987">
        <v>8.4061561756168298E-3</v>
      </c>
      <c r="I36" s="987">
        <v>8.7905974818183394E-3</v>
      </c>
      <c r="J36" s="987">
        <v>7.9656129834071478E-3</v>
      </c>
      <c r="K36" s="987">
        <v>2.5049310557354074E-2</v>
      </c>
      <c r="L36" s="987">
        <v>6.2214924744125486E-3</v>
      </c>
      <c r="M36" s="987">
        <v>8.2358966616730717E-3</v>
      </c>
      <c r="N36" s="987">
        <v>7.766818881331153E-3</v>
      </c>
      <c r="O36" s="987">
        <v>6.519428262144026E-3</v>
      </c>
      <c r="P36" s="987">
        <v>7.2447081946201541E-3</v>
      </c>
      <c r="Q36" s="987">
        <v>7.8295996129974753E-3</v>
      </c>
      <c r="R36" s="987">
        <v>7.1635244415890875E-3</v>
      </c>
      <c r="S36" s="987">
        <v>1.3431441236632506E-2</v>
      </c>
      <c r="T36" s="987">
        <v>9.07657288312636E-3</v>
      </c>
      <c r="U36" s="987">
        <v>9.9629216569448731E-3</v>
      </c>
      <c r="V36" s="987">
        <v>1.3198289198958685E-2</v>
      </c>
      <c r="W36" s="987">
        <v>1.4007442502514398E-2</v>
      </c>
      <c r="X36" s="987">
        <v>4.4675467769666318E-3</v>
      </c>
      <c r="Y36" s="987">
        <v>9.1375180579292108E-3</v>
      </c>
      <c r="Z36" s="987">
        <v>1.2300128006205306E-2</v>
      </c>
      <c r="AA36" s="987">
        <v>1.3605260641504992E-2</v>
      </c>
      <c r="AB36" s="987">
        <v>3.9388829748749743E-2</v>
      </c>
      <c r="AC36" s="987">
        <v>1.2966869168723557E-2</v>
      </c>
      <c r="AD36" s="987">
        <v>3.4006838108444237E-2</v>
      </c>
      <c r="AE36" s="987">
        <v>4.8501317332939921E-2</v>
      </c>
      <c r="AF36" s="987">
        <v>4.5606858327647453E-3</v>
      </c>
      <c r="AG36" s="987">
        <v>1.3791270726194035E-2</v>
      </c>
      <c r="AH36" s="987">
        <v>1.1563419203238454</v>
      </c>
      <c r="AI36" s="987">
        <v>2.583447327641402E-2</v>
      </c>
      <c r="AJ36" s="987">
        <v>2.0320155065512206E-2</v>
      </c>
      <c r="AK36" s="987">
        <v>1.2849367736132536E-2</v>
      </c>
      <c r="AL36" s="987">
        <v>5.9402085172785508E-2</v>
      </c>
      <c r="AM36" s="987">
        <v>4.0395780453281467E-2</v>
      </c>
      <c r="AN36" s="987">
        <v>2.0082807309500225E-2</v>
      </c>
      <c r="AO36" s="987">
        <v>6.4192121369073141E-3</v>
      </c>
      <c r="AP36" s="987">
        <v>6.5505940652680117E-2</v>
      </c>
      <c r="AQ36" s="631">
        <v>1.7917760340572393</v>
      </c>
    </row>
    <row r="37" spans="2:43" ht="16.5" customHeight="1">
      <c r="B37" s="776" t="s">
        <v>155</v>
      </c>
      <c r="C37" s="928" t="s">
        <v>23</v>
      </c>
      <c r="D37" s="629">
        <v>1.4160283330428868E-3</v>
      </c>
      <c r="E37" s="987">
        <v>1.1372264149149061E-3</v>
      </c>
      <c r="F37" s="987">
        <v>2.2793827455535797E-3</v>
      </c>
      <c r="G37" s="987">
        <v>2.8290153615750072E-3</v>
      </c>
      <c r="H37" s="987">
        <v>1.7410755657954781E-3</v>
      </c>
      <c r="I37" s="987">
        <v>1.1470279046951976E-3</v>
      </c>
      <c r="J37" s="987">
        <v>2.1237221824603031E-3</v>
      </c>
      <c r="K37" s="987">
        <v>6.595831880928444E-4</v>
      </c>
      <c r="L37" s="987">
        <v>1.2480541425849961E-3</v>
      </c>
      <c r="M37" s="987">
        <v>6.7692551755463239E-4</v>
      </c>
      <c r="N37" s="987">
        <v>1.5301433562567594E-3</v>
      </c>
      <c r="O37" s="987">
        <v>2.5370463548675202E-3</v>
      </c>
      <c r="P37" s="987">
        <v>1.0224154553531027E-3</v>
      </c>
      <c r="Q37" s="987">
        <v>9.7076104549142161E-4</v>
      </c>
      <c r="R37" s="987">
        <v>1.8212417537023303E-3</v>
      </c>
      <c r="S37" s="987">
        <v>1.2524517909530705E-3</v>
      </c>
      <c r="T37" s="987">
        <v>6.9526406141231568E-4</v>
      </c>
      <c r="U37" s="987">
        <v>3.5700526736800797E-4</v>
      </c>
      <c r="V37" s="987">
        <v>8.2567956561454354E-4</v>
      </c>
      <c r="W37" s="987">
        <v>5.031698316501083E-4</v>
      </c>
      <c r="X37" s="987">
        <v>2.5368626640149921E-4</v>
      </c>
      <c r="Y37" s="987">
        <v>8.3364280615736178E-4</v>
      </c>
      <c r="Z37" s="987">
        <v>3.0406758568463773E-3</v>
      </c>
      <c r="AA37" s="987">
        <v>1.038678595538629E-3</v>
      </c>
      <c r="AB37" s="987">
        <v>2.5751570030545365E-3</v>
      </c>
      <c r="AC37" s="987">
        <v>4.9830733846067312E-3</v>
      </c>
      <c r="AD37" s="987">
        <v>1.8803358879749066E-3</v>
      </c>
      <c r="AE37" s="987">
        <v>1.3490423401564574E-3</v>
      </c>
      <c r="AF37" s="987">
        <v>2.6518837938659443E-4</v>
      </c>
      <c r="AG37" s="987">
        <v>1.6881412935671751E-3</v>
      </c>
      <c r="AH37" s="987">
        <v>1.2697037269644009E-3</v>
      </c>
      <c r="AI37" s="987">
        <v>1.00053229046581</v>
      </c>
      <c r="AJ37" s="987">
        <v>2.1265430451897797E-3</v>
      </c>
      <c r="AK37" s="987">
        <v>1.1150593133004876E-3</v>
      </c>
      <c r="AL37" s="987">
        <v>1.4733520069598566E-3</v>
      </c>
      <c r="AM37" s="987">
        <v>1.0112476544040989E-3</v>
      </c>
      <c r="AN37" s="987">
        <v>1.2067089735282675E-3</v>
      </c>
      <c r="AO37" s="987">
        <v>6.5986402253465299E-4</v>
      </c>
      <c r="AP37" s="987">
        <v>0.24701996160634013</v>
      </c>
      <c r="AQ37" s="631">
        <v>1.3010955724676612</v>
      </c>
    </row>
    <row r="38" spans="2:43" ht="16.5" customHeight="1">
      <c r="B38" s="776" t="s">
        <v>156</v>
      </c>
      <c r="C38" s="928" t="s">
        <v>24</v>
      </c>
      <c r="D38" s="629">
        <v>9.7256891999645119E-5</v>
      </c>
      <c r="E38" s="987">
        <v>2.4335790123701479E-4</v>
      </c>
      <c r="F38" s="987">
        <v>6.4273663300397246E-5</v>
      </c>
      <c r="G38" s="987">
        <v>2.281197217768136E-4</v>
      </c>
      <c r="H38" s="987">
        <v>4.2229194273493654E-4</v>
      </c>
      <c r="I38" s="987">
        <v>1.1577193716006612E-4</v>
      </c>
      <c r="J38" s="987">
        <v>2.6070493685605389E-4</v>
      </c>
      <c r="K38" s="987">
        <v>3.9791647123234341E-4</v>
      </c>
      <c r="L38" s="987">
        <v>7.878371556889344E-5</v>
      </c>
      <c r="M38" s="987">
        <v>2.3843135190699028E-4</v>
      </c>
      <c r="N38" s="987">
        <v>1.5990332837875702E-4</v>
      </c>
      <c r="O38" s="987">
        <v>2.4584247532476834E-4</v>
      </c>
      <c r="P38" s="987">
        <v>1.191200857193348E-4</v>
      </c>
      <c r="Q38" s="987">
        <v>7.1141900080464978E-4</v>
      </c>
      <c r="R38" s="987">
        <v>7.3512616713501363E-4</v>
      </c>
      <c r="S38" s="987">
        <v>4.9251837523177399E-4</v>
      </c>
      <c r="T38" s="987">
        <v>3.6170375361560113E-4</v>
      </c>
      <c r="U38" s="987">
        <v>1.2739018974487317E-3</v>
      </c>
      <c r="V38" s="987">
        <v>8.8377534853064928E-4</v>
      </c>
      <c r="W38" s="987">
        <v>1.8992045682167452E-3</v>
      </c>
      <c r="X38" s="987">
        <v>1.729267077269746E-4</v>
      </c>
      <c r="Y38" s="987">
        <v>2.1347189330293671E-4</v>
      </c>
      <c r="Z38" s="987">
        <v>2.5946573343757793E-4</v>
      </c>
      <c r="AA38" s="987">
        <v>7.3727372146242906E-4</v>
      </c>
      <c r="AB38" s="987">
        <v>3.3551181932835422E-4</v>
      </c>
      <c r="AC38" s="987">
        <v>2.7500951375942118E-4</v>
      </c>
      <c r="AD38" s="987">
        <v>4.277418822044199E-4</v>
      </c>
      <c r="AE38" s="987">
        <v>4.6697356142566635E-4</v>
      </c>
      <c r="AF38" s="987">
        <v>4.1370877891567559E-5</v>
      </c>
      <c r="AG38" s="987">
        <v>6.2623161662059799E-4</v>
      </c>
      <c r="AH38" s="987">
        <v>4.4899451817457742E-3</v>
      </c>
      <c r="AI38" s="987">
        <v>2.3204605493982021E-4</v>
      </c>
      <c r="AJ38" s="987">
        <v>1.0001307014718688</v>
      </c>
      <c r="AK38" s="987">
        <v>1.743817790741196E-4</v>
      </c>
      <c r="AL38" s="987">
        <v>2.8547874655052559E-4</v>
      </c>
      <c r="AM38" s="987">
        <v>6.1486292149306055E-4</v>
      </c>
      <c r="AN38" s="987">
        <v>5.3927846896554166E-4</v>
      </c>
      <c r="AO38" s="987">
        <v>1.1587774027963218E-4</v>
      </c>
      <c r="AP38" s="987">
        <v>4.9590078353860397E-4</v>
      </c>
      <c r="AQ38" s="631">
        <v>1.0196638740097947</v>
      </c>
    </row>
    <row r="39" spans="2:43" ht="16.5" customHeight="1">
      <c r="B39" s="776" t="s">
        <v>158</v>
      </c>
      <c r="C39" s="928" t="s">
        <v>31</v>
      </c>
      <c r="D39" s="629">
        <v>2.1074454935835713E-4</v>
      </c>
      <c r="E39" s="987">
        <v>5.5189383808173756E-5</v>
      </c>
      <c r="F39" s="987">
        <v>5.7317938491836612E-5</v>
      </c>
      <c r="G39" s="987">
        <v>1.3931904432961013E-4</v>
      </c>
      <c r="H39" s="987">
        <v>7.4634669655386811E-5</v>
      </c>
      <c r="I39" s="987">
        <v>4.5437795360364448E-5</v>
      </c>
      <c r="J39" s="987">
        <v>6.6539693439759398E-5</v>
      </c>
      <c r="K39" s="987">
        <v>1.0828603154329536E-4</v>
      </c>
      <c r="L39" s="987">
        <v>5.888371763201879E-5</v>
      </c>
      <c r="M39" s="987">
        <v>3.39588071404715E-5</v>
      </c>
      <c r="N39" s="987">
        <v>6.5199878535358269E-5</v>
      </c>
      <c r="O39" s="987">
        <v>5.6053582963941457E-5</v>
      </c>
      <c r="P39" s="987">
        <v>4.6528818940529918E-5</v>
      </c>
      <c r="Q39" s="987">
        <v>4.2671979233495613E-5</v>
      </c>
      <c r="R39" s="987">
        <v>4.3854451491370492E-5</v>
      </c>
      <c r="S39" s="987">
        <v>4.165460213610359E-5</v>
      </c>
      <c r="T39" s="987">
        <v>3.6085601921938803E-5</v>
      </c>
      <c r="U39" s="987">
        <v>3.0619788690076009E-5</v>
      </c>
      <c r="V39" s="987">
        <v>3.750448276139111E-5</v>
      </c>
      <c r="W39" s="987">
        <v>3.5795333547356739E-5</v>
      </c>
      <c r="X39" s="987">
        <v>1.9621878241963851E-5</v>
      </c>
      <c r="Y39" s="987">
        <v>1.0006074994021755E-4</v>
      </c>
      <c r="Z39" s="987">
        <v>7.6436065219771828E-5</v>
      </c>
      <c r="AA39" s="987">
        <v>9.6275879759844221E-5</v>
      </c>
      <c r="AB39" s="987">
        <v>4.1872138519130929E-4</v>
      </c>
      <c r="AC39" s="987">
        <v>1.1066815587941095E-4</v>
      </c>
      <c r="AD39" s="987">
        <v>1.5004020895178661E-4</v>
      </c>
      <c r="AE39" s="987">
        <v>2.6465276336582957E-4</v>
      </c>
      <c r="AF39" s="987">
        <v>2.3577736462645399E-5</v>
      </c>
      <c r="AG39" s="987">
        <v>9.7199440967848212E-4</v>
      </c>
      <c r="AH39" s="987">
        <v>1.037444296773494E-3</v>
      </c>
      <c r="AI39" s="987">
        <v>7.8604986058093286E-5</v>
      </c>
      <c r="AJ39" s="987">
        <v>8.0918617669805223E-5</v>
      </c>
      <c r="AK39" s="987">
        <v>1.0143248203747455</v>
      </c>
      <c r="AL39" s="987">
        <v>1.0030053417108438E-4</v>
      </c>
      <c r="AM39" s="987">
        <v>9.9563668686615501E-5</v>
      </c>
      <c r="AN39" s="987">
        <v>1.4079388586310315E-4</v>
      </c>
      <c r="AO39" s="987">
        <v>6.0177567406080105E-5</v>
      </c>
      <c r="AP39" s="987">
        <v>2.5959957733596903E-3</v>
      </c>
      <c r="AQ39" s="631">
        <v>1.0220369490884056</v>
      </c>
    </row>
    <row r="40" spans="2:43" ht="16.5" customHeight="1">
      <c r="B40" s="776" t="s">
        <v>160</v>
      </c>
      <c r="C40" s="928" t="s">
        <v>447</v>
      </c>
      <c r="D40" s="629">
        <v>2.9957541437820406E-4</v>
      </c>
      <c r="E40" s="987">
        <v>2.7403094851524825E-4</v>
      </c>
      <c r="F40" s="987">
        <v>4.9210938255244939E-3</v>
      </c>
      <c r="G40" s="987">
        <v>4.0452161402695311E-3</v>
      </c>
      <c r="H40" s="987">
        <v>1.137573863825937E-3</v>
      </c>
      <c r="I40" s="987">
        <v>1.562626355406843E-3</v>
      </c>
      <c r="J40" s="987">
        <v>1.3054839165654785E-3</v>
      </c>
      <c r="K40" s="987">
        <v>3.8072840617411128E-3</v>
      </c>
      <c r="L40" s="987">
        <v>1.0927529824332261E-3</v>
      </c>
      <c r="M40" s="987">
        <v>6.6208200177914609E-4</v>
      </c>
      <c r="N40" s="987">
        <v>1.0510469832816301E-3</v>
      </c>
      <c r="O40" s="987">
        <v>1.3280725228072511E-3</v>
      </c>
      <c r="P40" s="987">
        <v>6.9306497181809135E-4</v>
      </c>
      <c r="Q40" s="987">
        <v>1.2456219584366373E-3</v>
      </c>
      <c r="R40" s="987">
        <v>2.6297732647892987E-3</v>
      </c>
      <c r="S40" s="987">
        <v>3.1231205072518686E-3</v>
      </c>
      <c r="T40" s="987">
        <v>8.918699873955335E-4</v>
      </c>
      <c r="U40" s="987">
        <v>9.1490275620901066E-4</v>
      </c>
      <c r="V40" s="987">
        <v>1.0707992204627961E-3</v>
      </c>
      <c r="W40" s="987">
        <v>1.9068535453040879E-3</v>
      </c>
      <c r="X40" s="987">
        <v>2.511124356784259E-4</v>
      </c>
      <c r="Y40" s="987">
        <v>1.1960593932932866E-3</v>
      </c>
      <c r="Z40" s="987">
        <v>1.6419841604843437E-3</v>
      </c>
      <c r="AA40" s="987">
        <v>1.5562006879283161E-3</v>
      </c>
      <c r="AB40" s="987">
        <v>1.0412169657227728E-2</v>
      </c>
      <c r="AC40" s="987">
        <v>2.4296612754083602E-3</v>
      </c>
      <c r="AD40" s="987">
        <v>1.0757299959712691E-3</v>
      </c>
      <c r="AE40" s="987">
        <v>3.5464264809437194E-3</v>
      </c>
      <c r="AF40" s="987">
        <v>4.0555828051202738E-4</v>
      </c>
      <c r="AG40" s="987">
        <v>1.4470433794816684E-3</v>
      </c>
      <c r="AH40" s="987">
        <v>2.082924132927749E-3</v>
      </c>
      <c r="AI40" s="987">
        <v>3.9486288030354057E-4</v>
      </c>
      <c r="AJ40" s="987">
        <v>1.3897197770881607E-3</v>
      </c>
      <c r="AK40" s="987">
        <v>1.2055818663634461E-3</v>
      </c>
      <c r="AL40" s="987">
        <v>1.0004178383145981</v>
      </c>
      <c r="AM40" s="987">
        <v>2.3071426667321047E-3</v>
      </c>
      <c r="AN40" s="987">
        <v>3.2282995275737959E-3</v>
      </c>
      <c r="AO40" s="987">
        <v>3.6776144219689849E-4</v>
      </c>
      <c r="AP40" s="987">
        <v>5.2111228695811444E-3</v>
      </c>
      <c r="AQ40" s="631">
        <v>1.0745300444524897</v>
      </c>
    </row>
    <row r="41" spans="2:43" ht="16.5" customHeight="1">
      <c r="B41" s="776" t="s">
        <v>162</v>
      </c>
      <c r="C41" s="928" t="s">
        <v>25</v>
      </c>
      <c r="D41" s="629">
        <v>2.6557305489250678E-2</v>
      </c>
      <c r="E41" s="987">
        <v>2.1729462515561945E-2</v>
      </c>
      <c r="F41" s="987">
        <v>1.310474089411438E-2</v>
      </c>
      <c r="G41" s="987">
        <v>5.5127010726172342E-2</v>
      </c>
      <c r="H41" s="987">
        <v>3.4030318519588106E-2</v>
      </c>
      <c r="I41" s="987">
        <v>3.7405737508130914E-2</v>
      </c>
      <c r="J41" s="987">
        <v>2.2543225085867803E-2</v>
      </c>
      <c r="K41" s="987">
        <v>4.6420460645694057E-2</v>
      </c>
      <c r="L41" s="987">
        <v>2.7738567108329844E-2</v>
      </c>
      <c r="M41" s="987">
        <v>2.9316824570986964E-2</v>
      </c>
      <c r="N41" s="987">
        <v>3.6015298201445542E-2</v>
      </c>
      <c r="O41" s="987">
        <v>2.4803375895832057E-2</v>
      </c>
      <c r="P41" s="987">
        <v>1.7364145436002312E-2</v>
      </c>
      <c r="Q41" s="987">
        <v>2.3673645307191838E-2</v>
      </c>
      <c r="R41" s="987">
        <v>2.7744342900090906E-2</v>
      </c>
      <c r="S41" s="987">
        <v>2.422255344524181E-2</v>
      </c>
      <c r="T41" s="987">
        <v>2.3831619239405938E-2</v>
      </c>
      <c r="U41" s="987">
        <v>3.0932208591342575E-2</v>
      </c>
      <c r="V41" s="987">
        <v>3.026094073580152E-2</v>
      </c>
      <c r="W41" s="987">
        <v>2.730000897146441E-2</v>
      </c>
      <c r="X41" s="987">
        <v>2.077608613726354E-2</v>
      </c>
      <c r="Y41" s="987">
        <v>3.613768500399564E-2</v>
      </c>
      <c r="Z41" s="987">
        <v>6.714594587335955E-2</v>
      </c>
      <c r="AA41" s="987">
        <v>5.2203792266490467E-2</v>
      </c>
      <c r="AB41" s="987">
        <v>9.6473502882762921E-2</v>
      </c>
      <c r="AC41" s="987">
        <v>4.7341208020078407E-2</v>
      </c>
      <c r="AD41" s="987">
        <v>6.5845080636428813E-2</v>
      </c>
      <c r="AE41" s="987">
        <v>7.5821206205666875E-2</v>
      </c>
      <c r="AF41" s="987">
        <v>1.259513323627417E-2</v>
      </c>
      <c r="AG41" s="987">
        <v>0.11427084595801082</v>
      </c>
      <c r="AH41" s="987">
        <v>9.6419009956015697E-2</v>
      </c>
      <c r="AI41" s="987">
        <v>5.9260101050898524E-2</v>
      </c>
      <c r="AJ41" s="987">
        <v>4.8208457857208856E-2</v>
      </c>
      <c r="AK41" s="987">
        <v>3.3309603231445023E-2</v>
      </c>
      <c r="AL41" s="987">
        <v>5.8978265414485004E-2</v>
      </c>
      <c r="AM41" s="987">
        <v>1.0868346658682297</v>
      </c>
      <c r="AN41" s="987">
        <v>3.3502337848055806E-2</v>
      </c>
      <c r="AO41" s="987">
        <v>1.6303540944482282E-2</v>
      </c>
      <c r="AP41" s="987">
        <v>5.0602551210007937E-2</v>
      </c>
      <c r="AQ41" s="631">
        <v>2.652150811388676</v>
      </c>
    </row>
    <row r="42" spans="2:43" ht="16.5" customHeight="1">
      <c r="B42" s="776">
        <v>37</v>
      </c>
      <c r="C42" s="928" t="s">
        <v>26</v>
      </c>
      <c r="D42" s="629">
        <v>1.877028639733885E-4</v>
      </c>
      <c r="E42" s="987">
        <v>1.7087408895111614E-4</v>
      </c>
      <c r="F42" s="987">
        <v>6.8387832728243408E-4</v>
      </c>
      <c r="G42" s="987">
        <v>2.181600433583981E-4</v>
      </c>
      <c r="H42" s="987">
        <v>3.3817839246968128E-4</v>
      </c>
      <c r="I42" s="987">
        <v>3.1025383569658515E-4</v>
      </c>
      <c r="J42" s="987">
        <v>1.785411198794544E-4</v>
      </c>
      <c r="K42" s="987">
        <v>3.7385195000205984E-4</v>
      </c>
      <c r="L42" s="987">
        <v>1.1352111833374916E-4</v>
      </c>
      <c r="M42" s="987">
        <v>1.7080760120832971E-4</v>
      </c>
      <c r="N42" s="987">
        <v>1.6049815592466727E-4</v>
      </c>
      <c r="O42" s="987">
        <v>1.1172915982383044E-4</v>
      </c>
      <c r="P42" s="987">
        <v>1.4879852836840559E-4</v>
      </c>
      <c r="Q42" s="987">
        <v>1.5419075383717583E-4</v>
      </c>
      <c r="R42" s="987">
        <v>1.909533481214282E-4</v>
      </c>
      <c r="S42" s="987">
        <v>2.2923407996402171E-4</v>
      </c>
      <c r="T42" s="987">
        <v>1.9599380377199283E-4</v>
      </c>
      <c r="U42" s="987">
        <v>2.3645026105059184E-4</v>
      </c>
      <c r="V42" s="987">
        <v>1.5873639533614994E-4</v>
      </c>
      <c r="W42" s="987">
        <v>1.6185391490970312E-4</v>
      </c>
      <c r="X42" s="987">
        <v>1.3478078746494913E-4</v>
      </c>
      <c r="Y42" s="987">
        <v>1.6203236330580276E-4</v>
      </c>
      <c r="Z42" s="987">
        <v>4.0049280711570187E-4</v>
      </c>
      <c r="AA42" s="987">
        <v>2.4512180565246163E-4</v>
      </c>
      <c r="AB42" s="987">
        <v>6.2667844811474559E-4</v>
      </c>
      <c r="AC42" s="987">
        <v>2.476502681799421E-4</v>
      </c>
      <c r="AD42" s="987">
        <v>9.2639168920219232E-4</v>
      </c>
      <c r="AE42" s="987">
        <v>6.0827721430251535E-4</v>
      </c>
      <c r="AF42" s="987">
        <v>3.3634421136147051E-4</v>
      </c>
      <c r="AG42" s="987">
        <v>4.7004161180092197E-4</v>
      </c>
      <c r="AH42" s="987">
        <v>8.5038877271418241E-3</v>
      </c>
      <c r="AI42" s="987">
        <v>5.7689024595765912E-4</v>
      </c>
      <c r="AJ42" s="987">
        <v>1.9965267101907155E-3</v>
      </c>
      <c r="AK42" s="987">
        <v>9.1719489491492185E-3</v>
      </c>
      <c r="AL42" s="987">
        <v>2.383575398530925E-3</v>
      </c>
      <c r="AM42" s="987">
        <v>1.297062566465157E-3</v>
      </c>
      <c r="AN42" s="987">
        <v>1.0117820978506029</v>
      </c>
      <c r="AO42" s="987">
        <v>1.7075162360556095E-4</v>
      </c>
      <c r="AP42" s="987">
        <v>1.8705477520995894E-3</v>
      </c>
      <c r="AQ42" s="642">
        <v>1.0464053077725073</v>
      </c>
    </row>
    <row r="43" spans="2:43" ht="16.5" customHeight="1">
      <c r="B43" s="776">
        <v>38</v>
      </c>
      <c r="C43" s="928" t="s">
        <v>27</v>
      </c>
      <c r="D43" s="629">
        <v>8.1043202260393807E-4</v>
      </c>
      <c r="E43" s="987">
        <v>2.5745662694072443E-3</v>
      </c>
      <c r="F43" s="987">
        <v>1.3043008315824288E-3</v>
      </c>
      <c r="G43" s="987">
        <v>1.007094445941534E-3</v>
      </c>
      <c r="H43" s="987">
        <v>1.3246047256477349E-3</v>
      </c>
      <c r="I43" s="987">
        <v>1.7718315546632044E-3</v>
      </c>
      <c r="J43" s="987">
        <v>1.0810035953733056E-3</v>
      </c>
      <c r="K43" s="987">
        <v>9.4559215460640448E-4</v>
      </c>
      <c r="L43" s="987">
        <v>6.1353866228810322E-4</v>
      </c>
      <c r="M43" s="987">
        <v>4.017646187189336E-4</v>
      </c>
      <c r="N43" s="987">
        <v>1.9527382238321653E-3</v>
      </c>
      <c r="O43" s="987">
        <v>5.6201183660204248E-4</v>
      </c>
      <c r="P43" s="987">
        <v>4.5518204118284174E-4</v>
      </c>
      <c r="Q43" s="987">
        <v>6.3516139319346159E-4</v>
      </c>
      <c r="R43" s="987">
        <v>8.4728761931480968E-4</v>
      </c>
      <c r="S43" s="987">
        <v>1.5759775073083528E-3</v>
      </c>
      <c r="T43" s="987">
        <v>1.7490619675315823E-3</v>
      </c>
      <c r="U43" s="987">
        <v>9.8597977070206933E-4</v>
      </c>
      <c r="V43" s="987">
        <v>9.7749166761855401E-4</v>
      </c>
      <c r="W43" s="987">
        <v>1.6331139975580581E-3</v>
      </c>
      <c r="X43" s="987">
        <v>4.5887903726181812E-4</v>
      </c>
      <c r="Y43" s="987">
        <v>1.650891108649505E-3</v>
      </c>
      <c r="Z43" s="987">
        <v>1.6246231966014553E-3</v>
      </c>
      <c r="AA43" s="987">
        <v>4.1150823630975626E-4</v>
      </c>
      <c r="AB43" s="987">
        <v>1.5895639730498952E-3</v>
      </c>
      <c r="AC43" s="987">
        <v>3.6245457783470603E-3</v>
      </c>
      <c r="AD43" s="987">
        <v>2.5977370706737049E-3</v>
      </c>
      <c r="AE43" s="987">
        <v>4.1264056065118517E-3</v>
      </c>
      <c r="AF43" s="987">
        <v>4.1697505681606334E-4</v>
      </c>
      <c r="AG43" s="987">
        <v>2.2445032134567875E-3</v>
      </c>
      <c r="AH43" s="987">
        <v>3.0002710194720682E-3</v>
      </c>
      <c r="AI43" s="987">
        <v>3.5106000326249262E-3</v>
      </c>
      <c r="AJ43" s="987">
        <v>3.9550519405124555E-3</v>
      </c>
      <c r="AK43" s="987">
        <v>2.7705062685122309E-3</v>
      </c>
      <c r="AL43" s="987">
        <v>5.828145106797967E-3</v>
      </c>
      <c r="AM43" s="987">
        <v>2.3737734618966707E-3</v>
      </c>
      <c r="AN43" s="987">
        <v>2.222823848745632E-3</v>
      </c>
      <c r="AO43" s="987">
        <v>1.0005979783043277</v>
      </c>
      <c r="AP43" s="987">
        <v>1.3164792987208844E-3</v>
      </c>
      <c r="AQ43" s="642">
        <v>1.0675299964649652</v>
      </c>
    </row>
    <row r="44" spans="2:43" ht="16.5" customHeight="1">
      <c r="B44" s="776">
        <v>39</v>
      </c>
      <c r="C44" s="928" t="s">
        <v>28</v>
      </c>
      <c r="D44" s="629">
        <v>5.7422363792180775E-3</v>
      </c>
      <c r="E44" s="987">
        <v>4.6116470544762369E-3</v>
      </c>
      <c r="F44" s="987">
        <v>9.2432857579575929E-3</v>
      </c>
      <c r="G44" s="987">
        <v>1.147213974998252E-2</v>
      </c>
      <c r="H44" s="987">
        <v>7.0603583414144125E-3</v>
      </c>
      <c r="I44" s="987">
        <v>4.6513937670762447E-3</v>
      </c>
      <c r="J44" s="987">
        <v>8.6120556283435755E-3</v>
      </c>
      <c r="K44" s="987">
        <v>2.674722312687412E-3</v>
      </c>
      <c r="L44" s="987">
        <v>5.0610723906809969E-3</v>
      </c>
      <c r="M44" s="987">
        <v>2.7450484162067318E-3</v>
      </c>
      <c r="N44" s="987">
        <v>6.2049922594665328E-3</v>
      </c>
      <c r="O44" s="987">
        <v>1.0288155635542402E-2</v>
      </c>
      <c r="P44" s="987">
        <v>4.1460690336523019E-3</v>
      </c>
      <c r="Q44" s="987">
        <v>3.9366015925472219E-3</v>
      </c>
      <c r="R44" s="987">
        <v>7.3854459048763345E-3</v>
      </c>
      <c r="S44" s="987">
        <v>5.0789056047861846E-3</v>
      </c>
      <c r="T44" s="987">
        <v>2.8194143389952881E-3</v>
      </c>
      <c r="U44" s="987">
        <v>1.4477172426683102E-3</v>
      </c>
      <c r="V44" s="987">
        <v>3.3482714495270023E-3</v>
      </c>
      <c r="W44" s="987">
        <v>2.0404394776603525E-3</v>
      </c>
      <c r="X44" s="987">
        <v>1.028741073780886E-3</v>
      </c>
      <c r="Y44" s="987">
        <v>3.3805637479749954E-3</v>
      </c>
      <c r="Z44" s="987">
        <v>1.2330459154777769E-2</v>
      </c>
      <c r="AA44" s="987">
        <v>4.2120188406120076E-3</v>
      </c>
      <c r="AB44" s="987">
        <v>1.0442700813310704E-2</v>
      </c>
      <c r="AC44" s="987">
        <v>2.0207212385301546E-2</v>
      </c>
      <c r="AD44" s="987">
        <v>7.6250826972342938E-3</v>
      </c>
      <c r="AE44" s="987">
        <v>5.4705967543075152E-3</v>
      </c>
      <c r="AF44" s="987">
        <v>1.0753841034997623E-3</v>
      </c>
      <c r="AG44" s="987">
        <v>6.8457008401456229E-3</v>
      </c>
      <c r="AH44" s="987">
        <v>5.1488651474482471E-3</v>
      </c>
      <c r="AI44" s="987">
        <v>2.1585286153967946E-3</v>
      </c>
      <c r="AJ44" s="987">
        <v>8.6234947077800522E-3</v>
      </c>
      <c r="AK44" s="987">
        <v>4.5217556770638882E-3</v>
      </c>
      <c r="AL44" s="987">
        <v>5.9746936529006716E-3</v>
      </c>
      <c r="AM44" s="987">
        <v>4.1007816962531762E-3</v>
      </c>
      <c r="AN44" s="987">
        <v>4.8934106791725177E-3</v>
      </c>
      <c r="AO44" s="987">
        <v>2.6758611442423042E-3</v>
      </c>
      <c r="AP44" s="987">
        <v>1.0017080709683928</v>
      </c>
      <c r="AQ44" s="643">
        <v>1.2209938950373611</v>
      </c>
    </row>
    <row r="45" spans="2:43" ht="16.5" customHeight="1">
      <c r="B45" s="999"/>
      <c r="C45" s="998" t="s">
        <v>1141</v>
      </c>
      <c r="D45" s="638">
        <v>1.2635608073151794</v>
      </c>
      <c r="E45" s="639">
        <v>1.2537104096040668</v>
      </c>
      <c r="F45" s="639">
        <v>1.1452726188770928</v>
      </c>
      <c r="G45" s="639">
        <v>1.3228699929242924</v>
      </c>
      <c r="H45" s="639">
        <v>1.376551527221898</v>
      </c>
      <c r="I45" s="639">
        <v>1.214308033742854</v>
      </c>
      <c r="J45" s="639">
        <v>1.3689259620281251</v>
      </c>
      <c r="K45" s="639">
        <v>1.2063643150630561</v>
      </c>
      <c r="L45" s="639">
        <v>1.1795133882198383</v>
      </c>
      <c r="M45" s="639">
        <v>1.1980700029824232</v>
      </c>
      <c r="N45" s="639">
        <v>1.2565372849744596</v>
      </c>
      <c r="O45" s="639">
        <v>1.2393366899953373</v>
      </c>
      <c r="P45" s="639">
        <v>1.2580276923597733</v>
      </c>
      <c r="Q45" s="639">
        <v>1.1884763745933826</v>
      </c>
      <c r="R45" s="639">
        <v>1.1789906209675285</v>
      </c>
      <c r="S45" s="639">
        <v>1.1897525478298758</v>
      </c>
      <c r="T45" s="639">
        <v>1.1810711701968279</v>
      </c>
      <c r="U45" s="639">
        <v>1.1913873570390432</v>
      </c>
      <c r="V45" s="639">
        <v>1.1741021169173755</v>
      </c>
      <c r="W45" s="639">
        <v>1.163241280095221</v>
      </c>
      <c r="X45" s="639">
        <v>1.1230632811974022</v>
      </c>
      <c r="Y45" s="639">
        <v>1.2927923252826008</v>
      </c>
      <c r="Z45" s="639">
        <v>1.2606771054349231</v>
      </c>
      <c r="AA45" s="639">
        <v>1.279878533802091</v>
      </c>
      <c r="AB45" s="639">
        <v>1.4232592691083272</v>
      </c>
      <c r="AC45" s="639">
        <v>1.2673733585914484</v>
      </c>
      <c r="AD45" s="639">
        <v>1.2920873908587329</v>
      </c>
      <c r="AE45" s="639">
        <v>1.2480321445842204</v>
      </c>
      <c r="AF45" s="639">
        <v>1.1200709221131133</v>
      </c>
      <c r="AG45" s="639">
        <v>1.3351020965313822</v>
      </c>
      <c r="AH45" s="639">
        <v>1.3796281948067477</v>
      </c>
      <c r="AI45" s="639">
        <v>1.2140980023004975</v>
      </c>
      <c r="AJ45" s="639">
        <v>1.1909758100479584</v>
      </c>
      <c r="AK45" s="639">
        <v>1.2004159910731973</v>
      </c>
      <c r="AL45" s="639">
        <v>1.2736555121972608</v>
      </c>
      <c r="AM45" s="639">
        <v>1.2133398732423437</v>
      </c>
      <c r="AN45" s="627">
        <v>1.3325197584223949</v>
      </c>
      <c r="AO45" s="627">
        <v>1.4064557588859505</v>
      </c>
      <c r="AP45" s="644">
        <v>1.5486183584467561</v>
      </c>
      <c r="AQ45" s="946"/>
    </row>
  </sheetData>
  <sheetProtection algorithmName="SHA-512" hashValue="bpIp/D56HmG/FXbqQeojmSQ/V+Lz1VnpKgHPd9cYWvLXfoEwMdVxszX1lqaeO40pUU9v7cGRD9OjFaNyAckzVQ==" saltValue="p9inAfK3qJeoSCF7+Vf2DQ==" spinCount="100000" sheet="1"/>
  <mergeCells count="2">
    <mergeCell ref="B2:D2"/>
    <mergeCell ref="B4:C5"/>
  </mergeCells>
  <phoneticPr fontId="28"/>
  <pageMargins left="0.78740157480314965" right="0.78740157480314965" top="0.78740157480314965" bottom="0.78740157480314965" header="0" footer="0.19685039370078741"/>
  <pageSetup paperSize="8" scale="77" orientation="landscape" useFirstPageNumber="1" r:id="rId1"/>
  <headerFooter alignWithMargins="0">
    <oddFooter>&amp;C&amp;P / 2 ﾍﾟｰｼﾞ</oddFooter>
  </headerFooter>
  <colBreaks count="1" manualBreakCount="1">
    <brk id="21" min="1" max="41"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5609B-B403-41AC-836C-A3405B9A9FF4}">
  <sheetPr>
    <tabColor theme="0" tint="-0.249977111117893"/>
    <pageSetUpPr autoPageBreaks="0"/>
  </sheetPr>
  <dimension ref="B2:Y46"/>
  <sheetViews>
    <sheetView showGridLines="0" view="pageBreakPreview" topLeftCell="A4" zoomScaleNormal="100" zoomScaleSheetLayoutView="100" workbookViewId="0">
      <selection activeCell="C32" sqref="C32"/>
    </sheetView>
  </sheetViews>
  <sheetFormatPr defaultColWidth="13.5" defaultRowHeight="15" customHeight="1"/>
  <cols>
    <col min="1" max="1" width="2.1640625" style="800" customWidth="1"/>
    <col min="2" max="2" width="6.1640625" style="800" customWidth="1"/>
    <col min="3" max="3" width="30.1640625" style="800" customWidth="1"/>
    <col min="4" max="4" width="12.1640625" style="800" customWidth="1"/>
    <col min="5" max="5" width="14.1640625" style="800" customWidth="1"/>
    <col min="6" max="19" width="13.5" style="800" customWidth="1"/>
    <col min="20" max="25" width="13.5" style="800" hidden="1" customWidth="1"/>
    <col min="26" max="16384" width="13.5" style="800"/>
  </cols>
  <sheetData>
    <row r="2" spans="2:25" ht="20.25" customHeight="1">
      <c r="B2" s="1502" t="s">
        <v>924</v>
      </c>
      <c r="C2" s="1503"/>
      <c r="D2" s="1016"/>
    </row>
    <row r="3" spans="2:25" ht="18.75" customHeight="1">
      <c r="E3" s="788"/>
    </row>
    <row r="4" spans="2:25" ht="18.75" customHeight="1">
      <c r="B4" s="1753"/>
      <c r="C4" s="1754"/>
      <c r="D4" s="1015"/>
      <c r="E4" s="977"/>
    </row>
    <row r="5" spans="2:25" s="805" customFormat="1" ht="36" customHeight="1">
      <c r="B5" s="1755"/>
      <c r="C5" s="1756"/>
      <c r="D5" s="1014" t="s">
        <v>925</v>
      </c>
      <c r="E5" s="1013" t="s">
        <v>868</v>
      </c>
      <c r="T5" s="1005" t="s">
        <v>33</v>
      </c>
      <c r="U5" s="1005"/>
      <c r="V5" s="1005" t="s">
        <v>916</v>
      </c>
      <c r="W5" s="1005"/>
      <c r="X5" s="1005" t="s">
        <v>41</v>
      </c>
      <c r="Y5" s="1004"/>
    </row>
    <row r="6" spans="2:25" ht="18.75" customHeight="1">
      <c r="B6" s="796" t="s">
        <v>263</v>
      </c>
      <c r="C6" s="795" t="s">
        <v>0</v>
      </c>
      <c r="D6" s="1012">
        <f>'取引基本表 (2)'!AS6</f>
        <v>25305</v>
      </c>
      <c r="E6" s="1011">
        <f t="shared" ref="E6:E44" si="0">ROUND(D6/$D$45,6)</f>
        <v>1.1789000000000001E-2</v>
      </c>
      <c r="T6" s="994">
        <v>113706</v>
      </c>
      <c r="U6" s="993" t="s">
        <v>921</v>
      </c>
      <c r="V6" s="994">
        <v>124135</v>
      </c>
      <c r="W6" s="993" t="s">
        <v>921</v>
      </c>
      <c r="X6" s="994">
        <v>237841</v>
      </c>
      <c r="Y6" s="993" t="s">
        <v>921</v>
      </c>
    </row>
    <row r="7" spans="2:25" ht="18.75" customHeight="1">
      <c r="B7" s="776" t="s">
        <v>265</v>
      </c>
      <c r="C7" s="775" t="s">
        <v>574</v>
      </c>
      <c r="D7" s="1009">
        <f>'取引基本表 (2)'!AS7</f>
        <v>1243</v>
      </c>
      <c r="E7" s="1000">
        <f t="shared" si="0"/>
        <v>5.7899999999999998E-4</v>
      </c>
      <c r="T7" s="994"/>
      <c r="U7" s="993"/>
      <c r="V7" s="994"/>
      <c r="W7" s="993"/>
      <c r="X7" s="994"/>
      <c r="Y7" s="993"/>
    </row>
    <row r="8" spans="2:25" ht="18.75" customHeight="1">
      <c r="B8" s="776" t="s">
        <v>267</v>
      </c>
      <c r="C8" s="775" t="s">
        <v>575</v>
      </c>
      <c r="D8" s="1009">
        <f>'取引基本表 (2)'!AS8</f>
        <v>2353</v>
      </c>
      <c r="E8" s="1000">
        <f t="shared" si="0"/>
        <v>1.096E-3</v>
      </c>
      <c r="T8" s="994"/>
      <c r="U8" s="993"/>
      <c r="V8" s="994"/>
      <c r="W8" s="993"/>
      <c r="X8" s="994"/>
      <c r="Y8" s="993"/>
    </row>
    <row r="9" spans="2:25" ht="18.75" customHeight="1">
      <c r="B9" s="776" t="s">
        <v>268</v>
      </c>
      <c r="C9" s="775" t="s">
        <v>3</v>
      </c>
      <c r="D9" s="1009">
        <f>'取引基本表 (2)'!AS9</f>
        <v>0</v>
      </c>
      <c r="E9" s="1000">
        <f t="shared" si="0"/>
        <v>0</v>
      </c>
      <c r="T9" s="994"/>
      <c r="U9" s="993"/>
      <c r="V9" s="994"/>
      <c r="W9" s="993"/>
      <c r="X9" s="994"/>
      <c r="Y9" s="993"/>
    </row>
    <row r="10" spans="2:25" ht="18.75" customHeight="1">
      <c r="B10" s="776" t="s">
        <v>269</v>
      </c>
      <c r="C10" s="775" t="s">
        <v>4</v>
      </c>
      <c r="D10" s="1009">
        <f>'取引基本表 (2)'!AS10</f>
        <v>213956</v>
      </c>
      <c r="E10" s="1000">
        <f t="shared" si="0"/>
        <v>9.9676000000000001E-2</v>
      </c>
      <c r="T10" s="994"/>
      <c r="U10" s="993"/>
      <c r="V10" s="994"/>
      <c r="W10" s="993"/>
      <c r="X10" s="994"/>
      <c r="Y10" s="993"/>
    </row>
    <row r="11" spans="2:25" ht="18.75" customHeight="1">
      <c r="B11" s="776" t="s">
        <v>271</v>
      </c>
      <c r="C11" s="775" t="s">
        <v>5</v>
      </c>
      <c r="D11" s="1009">
        <f>'取引基本表 (2)'!AS11</f>
        <v>68464</v>
      </c>
      <c r="E11" s="1000">
        <f t="shared" si="0"/>
        <v>3.1896000000000001E-2</v>
      </c>
      <c r="T11" s="994"/>
      <c r="U11" s="993"/>
      <c r="V11" s="994"/>
      <c r="W11" s="993"/>
      <c r="X11" s="994"/>
      <c r="Y11" s="993"/>
    </row>
    <row r="12" spans="2:25" ht="18.75" customHeight="1">
      <c r="B12" s="776" t="s">
        <v>273</v>
      </c>
      <c r="C12" s="777" t="s">
        <v>6</v>
      </c>
      <c r="D12" s="1009">
        <f>'取引基本表 (2)'!AS12</f>
        <v>3432</v>
      </c>
      <c r="E12" s="1000">
        <f t="shared" si="0"/>
        <v>1.5989999999999999E-3</v>
      </c>
      <c r="T12" s="994"/>
      <c r="U12" s="993"/>
      <c r="V12" s="994"/>
      <c r="W12" s="993"/>
      <c r="X12" s="994"/>
      <c r="Y12" s="993"/>
    </row>
    <row r="13" spans="2:25" ht="18.75" customHeight="1">
      <c r="B13" s="776" t="s">
        <v>274</v>
      </c>
      <c r="C13" s="775" t="s">
        <v>7</v>
      </c>
      <c r="D13" s="1009">
        <f>'取引基本表 (2)'!AS13</f>
        <v>17987</v>
      </c>
      <c r="E13" s="1000">
        <f t="shared" si="0"/>
        <v>8.3800000000000003E-3</v>
      </c>
      <c r="T13" s="994"/>
      <c r="U13" s="993"/>
      <c r="V13" s="994"/>
      <c r="W13" s="993"/>
      <c r="X13" s="994"/>
      <c r="Y13" s="993"/>
    </row>
    <row r="14" spans="2:25" ht="18.75" customHeight="1">
      <c r="B14" s="776" t="s">
        <v>277</v>
      </c>
      <c r="C14" s="777" t="s">
        <v>8</v>
      </c>
      <c r="D14" s="1009">
        <f>'取引基本表 (2)'!AS14</f>
        <v>35892</v>
      </c>
      <c r="E14" s="1000">
        <f t="shared" si="0"/>
        <v>1.6721E-2</v>
      </c>
      <c r="T14" s="994"/>
      <c r="U14" s="993"/>
      <c r="V14" s="994"/>
      <c r="W14" s="993"/>
      <c r="X14" s="994"/>
      <c r="Y14" s="993"/>
    </row>
    <row r="15" spans="2:25" ht="18.75" customHeight="1">
      <c r="B15" s="776" t="s">
        <v>120</v>
      </c>
      <c r="C15" s="777" t="s">
        <v>576</v>
      </c>
      <c r="D15" s="1009">
        <f>'取引基本表 (2)'!AS15</f>
        <v>6444</v>
      </c>
      <c r="E15" s="1000">
        <f t="shared" si="0"/>
        <v>3.0019999999999999E-3</v>
      </c>
      <c r="T15" s="994"/>
      <c r="U15" s="993"/>
      <c r="V15" s="994"/>
      <c r="W15" s="993"/>
      <c r="X15" s="994"/>
      <c r="Y15" s="993"/>
    </row>
    <row r="16" spans="2:25" ht="18.75" customHeight="1">
      <c r="B16" s="776" t="s">
        <v>121</v>
      </c>
      <c r="C16" s="775" t="s">
        <v>9</v>
      </c>
      <c r="D16" s="1009">
        <f>'取引基本表 (2)'!AS16</f>
        <v>992</v>
      </c>
      <c r="E16" s="1000">
        <f t="shared" si="0"/>
        <v>4.6200000000000001E-4</v>
      </c>
      <c r="T16" s="994"/>
      <c r="U16" s="993"/>
      <c r="V16" s="994"/>
      <c r="W16" s="993"/>
      <c r="X16" s="994"/>
      <c r="Y16" s="993"/>
    </row>
    <row r="17" spans="2:25" ht="18.75" customHeight="1">
      <c r="B17" s="776" t="s">
        <v>123</v>
      </c>
      <c r="C17" s="775" t="s">
        <v>10</v>
      </c>
      <c r="D17" s="1009">
        <f>'取引基本表 (2)'!AS17</f>
        <v>-147</v>
      </c>
      <c r="E17" s="1000">
        <f t="shared" si="0"/>
        <v>-6.7999999999999999E-5</v>
      </c>
      <c r="T17" s="994"/>
      <c r="U17" s="993"/>
      <c r="V17" s="994"/>
      <c r="W17" s="993"/>
      <c r="X17" s="994"/>
      <c r="Y17" s="993"/>
    </row>
    <row r="18" spans="2:25" ht="18.75" customHeight="1">
      <c r="B18" s="776" t="s">
        <v>125</v>
      </c>
      <c r="C18" s="775" t="s">
        <v>11</v>
      </c>
      <c r="D18" s="1009">
        <f>'取引基本表 (2)'!AS18</f>
        <v>1206</v>
      </c>
      <c r="E18" s="1000">
        <f t="shared" si="0"/>
        <v>5.62E-4</v>
      </c>
      <c r="T18" s="994"/>
      <c r="U18" s="993"/>
      <c r="V18" s="994"/>
      <c r="W18" s="993"/>
      <c r="X18" s="994"/>
      <c r="Y18" s="993"/>
    </row>
    <row r="19" spans="2:25" ht="18.75" customHeight="1">
      <c r="B19" s="776" t="s">
        <v>127</v>
      </c>
      <c r="C19" s="775" t="s">
        <v>12</v>
      </c>
      <c r="D19" s="1009">
        <f>'取引基本表 (2)'!AS19</f>
        <v>1984</v>
      </c>
      <c r="E19" s="1000">
        <f t="shared" si="0"/>
        <v>9.2400000000000002E-4</v>
      </c>
      <c r="T19" s="994"/>
      <c r="U19" s="993"/>
      <c r="V19" s="994"/>
      <c r="W19" s="993"/>
      <c r="X19" s="994"/>
      <c r="Y19" s="993"/>
    </row>
    <row r="20" spans="2:25" ht="18.75" customHeight="1">
      <c r="B20" s="776" t="s">
        <v>128</v>
      </c>
      <c r="C20" s="775" t="s">
        <v>418</v>
      </c>
      <c r="D20" s="1009">
        <f>'取引基本表 (2)'!AS20</f>
        <v>95</v>
      </c>
      <c r="E20" s="1000">
        <f t="shared" si="0"/>
        <v>4.3999999999999999E-5</v>
      </c>
      <c r="T20" s="994"/>
      <c r="U20" s="993"/>
      <c r="V20" s="994"/>
      <c r="W20" s="993"/>
      <c r="X20" s="994"/>
      <c r="Y20" s="993"/>
    </row>
    <row r="21" spans="2:25" ht="18.75" customHeight="1">
      <c r="B21" s="776" t="s">
        <v>129</v>
      </c>
      <c r="C21" s="775" t="s">
        <v>419</v>
      </c>
      <c r="D21" s="1009">
        <f>'取引基本表 (2)'!AS21</f>
        <v>55</v>
      </c>
      <c r="E21" s="1000">
        <f t="shared" si="0"/>
        <v>2.5999999999999998E-5</v>
      </c>
      <c r="T21" s="994"/>
      <c r="U21" s="993"/>
      <c r="V21" s="994"/>
      <c r="W21" s="993"/>
      <c r="X21" s="994"/>
      <c r="Y21" s="993"/>
    </row>
    <row r="22" spans="2:25" ht="18.75" customHeight="1">
      <c r="B22" s="776" t="s">
        <v>131</v>
      </c>
      <c r="C22" s="775" t="s">
        <v>420</v>
      </c>
      <c r="D22" s="1009">
        <f>'取引基本表 (2)'!AS22</f>
        <v>722</v>
      </c>
      <c r="E22" s="1000">
        <f t="shared" si="0"/>
        <v>3.3599999999999998E-4</v>
      </c>
      <c r="T22" s="994"/>
      <c r="U22" s="993"/>
      <c r="V22" s="994"/>
      <c r="W22" s="993"/>
      <c r="X22" s="994"/>
      <c r="Y22" s="993"/>
    </row>
    <row r="23" spans="2:25" ht="18.75" customHeight="1">
      <c r="B23" s="776" t="s">
        <v>133</v>
      </c>
      <c r="C23" s="775" t="s">
        <v>14</v>
      </c>
      <c r="D23" s="1009">
        <f>'取引基本表 (2)'!AS23</f>
        <v>1119</v>
      </c>
      <c r="E23" s="1000">
        <f t="shared" si="0"/>
        <v>5.2099999999999998E-4</v>
      </c>
      <c r="T23" s="994"/>
      <c r="U23" s="993"/>
      <c r="V23" s="994"/>
      <c r="W23" s="993"/>
      <c r="X23" s="994"/>
      <c r="Y23" s="993"/>
    </row>
    <row r="24" spans="2:25" ht="18.75" customHeight="1">
      <c r="B24" s="776" t="s">
        <v>135</v>
      </c>
      <c r="C24" s="775" t="s">
        <v>13</v>
      </c>
      <c r="D24" s="1009">
        <f>'取引基本表 (2)'!AS24</f>
        <v>22302</v>
      </c>
      <c r="E24" s="1000">
        <f t="shared" si="0"/>
        <v>1.039E-2</v>
      </c>
      <c r="T24" s="994"/>
      <c r="U24" s="993"/>
      <c r="V24" s="994"/>
      <c r="W24" s="993"/>
      <c r="X24" s="994"/>
      <c r="Y24" s="993"/>
    </row>
    <row r="25" spans="2:25" ht="18.75" customHeight="1">
      <c r="B25" s="776" t="s">
        <v>136</v>
      </c>
      <c r="C25" s="775" t="s">
        <v>577</v>
      </c>
      <c r="D25" s="1009">
        <f>'取引基本表 (2)'!AS25</f>
        <v>24690</v>
      </c>
      <c r="E25" s="1000">
        <f t="shared" si="0"/>
        <v>1.1502E-2</v>
      </c>
      <c r="T25" s="994"/>
      <c r="U25" s="993"/>
      <c r="V25" s="994"/>
      <c r="W25" s="993"/>
      <c r="X25" s="994"/>
      <c r="Y25" s="993"/>
    </row>
    <row r="26" spans="2:25" ht="18.75" customHeight="1">
      <c r="B26" s="776" t="s">
        <v>138</v>
      </c>
      <c r="C26" s="775" t="s">
        <v>15</v>
      </c>
      <c r="D26" s="1009">
        <f>'取引基本表 (2)'!AS26</f>
        <v>42301</v>
      </c>
      <c r="E26" s="1000">
        <f t="shared" si="0"/>
        <v>1.9706999999999999E-2</v>
      </c>
      <c r="T26" s="994">
        <v>23686</v>
      </c>
      <c r="U26" s="993" t="s">
        <v>921</v>
      </c>
      <c r="V26" s="994">
        <v>19464</v>
      </c>
      <c r="W26" s="993" t="s">
        <v>921</v>
      </c>
      <c r="X26" s="994">
        <v>43150</v>
      </c>
      <c r="Y26" s="993" t="s">
        <v>921</v>
      </c>
    </row>
    <row r="27" spans="2:25" ht="18.75" customHeight="1">
      <c r="B27" s="776" t="s">
        <v>139</v>
      </c>
      <c r="C27" s="775" t="s">
        <v>16</v>
      </c>
      <c r="D27" s="1009">
        <f>'取引基本表 (2)'!AS27</f>
        <v>21945</v>
      </c>
      <c r="E27" s="1000">
        <f t="shared" si="0"/>
        <v>1.0224E-2</v>
      </c>
      <c r="T27" s="994">
        <v>5652</v>
      </c>
      <c r="U27" s="993" t="s">
        <v>921</v>
      </c>
      <c r="V27" s="994">
        <v>63</v>
      </c>
      <c r="W27" s="993" t="s">
        <v>921</v>
      </c>
      <c r="X27" s="994">
        <v>5715</v>
      </c>
      <c r="Y27" s="993" t="s">
        <v>921</v>
      </c>
    </row>
    <row r="28" spans="2:25" ht="18.75" customHeight="1">
      <c r="B28" s="776" t="s">
        <v>140</v>
      </c>
      <c r="C28" s="775" t="s">
        <v>17</v>
      </c>
      <c r="D28" s="1009">
        <f>'取引基本表 (2)'!AS28</f>
        <v>0</v>
      </c>
      <c r="E28" s="1000">
        <f t="shared" si="0"/>
        <v>0</v>
      </c>
      <c r="T28" s="994">
        <v>58066</v>
      </c>
      <c r="U28" s="993" t="s">
        <v>921</v>
      </c>
      <c r="V28" s="994">
        <v>-31758</v>
      </c>
      <c r="W28" s="993" t="s">
        <v>921</v>
      </c>
      <c r="X28" s="994">
        <v>26308</v>
      </c>
      <c r="Y28" s="993" t="s">
        <v>921</v>
      </c>
    </row>
    <row r="29" spans="2:25" ht="18.75" customHeight="1">
      <c r="B29" s="776" t="s">
        <v>141</v>
      </c>
      <c r="C29" s="775" t="s">
        <v>18</v>
      </c>
      <c r="D29" s="1009">
        <f>'取引基本表 (2)'!AS29</f>
        <v>48966</v>
      </c>
      <c r="E29" s="1000">
        <f t="shared" si="0"/>
        <v>2.2811999999999999E-2</v>
      </c>
      <c r="T29" s="994">
        <v>1243603</v>
      </c>
      <c r="U29" s="993" t="s">
        <v>921</v>
      </c>
      <c r="V29" s="994">
        <v>592005</v>
      </c>
      <c r="W29" s="993" t="s">
        <v>921</v>
      </c>
      <c r="X29" s="994">
        <v>1835608</v>
      </c>
      <c r="Y29" s="993" t="s">
        <v>921</v>
      </c>
    </row>
    <row r="30" spans="2:25" ht="18.75" customHeight="1">
      <c r="B30" s="776" t="s">
        <v>143</v>
      </c>
      <c r="C30" s="775" t="s">
        <v>29</v>
      </c>
      <c r="D30" s="1009">
        <f>'取引基本表 (2)'!AS30</f>
        <v>14113</v>
      </c>
      <c r="E30" s="1000">
        <f t="shared" si="0"/>
        <v>6.5750000000000001E-3</v>
      </c>
      <c r="T30" s="994">
        <v>72778</v>
      </c>
      <c r="U30" s="993" t="s">
        <v>921</v>
      </c>
      <c r="V30" s="994">
        <v>743586</v>
      </c>
      <c r="W30" s="993" t="s">
        <v>921</v>
      </c>
      <c r="X30" s="994">
        <v>816364</v>
      </c>
      <c r="Y30" s="993" t="s">
        <v>921</v>
      </c>
    </row>
    <row r="31" spans="2:25" ht="18.75" customHeight="1">
      <c r="B31" s="776" t="s">
        <v>145</v>
      </c>
      <c r="C31" s="775" t="s">
        <v>30</v>
      </c>
      <c r="D31" s="1009">
        <f>'取引基本表 (2)'!AS31</f>
        <v>2240</v>
      </c>
      <c r="E31" s="1000">
        <f t="shared" si="0"/>
        <v>1.044E-3</v>
      </c>
      <c r="T31" s="994">
        <v>135809</v>
      </c>
      <c r="U31" s="993" t="s">
        <v>921</v>
      </c>
      <c r="V31" s="994">
        <v>135205</v>
      </c>
      <c r="W31" s="993" t="s">
        <v>921</v>
      </c>
      <c r="X31" s="994">
        <v>271014</v>
      </c>
      <c r="Y31" s="993" t="s">
        <v>921</v>
      </c>
    </row>
    <row r="32" spans="2:25" ht="18.75" customHeight="1">
      <c r="B32" s="776" t="s">
        <v>146</v>
      </c>
      <c r="C32" s="775" t="s">
        <v>19</v>
      </c>
      <c r="D32" s="1009">
        <f>'取引基本表 (2)'!AS32</f>
        <v>343776</v>
      </c>
      <c r="E32" s="1000">
        <f t="shared" si="0"/>
        <v>0.16015599999999999</v>
      </c>
      <c r="T32" s="994">
        <v>256366</v>
      </c>
      <c r="U32" s="993" t="s">
        <v>921</v>
      </c>
      <c r="V32" s="994">
        <v>477880</v>
      </c>
      <c r="W32" s="993" t="s">
        <v>921</v>
      </c>
      <c r="X32" s="994">
        <v>734246</v>
      </c>
      <c r="Y32" s="993" t="s">
        <v>921</v>
      </c>
    </row>
    <row r="33" spans="2:25" ht="18.75" customHeight="1">
      <c r="B33" s="776" t="s">
        <v>147</v>
      </c>
      <c r="C33" s="775" t="s">
        <v>20</v>
      </c>
      <c r="D33" s="1009">
        <f>'取引基本表 (2)'!AS33</f>
        <v>138525</v>
      </c>
      <c r="E33" s="1000">
        <f t="shared" si="0"/>
        <v>6.4534999999999995E-2</v>
      </c>
      <c r="T33" s="994">
        <v>196941</v>
      </c>
      <c r="U33" s="993" t="s">
        <v>921</v>
      </c>
      <c r="V33" s="994">
        <v>65423</v>
      </c>
      <c r="W33" s="993" t="s">
        <v>921</v>
      </c>
      <c r="X33" s="994">
        <v>262364</v>
      </c>
      <c r="Y33" s="993" t="s">
        <v>921</v>
      </c>
    </row>
    <row r="34" spans="2:25" ht="18.75" customHeight="1">
      <c r="B34" s="776" t="s">
        <v>149</v>
      </c>
      <c r="C34" s="775" t="s">
        <v>21</v>
      </c>
      <c r="D34" s="1009">
        <f>'取引基本表 (2)'!AS34</f>
        <v>378781</v>
      </c>
      <c r="E34" s="1000">
        <f t="shared" si="0"/>
        <v>0.17646400000000001</v>
      </c>
      <c r="T34" s="994">
        <v>60876</v>
      </c>
      <c r="U34" s="993" t="s">
        <v>921</v>
      </c>
      <c r="V34" s="994">
        <v>441564</v>
      </c>
      <c r="W34" s="993" t="s">
        <v>921</v>
      </c>
      <c r="X34" s="994">
        <v>502440</v>
      </c>
      <c r="Y34" s="993" t="s">
        <v>921</v>
      </c>
    </row>
    <row r="35" spans="2:25" ht="18.75" customHeight="1">
      <c r="B35" s="776" t="s">
        <v>151</v>
      </c>
      <c r="C35" s="775" t="s">
        <v>32</v>
      </c>
      <c r="D35" s="1009">
        <f>'取引基本表 (2)'!AS35</f>
        <v>77460</v>
      </c>
      <c r="E35" s="1000">
        <f t="shared" si="0"/>
        <v>3.6087000000000001E-2</v>
      </c>
      <c r="T35" s="994">
        <v>226431</v>
      </c>
      <c r="U35" s="993" t="s">
        <v>921</v>
      </c>
      <c r="V35" s="994">
        <v>77818</v>
      </c>
      <c r="W35" s="993" t="s">
        <v>921</v>
      </c>
      <c r="X35" s="994">
        <v>304249</v>
      </c>
      <c r="Y35" s="993" t="s">
        <v>921</v>
      </c>
    </row>
    <row r="36" spans="2:25" ht="18.75" customHeight="1">
      <c r="B36" s="776" t="s">
        <v>153</v>
      </c>
      <c r="C36" s="775" t="s">
        <v>22</v>
      </c>
      <c r="D36" s="1009">
        <f>'取引基本表 (2)'!AS36</f>
        <v>97816</v>
      </c>
      <c r="E36" s="1000">
        <f t="shared" si="0"/>
        <v>4.5569999999999999E-2</v>
      </c>
      <c r="T36" s="994">
        <v>97660</v>
      </c>
      <c r="U36" s="993" t="s">
        <v>921</v>
      </c>
      <c r="V36" s="994">
        <v>47107</v>
      </c>
      <c r="W36" s="993" t="s">
        <v>921</v>
      </c>
      <c r="X36" s="994">
        <v>144767</v>
      </c>
      <c r="Y36" s="993" t="s">
        <v>921</v>
      </c>
    </row>
    <row r="37" spans="2:25" ht="18.75" customHeight="1">
      <c r="B37" s="776" t="s">
        <v>155</v>
      </c>
      <c r="C37" s="775" t="s">
        <v>23</v>
      </c>
      <c r="D37" s="1009">
        <f>'取引基本表 (2)'!AS37</f>
        <v>8337</v>
      </c>
      <c r="E37" s="1000">
        <f t="shared" si="0"/>
        <v>3.8839999999999999E-3</v>
      </c>
      <c r="T37" s="994">
        <v>4654</v>
      </c>
      <c r="U37" s="993" t="s">
        <v>921</v>
      </c>
      <c r="V37" s="994">
        <v>348871</v>
      </c>
      <c r="W37" s="993" t="s">
        <v>921</v>
      </c>
      <c r="X37" s="994">
        <v>353525</v>
      </c>
      <c r="Y37" s="993" t="s">
        <v>921</v>
      </c>
    </row>
    <row r="38" spans="2:25" ht="18.75" customHeight="1">
      <c r="B38" s="776" t="s">
        <v>156</v>
      </c>
      <c r="C38" s="775" t="s">
        <v>24</v>
      </c>
      <c r="D38" s="1009">
        <f>'取引基本表 (2)'!AS38</f>
        <v>29660</v>
      </c>
      <c r="E38" s="1000">
        <f t="shared" si="0"/>
        <v>1.3818E-2</v>
      </c>
      <c r="T38" s="994">
        <v>560973</v>
      </c>
      <c r="U38" s="993" t="s">
        <v>921</v>
      </c>
      <c r="V38" s="994">
        <v>902791</v>
      </c>
      <c r="W38" s="993" t="s">
        <v>921</v>
      </c>
      <c r="X38" s="994">
        <v>1463764</v>
      </c>
      <c r="Y38" s="993" t="s">
        <v>921</v>
      </c>
    </row>
    <row r="39" spans="2:25" ht="18.75" customHeight="1">
      <c r="B39" s="776" t="s">
        <v>158</v>
      </c>
      <c r="C39" s="775" t="s">
        <v>31</v>
      </c>
      <c r="D39" s="1009">
        <f>'取引基本表 (2)'!AS39</f>
        <v>144008</v>
      </c>
      <c r="E39" s="1000">
        <f t="shared" si="0"/>
        <v>6.7088999999999996E-2</v>
      </c>
      <c r="T39" s="994">
        <v>38423</v>
      </c>
      <c r="U39" s="993" t="s">
        <v>921</v>
      </c>
      <c r="V39" s="994">
        <v>-10674</v>
      </c>
      <c r="W39" s="993" t="s">
        <v>921</v>
      </c>
      <c r="X39" s="994">
        <v>27749</v>
      </c>
      <c r="Y39" s="993" t="s">
        <v>921</v>
      </c>
    </row>
    <row r="40" spans="2:25" ht="18.75" customHeight="1">
      <c r="B40" s="776" t="s">
        <v>160</v>
      </c>
      <c r="C40" s="1010" t="s">
        <v>447</v>
      </c>
      <c r="D40" s="1009">
        <f>'取引基本表 (2)'!AS40</f>
        <v>34484</v>
      </c>
      <c r="E40" s="1000">
        <f t="shared" si="0"/>
        <v>1.6064999999999999E-2</v>
      </c>
      <c r="T40" s="994"/>
      <c r="U40" s="993"/>
      <c r="V40" s="994"/>
      <c r="W40" s="993"/>
      <c r="X40" s="994"/>
      <c r="Y40" s="993"/>
    </row>
    <row r="41" spans="2:25" ht="18.75" customHeight="1">
      <c r="B41" s="776" t="s">
        <v>162</v>
      </c>
      <c r="C41" s="775" t="s">
        <v>25</v>
      </c>
      <c r="D41" s="1009">
        <f>'取引基本表 (2)'!AS41</f>
        <v>27237</v>
      </c>
      <c r="E41" s="1000">
        <f t="shared" si="0"/>
        <v>1.2689000000000001E-2</v>
      </c>
      <c r="T41" s="994"/>
      <c r="U41" s="993"/>
      <c r="V41" s="994"/>
      <c r="W41" s="993"/>
      <c r="X41" s="994"/>
      <c r="Y41" s="993"/>
    </row>
    <row r="42" spans="2:25" ht="18.75" customHeight="1">
      <c r="B42" s="776">
        <v>37</v>
      </c>
      <c r="C42" s="775" t="s">
        <v>26</v>
      </c>
      <c r="D42" s="1009">
        <f>'取引基本表 (2)'!AS42</f>
        <v>308694</v>
      </c>
      <c r="E42" s="1000">
        <f t="shared" si="0"/>
        <v>0.143812</v>
      </c>
      <c r="T42" s="994"/>
      <c r="U42" s="993"/>
      <c r="V42" s="994"/>
      <c r="W42" s="993"/>
      <c r="X42" s="994"/>
      <c r="Y42" s="993"/>
    </row>
    <row r="43" spans="2:25" ht="18.75" customHeight="1">
      <c r="B43" s="776">
        <v>38</v>
      </c>
      <c r="C43" s="775" t="s">
        <v>27</v>
      </c>
      <c r="D43" s="1009">
        <f>'取引基本表 (2)'!AS43</f>
        <v>0</v>
      </c>
      <c r="E43" s="1000">
        <f t="shared" si="0"/>
        <v>0</v>
      </c>
      <c r="T43" s="994"/>
      <c r="U43" s="993"/>
      <c r="V43" s="994"/>
      <c r="W43" s="993"/>
      <c r="X43" s="994"/>
      <c r="Y43" s="993"/>
    </row>
    <row r="44" spans="2:25" ht="18.75" customHeight="1">
      <c r="B44" s="776">
        <v>39</v>
      </c>
      <c r="C44" s="775" t="s">
        <v>28</v>
      </c>
      <c r="D44" s="1009">
        <f>'取引基本表 (2)'!AS44</f>
        <v>72</v>
      </c>
      <c r="E44" s="1000">
        <f t="shared" si="0"/>
        <v>3.4E-5</v>
      </c>
      <c r="T44" s="994"/>
      <c r="U44" s="993"/>
      <c r="V44" s="994"/>
      <c r="W44" s="993"/>
      <c r="X44" s="994"/>
      <c r="Y44" s="993"/>
    </row>
    <row r="45" spans="2:25" ht="18.75" customHeight="1">
      <c r="B45" s="999" t="s">
        <v>926</v>
      </c>
      <c r="C45" s="1008" t="s">
        <v>33</v>
      </c>
      <c r="D45" s="1007">
        <f>SUM(D6:D44)</f>
        <v>2146509</v>
      </c>
      <c r="E45" s="1006">
        <f>SUM(E6:E44)</f>
        <v>1.0000020000000001</v>
      </c>
      <c r="F45" s="995"/>
      <c r="T45" s="994">
        <v>3095624</v>
      </c>
      <c r="U45" s="993" t="s">
        <v>921</v>
      </c>
      <c r="V45" s="994">
        <v>3933480</v>
      </c>
      <c r="W45" s="993" t="s">
        <v>921</v>
      </c>
      <c r="X45" s="994">
        <v>7029104</v>
      </c>
      <c r="Y45" s="993" t="s">
        <v>921</v>
      </c>
    </row>
    <row r="46" spans="2:25" ht="18.75" customHeight="1"/>
  </sheetData>
  <sheetProtection algorithmName="SHA-512" hashValue="4MWNFfc3OLIoNnKE8iIwbViiJGp3jhn3LNIdqdsBuan6PBA9+X9UHhPuszMx+a4cPNxr7xTgy5FZYzQqPZd8RQ==" saltValue="ZsOUAUY5Vm9ToeNmB8n/lQ==" spinCount="100000" sheet="1"/>
  <mergeCells count="2">
    <mergeCell ref="B2:C2"/>
    <mergeCell ref="B4:C5"/>
  </mergeCells>
  <phoneticPr fontId="28"/>
  <pageMargins left="0.78740157480314965" right="0.78740157480314965" top="0.78740157480314965" bottom="0.78740157480314965" header="0" footer="0.19685039370078741"/>
  <pageSetup paperSize="9" scale="92" orientation="portrait" useFirstPageNumber="1" r:id="rId1"/>
  <headerFooter alignWithMargins="0">
    <oddFooter>&amp;C&amp;P / 1 ページ</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229C7-F6D3-4468-B16C-C00185B924BA}">
  <sheetPr>
    <tabColor theme="0" tint="-0.249977111117893"/>
  </sheetPr>
  <dimension ref="B2:AQ53"/>
  <sheetViews>
    <sheetView showGridLines="0" view="pageBreakPreview" topLeftCell="A28" zoomScaleNormal="100" workbookViewId="0">
      <selection activeCell="K25" sqref="K25"/>
    </sheetView>
  </sheetViews>
  <sheetFormatPr defaultColWidth="13.5" defaultRowHeight="16.5" customHeight="1"/>
  <cols>
    <col min="1" max="1" width="2.1640625" style="800" customWidth="1"/>
    <col min="2" max="2" width="3.5" style="800" bestFit="1" customWidth="1"/>
    <col min="3" max="3" width="38.5" style="800" bestFit="1" customWidth="1"/>
    <col min="4" max="43" width="12.1640625" style="800" customWidth="1"/>
    <col min="44" max="16384" width="13.5" style="800"/>
  </cols>
  <sheetData>
    <row r="2" spans="2:43" ht="20.25" customHeight="1">
      <c r="B2" s="1502" t="s">
        <v>927</v>
      </c>
      <c r="C2" s="1503"/>
    </row>
    <row r="3" spans="2:43" ht="16.5" customHeight="1">
      <c r="B3" s="984"/>
      <c r="U3" s="788" t="s">
        <v>568</v>
      </c>
    </row>
    <row r="4" spans="2:43" ht="16.5" customHeight="1">
      <c r="B4" s="1751"/>
      <c r="C4" s="1751"/>
      <c r="D4" s="981" t="s">
        <v>263</v>
      </c>
      <c r="E4" s="979" t="s">
        <v>265</v>
      </c>
      <c r="F4" s="979" t="s">
        <v>267</v>
      </c>
      <c r="G4" s="979" t="s">
        <v>268</v>
      </c>
      <c r="H4" s="979" t="s">
        <v>269</v>
      </c>
      <c r="I4" s="979" t="s">
        <v>271</v>
      </c>
      <c r="J4" s="979" t="s">
        <v>273</v>
      </c>
      <c r="K4" s="979" t="s">
        <v>274</v>
      </c>
      <c r="L4" s="979" t="s">
        <v>277</v>
      </c>
      <c r="M4" s="979" t="s">
        <v>120</v>
      </c>
      <c r="N4" s="979" t="s">
        <v>121</v>
      </c>
      <c r="O4" s="979" t="s">
        <v>123</v>
      </c>
      <c r="P4" s="979" t="s">
        <v>125</v>
      </c>
      <c r="Q4" s="979" t="s">
        <v>127</v>
      </c>
      <c r="R4" s="979" t="s">
        <v>128</v>
      </c>
      <c r="S4" s="979" t="s">
        <v>129</v>
      </c>
      <c r="T4" s="979" t="s">
        <v>131</v>
      </c>
      <c r="U4" s="979" t="s">
        <v>133</v>
      </c>
      <c r="V4" s="979" t="s">
        <v>135</v>
      </c>
      <c r="W4" s="979" t="s">
        <v>136</v>
      </c>
      <c r="X4" s="979" t="s">
        <v>138</v>
      </c>
      <c r="Y4" s="979" t="s">
        <v>139</v>
      </c>
      <c r="Z4" s="979" t="s">
        <v>140</v>
      </c>
      <c r="AA4" s="979" t="s">
        <v>141</v>
      </c>
      <c r="AB4" s="979" t="s">
        <v>143</v>
      </c>
      <c r="AC4" s="979" t="s">
        <v>145</v>
      </c>
      <c r="AD4" s="979" t="s">
        <v>146</v>
      </c>
      <c r="AE4" s="979" t="s">
        <v>147</v>
      </c>
      <c r="AF4" s="979" t="s">
        <v>149</v>
      </c>
      <c r="AG4" s="979" t="s">
        <v>151</v>
      </c>
      <c r="AH4" s="979" t="s">
        <v>153</v>
      </c>
      <c r="AI4" s="979" t="s">
        <v>155</v>
      </c>
      <c r="AJ4" s="979" t="s">
        <v>156</v>
      </c>
      <c r="AK4" s="979" t="s">
        <v>158</v>
      </c>
      <c r="AL4" s="979" t="s">
        <v>160</v>
      </c>
      <c r="AM4" s="979" t="s">
        <v>162</v>
      </c>
      <c r="AN4" s="979">
        <v>37</v>
      </c>
      <c r="AO4" s="979">
        <v>38</v>
      </c>
      <c r="AP4" s="979">
        <v>39</v>
      </c>
      <c r="AQ4" s="977"/>
    </row>
    <row r="5" spans="2:43" ht="36" customHeight="1">
      <c r="B5" s="1752"/>
      <c r="C5" s="1752"/>
      <c r="D5" s="974" t="s">
        <v>0</v>
      </c>
      <c r="E5" s="810" t="s">
        <v>574</v>
      </c>
      <c r="F5" s="810" t="s">
        <v>575</v>
      </c>
      <c r="G5" s="810" t="s">
        <v>3</v>
      </c>
      <c r="H5" s="810" t="s">
        <v>4</v>
      </c>
      <c r="I5" s="810" t="s">
        <v>5</v>
      </c>
      <c r="J5" s="810" t="s">
        <v>6</v>
      </c>
      <c r="K5" s="810" t="s">
        <v>7</v>
      </c>
      <c r="L5" s="810" t="s">
        <v>8</v>
      </c>
      <c r="M5" s="810" t="s">
        <v>576</v>
      </c>
      <c r="N5" s="810" t="s">
        <v>9</v>
      </c>
      <c r="O5" s="810" t="s">
        <v>10</v>
      </c>
      <c r="P5" s="810" t="s">
        <v>11</v>
      </c>
      <c r="Q5" s="810" t="s">
        <v>12</v>
      </c>
      <c r="R5" s="810" t="s">
        <v>418</v>
      </c>
      <c r="S5" s="810" t="s">
        <v>419</v>
      </c>
      <c r="T5" s="810" t="s">
        <v>420</v>
      </c>
      <c r="U5" s="810" t="s">
        <v>14</v>
      </c>
      <c r="V5" s="810" t="s">
        <v>13</v>
      </c>
      <c r="W5" s="810" t="s">
        <v>577</v>
      </c>
      <c r="X5" s="810" t="s">
        <v>15</v>
      </c>
      <c r="Y5" s="810" t="s">
        <v>16</v>
      </c>
      <c r="Z5" s="810" t="s">
        <v>17</v>
      </c>
      <c r="AA5" s="810" t="s">
        <v>18</v>
      </c>
      <c r="AB5" s="810" t="s">
        <v>29</v>
      </c>
      <c r="AC5" s="810" t="s">
        <v>30</v>
      </c>
      <c r="AD5" s="810" t="s">
        <v>19</v>
      </c>
      <c r="AE5" s="810" t="s">
        <v>20</v>
      </c>
      <c r="AF5" s="810" t="s">
        <v>21</v>
      </c>
      <c r="AG5" s="810" t="s">
        <v>32</v>
      </c>
      <c r="AH5" s="810" t="s">
        <v>22</v>
      </c>
      <c r="AI5" s="810" t="s">
        <v>23</v>
      </c>
      <c r="AJ5" s="810" t="s">
        <v>24</v>
      </c>
      <c r="AK5" s="810" t="s">
        <v>31</v>
      </c>
      <c r="AL5" s="810" t="s">
        <v>447</v>
      </c>
      <c r="AM5" s="810" t="s">
        <v>25</v>
      </c>
      <c r="AN5" s="810" t="s">
        <v>26</v>
      </c>
      <c r="AO5" s="810" t="s">
        <v>27</v>
      </c>
      <c r="AP5" s="810" t="s">
        <v>28</v>
      </c>
      <c r="AQ5" s="992" t="s">
        <v>928</v>
      </c>
    </row>
    <row r="6" spans="2:43" ht="16.5" customHeight="1">
      <c r="B6" s="796" t="s">
        <v>263</v>
      </c>
      <c r="C6" s="931" t="s">
        <v>0</v>
      </c>
      <c r="D6" s="1030">
        <f>'投入係数 (2)'!D6*'手順⑤ (2)'!D$53</f>
        <v>0</v>
      </c>
      <c r="E6" s="1029">
        <f>'投入係数 (2)'!E6*'手順⑤ (2)'!E$53</f>
        <v>0</v>
      </c>
      <c r="F6" s="1029">
        <f>'投入係数 (2)'!F6*'手順⑤ (2)'!F$53</f>
        <v>0</v>
      </c>
      <c r="G6" s="1029">
        <f>'投入係数 (2)'!G6*'手順⑤ (2)'!G$53</f>
        <v>0</v>
      </c>
      <c r="H6" s="1029">
        <f>'投入係数 (2)'!H6*'手順⑤ (2)'!H$53</f>
        <v>0</v>
      </c>
      <c r="I6" s="1029">
        <f>'投入係数 (2)'!I6*'手順⑤ (2)'!I$53</f>
        <v>0</v>
      </c>
      <c r="J6" s="1029">
        <f>'投入係数 (2)'!J6*'手順⑤ (2)'!J$53</f>
        <v>0</v>
      </c>
      <c r="K6" s="1029">
        <f>'投入係数 (2)'!K6*'手順⑤ (2)'!K$53</f>
        <v>0</v>
      </c>
      <c r="L6" s="1029">
        <f>'投入係数 (2)'!L6*'手順⑤ (2)'!L$53</f>
        <v>0</v>
      </c>
      <c r="M6" s="1029">
        <f>'投入係数 (2)'!M6*'手順⑤ (2)'!M$53</f>
        <v>0</v>
      </c>
      <c r="N6" s="1029">
        <f>'投入係数 (2)'!N6*'手順⑤ (2)'!N$53</f>
        <v>0</v>
      </c>
      <c r="O6" s="1029">
        <f>'投入係数 (2)'!O6*'手順⑤ (2)'!O$53</f>
        <v>0</v>
      </c>
      <c r="P6" s="1029">
        <f>'投入係数 (2)'!P6*'手順⑤ (2)'!P$53</f>
        <v>0</v>
      </c>
      <c r="Q6" s="1029">
        <f>'投入係数 (2)'!Q6*'手順⑤ (2)'!Q$53</f>
        <v>0</v>
      </c>
      <c r="R6" s="1029">
        <f>'投入係数 (2)'!R6*'手順⑤ (2)'!R$53</f>
        <v>0</v>
      </c>
      <c r="S6" s="1029">
        <f>'投入係数 (2)'!S6*'手順⑤ (2)'!S$53</f>
        <v>0</v>
      </c>
      <c r="T6" s="1029">
        <f>'投入係数 (2)'!T6*'手順⑤ (2)'!T$53</f>
        <v>0</v>
      </c>
      <c r="U6" s="1029">
        <f>'投入係数 (2)'!U6*'手順⑤ (2)'!U$53</f>
        <v>0</v>
      </c>
      <c r="V6" s="1029">
        <f>'投入係数 (2)'!V6*'手順⑤ (2)'!V$53</f>
        <v>0</v>
      </c>
      <c r="W6" s="1029">
        <f>'投入係数 (2)'!W6*'手順⑤ (2)'!W$53</f>
        <v>0</v>
      </c>
      <c r="X6" s="1029">
        <f>'投入係数 (2)'!X6*'手順⑤ (2)'!X$53</f>
        <v>0</v>
      </c>
      <c r="Y6" s="1029">
        <f>'投入係数 (2)'!Y6*'手順⑤ (2)'!Y$53</f>
        <v>0</v>
      </c>
      <c r="Z6" s="1029">
        <f>'投入係数 (2)'!Z6*'手順⑤ (2)'!Z$53</f>
        <v>0</v>
      </c>
      <c r="AA6" s="1029">
        <f>'投入係数 (2)'!AA6*'手順⑤ (2)'!AA$53</f>
        <v>0</v>
      </c>
      <c r="AB6" s="1029">
        <f>'投入係数 (2)'!AB6*'手順⑤ (2)'!AB$53</f>
        <v>0</v>
      </c>
      <c r="AC6" s="1029">
        <f>'投入係数 (2)'!AC6*'手順⑤ (2)'!AC$53</f>
        <v>0</v>
      </c>
      <c r="AD6" s="1029">
        <f>'投入係数 (2)'!AD6*'手順⑤ (2)'!AD$53</f>
        <v>0</v>
      </c>
      <c r="AE6" s="1029">
        <f>'投入係数 (2)'!AE6*'手順⑤ (2)'!AE$53</f>
        <v>0</v>
      </c>
      <c r="AF6" s="1029">
        <f>'投入係数 (2)'!AF6*'手順⑤ (2)'!AF$53</f>
        <v>0</v>
      </c>
      <c r="AG6" s="1029">
        <f>'投入係数 (2)'!AG6*'手順⑤ (2)'!AG$53</f>
        <v>0</v>
      </c>
      <c r="AH6" s="1029">
        <f>'投入係数 (2)'!AH6*'手順⑤ (2)'!AH$53</f>
        <v>0</v>
      </c>
      <c r="AI6" s="1029">
        <f>'投入係数 (2)'!AI6*'手順⑤ (2)'!AI$53</f>
        <v>0</v>
      </c>
      <c r="AJ6" s="1029">
        <f>'投入係数 (2)'!AJ6*'手順⑤ (2)'!AJ$53</f>
        <v>0</v>
      </c>
      <c r="AK6" s="1029">
        <f>'投入係数 (2)'!AK6*'手順⑤ (2)'!AK$53</f>
        <v>0</v>
      </c>
      <c r="AL6" s="1029">
        <f>'投入係数 (2)'!AL6*'手順⑤ (2)'!AL$53</f>
        <v>0</v>
      </c>
      <c r="AM6" s="1029">
        <f>'投入係数 (2)'!AM6*'手順⑤ (2)'!AM$53</f>
        <v>0</v>
      </c>
      <c r="AN6" s="1029">
        <f>'投入係数 (2)'!AN6*'手順⑤ (2)'!AN$53</f>
        <v>0</v>
      </c>
      <c r="AO6" s="1029">
        <f>'投入係数 (2)'!AO6*'手順⑤ (2)'!AO$53</f>
        <v>0</v>
      </c>
      <c r="AP6" s="1029">
        <f>'投入係数 (2)'!AP6*'手順⑤ (2)'!AP$53</f>
        <v>0</v>
      </c>
      <c r="AQ6" s="803">
        <f t="shared" ref="AQ6:AQ53" si="0">SUM(D6:AP6)</f>
        <v>0</v>
      </c>
    </row>
    <row r="7" spans="2:43" ht="16.5" customHeight="1">
      <c r="B7" s="776" t="s">
        <v>265</v>
      </c>
      <c r="C7" s="928" t="s">
        <v>574</v>
      </c>
      <c r="D7" s="1023">
        <f>'投入係数 (2)'!D7*'手順⑤ (2)'!D$53</f>
        <v>0</v>
      </c>
      <c r="E7" s="789">
        <f>'投入係数 (2)'!E7*'手順⑤ (2)'!E$53</f>
        <v>0</v>
      </c>
      <c r="F7" s="789">
        <f>'投入係数 (2)'!F7*'手順⑤ (2)'!F$53</f>
        <v>0</v>
      </c>
      <c r="G7" s="789">
        <f>'投入係数 (2)'!G7*'手順⑤ (2)'!G$53</f>
        <v>0</v>
      </c>
      <c r="H7" s="789">
        <f>'投入係数 (2)'!H7*'手順⑤ (2)'!H$53</f>
        <v>0</v>
      </c>
      <c r="I7" s="789">
        <f>'投入係数 (2)'!I7*'手順⑤ (2)'!I$53</f>
        <v>0</v>
      </c>
      <c r="J7" s="789">
        <f>'投入係数 (2)'!J7*'手順⑤ (2)'!J$53</f>
        <v>0</v>
      </c>
      <c r="K7" s="789">
        <f>'投入係数 (2)'!K7*'手順⑤ (2)'!K$53</f>
        <v>0</v>
      </c>
      <c r="L7" s="789">
        <f>'投入係数 (2)'!L7*'手順⑤ (2)'!L$53</f>
        <v>0</v>
      </c>
      <c r="M7" s="789">
        <f>'投入係数 (2)'!M7*'手順⑤ (2)'!M$53</f>
        <v>0</v>
      </c>
      <c r="N7" s="789">
        <f>'投入係数 (2)'!N7*'手順⑤ (2)'!N$53</f>
        <v>0</v>
      </c>
      <c r="O7" s="789">
        <f>'投入係数 (2)'!O7*'手順⑤ (2)'!O$53</f>
        <v>0</v>
      </c>
      <c r="P7" s="789">
        <f>'投入係数 (2)'!P7*'手順⑤ (2)'!P$53</f>
        <v>0</v>
      </c>
      <c r="Q7" s="789">
        <f>'投入係数 (2)'!Q7*'手順⑤ (2)'!Q$53</f>
        <v>0</v>
      </c>
      <c r="R7" s="789">
        <f>'投入係数 (2)'!R7*'手順⑤ (2)'!R$53</f>
        <v>0</v>
      </c>
      <c r="S7" s="789">
        <f>'投入係数 (2)'!S7*'手順⑤ (2)'!S$53</f>
        <v>0</v>
      </c>
      <c r="T7" s="789">
        <f>'投入係数 (2)'!T7*'手順⑤ (2)'!T$53</f>
        <v>0</v>
      </c>
      <c r="U7" s="789">
        <f>'投入係数 (2)'!U7*'手順⑤ (2)'!U$53</f>
        <v>0</v>
      </c>
      <c r="V7" s="789">
        <f>'投入係数 (2)'!V7*'手順⑤ (2)'!V$53</f>
        <v>0</v>
      </c>
      <c r="W7" s="789">
        <f>'投入係数 (2)'!W7*'手順⑤ (2)'!W$53</f>
        <v>0</v>
      </c>
      <c r="X7" s="789">
        <f>'投入係数 (2)'!X7*'手順⑤ (2)'!X$53</f>
        <v>0</v>
      </c>
      <c r="Y7" s="789">
        <f>'投入係数 (2)'!Y7*'手順⑤ (2)'!Y$53</f>
        <v>0</v>
      </c>
      <c r="Z7" s="789">
        <f>'投入係数 (2)'!Z7*'手順⑤ (2)'!Z$53</f>
        <v>0</v>
      </c>
      <c r="AA7" s="789">
        <f>'投入係数 (2)'!AA7*'手順⑤ (2)'!AA$53</f>
        <v>0</v>
      </c>
      <c r="AB7" s="789">
        <f>'投入係数 (2)'!AB7*'手順⑤ (2)'!AB$53</f>
        <v>0</v>
      </c>
      <c r="AC7" s="789">
        <f>'投入係数 (2)'!AC7*'手順⑤ (2)'!AC$53</f>
        <v>0</v>
      </c>
      <c r="AD7" s="789">
        <f>'投入係数 (2)'!AD7*'手順⑤ (2)'!AD$53</f>
        <v>0</v>
      </c>
      <c r="AE7" s="789">
        <f>'投入係数 (2)'!AE7*'手順⑤ (2)'!AE$53</f>
        <v>0</v>
      </c>
      <c r="AF7" s="789">
        <f>'投入係数 (2)'!AF7*'手順⑤ (2)'!AF$53</f>
        <v>0</v>
      </c>
      <c r="AG7" s="789">
        <f>'投入係数 (2)'!AG7*'手順⑤ (2)'!AG$53</f>
        <v>0</v>
      </c>
      <c r="AH7" s="789">
        <f>'投入係数 (2)'!AH7*'手順⑤ (2)'!AH$53</f>
        <v>0</v>
      </c>
      <c r="AI7" s="789">
        <f>'投入係数 (2)'!AI7*'手順⑤ (2)'!AI$53</f>
        <v>0</v>
      </c>
      <c r="AJ7" s="789">
        <f>'投入係数 (2)'!AJ7*'手順⑤ (2)'!AJ$53</f>
        <v>0</v>
      </c>
      <c r="AK7" s="789">
        <f>'投入係数 (2)'!AK7*'手順⑤ (2)'!AK$53</f>
        <v>0</v>
      </c>
      <c r="AL7" s="789">
        <f>'投入係数 (2)'!AL7*'手順⑤ (2)'!AL$53</f>
        <v>0</v>
      </c>
      <c r="AM7" s="789">
        <f>'投入係数 (2)'!AM7*'手順⑤ (2)'!AM$53</f>
        <v>0</v>
      </c>
      <c r="AN7" s="789">
        <f>'投入係数 (2)'!AN7*'手順⑤ (2)'!AN$53</f>
        <v>0</v>
      </c>
      <c r="AO7" s="789">
        <f>'投入係数 (2)'!AO7*'手順⑤ (2)'!AO$53</f>
        <v>0</v>
      </c>
      <c r="AP7" s="789">
        <f>'投入係数 (2)'!AP7*'手順⑤ (2)'!AP$53</f>
        <v>0</v>
      </c>
      <c r="AQ7" s="773">
        <f t="shared" si="0"/>
        <v>0</v>
      </c>
    </row>
    <row r="8" spans="2:43" ht="16.5" customHeight="1">
      <c r="B8" s="776" t="s">
        <v>267</v>
      </c>
      <c r="C8" s="928" t="s">
        <v>575</v>
      </c>
      <c r="D8" s="1023">
        <f>'投入係数 (2)'!D8*'手順⑤ (2)'!D$53</f>
        <v>0</v>
      </c>
      <c r="E8" s="789">
        <f>'投入係数 (2)'!E8*'手順⑤ (2)'!E$53</f>
        <v>0</v>
      </c>
      <c r="F8" s="789">
        <f>'投入係数 (2)'!F8*'手順⑤ (2)'!F$53</f>
        <v>0</v>
      </c>
      <c r="G8" s="789">
        <f>'投入係数 (2)'!G8*'手順⑤ (2)'!G$53</f>
        <v>0</v>
      </c>
      <c r="H8" s="789">
        <f>'投入係数 (2)'!H8*'手順⑤ (2)'!H$53</f>
        <v>0</v>
      </c>
      <c r="I8" s="789">
        <f>'投入係数 (2)'!I8*'手順⑤ (2)'!I$53</f>
        <v>0</v>
      </c>
      <c r="J8" s="789">
        <f>'投入係数 (2)'!J8*'手順⑤ (2)'!J$53</f>
        <v>0</v>
      </c>
      <c r="K8" s="789">
        <f>'投入係数 (2)'!K8*'手順⑤ (2)'!K$53</f>
        <v>0</v>
      </c>
      <c r="L8" s="789">
        <f>'投入係数 (2)'!L8*'手順⑤ (2)'!L$53</f>
        <v>0</v>
      </c>
      <c r="M8" s="789">
        <f>'投入係数 (2)'!M8*'手順⑤ (2)'!M$53</f>
        <v>0</v>
      </c>
      <c r="N8" s="789">
        <f>'投入係数 (2)'!N8*'手順⑤ (2)'!N$53</f>
        <v>0</v>
      </c>
      <c r="O8" s="789">
        <f>'投入係数 (2)'!O8*'手順⑤ (2)'!O$53</f>
        <v>0</v>
      </c>
      <c r="P8" s="789">
        <f>'投入係数 (2)'!P8*'手順⑤ (2)'!P$53</f>
        <v>0</v>
      </c>
      <c r="Q8" s="789">
        <f>'投入係数 (2)'!Q8*'手順⑤ (2)'!Q$53</f>
        <v>0</v>
      </c>
      <c r="R8" s="789">
        <f>'投入係数 (2)'!R8*'手順⑤ (2)'!R$53</f>
        <v>0</v>
      </c>
      <c r="S8" s="789">
        <f>'投入係数 (2)'!S8*'手順⑤ (2)'!S$53</f>
        <v>0</v>
      </c>
      <c r="T8" s="789">
        <f>'投入係数 (2)'!T8*'手順⑤ (2)'!T$53</f>
        <v>0</v>
      </c>
      <c r="U8" s="789">
        <f>'投入係数 (2)'!U8*'手順⑤ (2)'!U$53</f>
        <v>0</v>
      </c>
      <c r="V8" s="789">
        <f>'投入係数 (2)'!V8*'手順⑤ (2)'!V$53</f>
        <v>0</v>
      </c>
      <c r="W8" s="789">
        <f>'投入係数 (2)'!W8*'手順⑤ (2)'!W$53</f>
        <v>0</v>
      </c>
      <c r="X8" s="789">
        <f>'投入係数 (2)'!X8*'手順⑤ (2)'!X$53</f>
        <v>0</v>
      </c>
      <c r="Y8" s="789">
        <f>'投入係数 (2)'!Y8*'手順⑤ (2)'!Y$53</f>
        <v>0</v>
      </c>
      <c r="Z8" s="789">
        <f>'投入係数 (2)'!Z8*'手順⑤ (2)'!Z$53</f>
        <v>0</v>
      </c>
      <c r="AA8" s="789">
        <f>'投入係数 (2)'!AA8*'手順⑤ (2)'!AA$53</f>
        <v>0</v>
      </c>
      <c r="AB8" s="789">
        <f>'投入係数 (2)'!AB8*'手順⑤ (2)'!AB$53</f>
        <v>0</v>
      </c>
      <c r="AC8" s="789">
        <f>'投入係数 (2)'!AC8*'手順⑤ (2)'!AC$53</f>
        <v>0</v>
      </c>
      <c r="AD8" s="789">
        <f>'投入係数 (2)'!AD8*'手順⑤ (2)'!AD$53</f>
        <v>0</v>
      </c>
      <c r="AE8" s="789">
        <f>'投入係数 (2)'!AE8*'手順⑤ (2)'!AE$53</f>
        <v>0</v>
      </c>
      <c r="AF8" s="789">
        <f>'投入係数 (2)'!AF8*'手順⑤ (2)'!AF$53</f>
        <v>0</v>
      </c>
      <c r="AG8" s="789">
        <f>'投入係数 (2)'!AG8*'手順⑤ (2)'!AG$53</f>
        <v>0</v>
      </c>
      <c r="AH8" s="789">
        <f>'投入係数 (2)'!AH8*'手順⑤ (2)'!AH$53</f>
        <v>0</v>
      </c>
      <c r="AI8" s="789">
        <f>'投入係数 (2)'!AI8*'手順⑤ (2)'!AI$53</f>
        <v>0</v>
      </c>
      <c r="AJ8" s="789">
        <f>'投入係数 (2)'!AJ8*'手順⑤ (2)'!AJ$53</f>
        <v>0</v>
      </c>
      <c r="AK8" s="789">
        <f>'投入係数 (2)'!AK8*'手順⑤ (2)'!AK$53</f>
        <v>0</v>
      </c>
      <c r="AL8" s="789">
        <f>'投入係数 (2)'!AL8*'手順⑤ (2)'!AL$53</f>
        <v>0</v>
      </c>
      <c r="AM8" s="789">
        <f>'投入係数 (2)'!AM8*'手順⑤ (2)'!AM$53</f>
        <v>0</v>
      </c>
      <c r="AN8" s="789">
        <f>'投入係数 (2)'!AN8*'手順⑤ (2)'!AN$53</f>
        <v>0</v>
      </c>
      <c r="AO8" s="789">
        <f>'投入係数 (2)'!AO8*'手順⑤ (2)'!AO$53</f>
        <v>0</v>
      </c>
      <c r="AP8" s="789">
        <f>'投入係数 (2)'!AP8*'手順⑤ (2)'!AP$53</f>
        <v>0</v>
      </c>
      <c r="AQ8" s="773">
        <f t="shared" si="0"/>
        <v>0</v>
      </c>
    </row>
    <row r="9" spans="2:43" ht="16.5" customHeight="1">
      <c r="B9" s="776" t="s">
        <v>268</v>
      </c>
      <c r="C9" s="928" t="s">
        <v>3</v>
      </c>
      <c r="D9" s="1023">
        <f>'投入係数 (2)'!D9*'手順⑤ (2)'!D$53</f>
        <v>0</v>
      </c>
      <c r="E9" s="789">
        <f>'投入係数 (2)'!E9*'手順⑤ (2)'!E$53</f>
        <v>0</v>
      </c>
      <c r="F9" s="789">
        <f>'投入係数 (2)'!F9*'手順⑤ (2)'!F$53</f>
        <v>0</v>
      </c>
      <c r="G9" s="789">
        <f>'投入係数 (2)'!G9*'手順⑤ (2)'!G$53</f>
        <v>0</v>
      </c>
      <c r="H9" s="789">
        <f>'投入係数 (2)'!H9*'手順⑤ (2)'!H$53</f>
        <v>0</v>
      </c>
      <c r="I9" s="789">
        <f>'投入係数 (2)'!I9*'手順⑤ (2)'!I$53</f>
        <v>0</v>
      </c>
      <c r="J9" s="789">
        <f>'投入係数 (2)'!J9*'手順⑤ (2)'!J$53</f>
        <v>0</v>
      </c>
      <c r="K9" s="789">
        <f>'投入係数 (2)'!K9*'手順⑤ (2)'!K$53</f>
        <v>0</v>
      </c>
      <c r="L9" s="789">
        <f>'投入係数 (2)'!L9*'手順⑤ (2)'!L$53</f>
        <v>0</v>
      </c>
      <c r="M9" s="789">
        <f>'投入係数 (2)'!M9*'手順⑤ (2)'!M$53</f>
        <v>0</v>
      </c>
      <c r="N9" s="789">
        <f>'投入係数 (2)'!N9*'手順⑤ (2)'!N$53</f>
        <v>0</v>
      </c>
      <c r="O9" s="789">
        <f>'投入係数 (2)'!O9*'手順⑤ (2)'!O$53</f>
        <v>0</v>
      </c>
      <c r="P9" s="789">
        <f>'投入係数 (2)'!P9*'手順⑤ (2)'!P$53</f>
        <v>0</v>
      </c>
      <c r="Q9" s="789">
        <f>'投入係数 (2)'!Q9*'手順⑤ (2)'!Q$53</f>
        <v>0</v>
      </c>
      <c r="R9" s="789">
        <f>'投入係数 (2)'!R9*'手順⑤ (2)'!R$53</f>
        <v>0</v>
      </c>
      <c r="S9" s="789">
        <f>'投入係数 (2)'!S9*'手順⑤ (2)'!S$53</f>
        <v>0</v>
      </c>
      <c r="T9" s="789">
        <f>'投入係数 (2)'!T9*'手順⑤ (2)'!T$53</f>
        <v>0</v>
      </c>
      <c r="U9" s="789">
        <f>'投入係数 (2)'!U9*'手順⑤ (2)'!U$53</f>
        <v>0</v>
      </c>
      <c r="V9" s="789">
        <f>'投入係数 (2)'!V9*'手順⑤ (2)'!V$53</f>
        <v>0</v>
      </c>
      <c r="W9" s="789">
        <f>'投入係数 (2)'!W9*'手順⑤ (2)'!W$53</f>
        <v>0</v>
      </c>
      <c r="X9" s="789">
        <f>'投入係数 (2)'!X9*'手順⑤ (2)'!X$53</f>
        <v>0</v>
      </c>
      <c r="Y9" s="789">
        <f>'投入係数 (2)'!Y9*'手順⑤ (2)'!Y$53</f>
        <v>0</v>
      </c>
      <c r="Z9" s="789">
        <f>'投入係数 (2)'!Z9*'手順⑤ (2)'!Z$53</f>
        <v>0</v>
      </c>
      <c r="AA9" s="789">
        <f>'投入係数 (2)'!AA9*'手順⑤ (2)'!AA$53</f>
        <v>0</v>
      </c>
      <c r="AB9" s="789">
        <f>'投入係数 (2)'!AB9*'手順⑤ (2)'!AB$53</f>
        <v>0</v>
      </c>
      <c r="AC9" s="789">
        <f>'投入係数 (2)'!AC9*'手順⑤ (2)'!AC$53</f>
        <v>0</v>
      </c>
      <c r="AD9" s="789">
        <f>'投入係数 (2)'!AD9*'手順⑤ (2)'!AD$53</f>
        <v>0</v>
      </c>
      <c r="AE9" s="789">
        <f>'投入係数 (2)'!AE9*'手順⑤ (2)'!AE$53</f>
        <v>0</v>
      </c>
      <c r="AF9" s="789">
        <f>'投入係数 (2)'!AF9*'手順⑤ (2)'!AF$53</f>
        <v>0</v>
      </c>
      <c r="AG9" s="789">
        <f>'投入係数 (2)'!AG9*'手順⑤ (2)'!AG$53</f>
        <v>0</v>
      </c>
      <c r="AH9" s="789">
        <f>'投入係数 (2)'!AH9*'手順⑤ (2)'!AH$53</f>
        <v>0</v>
      </c>
      <c r="AI9" s="789">
        <f>'投入係数 (2)'!AI9*'手順⑤ (2)'!AI$53</f>
        <v>0</v>
      </c>
      <c r="AJ9" s="789">
        <f>'投入係数 (2)'!AJ9*'手順⑤ (2)'!AJ$53</f>
        <v>0</v>
      </c>
      <c r="AK9" s="789">
        <f>'投入係数 (2)'!AK9*'手順⑤ (2)'!AK$53</f>
        <v>0</v>
      </c>
      <c r="AL9" s="789">
        <f>'投入係数 (2)'!AL9*'手順⑤ (2)'!AL$53</f>
        <v>0</v>
      </c>
      <c r="AM9" s="789">
        <f>'投入係数 (2)'!AM9*'手順⑤ (2)'!AM$53</f>
        <v>0</v>
      </c>
      <c r="AN9" s="789">
        <f>'投入係数 (2)'!AN9*'手順⑤ (2)'!AN$53</f>
        <v>0</v>
      </c>
      <c r="AO9" s="789">
        <f>'投入係数 (2)'!AO9*'手順⑤ (2)'!AO$53</f>
        <v>0</v>
      </c>
      <c r="AP9" s="789">
        <f>'投入係数 (2)'!AP9*'手順⑤ (2)'!AP$53</f>
        <v>0</v>
      </c>
      <c r="AQ9" s="773">
        <f t="shared" si="0"/>
        <v>0</v>
      </c>
    </row>
    <row r="10" spans="2:43" ht="16.5" customHeight="1">
      <c r="B10" s="776" t="s">
        <v>269</v>
      </c>
      <c r="C10" s="928" t="s">
        <v>4</v>
      </c>
      <c r="D10" s="1023">
        <f>'投入係数 (2)'!D10*'手順⑤ (2)'!D$53</f>
        <v>0</v>
      </c>
      <c r="E10" s="789">
        <f>'投入係数 (2)'!E10*'手順⑤ (2)'!E$53</f>
        <v>0</v>
      </c>
      <c r="F10" s="789">
        <f>'投入係数 (2)'!F10*'手順⑤ (2)'!F$53</f>
        <v>0</v>
      </c>
      <c r="G10" s="789">
        <f>'投入係数 (2)'!G10*'手順⑤ (2)'!G$53</f>
        <v>0</v>
      </c>
      <c r="H10" s="789">
        <f>'投入係数 (2)'!H10*'手順⑤ (2)'!H$53</f>
        <v>0</v>
      </c>
      <c r="I10" s="789">
        <f>'投入係数 (2)'!I10*'手順⑤ (2)'!I$53</f>
        <v>0</v>
      </c>
      <c r="J10" s="789">
        <f>'投入係数 (2)'!J10*'手順⑤ (2)'!J$53</f>
        <v>0</v>
      </c>
      <c r="K10" s="789">
        <f>'投入係数 (2)'!K10*'手順⑤ (2)'!K$53</f>
        <v>0</v>
      </c>
      <c r="L10" s="789">
        <f>'投入係数 (2)'!L10*'手順⑤ (2)'!L$53</f>
        <v>0</v>
      </c>
      <c r="M10" s="789">
        <f>'投入係数 (2)'!M10*'手順⑤ (2)'!M$53</f>
        <v>0</v>
      </c>
      <c r="N10" s="789">
        <f>'投入係数 (2)'!N10*'手順⑤ (2)'!N$53</f>
        <v>0</v>
      </c>
      <c r="O10" s="789">
        <f>'投入係数 (2)'!O10*'手順⑤ (2)'!O$53</f>
        <v>0</v>
      </c>
      <c r="P10" s="789">
        <f>'投入係数 (2)'!P10*'手順⑤ (2)'!P$53</f>
        <v>0</v>
      </c>
      <c r="Q10" s="789">
        <f>'投入係数 (2)'!Q10*'手順⑤ (2)'!Q$53</f>
        <v>0</v>
      </c>
      <c r="R10" s="789">
        <f>'投入係数 (2)'!R10*'手順⑤ (2)'!R$53</f>
        <v>0</v>
      </c>
      <c r="S10" s="789">
        <f>'投入係数 (2)'!S10*'手順⑤ (2)'!S$53</f>
        <v>0</v>
      </c>
      <c r="T10" s="789">
        <f>'投入係数 (2)'!T10*'手順⑤ (2)'!T$53</f>
        <v>0</v>
      </c>
      <c r="U10" s="789">
        <f>'投入係数 (2)'!U10*'手順⑤ (2)'!U$53</f>
        <v>0</v>
      </c>
      <c r="V10" s="789">
        <f>'投入係数 (2)'!V10*'手順⑤ (2)'!V$53</f>
        <v>0</v>
      </c>
      <c r="W10" s="789">
        <f>'投入係数 (2)'!W10*'手順⑤ (2)'!W$53</f>
        <v>0</v>
      </c>
      <c r="X10" s="789">
        <f>'投入係数 (2)'!X10*'手順⑤ (2)'!X$53</f>
        <v>0</v>
      </c>
      <c r="Y10" s="789">
        <f>'投入係数 (2)'!Y10*'手順⑤ (2)'!Y$53</f>
        <v>0</v>
      </c>
      <c r="Z10" s="789">
        <f>'投入係数 (2)'!Z10*'手順⑤ (2)'!Z$53</f>
        <v>0</v>
      </c>
      <c r="AA10" s="789">
        <f>'投入係数 (2)'!AA10*'手順⑤ (2)'!AA$53</f>
        <v>0</v>
      </c>
      <c r="AB10" s="789">
        <f>'投入係数 (2)'!AB10*'手順⑤ (2)'!AB$53</f>
        <v>0</v>
      </c>
      <c r="AC10" s="789">
        <f>'投入係数 (2)'!AC10*'手順⑤ (2)'!AC$53</f>
        <v>0</v>
      </c>
      <c r="AD10" s="789">
        <f>'投入係数 (2)'!AD10*'手順⑤ (2)'!AD$53</f>
        <v>0</v>
      </c>
      <c r="AE10" s="789">
        <f>'投入係数 (2)'!AE10*'手順⑤ (2)'!AE$53</f>
        <v>0</v>
      </c>
      <c r="AF10" s="789">
        <f>'投入係数 (2)'!AF10*'手順⑤ (2)'!AF$53</f>
        <v>0</v>
      </c>
      <c r="AG10" s="789">
        <f>'投入係数 (2)'!AG10*'手順⑤ (2)'!AG$53</f>
        <v>0</v>
      </c>
      <c r="AH10" s="789">
        <f>'投入係数 (2)'!AH10*'手順⑤ (2)'!AH$53</f>
        <v>0</v>
      </c>
      <c r="AI10" s="789">
        <f>'投入係数 (2)'!AI10*'手順⑤ (2)'!AI$53</f>
        <v>0</v>
      </c>
      <c r="AJ10" s="789">
        <f>'投入係数 (2)'!AJ10*'手順⑤ (2)'!AJ$53</f>
        <v>0</v>
      </c>
      <c r="AK10" s="789">
        <f>'投入係数 (2)'!AK10*'手順⑤ (2)'!AK$53</f>
        <v>0</v>
      </c>
      <c r="AL10" s="789">
        <f>'投入係数 (2)'!AL10*'手順⑤ (2)'!AL$53</f>
        <v>0</v>
      </c>
      <c r="AM10" s="789">
        <f>'投入係数 (2)'!AM10*'手順⑤ (2)'!AM$53</f>
        <v>0</v>
      </c>
      <c r="AN10" s="789">
        <f>'投入係数 (2)'!AN10*'手順⑤ (2)'!AN$53</f>
        <v>0</v>
      </c>
      <c r="AO10" s="789">
        <f>'投入係数 (2)'!AO10*'手順⑤ (2)'!AO$53</f>
        <v>0</v>
      </c>
      <c r="AP10" s="789">
        <f>'投入係数 (2)'!AP10*'手順⑤ (2)'!AP$53</f>
        <v>0</v>
      </c>
      <c r="AQ10" s="773">
        <f t="shared" si="0"/>
        <v>0</v>
      </c>
    </row>
    <row r="11" spans="2:43" ht="16.5" customHeight="1">
      <c r="B11" s="776" t="s">
        <v>271</v>
      </c>
      <c r="C11" s="928" t="s">
        <v>5</v>
      </c>
      <c r="D11" s="1023">
        <f>'投入係数 (2)'!D11*'手順⑤ (2)'!D$53</f>
        <v>0</v>
      </c>
      <c r="E11" s="789">
        <f>'投入係数 (2)'!E11*'手順⑤ (2)'!E$53</f>
        <v>0</v>
      </c>
      <c r="F11" s="789">
        <f>'投入係数 (2)'!F11*'手順⑤ (2)'!F$53</f>
        <v>0</v>
      </c>
      <c r="G11" s="789">
        <f>'投入係数 (2)'!G11*'手順⑤ (2)'!G$53</f>
        <v>0</v>
      </c>
      <c r="H11" s="789">
        <f>'投入係数 (2)'!H11*'手順⑤ (2)'!H$53</f>
        <v>0</v>
      </c>
      <c r="I11" s="789">
        <f>'投入係数 (2)'!I11*'手順⑤ (2)'!I$53</f>
        <v>0</v>
      </c>
      <c r="J11" s="789">
        <f>'投入係数 (2)'!J11*'手順⑤ (2)'!J$53</f>
        <v>0</v>
      </c>
      <c r="K11" s="789">
        <f>'投入係数 (2)'!K11*'手順⑤ (2)'!K$53</f>
        <v>0</v>
      </c>
      <c r="L11" s="789">
        <f>'投入係数 (2)'!L11*'手順⑤ (2)'!L$53</f>
        <v>0</v>
      </c>
      <c r="M11" s="789">
        <f>'投入係数 (2)'!M11*'手順⑤ (2)'!M$53</f>
        <v>0</v>
      </c>
      <c r="N11" s="789">
        <f>'投入係数 (2)'!N11*'手順⑤ (2)'!N$53</f>
        <v>0</v>
      </c>
      <c r="O11" s="789">
        <f>'投入係数 (2)'!O11*'手順⑤ (2)'!O$53</f>
        <v>0</v>
      </c>
      <c r="P11" s="789">
        <f>'投入係数 (2)'!P11*'手順⑤ (2)'!P$53</f>
        <v>0</v>
      </c>
      <c r="Q11" s="789">
        <f>'投入係数 (2)'!Q11*'手順⑤ (2)'!Q$53</f>
        <v>0</v>
      </c>
      <c r="R11" s="789">
        <f>'投入係数 (2)'!R11*'手順⑤ (2)'!R$53</f>
        <v>0</v>
      </c>
      <c r="S11" s="789">
        <f>'投入係数 (2)'!S11*'手順⑤ (2)'!S$53</f>
        <v>0</v>
      </c>
      <c r="T11" s="789">
        <f>'投入係数 (2)'!T11*'手順⑤ (2)'!T$53</f>
        <v>0</v>
      </c>
      <c r="U11" s="789">
        <f>'投入係数 (2)'!U11*'手順⑤ (2)'!U$53</f>
        <v>0</v>
      </c>
      <c r="V11" s="789">
        <f>'投入係数 (2)'!V11*'手順⑤ (2)'!V$53</f>
        <v>0</v>
      </c>
      <c r="W11" s="789">
        <f>'投入係数 (2)'!W11*'手順⑤ (2)'!W$53</f>
        <v>0</v>
      </c>
      <c r="X11" s="789">
        <f>'投入係数 (2)'!X11*'手順⑤ (2)'!X$53</f>
        <v>0</v>
      </c>
      <c r="Y11" s="789">
        <f>'投入係数 (2)'!Y11*'手順⑤ (2)'!Y$53</f>
        <v>0</v>
      </c>
      <c r="Z11" s="789">
        <f>'投入係数 (2)'!Z11*'手順⑤ (2)'!Z$53</f>
        <v>0</v>
      </c>
      <c r="AA11" s="789">
        <f>'投入係数 (2)'!AA11*'手順⑤ (2)'!AA$53</f>
        <v>0</v>
      </c>
      <c r="AB11" s="789">
        <f>'投入係数 (2)'!AB11*'手順⑤ (2)'!AB$53</f>
        <v>0</v>
      </c>
      <c r="AC11" s="789">
        <f>'投入係数 (2)'!AC11*'手順⑤ (2)'!AC$53</f>
        <v>0</v>
      </c>
      <c r="AD11" s="789">
        <f>'投入係数 (2)'!AD11*'手順⑤ (2)'!AD$53</f>
        <v>0</v>
      </c>
      <c r="AE11" s="789">
        <f>'投入係数 (2)'!AE11*'手順⑤ (2)'!AE$53</f>
        <v>0</v>
      </c>
      <c r="AF11" s="789">
        <f>'投入係数 (2)'!AF11*'手順⑤ (2)'!AF$53</f>
        <v>0</v>
      </c>
      <c r="AG11" s="789">
        <f>'投入係数 (2)'!AG11*'手順⑤ (2)'!AG$53</f>
        <v>0</v>
      </c>
      <c r="AH11" s="789">
        <f>'投入係数 (2)'!AH11*'手順⑤ (2)'!AH$53</f>
        <v>0</v>
      </c>
      <c r="AI11" s="789">
        <f>'投入係数 (2)'!AI11*'手順⑤ (2)'!AI$53</f>
        <v>0</v>
      </c>
      <c r="AJ11" s="789">
        <f>'投入係数 (2)'!AJ11*'手順⑤ (2)'!AJ$53</f>
        <v>0</v>
      </c>
      <c r="AK11" s="789">
        <f>'投入係数 (2)'!AK11*'手順⑤ (2)'!AK$53</f>
        <v>0</v>
      </c>
      <c r="AL11" s="789">
        <f>'投入係数 (2)'!AL11*'手順⑤ (2)'!AL$53</f>
        <v>0</v>
      </c>
      <c r="AM11" s="789">
        <f>'投入係数 (2)'!AM11*'手順⑤ (2)'!AM$53</f>
        <v>0</v>
      </c>
      <c r="AN11" s="789">
        <f>'投入係数 (2)'!AN11*'手順⑤ (2)'!AN$53</f>
        <v>0</v>
      </c>
      <c r="AO11" s="789">
        <f>'投入係数 (2)'!AO11*'手順⑤ (2)'!AO$53</f>
        <v>0</v>
      </c>
      <c r="AP11" s="789">
        <f>'投入係数 (2)'!AP11*'手順⑤ (2)'!AP$53</f>
        <v>0</v>
      </c>
      <c r="AQ11" s="773">
        <f t="shared" si="0"/>
        <v>0</v>
      </c>
    </row>
    <row r="12" spans="2:43" ht="16.5" customHeight="1">
      <c r="B12" s="776" t="s">
        <v>273</v>
      </c>
      <c r="C12" s="929" t="s">
        <v>6</v>
      </c>
      <c r="D12" s="1023">
        <f>'投入係数 (2)'!D12*'手順⑤ (2)'!D$53</f>
        <v>0</v>
      </c>
      <c r="E12" s="789">
        <f>'投入係数 (2)'!E12*'手順⑤ (2)'!E$53</f>
        <v>0</v>
      </c>
      <c r="F12" s="789">
        <f>'投入係数 (2)'!F12*'手順⑤ (2)'!F$53</f>
        <v>0</v>
      </c>
      <c r="G12" s="789">
        <f>'投入係数 (2)'!G12*'手順⑤ (2)'!G$53</f>
        <v>0</v>
      </c>
      <c r="H12" s="789">
        <f>'投入係数 (2)'!H12*'手順⑤ (2)'!H$53</f>
        <v>0</v>
      </c>
      <c r="I12" s="789">
        <f>'投入係数 (2)'!I12*'手順⑤ (2)'!I$53</f>
        <v>0</v>
      </c>
      <c r="J12" s="789">
        <f>'投入係数 (2)'!J12*'手順⑤ (2)'!J$53</f>
        <v>0</v>
      </c>
      <c r="K12" s="789">
        <f>'投入係数 (2)'!K12*'手順⑤ (2)'!K$53</f>
        <v>0</v>
      </c>
      <c r="L12" s="789">
        <f>'投入係数 (2)'!L12*'手順⑤ (2)'!L$53</f>
        <v>0</v>
      </c>
      <c r="M12" s="789">
        <f>'投入係数 (2)'!M12*'手順⑤ (2)'!M$53</f>
        <v>0</v>
      </c>
      <c r="N12" s="789">
        <f>'投入係数 (2)'!N12*'手順⑤ (2)'!N$53</f>
        <v>0</v>
      </c>
      <c r="O12" s="789">
        <f>'投入係数 (2)'!O12*'手順⑤ (2)'!O$53</f>
        <v>0</v>
      </c>
      <c r="P12" s="789">
        <f>'投入係数 (2)'!P12*'手順⑤ (2)'!P$53</f>
        <v>0</v>
      </c>
      <c r="Q12" s="789">
        <f>'投入係数 (2)'!Q12*'手順⑤ (2)'!Q$53</f>
        <v>0</v>
      </c>
      <c r="R12" s="789">
        <f>'投入係数 (2)'!R12*'手順⑤ (2)'!R$53</f>
        <v>0</v>
      </c>
      <c r="S12" s="789">
        <f>'投入係数 (2)'!S12*'手順⑤ (2)'!S$53</f>
        <v>0</v>
      </c>
      <c r="T12" s="789">
        <f>'投入係数 (2)'!T12*'手順⑤ (2)'!T$53</f>
        <v>0</v>
      </c>
      <c r="U12" s="789">
        <f>'投入係数 (2)'!U12*'手順⑤ (2)'!U$53</f>
        <v>0</v>
      </c>
      <c r="V12" s="789">
        <f>'投入係数 (2)'!V12*'手順⑤ (2)'!V$53</f>
        <v>0</v>
      </c>
      <c r="W12" s="789">
        <f>'投入係数 (2)'!W12*'手順⑤ (2)'!W$53</f>
        <v>0</v>
      </c>
      <c r="X12" s="789">
        <f>'投入係数 (2)'!X12*'手順⑤ (2)'!X$53</f>
        <v>0</v>
      </c>
      <c r="Y12" s="789">
        <f>'投入係数 (2)'!Y12*'手順⑤ (2)'!Y$53</f>
        <v>0</v>
      </c>
      <c r="Z12" s="789">
        <f>'投入係数 (2)'!Z12*'手順⑤ (2)'!Z$53</f>
        <v>0</v>
      </c>
      <c r="AA12" s="789">
        <f>'投入係数 (2)'!AA12*'手順⑤ (2)'!AA$53</f>
        <v>0</v>
      </c>
      <c r="AB12" s="789">
        <f>'投入係数 (2)'!AB12*'手順⑤ (2)'!AB$53</f>
        <v>0</v>
      </c>
      <c r="AC12" s="789">
        <f>'投入係数 (2)'!AC12*'手順⑤ (2)'!AC$53</f>
        <v>0</v>
      </c>
      <c r="AD12" s="789">
        <f>'投入係数 (2)'!AD12*'手順⑤ (2)'!AD$53</f>
        <v>0</v>
      </c>
      <c r="AE12" s="789">
        <f>'投入係数 (2)'!AE12*'手順⑤ (2)'!AE$53</f>
        <v>0</v>
      </c>
      <c r="AF12" s="789">
        <f>'投入係数 (2)'!AF12*'手順⑤ (2)'!AF$53</f>
        <v>0</v>
      </c>
      <c r="AG12" s="789">
        <f>'投入係数 (2)'!AG12*'手順⑤ (2)'!AG$53</f>
        <v>0</v>
      </c>
      <c r="AH12" s="789">
        <f>'投入係数 (2)'!AH12*'手順⑤ (2)'!AH$53</f>
        <v>0</v>
      </c>
      <c r="AI12" s="789">
        <f>'投入係数 (2)'!AI12*'手順⑤ (2)'!AI$53</f>
        <v>0</v>
      </c>
      <c r="AJ12" s="789">
        <f>'投入係数 (2)'!AJ12*'手順⑤ (2)'!AJ$53</f>
        <v>0</v>
      </c>
      <c r="AK12" s="789">
        <f>'投入係数 (2)'!AK12*'手順⑤ (2)'!AK$53</f>
        <v>0</v>
      </c>
      <c r="AL12" s="789">
        <f>'投入係数 (2)'!AL12*'手順⑤ (2)'!AL$53</f>
        <v>0</v>
      </c>
      <c r="AM12" s="789">
        <f>'投入係数 (2)'!AM12*'手順⑤ (2)'!AM$53</f>
        <v>0</v>
      </c>
      <c r="AN12" s="789">
        <f>'投入係数 (2)'!AN12*'手順⑤ (2)'!AN$53</f>
        <v>0</v>
      </c>
      <c r="AO12" s="789">
        <f>'投入係数 (2)'!AO12*'手順⑤ (2)'!AO$53</f>
        <v>0</v>
      </c>
      <c r="AP12" s="789">
        <f>'投入係数 (2)'!AP12*'手順⑤ (2)'!AP$53</f>
        <v>0</v>
      </c>
      <c r="AQ12" s="773">
        <f t="shared" si="0"/>
        <v>0</v>
      </c>
    </row>
    <row r="13" spans="2:43" ht="16.5" customHeight="1">
      <c r="B13" s="776" t="s">
        <v>274</v>
      </c>
      <c r="C13" s="928" t="s">
        <v>7</v>
      </c>
      <c r="D13" s="1023">
        <f>'投入係数 (2)'!D13*'手順⑤ (2)'!D$53</f>
        <v>0</v>
      </c>
      <c r="E13" s="789">
        <f>'投入係数 (2)'!E13*'手順⑤ (2)'!E$53</f>
        <v>0</v>
      </c>
      <c r="F13" s="789">
        <f>'投入係数 (2)'!F13*'手順⑤ (2)'!F$53</f>
        <v>0</v>
      </c>
      <c r="G13" s="789">
        <f>'投入係数 (2)'!G13*'手順⑤ (2)'!G$53</f>
        <v>0</v>
      </c>
      <c r="H13" s="789">
        <f>'投入係数 (2)'!H13*'手順⑤ (2)'!H$53</f>
        <v>0</v>
      </c>
      <c r="I13" s="789">
        <f>'投入係数 (2)'!I13*'手順⑤ (2)'!I$53</f>
        <v>0</v>
      </c>
      <c r="J13" s="789">
        <f>'投入係数 (2)'!J13*'手順⑤ (2)'!J$53</f>
        <v>0</v>
      </c>
      <c r="K13" s="789">
        <f>'投入係数 (2)'!K13*'手順⑤ (2)'!K$53</f>
        <v>0</v>
      </c>
      <c r="L13" s="789">
        <f>'投入係数 (2)'!L13*'手順⑤ (2)'!L$53</f>
        <v>0</v>
      </c>
      <c r="M13" s="789">
        <f>'投入係数 (2)'!M13*'手順⑤ (2)'!M$53</f>
        <v>0</v>
      </c>
      <c r="N13" s="789">
        <f>'投入係数 (2)'!N13*'手順⑤ (2)'!N$53</f>
        <v>0</v>
      </c>
      <c r="O13" s="789">
        <f>'投入係数 (2)'!O13*'手順⑤ (2)'!O$53</f>
        <v>0</v>
      </c>
      <c r="P13" s="789">
        <f>'投入係数 (2)'!P13*'手順⑤ (2)'!P$53</f>
        <v>0</v>
      </c>
      <c r="Q13" s="789">
        <f>'投入係数 (2)'!Q13*'手順⑤ (2)'!Q$53</f>
        <v>0</v>
      </c>
      <c r="R13" s="789">
        <f>'投入係数 (2)'!R13*'手順⑤ (2)'!R$53</f>
        <v>0</v>
      </c>
      <c r="S13" s="789">
        <f>'投入係数 (2)'!S13*'手順⑤ (2)'!S$53</f>
        <v>0</v>
      </c>
      <c r="T13" s="789">
        <f>'投入係数 (2)'!T13*'手順⑤ (2)'!T$53</f>
        <v>0</v>
      </c>
      <c r="U13" s="789">
        <f>'投入係数 (2)'!U13*'手順⑤ (2)'!U$53</f>
        <v>0</v>
      </c>
      <c r="V13" s="789">
        <f>'投入係数 (2)'!V13*'手順⑤ (2)'!V$53</f>
        <v>0</v>
      </c>
      <c r="W13" s="789">
        <f>'投入係数 (2)'!W13*'手順⑤ (2)'!W$53</f>
        <v>0</v>
      </c>
      <c r="X13" s="789">
        <f>'投入係数 (2)'!X13*'手順⑤ (2)'!X$53</f>
        <v>0</v>
      </c>
      <c r="Y13" s="789">
        <f>'投入係数 (2)'!Y13*'手順⑤ (2)'!Y$53</f>
        <v>0</v>
      </c>
      <c r="Z13" s="789">
        <f>'投入係数 (2)'!Z13*'手順⑤ (2)'!Z$53</f>
        <v>0</v>
      </c>
      <c r="AA13" s="789">
        <f>'投入係数 (2)'!AA13*'手順⑤ (2)'!AA$53</f>
        <v>0</v>
      </c>
      <c r="AB13" s="789">
        <f>'投入係数 (2)'!AB13*'手順⑤ (2)'!AB$53</f>
        <v>0</v>
      </c>
      <c r="AC13" s="789">
        <f>'投入係数 (2)'!AC13*'手順⑤ (2)'!AC$53</f>
        <v>0</v>
      </c>
      <c r="AD13" s="789">
        <f>'投入係数 (2)'!AD13*'手順⑤ (2)'!AD$53</f>
        <v>0</v>
      </c>
      <c r="AE13" s="789">
        <f>'投入係数 (2)'!AE13*'手順⑤ (2)'!AE$53</f>
        <v>0</v>
      </c>
      <c r="AF13" s="789">
        <f>'投入係数 (2)'!AF13*'手順⑤ (2)'!AF$53</f>
        <v>0</v>
      </c>
      <c r="AG13" s="789">
        <f>'投入係数 (2)'!AG13*'手順⑤ (2)'!AG$53</f>
        <v>0</v>
      </c>
      <c r="AH13" s="789">
        <f>'投入係数 (2)'!AH13*'手順⑤ (2)'!AH$53</f>
        <v>0</v>
      </c>
      <c r="AI13" s="789">
        <f>'投入係数 (2)'!AI13*'手順⑤ (2)'!AI$53</f>
        <v>0</v>
      </c>
      <c r="AJ13" s="789">
        <f>'投入係数 (2)'!AJ13*'手順⑤ (2)'!AJ$53</f>
        <v>0</v>
      </c>
      <c r="AK13" s="789">
        <f>'投入係数 (2)'!AK13*'手順⑤ (2)'!AK$53</f>
        <v>0</v>
      </c>
      <c r="AL13" s="789">
        <f>'投入係数 (2)'!AL13*'手順⑤ (2)'!AL$53</f>
        <v>0</v>
      </c>
      <c r="AM13" s="789">
        <f>'投入係数 (2)'!AM13*'手順⑤ (2)'!AM$53</f>
        <v>0</v>
      </c>
      <c r="AN13" s="789">
        <f>'投入係数 (2)'!AN13*'手順⑤ (2)'!AN$53</f>
        <v>0</v>
      </c>
      <c r="AO13" s="789">
        <f>'投入係数 (2)'!AO13*'手順⑤ (2)'!AO$53</f>
        <v>0</v>
      </c>
      <c r="AP13" s="789">
        <f>'投入係数 (2)'!AP13*'手順⑤ (2)'!AP$53</f>
        <v>0</v>
      </c>
      <c r="AQ13" s="773">
        <f t="shared" si="0"/>
        <v>0</v>
      </c>
    </row>
    <row r="14" spans="2:43" ht="16.5" customHeight="1">
      <c r="B14" s="776" t="s">
        <v>277</v>
      </c>
      <c r="C14" s="929" t="s">
        <v>8</v>
      </c>
      <c r="D14" s="1023">
        <f>'投入係数 (2)'!D14*'手順⑤ (2)'!D$53</f>
        <v>0</v>
      </c>
      <c r="E14" s="789">
        <f>'投入係数 (2)'!E14*'手順⑤ (2)'!E$53</f>
        <v>0</v>
      </c>
      <c r="F14" s="789">
        <f>'投入係数 (2)'!F14*'手順⑤ (2)'!F$53</f>
        <v>0</v>
      </c>
      <c r="G14" s="789">
        <f>'投入係数 (2)'!G14*'手順⑤ (2)'!G$53</f>
        <v>0</v>
      </c>
      <c r="H14" s="789">
        <f>'投入係数 (2)'!H14*'手順⑤ (2)'!H$53</f>
        <v>0</v>
      </c>
      <c r="I14" s="789">
        <f>'投入係数 (2)'!I14*'手順⑤ (2)'!I$53</f>
        <v>0</v>
      </c>
      <c r="J14" s="789">
        <f>'投入係数 (2)'!J14*'手順⑤ (2)'!J$53</f>
        <v>0</v>
      </c>
      <c r="K14" s="789">
        <f>'投入係数 (2)'!K14*'手順⑤ (2)'!K$53</f>
        <v>0</v>
      </c>
      <c r="L14" s="789">
        <f>'投入係数 (2)'!L14*'手順⑤ (2)'!L$53</f>
        <v>0</v>
      </c>
      <c r="M14" s="789">
        <f>'投入係数 (2)'!M14*'手順⑤ (2)'!M$53</f>
        <v>0</v>
      </c>
      <c r="N14" s="789">
        <f>'投入係数 (2)'!N14*'手順⑤ (2)'!N$53</f>
        <v>0</v>
      </c>
      <c r="O14" s="789">
        <f>'投入係数 (2)'!O14*'手順⑤ (2)'!O$53</f>
        <v>0</v>
      </c>
      <c r="P14" s="789">
        <f>'投入係数 (2)'!P14*'手順⑤ (2)'!P$53</f>
        <v>0</v>
      </c>
      <c r="Q14" s="789">
        <f>'投入係数 (2)'!Q14*'手順⑤ (2)'!Q$53</f>
        <v>0</v>
      </c>
      <c r="R14" s="789">
        <f>'投入係数 (2)'!R14*'手順⑤ (2)'!R$53</f>
        <v>0</v>
      </c>
      <c r="S14" s="789">
        <f>'投入係数 (2)'!S14*'手順⑤ (2)'!S$53</f>
        <v>0</v>
      </c>
      <c r="T14" s="789">
        <f>'投入係数 (2)'!T14*'手順⑤ (2)'!T$53</f>
        <v>0</v>
      </c>
      <c r="U14" s="789">
        <f>'投入係数 (2)'!U14*'手順⑤ (2)'!U$53</f>
        <v>0</v>
      </c>
      <c r="V14" s="789">
        <f>'投入係数 (2)'!V14*'手順⑤ (2)'!V$53</f>
        <v>0</v>
      </c>
      <c r="W14" s="789">
        <f>'投入係数 (2)'!W14*'手順⑤ (2)'!W$53</f>
        <v>0</v>
      </c>
      <c r="X14" s="789">
        <f>'投入係数 (2)'!X14*'手順⑤ (2)'!X$53</f>
        <v>0</v>
      </c>
      <c r="Y14" s="789">
        <f>'投入係数 (2)'!Y14*'手順⑤ (2)'!Y$53</f>
        <v>0</v>
      </c>
      <c r="Z14" s="789">
        <f>'投入係数 (2)'!Z14*'手順⑤ (2)'!Z$53</f>
        <v>0</v>
      </c>
      <c r="AA14" s="789">
        <f>'投入係数 (2)'!AA14*'手順⑤ (2)'!AA$53</f>
        <v>0</v>
      </c>
      <c r="AB14" s="789">
        <f>'投入係数 (2)'!AB14*'手順⑤ (2)'!AB$53</f>
        <v>0</v>
      </c>
      <c r="AC14" s="789">
        <f>'投入係数 (2)'!AC14*'手順⑤ (2)'!AC$53</f>
        <v>0</v>
      </c>
      <c r="AD14" s="789">
        <f>'投入係数 (2)'!AD14*'手順⑤ (2)'!AD$53</f>
        <v>0</v>
      </c>
      <c r="AE14" s="789">
        <f>'投入係数 (2)'!AE14*'手順⑤ (2)'!AE$53</f>
        <v>0</v>
      </c>
      <c r="AF14" s="789">
        <f>'投入係数 (2)'!AF14*'手順⑤ (2)'!AF$53</f>
        <v>0</v>
      </c>
      <c r="AG14" s="789">
        <f>'投入係数 (2)'!AG14*'手順⑤ (2)'!AG$53</f>
        <v>0</v>
      </c>
      <c r="AH14" s="789">
        <f>'投入係数 (2)'!AH14*'手順⑤ (2)'!AH$53</f>
        <v>0</v>
      </c>
      <c r="AI14" s="789">
        <f>'投入係数 (2)'!AI14*'手順⑤ (2)'!AI$53</f>
        <v>0</v>
      </c>
      <c r="AJ14" s="789">
        <f>'投入係数 (2)'!AJ14*'手順⑤ (2)'!AJ$53</f>
        <v>0</v>
      </c>
      <c r="AK14" s="789">
        <f>'投入係数 (2)'!AK14*'手順⑤ (2)'!AK$53</f>
        <v>0</v>
      </c>
      <c r="AL14" s="789">
        <f>'投入係数 (2)'!AL14*'手順⑤ (2)'!AL$53</f>
        <v>0</v>
      </c>
      <c r="AM14" s="789">
        <f>'投入係数 (2)'!AM14*'手順⑤ (2)'!AM$53</f>
        <v>0</v>
      </c>
      <c r="AN14" s="789">
        <f>'投入係数 (2)'!AN14*'手順⑤ (2)'!AN$53</f>
        <v>0</v>
      </c>
      <c r="AO14" s="789">
        <f>'投入係数 (2)'!AO14*'手順⑤ (2)'!AO$53</f>
        <v>0</v>
      </c>
      <c r="AP14" s="789">
        <f>'投入係数 (2)'!AP14*'手順⑤ (2)'!AP$53</f>
        <v>0</v>
      </c>
      <c r="AQ14" s="773">
        <f t="shared" si="0"/>
        <v>0</v>
      </c>
    </row>
    <row r="15" spans="2:43" ht="16.5" customHeight="1">
      <c r="B15" s="776" t="s">
        <v>120</v>
      </c>
      <c r="C15" s="929" t="s">
        <v>576</v>
      </c>
      <c r="D15" s="1023">
        <f>'投入係数 (2)'!D15*'手順⑤ (2)'!D$53</f>
        <v>0</v>
      </c>
      <c r="E15" s="789">
        <f>'投入係数 (2)'!E15*'手順⑤ (2)'!E$53</f>
        <v>0</v>
      </c>
      <c r="F15" s="789">
        <f>'投入係数 (2)'!F15*'手順⑤ (2)'!F$53</f>
        <v>0</v>
      </c>
      <c r="G15" s="789">
        <f>'投入係数 (2)'!G15*'手順⑤ (2)'!G$53</f>
        <v>0</v>
      </c>
      <c r="H15" s="789">
        <f>'投入係数 (2)'!H15*'手順⑤ (2)'!H$53</f>
        <v>0</v>
      </c>
      <c r="I15" s="789">
        <f>'投入係数 (2)'!I15*'手順⑤ (2)'!I$53</f>
        <v>0</v>
      </c>
      <c r="J15" s="789">
        <f>'投入係数 (2)'!J15*'手順⑤ (2)'!J$53</f>
        <v>0</v>
      </c>
      <c r="K15" s="789">
        <f>'投入係数 (2)'!K15*'手順⑤ (2)'!K$53</f>
        <v>0</v>
      </c>
      <c r="L15" s="789">
        <f>'投入係数 (2)'!L15*'手順⑤ (2)'!L$53</f>
        <v>0</v>
      </c>
      <c r="M15" s="789">
        <f>'投入係数 (2)'!M15*'手順⑤ (2)'!M$53</f>
        <v>0</v>
      </c>
      <c r="N15" s="789">
        <f>'投入係数 (2)'!N15*'手順⑤ (2)'!N$53</f>
        <v>0</v>
      </c>
      <c r="O15" s="789">
        <f>'投入係数 (2)'!O15*'手順⑤ (2)'!O$53</f>
        <v>0</v>
      </c>
      <c r="P15" s="789">
        <f>'投入係数 (2)'!P15*'手順⑤ (2)'!P$53</f>
        <v>0</v>
      </c>
      <c r="Q15" s="789">
        <f>'投入係数 (2)'!Q15*'手順⑤ (2)'!Q$53</f>
        <v>0</v>
      </c>
      <c r="R15" s="789">
        <f>'投入係数 (2)'!R15*'手順⑤ (2)'!R$53</f>
        <v>0</v>
      </c>
      <c r="S15" s="789">
        <f>'投入係数 (2)'!S15*'手順⑤ (2)'!S$53</f>
        <v>0</v>
      </c>
      <c r="T15" s="789">
        <f>'投入係数 (2)'!T15*'手順⑤ (2)'!T$53</f>
        <v>0</v>
      </c>
      <c r="U15" s="789">
        <f>'投入係数 (2)'!U15*'手順⑤ (2)'!U$53</f>
        <v>0</v>
      </c>
      <c r="V15" s="789">
        <f>'投入係数 (2)'!V15*'手順⑤ (2)'!V$53</f>
        <v>0</v>
      </c>
      <c r="W15" s="789">
        <f>'投入係数 (2)'!W15*'手順⑤ (2)'!W$53</f>
        <v>0</v>
      </c>
      <c r="X15" s="789">
        <f>'投入係数 (2)'!X15*'手順⑤ (2)'!X$53</f>
        <v>0</v>
      </c>
      <c r="Y15" s="789">
        <f>'投入係数 (2)'!Y15*'手順⑤ (2)'!Y$53</f>
        <v>0</v>
      </c>
      <c r="Z15" s="789">
        <f>'投入係数 (2)'!Z15*'手順⑤ (2)'!Z$53</f>
        <v>0</v>
      </c>
      <c r="AA15" s="789">
        <f>'投入係数 (2)'!AA15*'手順⑤ (2)'!AA$53</f>
        <v>0</v>
      </c>
      <c r="AB15" s="789">
        <f>'投入係数 (2)'!AB15*'手順⑤ (2)'!AB$53</f>
        <v>0</v>
      </c>
      <c r="AC15" s="789">
        <f>'投入係数 (2)'!AC15*'手順⑤ (2)'!AC$53</f>
        <v>0</v>
      </c>
      <c r="AD15" s="789">
        <f>'投入係数 (2)'!AD15*'手順⑤ (2)'!AD$53</f>
        <v>0</v>
      </c>
      <c r="AE15" s="789">
        <f>'投入係数 (2)'!AE15*'手順⑤ (2)'!AE$53</f>
        <v>0</v>
      </c>
      <c r="AF15" s="789">
        <f>'投入係数 (2)'!AF15*'手順⑤ (2)'!AF$53</f>
        <v>0</v>
      </c>
      <c r="AG15" s="789">
        <f>'投入係数 (2)'!AG15*'手順⑤ (2)'!AG$53</f>
        <v>0</v>
      </c>
      <c r="AH15" s="789">
        <f>'投入係数 (2)'!AH15*'手順⑤ (2)'!AH$53</f>
        <v>0</v>
      </c>
      <c r="AI15" s="789">
        <f>'投入係数 (2)'!AI15*'手順⑤ (2)'!AI$53</f>
        <v>0</v>
      </c>
      <c r="AJ15" s="789">
        <f>'投入係数 (2)'!AJ15*'手順⑤ (2)'!AJ$53</f>
        <v>0</v>
      </c>
      <c r="AK15" s="789">
        <f>'投入係数 (2)'!AK15*'手順⑤ (2)'!AK$53</f>
        <v>0</v>
      </c>
      <c r="AL15" s="789">
        <f>'投入係数 (2)'!AL15*'手順⑤ (2)'!AL$53</f>
        <v>0</v>
      </c>
      <c r="AM15" s="789">
        <f>'投入係数 (2)'!AM15*'手順⑤ (2)'!AM$53</f>
        <v>0</v>
      </c>
      <c r="AN15" s="789">
        <f>'投入係数 (2)'!AN15*'手順⑤ (2)'!AN$53</f>
        <v>0</v>
      </c>
      <c r="AO15" s="789">
        <f>'投入係数 (2)'!AO15*'手順⑤ (2)'!AO$53</f>
        <v>0</v>
      </c>
      <c r="AP15" s="789">
        <f>'投入係数 (2)'!AP15*'手順⑤ (2)'!AP$53</f>
        <v>0</v>
      </c>
      <c r="AQ15" s="773">
        <f t="shared" si="0"/>
        <v>0</v>
      </c>
    </row>
    <row r="16" spans="2:43" ht="16.5" customHeight="1">
      <c r="B16" s="776" t="s">
        <v>121</v>
      </c>
      <c r="C16" s="928" t="s">
        <v>9</v>
      </c>
      <c r="D16" s="1023">
        <f>'投入係数 (2)'!D16*'手順⑤ (2)'!D$53</f>
        <v>0</v>
      </c>
      <c r="E16" s="789">
        <f>'投入係数 (2)'!E16*'手順⑤ (2)'!E$53</f>
        <v>0</v>
      </c>
      <c r="F16" s="789">
        <f>'投入係数 (2)'!F16*'手順⑤ (2)'!F$53</f>
        <v>0</v>
      </c>
      <c r="G16" s="789">
        <f>'投入係数 (2)'!G16*'手順⑤ (2)'!G$53</f>
        <v>0</v>
      </c>
      <c r="H16" s="789">
        <f>'投入係数 (2)'!H16*'手順⑤ (2)'!H$53</f>
        <v>0</v>
      </c>
      <c r="I16" s="789">
        <f>'投入係数 (2)'!I16*'手順⑤ (2)'!I$53</f>
        <v>0</v>
      </c>
      <c r="J16" s="789">
        <f>'投入係数 (2)'!J16*'手順⑤ (2)'!J$53</f>
        <v>0</v>
      </c>
      <c r="K16" s="789">
        <f>'投入係数 (2)'!K16*'手順⑤ (2)'!K$53</f>
        <v>0</v>
      </c>
      <c r="L16" s="789">
        <f>'投入係数 (2)'!L16*'手順⑤ (2)'!L$53</f>
        <v>0</v>
      </c>
      <c r="M16" s="789">
        <f>'投入係数 (2)'!M16*'手順⑤ (2)'!M$53</f>
        <v>0</v>
      </c>
      <c r="N16" s="789">
        <f>'投入係数 (2)'!N16*'手順⑤ (2)'!N$53</f>
        <v>0</v>
      </c>
      <c r="O16" s="789">
        <f>'投入係数 (2)'!O16*'手順⑤ (2)'!O$53</f>
        <v>0</v>
      </c>
      <c r="P16" s="789">
        <f>'投入係数 (2)'!P16*'手順⑤ (2)'!P$53</f>
        <v>0</v>
      </c>
      <c r="Q16" s="789">
        <f>'投入係数 (2)'!Q16*'手順⑤ (2)'!Q$53</f>
        <v>0</v>
      </c>
      <c r="R16" s="789">
        <f>'投入係数 (2)'!R16*'手順⑤ (2)'!R$53</f>
        <v>0</v>
      </c>
      <c r="S16" s="789">
        <f>'投入係数 (2)'!S16*'手順⑤ (2)'!S$53</f>
        <v>0</v>
      </c>
      <c r="T16" s="789">
        <f>'投入係数 (2)'!T16*'手順⑤ (2)'!T$53</f>
        <v>0</v>
      </c>
      <c r="U16" s="789">
        <f>'投入係数 (2)'!U16*'手順⑤ (2)'!U$53</f>
        <v>0</v>
      </c>
      <c r="V16" s="789">
        <f>'投入係数 (2)'!V16*'手順⑤ (2)'!V$53</f>
        <v>0</v>
      </c>
      <c r="W16" s="789">
        <f>'投入係数 (2)'!W16*'手順⑤ (2)'!W$53</f>
        <v>0</v>
      </c>
      <c r="X16" s="789">
        <f>'投入係数 (2)'!X16*'手順⑤ (2)'!X$53</f>
        <v>0</v>
      </c>
      <c r="Y16" s="789">
        <f>'投入係数 (2)'!Y16*'手順⑤ (2)'!Y$53</f>
        <v>0</v>
      </c>
      <c r="Z16" s="789">
        <f>'投入係数 (2)'!Z16*'手順⑤ (2)'!Z$53</f>
        <v>0</v>
      </c>
      <c r="AA16" s="789">
        <f>'投入係数 (2)'!AA16*'手順⑤ (2)'!AA$53</f>
        <v>0</v>
      </c>
      <c r="AB16" s="789">
        <f>'投入係数 (2)'!AB16*'手順⑤ (2)'!AB$53</f>
        <v>0</v>
      </c>
      <c r="AC16" s="789">
        <f>'投入係数 (2)'!AC16*'手順⑤ (2)'!AC$53</f>
        <v>0</v>
      </c>
      <c r="AD16" s="789">
        <f>'投入係数 (2)'!AD16*'手順⑤ (2)'!AD$53</f>
        <v>0</v>
      </c>
      <c r="AE16" s="789">
        <f>'投入係数 (2)'!AE16*'手順⑤ (2)'!AE$53</f>
        <v>0</v>
      </c>
      <c r="AF16" s="789">
        <f>'投入係数 (2)'!AF16*'手順⑤ (2)'!AF$53</f>
        <v>0</v>
      </c>
      <c r="AG16" s="789">
        <f>'投入係数 (2)'!AG16*'手順⑤ (2)'!AG$53</f>
        <v>0</v>
      </c>
      <c r="AH16" s="789">
        <f>'投入係数 (2)'!AH16*'手順⑤ (2)'!AH$53</f>
        <v>0</v>
      </c>
      <c r="AI16" s="789">
        <f>'投入係数 (2)'!AI16*'手順⑤ (2)'!AI$53</f>
        <v>0</v>
      </c>
      <c r="AJ16" s="789">
        <f>'投入係数 (2)'!AJ16*'手順⑤ (2)'!AJ$53</f>
        <v>0</v>
      </c>
      <c r="AK16" s="789">
        <f>'投入係数 (2)'!AK16*'手順⑤ (2)'!AK$53</f>
        <v>0</v>
      </c>
      <c r="AL16" s="789">
        <f>'投入係数 (2)'!AL16*'手順⑤ (2)'!AL$53</f>
        <v>0</v>
      </c>
      <c r="AM16" s="789">
        <f>'投入係数 (2)'!AM16*'手順⑤ (2)'!AM$53</f>
        <v>0</v>
      </c>
      <c r="AN16" s="789">
        <f>'投入係数 (2)'!AN16*'手順⑤ (2)'!AN$53</f>
        <v>0</v>
      </c>
      <c r="AO16" s="789">
        <f>'投入係数 (2)'!AO16*'手順⑤ (2)'!AO$53</f>
        <v>0</v>
      </c>
      <c r="AP16" s="789">
        <f>'投入係数 (2)'!AP16*'手順⑤ (2)'!AP$53</f>
        <v>0</v>
      </c>
      <c r="AQ16" s="773">
        <f t="shared" si="0"/>
        <v>0</v>
      </c>
    </row>
    <row r="17" spans="2:43" ht="16.5" customHeight="1">
      <c r="B17" s="776" t="s">
        <v>123</v>
      </c>
      <c r="C17" s="928" t="s">
        <v>10</v>
      </c>
      <c r="D17" s="1023">
        <f>'投入係数 (2)'!D17*'手順⑤ (2)'!D$53</f>
        <v>0</v>
      </c>
      <c r="E17" s="789">
        <f>'投入係数 (2)'!E17*'手順⑤ (2)'!E$53</f>
        <v>0</v>
      </c>
      <c r="F17" s="789">
        <f>'投入係数 (2)'!F17*'手順⑤ (2)'!F$53</f>
        <v>0</v>
      </c>
      <c r="G17" s="789">
        <f>'投入係数 (2)'!G17*'手順⑤ (2)'!G$53</f>
        <v>0</v>
      </c>
      <c r="H17" s="789">
        <f>'投入係数 (2)'!H17*'手順⑤ (2)'!H$53</f>
        <v>0</v>
      </c>
      <c r="I17" s="789">
        <f>'投入係数 (2)'!I17*'手順⑤ (2)'!I$53</f>
        <v>0</v>
      </c>
      <c r="J17" s="789">
        <f>'投入係数 (2)'!J17*'手順⑤ (2)'!J$53</f>
        <v>0</v>
      </c>
      <c r="K17" s="789">
        <f>'投入係数 (2)'!K17*'手順⑤ (2)'!K$53</f>
        <v>0</v>
      </c>
      <c r="L17" s="789">
        <f>'投入係数 (2)'!L17*'手順⑤ (2)'!L$53</f>
        <v>0</v>
      </c>
      <c r="M17" s="789">
        <f>'投入係数 (2)'!M17*'手順⑤ (2)'!M$53</f>
        <v>0</v>
      </c>
      <c r="N17" s="789">
        <f>'投入係数 (2)'!N17*'手順⑤ (2)'!N$53</f>
        <v>0</v>
      </c>
      <c r="O17" s="789">
        <f>'投入係数 (2)'!O17*'手順⑤ (2)'!O$53</f>
        <v>0</v>
      </c>
      <c r="P17" s="789">
        <f>'投入係数 (2)'!P17*'手順⑤ (2)'!P$53</f>
        <v>0</v>
      </c>
      <c r="Q17" s="789">
        <f>'投入係数 (2)'!Q17*'手順⑤ (2)'!Q$53</f>
        <v>0</v>
      </c>
      <c r="R17" s="789">
        <f>'投入係数 (2)'!R17*'手順⑤ (2)'!R$53</f>
        <v>0</v>
      </c>
      <c r="S17" s="789">
        <f>'投入係数 (2)'!S17*'手順⑤ (2)'!S$53</f>
        <v>0</v>
      </c>
      <c r="T17" s="789">
        <f>'投入係数 (2)'!T17*'手順⑤ (2)'!T$53</f>
        <v>0</v>
      </c>
      <c r="U17" s="789">
        <f>'投入係数 (2)'!U17*'手順⑤ (2)'!U$53</f>
        <v>0</v>
      </c>
      <c r="V17" s="789">
        <f>'投入係数 (2)'!V17*'手順⑤ (2)'!V$53</f>
        <v>0</v>
      </c>
      <c r="W17" s="789">
        <f>'投入係数 (2)'!W17*'手順⑤ (2)'!W$53</f>
        <v>0</v>
      </c>
      <c r="X17" s="789">
        <f>'投入係数 (2)'!X17*'手順⑤ (2)'!X$53</f>
        <v>0</v>
      </c>
      <c r="Y17" s="789">
        <f>'投入係数 (2)'!Y17*'手順⑤ (2)'!Y$53</f>
        <v>0</v>
      </c>
      <c r="Z17" s="789">
        <f>'投入係数 (2)'!Z17*'手順⑤ (2)'!Z$53</f>
        <v>0</v>
      </c>
      <c r="AA17" s="789">
        <f>'投入係数 (2)'!AA17*'手順⑤ (2)'!AA$53</f>
        <v>0</v>
      </c>
      <c r="AB17" s="789">
        <f>'投入係数 (2)'!AB17*'手順⑤ (2)'!AB$53</f>
        <v>0</v>
      </c>
      <c r="AC17" s="789">
        <f>'投入係数 (2)'!AC17*'手順⑤ (2)'!AC$53</f>
        <v>0</v>
      </c>
      <c r="AD17" s="789">
        <f>'投入係数 (2)'!AD17*'手順⑤ (2)'!AD$53</f>
        <v>0</v>
      </c>
      <c r="AE17" s="789">
        <f>'投入係数 (2)'!AE17*'手順⑤ (2)'!AE$53</f>
        <v>0</v>
      </c>
      <c r="AF17" s="789">
        <f>'投入係数 (2)'!AF17*'手順⑤ (2)'!AF$53</f>
        <v>0</v>
      </c>
      <c r="AG17" s="789">
        <f>'投入係数 (2)'!AG17*'手順⑤ (2)'!AG$53</f>
        <v>0</v>
      </c>
      <c r="AH17" s="789">
        <f>'投入係数 (2)'!AH17*'手順⑤ (2)'!AH$53</f>
        <v>0</v>
      </c>
      <c r="AI17" s="789">
        <f>'投入係数 (2)'!AI17*'手順⑤ (2)'!AI$53</f>
        <v>0</v>
      </c>
      <c r="AJ17" s="789">
        <f>'投入係数 (2)'!AJ17*'手順⑤ (2)'!AJ$53</f>
        <v>0</v>
      </c>
      <c r="AK17" s="789">
        <f>'投入係数 (2)'!AK17*'手順⑤ (2)'!AK$53</f>
        <v>0</v>
      </c>
      <c r="AL17" s="789">
        <f>'投入係数 (2)'!AL17*'手順⑤ (2)'!AL$53</f>
        <v>0</v>
      </c>
      <c r="AM17" s="789">
        <f>'投入係数 (2)'!AM17*'手順⑤ (2)'!AM$53</f>
        <v>0</v>
      </c>
      <c r="AN17" s="789">
        <f>'投入係数 (2)'!AN17*'手順⑤ (2)'!AN$53</f>
        <v>0</v>
      </c>
      <c r="AO17" s="789">
        <f>'投入係数 (2)'!AO17*'手順⑤ (2)'!AO$53</f>
        <v>0</v>
      </c>
      <c r="AP17" s="789">
        <f>'投入係数 (2)'!AP17*'手順⑤ (2)'!AP$53</f>
        <v>0</v>
      </c>
      <c r="AQ17" s="773">
        <f t="shared" si="0"/>
        <v>0</v>
      </c>
    </row>
    <row r="18" spans="2:43" ht="16.5" customHeight="1">
      <c r="B18" s="776" t="s">
        <v>125</v>
      </c>
      <c r="C18" s="928" t="s">
        <v>11</v>
      </c>
      <c r="D18" s="1023">
        <f>'投入係数 (2)'!D18*'手順⑤ (2)'!D$53</f>
        <v>0</v>
      </c>
      <c r="E18" s="789">
        <f>'投入係数 (2)'!E18*'手順⑤ (2)'!E$53</f>
        <v>0</v>
      </c>
      <c r="F18" s="789">
        <f>'投入係数 (2)'!F18*'手順⑤ (2)'!F$53</f>
        <v>0</v>
      </c>
      <c r="G18" s="789">
        <f>'投入係数 (2)'!G18*'手順⑤ (2)'!G$53</f>
        <v>0</v>
      </c>
      <c r="H18" s="789">
        <f>'投入係数 (2)'!H18*'手順⑤ (2)'!H$53</f>
        <v>0</v>
      </c>
      <c r="I18" s="789">
        <f>'投入係数 (2)'!I18*'手順⑤ (2)'!I$53</f>
        <v>0</v>
      </c>
      <c r="J18" s="789">
        <f>'投入係数 (2)'!J18*'手順⑤ (2)'!J$53</f>
        <v>0</v>
      </c>
      <c r="K18" s="789">
        <f>'投入係数 (2)'!K18*'手順⑤ (2)'!K$53</f>
        <v>0</v>
      </c>
      <c r="L18" s="789">
        <f>'投入係数 (2)'!L18*'手順⑤ (2)'!L$53</f>
        <v>0</v>
      </c>
      <c r="M18" s="789">
        <f>'投入係数 (2)'!M18*'手順⑤ (2)'!M$53</f>
        <v>0</v>
      </c>
      <c r="N18" s="789">
        <f>'投入係数 (2)'!N18*'手順⑤ (2)'!N$53</f>
        <v>0</v>
      </c>
      <c r="O18" s="789">
        <f>'投入係数 (2)'!O18*'手順⑤ (2)'!O$53</f>
        <v>0</v>
      </c>
      <c r="P18" s="789">
        <f>'投入係数 (2)'!P18*'手順⑤ (2)'!P$53</f>
        <v>0</v>
      </c>
      <c r="Q18" s="789">
        <f>'投入係数 (2)'!Q18*'手順⑤ (2)'!Q$53</f>
        <v>0</v>
      </c>
      <c r="R18" s="789">
        <f>'投入係数 (2)'!R18*'手順⑤ (2)'!R$53</f>
        <v>0</v>
      </c>
      <c r="S18" s="789">
        <f>'投入係数 (2)'!S18*'手順⑤ (2)'!S$53</f>
        <v>0</v>
      </c>
      <c r="T18" s="789">
        <f>'投入係数 (2)'!T18*'手順⑤ (2)'!T$53</f>
        <v>0</v>
      </c>
      <c r="U18" s="789">
        <f>'投入係数 (2)'!U18*'手順⑤ (2)'!U$53</f>
        <v>0</v>
      </c>
      <c r="V18" s="789">
        <f>'投入係数 (2)'!V18*'手順⑤ (2)'!V$53</f>
        <v>0</v>
      </c>
      <c r="W18" s="789">
        <f>'投入係数 (2)'!W18*'手順⑤ (2)'!W$53</f>
        <v>0</v>
      </c>
      <c r="X18" s="789">
        <f>'投入係数 (2)'!X18*'手順⑤ (2)'!X$53</f>
        <v>0</v>
      </c>
      <c r="Y18" s="789">
        <f>'投入係数 (2)'!Y18*'手順⑤ (2)'!Y$53</f>
        <v>0</v>
      </c>
      <c r="Z18" s="789">
        <f>'投入係数 (2)'!Z18*'手順⑤ (2)'!Z$53</f>
        <v>0</v>
      </c>
      <c r="AA18" s="789">
        <f>'投入係数 (2)'!AA18*'手順⑤ (2)'!AA$53</f>
        <v>0</v>
      </c>
      <c r="AB18" s="789">
        <f>'投入係数 (2)'!AB18*'手順⑤ (2)'!AB$53</f>
        <v>0</v>
      </c>
      <c r="AC18" s="789">
        <f>'投入係数 (2)'!AC18*'手順⑤ (2)'!AC$53</f>
        <v>0</v>
      </c>
      <c r="AD18" s="789">
        <f>'投入係数 (2)'!AD18*'手順⑤ (2)'!AD$53</f>
        <v>0</v>
      </c>
      <c r="AE18" s="789">
        <f>'投入係数 (2)'!AE18*'手順⑤ (2)'!AE$53</f>
        <v>0</v>
      </c>
      <c r="AF18" s="789">
        <f>'投入係数 (2)'!AF18*'手順⑤ (2)'!AF$53</f>
        <v>0</v>
      </c>
      <c r="AG18" s="789">
        <f>'投入係数 (2)'!AG18*'手順⑤ (2)'!AG$53</f>
        <v>0</v>
      </c>
      <c r="AH18" s="789">
        <f>'投入係数 (2)'!AH18*'手順⑤ (2)'!AH$53</f>
        <v>0</v>
      </c>
      <c r="AI18" s="789">
        <f>'投入係数 (2)'!AI18*'手順⑤ (2)'!AI$53</f>
        <v>0</v>
      </c>
      <c r="AJ18" s="789">
        <f>'投入係数 (2)'!AJ18*'手順⑤ (2)'!AJ$53</f>
        <v>0</v>
      </c>
      <c r="AK18" s="789">
        <f>'投入係数 (2)'!AK18*'手順⑤ (2)'!AK$53</f>
        <v>0</v>
      </c>
      <c r="AL18" s="789">
        <f>'投入係数 (2)'!AL18*'手順⑤ (2)'!AL$53</f>
        <v>0</v>
      </c>
      <c r="AM18" s="789">
        <f>'投入係数 (2)'!AM18*'手順⑤ (2)'!AM$53</f>
        <v>0</v>
      </c>
      <c r="AN18" s="789">
        <f>'投入係数 (2)'!AN18*'手順⑤ (2)'!AN$53</f>
        <v>0</v>
      </c>
      <c r="AO18" s="789">
        <f>'投入係数 (2)'!AO18*'手順⑤ (2)'!AO$53</f>
        <v>0</v>
      </c>
      <c r="AP18" s="789">
        <f>'投入係数 (2)'!AP18*'手順⑤ (2)'!AP$53</f>
        <v>0</v>
      </c>
      <c r="AQ18" s="773">
        <f t="shared" si="0"/>
        <v>0</v>
      </c>
    </row>
    <row r="19" spans="2:43" ht="16.5" customHeight="1">
      <c r="B19" s="776" t="s">
        <v>127</v>
      </c>
      <c r="C19" s="928" t="s">
        <v>12</v>
      </c>
      <c r="D19" s="1023">
        <f>'投入係数 (2)'!D19*'手順⑤ (2)'!D$53</f>
        <v>0</v>
      </c>
      <c r="E19" s="789">
        <f>'投入係数 (2)'!E19*'手順⑤ (2)'!E$53</f>
        <v>0</v>
      </c>
      <c r="F19" s="789">
        <f>'投入係数 (2)'!F19*'手順⑤ (2)'!F$53</f>
        <v>0</v>
      </c>
      <c r="G19" s="789">
        <f>'投入係数 (2)'!G19*'手順⑤ (2)'!G$53</f>
        <v>0</v>
      </c>
      <c r="H19" s="789">
        <f>'投入係数 (2)'!H19*'手順⑤ (2)'!H$53</f>
        <v>0</v>
      </c>
      <c r="I19" s="789">
        <f>'投入係数 (2)'!I19*'手順⑤ (2)'!I$53</f>
        <v>0</v>
      </c>
      <c r="J19" s="789">
        <f>'投入係数 (2)'!J19*'手順⑤ (2)'!J$53</f>
        <v>0</v>
      </c>
      <c r="K19" s="789">
        <f>'投入係数 (2)'!K19*'手順⑤ (2)'!K$53</f>
        <v>0</v>
      </c>
      <c r="L19" s="789">
        <f>'投入係数 (2)'!L19*'手順⑤ (2)'!L$53</f>
        <v>0</v>
      </c>
      <c r="M19" s="789">
        <f>'投入係数 (2)'!M19*'手順⑤ (2)'!M$53</f>
        <v>0</v>
      </c>
      <c r="N19" s="789">
        <f>'投入係数 (2)'!N19*'手順⑤ (2)'!N$53</f>
        <v>0</v>
      </c>
      <c r="O19" s="789">
        <f>'投入係数 (2)'!O19*'手順⑤ (2)'!O$53</f>
        <v>0</v>
      </c>
      <c r="P19" s="789">
        <f>'投入係数 (2)'!P19*'手順⑤ (2)'!P$53</f>
        <v>0</v>
      </c>
      <c r="Q19" s="789">
        <f>'投入係数 (2)'!Q19*'手順⑤ (2)'!Q$53</f>
        <v>0</v>
      </c>
      <c r="R19" s="789">
        <f>'投入係数 (2)'!R19*'手順⑤ (2)'!R$53</f>
        <v>0</v>
      </c>
      <c r="S19" s="789">
        <f>'投入係数 (2)'!S19*'手順⑤ (2)'!S$53</f>
        <v>0</v>
      </c>
      <c r="T19" s="789">
        <f>'投入係数 (2)'!T19*'手順⑤ (2)'!T$53</f>
        <v>0</v>
      </c>
      <c r="U19" s="789">
        <f>'投入係数 (2)'!U19*'手順⑤ (2)'!U$53</f>
        <v>0</v>
      </c>
      <c r="V19" s="789">
        <f>'投入係数 (2)'!V19*'手順⑤ (2)'!V$53</f>
        <v>0</v>
      </c>
      <c r="W19" s="789">
        <f>'投入係数 (2)'!W19*'手順⑤ (2)'!W$53</f>
        <v>0</v>
      </c>
      <c r="X19" s="789">
        <f>'投入係数 (2)'!X19*'手順⑤ (2)'!X$53</f>
        <v>0</v>
      </c>
      <c r="Y19" s="789">
        <f>'投入係数 (2)'!Y19*'手順⑤ (2)'!Y$53</f>
        <v>0</v>
      </c>
      <c r="Z19" s="789">
        <f>'投入係数 (2)'!Z19*'手順⑤ (2)'!Z$53</f>
        <v>0</v>
      </c>
      <c r="AA19" s="789">
        <f>'投入係数 (2)'!AA19*'手順⑤ (2)'!AA$53</f>
        <v>0</v>
      </c>
      <c r="AB19" s="789">
        <f>'投入係数 (2)'!AB19*'手順⑤ (2)'!AB$53</f>
        <v>0</v>
      </c>
      <c r="AC19" s="789">
        <f>'投入係数 (2)'!AC19*'手順⑤ (2)'!AC$53</f>
        <v>0</v>
      </c>
      <c r="AD19" s="789">
        <f>'投入係数 (2)'!AD19*'手順⑤ (2)'!AD$53</f>
        <v>0</v>
      </c>
      <c r="AE19" s="789">
        <f>'投入係数 (2)'!AE19*'手順⑤ (2)'!AE$53</f>
        <v>0</v>
      </c>
      <c r="AF19" s="789">
        <f>'投入係数 (2)'!AF19*'手順⑤ (2)'!AF$53</f>
        <v>0</v>
      </c>
      <c r="AG19" s="789">
        <f>'投入係数 (2)'!AG19*'手順⑤ (2)'!AG$53</f>
        <v>0</v>
      </c>
      <c r="AH19" s="789">
        <f>'投入係数 (2)'!AH19*'手順⑤ (2)'!AH$53</f>
        <v>0</v>
      </c>
      <c r="AI19" s="789">
        <f>'投入係数 (2)'!AI19*'手順⑤ (2)'!AI$53</f>
        <v>0</v>
      </c>
      <c r="AJ19" s="789">
        <f>'投入係数 (2)'!AJ19*'手順⑤ (2)'!AJ$53</f>
        <v>0</v>
      </c>
      <c r="AK19" s="789">
        <f>'投入係数 (2)'!AK19*'手順⑤ (2)'!AK$53</f>
        <v>0</v>
      </c>
      <c r="AL19" s="789">
        <f>'投入係数 (2)'!AL19*'手順⑤ (2)'!AL$53</f>
        <v>0</v>
      </c>
      <c r="AM19" s="789">
        <f>'投入係数 (2)'!AM19*'手順⑤ (2)'!AM$53</f>
        <v>0</v>
      </c>
      <c r="AN19" s="789">
        <f>'投入係数 (2)'!AN19*'手順⑤ (2)'!AN$53</f>
        <v>0</v>
      </c>
      <c r="AO19" s="789">
        <f>'投入係数 (2)'!AO19*'手順⑤ (2)'!AO$53</f>
        <v>0</v>
      </c>
      <c r="AP19" s="789">
        <f>'投入係数 (2)'!AP19*'手順⑤ (2)'!AP$53</f>
        <v>0</v>
      </c>
      <c r="AQ19" s="773">
        <f t="shared" si="0"/>
        <v>0</v>
      </c>
    </row>
    <row r="20" spans="2:43" ht="16.5" customHeight="1">
      <c r="B20" s="776" t="s">
        <v>128</v>
      </c>
      <c r="C20" s="928" t="s">
        <v>418</v>
      </c>
      <c r="D20" s="1023">
        <f>'投入係数 (2)'!D20*'手順⑤ (2)'!D$53</f>
        <v>0</v>
      </c>
      <c r="E20" s="789">
        <f>'投入係数 (2)'!E20*'手順⑤ (2)'!E$53</f>
        <v>0</v>
      </c>
      <c r="F20" s="789">
        <f>'投入係数 (2)'!F20*'手順⑤ (2)'!F$53</f>
        <v>0</v>
      </c>
      <c r="G20" s="789">
        <f>'投入係数 (2)'!G20*'手順⑤ (2)'!G$53</f>
        <v>0</v>
      </c>
      <c r="H20" s="789">
        <f>'投入係数 (2)'!H20*'手順⑤ (2)'!H$53</f>
        <v>0</v>
      </c>
      <c r="I20" s="789">
        <f>'投入係数 (2)'!I20*'手順⑤ (2)'!I$53</f>
        <v>0</v>
      </c>
      <c r="J20" s="789">
        <f>'投入係数 (2)'!J20*'手順⑤ (2)'!J$53</f>
        <v>0</v>
      </c>
      <c r="K20" s="789">
        <f>'投入係数 (2)'!K20*'手順⑤ (2)'!K$53</f>
        <v>0</v>
      </c>
      <c r="L20" s="789">
        <f>'投入係数 (2)'!L20*'手順⑤ (2)'!L$53</f>
        <v>0</v>
      </c>
      <c r="M20" s="789">
        <f>'投入係数 (2)'!M20*'手順⑤ (2)'!M$53</f>
        <v>0</v>
      </c>
      <c r="N20" s="789">
        <f>'投入係数 (2)'!N20*'手順⑤ (2)'!N$53</f>
        <v>0</v>
      </c>
      <c r="O20" s="789">
        <f>'投入係数 (2)'!O20*'手順⑤ (2)'!O$53</f>
        <v>0</v>
      </c>
      <c r="P20" s="789">
        <f>'投入係数 (2)'!P20*'手順⑤ (2)'!P$53</f>
        <v>0</v>
      </c>
      <c r="Q20" s="789">
        <f>'投入係数 (2)'!Q20*'手順⑤ (2)'!Q$53</f>
        <v>0</v>
      </c>
      <c r="R20" s="789">
        <f>'投入係数 (2)'!R20*'手順⑤ (2)'!R$53</f>
        <v>0</v>
      </c>
      <c r="S20" s="789">
        <f>'投入係数 (2)'!S20*'手順⑤ (2)'!S$53</f>
        <v>0</v>
      </c>
      <c r="T20" s="789">
        <f>'投入係数 (2)'!T20*'手順⑤ (2)'!T$53</f>
        <v>0</v>
      </c>
      <c r="U20" s="789">
        <f>'投入係数 (2)'!U20*'手順⑤ (2)'!U$53</f>
        <v>0</v>
      </c>
      <c r="V20" s="789">
        <f>'投入係数 (2)'!V20*'手順⑤ (2)'!V$53</f>
        <v>0</v>
      </c>
      <c r="W20" s="789">
        <f>'投入係数 (2)'!W20*'手順⑤ (2)'!W$53</f>
        <v>0</v>
      </c>
      <c r="X20" s="789">
        <f>'投入係数 (2)'!X20*'手順⑤ (2)'!X$53</f>
        <v>0</v>
      </c>
      <c r="Y20" s="789">
        <f>'投入係数 (2)'!Y20*'手順⑤ (2)'!Y$53</f>
        <v>0</v>
      </c>
      <c r="Z20" s="789">
        <f>'投入係数 (2)'!Z20*'手順⑤ (2)'!Z$53</f>
        <v>0</v>
      </c>
      <c r="AA20" s="789">
        <f>'投入係数 (2)'!AA20*'手順⑤ (2)'!AA$53</f>
        <v>0</v>
      </c>
      <c r="AB20" s="789">
        <f>'投入係数 (2)'!AB20*'手順⑤ (2)'!AB$53</f>
        <v>0</v>
      </c>
      <c r="AC20" s="789">
        <f>'投入係数 (2)'!AC20*'手順⑤ (2)'!AC$53</f>
        <v>0</v>
      </c>
      <c r="AD20" s="789">
        <f>'投入係数 (2)'!AD20*'手順⑤ (2)'!AD$53</f>
        <v>0</v>
      </c>
      <c r="AE20" s="789">
        <f>'投入係数 (2)'!AE20*'手順⑤ (2)'!AE$53</f>
        <v>0</v>
      </c>
      <c r="AF20" s="789">
        <f>'投入係数 (2)'!AF20*'手順⑤ (2)'!AF$53</f>
        <v>0</v>
      </c>
      <c r="AG20" s="789">
        <f>'投入係数 (2)'!AG20*'手順⑤ (2)'!AG$53</f>
        <v>0</v>
      </c>
      <c r="AH20" s="789">
        <f>'投入係数 (2)'!AH20*'手順⑤ (2)'!AH$53</f>
        <v>0</v>
      </c>
      <c r="AI20" s="789">
        <f>'投入係数 (2)'!AI20*'手順⑤ (2)'!AI$53</f>
        <v>0</v>
      </c>
      <c r="AJ20" s="789">
        <f>'投入係数 (2)'!AJ20*'手順⑤ (2)'!AJ$53</f>
        <v>0</v>
      </c>
      <c r="AK20" s="789">
        <f>'投入係数 (2)'!AK20*'手順⑤ (2)'!AK$53</f>
        <v>0</v>
      </c>
      <c r="AL20" s="789">
        <f>'投入係数 (2)'!AL20*'手順⑤ (2)'!AL$53</f>
        <v>0</v>
      </c>
      <c r="AM20" s="789">
        <f>'投入係数 (2)'!AM20*'手順⑤ (2)'!AM$53</f>
        <v>0</v>
      </c>
      <c r="AN20" s="789">
        <f>'投入係数 (2)'!AN20*'手順⑤ (2)'!AN$53</f>
        <v>0</v>
      </c>
      <c r="AO20" s="789">
        <f>'投入係数 (2)'!AO20*'手順⑤ (2)'!AO$53</f>
        <v>0</v>
      </c>
      <c r="AP20" s="789">
        <f>'投入係数 (2)'!AP20*'手順⑤ (2)'!AP$53</f>
        <v>0</v>
      </c>
      <c r="AQ20" s="773">
        <f t="shared" si="0"/>
        <v>0</v>
      </c>
    </row>
    <row r="21" spans="2:43" ht="16.5" customHeight="1">
      <c r="B21" s="776" t="s">
        <v>129</v>
      </c>
      <c r="C21" s="928" t="s">
        <v>419</v>
      </c>
      <c r="D21" s="1023">
        <f>'投入係数 (2)'!D21*'手順⑤ (2)'!D$53</f>
        <v>0</v>
      </c>
      <c r="E21" s="789">
        <f>'投入係数 (2)'!E21*'手順⑤ (2)'!E$53</f>
        <v>0</v>
      </c>
      <c r="F21" s="789">
        <f>'投入係数 (2)'!F21*'手順⑤ (2)'!F$53</f>
        <v>0</v>
      </c>
      <c r="G21" s="789">
        <f>'投入係数 (2)'!G21*'手順⑤ (2)'!G$53</f>
        <v>0</v>
      </c>
      <c r="H21" s="789">
        <f>'投入係数 (2)'!H21*'手順⑤ (2)'!H$53</f>
        <v>0</v>
      </c>
      <c r="I21" s="789">
        <f>'投入係数 (2)'!I21*'手順⑤ (2)'!I$53</f>
        <v>0</v>
      </c>
      <c r="J21" s="789">
        <f>'投入係数 (2)'!J21*'手順⑤ (2)'!J$53</f>
        <v>0</v>
      </c>
      <c r="K21" s="789">
        <f>'投入係数 (2)'!K21*'手順⑤ (2)'!K$53</f>
        <v>0</v>
      </c>
      <c r="L21" s="789">
        <f>'投入係数 (2)'!L21*'手順⑤ (2)'!L$53</f>
        <v>0</v>
      </c>
      <c r="M21" s="789">
        <f>'投入係数 (2)'!M21*'手順⑤ (2)'!M$53</f>
        <v>0</v>
      </c>
      <c r="N21" s="789">
        <f>'投入係数 (2)'!N21*'手順⑤ (2)'!N$53</f>
        <v>0</v>
      </c>
      <c r="O21" s="789">
        <f>'投入係数 (2)'!O21*'手順⑤ (2)'!O$53</f>
        <v>0</v>
      </c>
      <c r="P21" s="789">
        <f>'投入係数 (2)'!P21*'手順⑤ (2)'!P$53</f>
        <v>0</v>
      </c>
      <c r="Q21" s="789">
        <f>'投入係数 (2)'!Q21*'手順⑤ (2)'!Q$53</f>
        <v>0</v>
      </c>
      <c r="R21" s="789">
        <f>'投入係数 (2)'!R21*'手順⑤ (2)'!R$53</f>
        <v>0</v>
      </c>
      <c r="S21" s="789">
        <f>'投入係数 (2)'!S21*'手順⑤ (2)'!S$53</f>
        <v>0</v>
      </c>
      <c r="T21" s="789">
        <f>'投入係数 (2)'!T21*'手順⑤ (2)'!T$53</f>
        <v>0</v>
      </c>
      <c r="U21" s="789">
        <f>'投入係数 (2)'!U21*'手順⑤ (2)'!U$53</f>
        <v>0</v>
      </c>
      <c r="V21" s="789">
        <f>'投入係数 (2)'!V21*'手順⑤ (2)'!V$53</f>
        <v>0</v>
      </c>
      <c r="W21" s="789">
        <f>'投入係数 (2)'!W21*'手順⑤ (2)'!W$53</f>
        <v>0</v>
      </c>
      <c r="X21" s="789">
        <f>'投入係数 (2)'!X21*'手順⑤ (2)'!X$53</f>
        <v>0</v>
      </c>
      <c r="Y21" s="789">
        <f>'投入係数 (2)'!Y21*'手順⑤ (2)'!Y$53</f>
        <v>0</v>
      </c>
      <c r="Z21" s="789">
        <f>'投入係数 (2)'!Z21*'手順⑤ (2)'!Z$53</f>
        <v>0</v>
      </c>
      <c r="AA21" s="789">
        <f>'投入係数 (2)'!AA21*'手順⑤ (2)'!AA$53</f>
        <v>0</v>
      </c>
      <c r="AB21" s="789">
        <f>'投入係数 (2)'!AB21*'手順⑤ (2)'!AB$53</f>
        <v>0</v>
      </c>
      <c r="AC21" s="789">
        <f>'投入係数 (2)'!AC21*'手順⑤ (2)'!AC$53</f>
        <v>0</v>
      </c>
      <c r="AD21" s="789">
        <f>'投入係数 (2)'!AD21*'手順⑤ (2)'!AD$53</f>
        <v>0</v>
      </c>
      <c r="AE21" s="789">
        <f>'投入係数 (2)'!AE21*'手順⑤ (2)'!AE$53</f>
        <v>0</v>
      </c>
      <c r="AF21" s="789">
        <f>'投入係数 (2)'!AF21*'手順⑤ (2)'!AF$53</f>
        <v>0</v>
      </c>
      <c r="AG21" s="789">
        <f>'投入係数 (2)'!AG21*'手順⑤ (2)'!AG$53</f>
        <v>0</v>
      </c>
      <c r="AH21" s="789">
        <f>'投入係数 (2)'!AH21*'手順⑤ (2)'!AH$53</f>
        <v>0</v>
      </c>
      <c r="AI21" s="789">
        <f>'投入係数 (2)'!AI21*'手順⑤ (2)'!AI$53</f>
        <v>0</v>
      </c>
      <c r="AJ21" s="789">
        <f>'投入係数 (2)'!AJ21*'手順⑤ (2)'!AJ$53</f>
        <v>0</v>
      </c>
      <c r="AK21" s="789">
        <f>'投入係数 (2)'!AK21*'手順⑤ (2)'!AK$53</f>
        <v>0</v>
      </c>
      <c r="AL21" s="789">
        <f>'投入係数 (2)'!AL21*'手順⑤ (2)'!AL$53</f>
        <v>0</v>
      </c>
      <c r="AM21" s="789">
        <f>'投入係数 (2)'!AM21*'手順⑤ (2)'!AM$53</f>
        <v>0</v>
      </c>
      <c r="AN21" s="789">
        <f>'投入係数 (2)'!AN21*'手順⑤ (2)'!AN$53</f>
        <v>0</v>
      </c>
      <c r="AO21" s="789">
        <f>'投入係数 (2)'!AO21*'手順⑤ (2)'!AO$53</f>
        <v>0</v>
      </c>
      <c r="AP21" s="789">
        <f>'投入係数 (2)'!AP21*'手順⑤ (2)'!AP$53</f>
        <v>0</v>
      </c>
      <c r="AQ21" s="773">
        <f t="shared" si="0"/>
        <v>0</v>
      </c>
    </row>
    <row r="22" spans="2:43" ht="16.5" customHeight="1">
      <c r="B22" s="776" t="s">
        <v>131</v>
      </c>
      <c r="C22" s="928" t="s">
        <v>420</v>
      </c>
      <c r="D22" s="1023">
        <f>'投入係数 (2)'!D22*'手順⑤ (2)'!D$53</f>
        <v>0</v>
      </c>
      <c r="E22" s="789">
        <f>'投入係数 (2)'!E22*'手順⑤ (2)'!E$53</f>
        <v>0</v>
      </c>
      <c r="F22" s="789">
        <f>'投入係数 (2)'!F22*'手順⑤ (2)'!F$53</f>
        <v>0</v>
      </c>
      <c r="G22" s="789">
        <f>'投入係数 (2)'!G22*'手順⑤ (2)'!G$53</f>
        <v>0</v>
      </c>
      <c r="H22" s="789">
        <f>'投入係数 (2)'!H22*'手順⑤ (2)'!H$53</f>
        <v>0</v>
      </c>
      <c r="I22" s="789">
        <f>'投入係数 (2)'!I22*'手順⑤ (2)'!I$53</f>
        <v>0</v>
      </c>
      <c r="J22" s="789">
        <f>'投入係数 (2)'!J22*'手順⑤ (2)'!J$53</f>
        <v>0</v>
      </c>
      <c r="K22" s="789">
        <f>'投入係数 (2)'!K22*'手順⑤ (2)'!K$53</f>
        <v>0</v>
      </c>
      <c r="L22" s="789">
        <f>'投入係数 (2)'!L22*'手順⑤ (2)'!L$53</f>
        <v>0</v>
      </c>
      <c r="M22" s="789">
        <f>'投入係数 (2)'!M22*'手順⑤ (2)'!M$53</f>
        <v>0</v>
      </c>
      <c r="N22" s="789">
        <f>'投入係数 (2)'!N22*'手順⑤ (2)'!N$53</f>
        <v>0</v>
      </c>
      <c r="O22" s="789">
        <f>'投入係数 (2)'!O22*'手順⑤ (2)'!O$53</f>
        <v>0</v>
      </c>
      <c r="P22" s="789">
        <f>'投入係数 (2)'!P22*'手順⑤ (2)'!P$53</f>
        <v>0</v>
      </c>
      <c r="Q22" s="789">
        <f>'投入係数 (2)'!Q22*'手順⑤ (2)'!Q$53</f>
        <v>0</v>
      </c>
      <c r="R22" s="789">
        <f>'投入係数 (2)'!R22*'手順⑤ (2)'!R$53</f>
        <v>0</v>
      </c>
      <c r="S22" s="789">
        <f>'投入係数 (2)'!S22*'手順⑤ (2)'!S$53</f>
        <v>0</v>
      </c>
      <c r="T22" s="789">
        <f>'投入係数 (2)'!T22*'手順⑤ (2)'!T$53</f>
        <v>0</v>
      </c>
      <c r="U22" s="789">
        <f>'投入係数 (2)'!U22*'手順⑤ (2)'!U$53</f>
        <v>0</v>
      </c>
      <c r="V22" s="789">
        <f>'投入係数 (2)'!V22*'手順⑤ (2)'!V$53</f>
        <v>0</v>
      </c>
      <c r="W22" s="789">
        <f>'投入係数 (2)'!W22*'手順⑤ (2)'!W$53</f>
        <v>0</v>
      </c>
      <c r="X22" s="789">
        <f>'投入係数 (2)'!X22*'手順⑤ (2)'!X$53</f>
        <v>0</v>
      </c>
      <c r="Y22" s="789">
        <f>'投入係数 (2)'!Y22*'手順⑤ (2)'!Y$53</f>
        <v>0</v>
      </c>
      <c r="Z22" s="789">
        <f>'投入係数 (2)'!Z22*'手順⑤ (2)'!Z$53</f>
        <v>0</v>
      </c>
      <c r="AA22" s="789">
        <f>'投入係数 (2)'!AA22*'手順⑤ (2)'!AA$53</f>
        <v>0</v>
      </c>
      <c r="AB22" s="789">
        <f>'投入係数 (2)'!AB22*'手順⑤ (2)'!AB$53</f>
        <v>0</v>
      </c>
      <c r="AC22" s="789">
        <f>'投入係数 (2)'!AC22*'手順⑤ (2)'!AC$53</f>
        <v>0</v>
      </c>
      <c r="AD22" s="789">
        <f>'投入係数 (2)'!AD22*'手順⑤ (2)'!AD$53</f>
        <v>0</v>
      </c>
      <c r="AE22" s="789">
        <f>'投入係数 (2)'!AE22*'手順⑤ (2)'!AE$53</f>
        <v>0</v>
      </c>
      <c r="AF22" s="789">
        <f>'投入係数 (2)'!AF22*'手順⑤ (2)'!AF$53</f>
        <v>0</v>
      </c>
      <c r="AG22" s="789">
        <f>'投入係数 (2)'!AG22*'手順⑤ (2)'!AG$53</f>
        <v>0</v>
      </c>
      <c r="AH22" s="789">
        <f>'投入係数 (2)'!AH22*'手順⑤ (2)'!AH$53</f>
        <v>0</v>
      </c>
      <c r="AI22" s="789">
        <f>'投入係数 (2)'!AI22*'手順⑤ (2)'!AI$53</f>
        <v>0</v>
      </c>
      <c r="AJ22" s="789">
        <f>'投入係数 (2)'!AJ22*'手順⑤ (2)'!AJ$53</f>
        <v>0</v>
      </c>
      <c r="AK22" s="789">
        <f>'投入係数 (2)'!AK22*'手順⑤ (2)'!AK$53</f>
        <v>0</v>
      </c>
      <c r="AL22" s="789">
        <f>'投入係数 (2)'!AL22*'手順⑤ (2)'!AL$53</f>
        <v>0</v>
      </c>
      <c r="AM22" s="789">
        <f>'投入係数 (2)'!AM22*'手順⑤ (2)'!AM$53</f>
        <v>0</v>
      </c>
      <c r="AN22" s="789">
        <f>'投入係数 (2)'!AN22*'手順⑤ (2)'!AN$53</f>
        <v>0</v>
      </c>
      <c r="AO22" s="789">
        <f>'投入係数 (2)'!AO22*'手順⑤ (2)'!AO$53</f>
        <v>0</v>
      </c>
      <c r="AP22" s="789">
        <f>'投入係数 (2)'!AP22*'手順⑤ (2)'!AP$53</f>
        <v>0</v>
      </c>
      <c r="AQ22" s="773">
        <f t="shared" si="0"/>
        <v>0</v>
      </c>
    </row>
    <row r="23" spans="2:43" ht="16.5" customHeight="1">
      <c r="B23" s="776" t="s">
        <v>133</v>
      </c>
      <c r="C23" s="928" t="s">
        <v>14</v>
      </c>
      <c r="D23" s="1023">
        <f>'投入係数 (2)'!D23*'手順⑤ (2)'!D$53</f>
        <v>0</v>
      </c>
      <c r="E23" s="789">
        <f>'投入係数 (2)'!E23*'手順⑤ (2)'!E$53</f>
        <v>0</v>
      </c>
      <c r="F23" s="789">
        <f>'投入係数 (2)'!F23*'手順⑤ (2)'!F$53</f>
        <v>0</v>
      </c>
      <c r="G23" s="789">
        <f>'投入係数 (2)'!G23*'手順⑤ (2)'!G$53</f>
        <v>0</v>
      </c>
      <c r="H23" s="789">
        <f>'投入係数 (2)'!H23*'手順⑤ (2)'!H$53</f>
        <v>0</v>
      </c>
      <c r="I23" s="789">
        <f>'投入係数 (2)'!I23*'手順⑤ (2)'!I$53</f>
        <v>0</v>
      </c>
      <c r="J23" s="789">
        <f>'投入係数 (2)'!J23*'手順⑤ (2)'!J$53</f>
        <v>0</v>
      </c>
      <c r="K23" s="789">
        <f>'投入係数 (2)'!K23*'手順⑤ (2)'!K$53</f>
        <v>0</v>
      </c>
      <c r="L23" s="789">
        <f>'投入係数 (2)'!L23*'手順⑤ (2)'!L$53</f>
        <v>0</v>
      </c>
      <c r="M23" s="789">
        <f>'投入係数 (2)'!M23*'手順⑤ (2)'!M$53</f>
        <v>0</v>
      </c>
      <c r="N23" s="789">
        <f>'投入係数 (2)'!N23*'手順⑤ (2)'!N$53</f>
        <v>0</v>
      </c>
      <c r="O23" s="789">
        <f>'投入係数 (2)'!O23*'手順⑤ (2)'!O$53</f>
        <v>0</v>
      </c>
      <c r="P23" s="789">
        <f>'投入係数 (2)'!P23*'手順⑤ (2)'!P$53</f>
        <v>0</v>
      </c>
      <c r="Q23" s="789">
        <f>'投入係数 (2)'!Q23*'手順⑤ (2)'!Q$53</f>
        <v>0</v>
      </c>
      <c r="R23" s="789">
        <f>'投入係数 (2)'!R23*'手順⑤ (2)'!R$53</f>
        <v>0</v>
      </c>
      <c r="S23" s="789">
        <f>'投入係数 (2)'!S23*'手順⑤ (2)'!S$53</f>
        <v>0</v>
      </c>
      <c r="T23" s="789">
        <f>'投入係数 (2)'!T23*'手順⑤ (2)'!T$53</f>
        <v>0</v>
      </c>
      <c r="U23" s="789">
        <f>'投入係数 (2)'!U23*'手順⑤ (2)'!U$53</f>
        <v>0</v>
      </c>
      <c r="V23" s="789">
        <f>'投入係数 (2)'!V23*'手順⑤ (2)'!V$53</f>
        <v>0</v>
      </c>
      <c r="W23" s="789">
        <f>'投入係数 (2)'!W23*'手順⑤ (2)'!W$53</f>
        <v>0</v>
      </c>
      <c r="X23" s="789">
        <f>'投入係数 (2)'!X23*'手順⑤ (2)'!X$53</f>
        <v>0</v>
      </c>
      <c r="Y23" s="789">
        <f>'投入係数 (2)'!Y23*'手順⑤ (2)'!Y$53</f>
        <v>0</v>
      </c>
      <c r="Z23" s="789">
        <f>'投入係数 (2)'!Z23*'手順⑤ (2)'!Z$53</f>
        <v>0</v>
      </c>
      <c r="AA23" s="789">
        <f>'投入係数 (2)'!AA23*'手順⑤ (2)'!AA$53</f>
        <v>0</v>
      </c>
      <c r="AB23" s="789">
        <f>'投入係数 (2)'!AB23*'手順⑤ (2)'!AB$53</f>
        <v>0</v>
      </c>
      <c r="AC23" s="789">
        <f>'投入係数 (2)'!AC23*'手順⑤ (2)'!AC$53</f>
        <v>0</v>
      </c>
      <c r="AD23" s="789">
        <f>'投入係数 (2)'!AD23*'手順⑤ (2)'!AD$53</f>
        <v>0</v>
      </c>
      <c r="AE23" s="789">
        <f>'投入係数 (2)'!AE23*'手順⑤ (2)'!AE$53</f>
        <v>0</v>
      </c>
      <c r="AF23" s="789">
        <f>'投入係数 (2)'!AF23*'手順⑤ (2)'!AF$53</f>
        <v>0</v>
      </c>
      <c r="AG23" s="789">
        <f>'投入係数 (2)'!AG23*'手順⑤ (2)'!AG$53</f>
        <v>0</v>
      </c>
      <c r="AH23" s="789">
        <f>'投入係数 (2)'!AH23*'手順⑤ (2)'!AH$53</f>
        <v>0</v>
      </c>
      <c r="AI23" s="789">
        <f>'投入係数 (2)'!AI23*'手順⑤ (2)'!AI$53</f>
        <v>0</v>
      </c>
      <c r="AJ23" s="789">
        <f>'投入係数 (2)'!AJ23*'手順⑤ (2)'!AJ$53</f>
        <v>0</v>
      </c>
      <c r="AK23" s="789">
        <f>'投入係数 (2)'!AK23*'手順⑤ (2)'!AK$53</f>
        <v>0</v>
      </c>
      <c r="AL23" s="789">
        <f>'投入係数 (2)'!AL23*'手順⑤ (2)'!AL$53</f>
        <v>0</v>
      </c>
      <c r="AM23" s="789">
        <f>'投入係数 (2)'!AM23*'手順⑤ (2)'!AM$53</f>
        <v>0</v>
      </c>
      <c r="AN23" s="789">
        <f>'投入係数 (2)'!AN23*'手順⑤ (2)'!AN$53</f>
        <v>0</v>
      </c>
      <c r="AO23" s="789">
        <f>'投入係数 (2)'!AO23*'手順⑤ (2)'!AO$53</f>
        <v>0</v>
      </c>
      <c r="AP23" s="789">
        <f>'投入係数 (2)'!AP23*'手順⑤ (2)'!AP$53</f>
        <v>0</v>
      </c>
      <c r="AQ23" s="773">
        <f t="shared" si="0"/>
        <v>0</v>
      </c>
    </row>
    <row r="24" spans="2:43" ht="16.5" customHeight="1">
      <c r="B24" s="776" t="s">
        <v>135</v>
      </c>
      <c r="C24" s="928" t="s">
        <v>13</v>
      </c>
      <c r="D24" s="1023">
        <f>'投入係数 (2)'!D24*'手順⑤ (2)'!D$53</f>
        <v>0</v>
      </c>
      <c r="E24" s="789">
        <f>'投入係数 (2)'!E24*'手順⑤ (2)'!E$53</f>
        <v>0</v>
      </c>
      <c r="F24" s="789">
        <f>'投入係数 (2)'!F24*'手順⑤ (2)'!F$53</f>
        <v>0</v>
      </c>
      <c r="G24" s="789">
        <f>'投入係数 (2)'!G24*'手順⑤ (2)'!G$53</f>
        <v>0</v>
      </c>
      <c r="H24" s="789">
        <f>'投入係数 (2)'!H24*'手順⑤ (2)'!H$53</f>
        <v>0</v>
      </c>
      <c r="I24" s="789">
        <f>'投入係数 (2)'!I24*'手順⑤ (2)'!I$53</f>
        <v>0</v>
      </c>
      <c r="J24" s="789">
        <f>'投入係数 (2)'!J24*'手順⑤ (2)'!J$53</f>
        <v>0</v>
      </c>
      <c r="K24" s="789">
        <f>'投入係数 (2)'!K24*'手順⑤ (2)'!K$53</f>
        <v>0</v>
      </c>
      <c r="L24" s="789">
        <f>'投入係数 (2)'!L24*'手順⑤ (2)'!L$53</f>
        <v>0</v>
      </c>
      <c r="M24" s="789">
        <f>'投入係数 (2)'!M24*'手順⑤ (2)'!M$53</f>
        <v>0</v>
      </c>
      <c r="N24" s="789">
        <f>'投入係数 (2)'!N24*'手順⑤ (2)'!N$53</f>
        <v>0</v>
      </c>
      <c r="O24" s="789">
        <f>'投入係数 (2)'!O24*'手順⑤ (2)'!O$53</f>
        <v>0</v>
      </c>
      <c r="P24" s="789">
        <f>'投入係数 (2)'!P24*'手順⑤ (2)'!P$53</f>
        <v>0</v>
      </c>
      <c r="Q24" s="789">
        <f>'投入係数 (2)'!Q24*'手順⑤ (2)'!Q$53</f>
        <v>0</v>
      </c>
      <c r="R24" s="789">
        <f>'投入係数 (2)'!R24*'手順⑤ (2)'!R$53</f>
        <v>0</v>
      </c>
      <c r="S24" s="789">
        <f>'投入係数 (2)'!S24*'手順⑤ (2)'!S$53</f>
        <v>0</v>
      </c>
      <c r="T24" s="789">
        <f>'投入係数 (2)'!T24*'手順⑤ (2)'!T$53</f>
        <v>0</v>
      </c>
      <c r="U24" s="789">
        <f>'投入係数 (2)'!U24*'手順⑤ (2)'!U$53</f>
        <v>0</v>
      </c>
      <c r="V24" s="789">
        <f>'投入係数 (2)'!V24*'手順⑤ (2)'!V$53</f>
        <v>0</v>
      </c>
      <c r="W24" s="789">
        <f>'投入係数 (2)'!W24*'手順⑤ (2)'!W$53</f>
        <v>0</v>
      </c>
      <c r="X24" s="789">
        <f>'投入係数 (2)'!X24*'手順⑤ (2)'!X$53</f>
        <v>0</v>
      </c>
      <c r="Y24" s="789">
        <f>'投入係数 (2)'!Y24*'手順⑤ (2)'!Y$53</f>
        <v>0</v>
      </c>
      <c r="Z24" s="789">
        <f>'投入係数 (2)'!Z24*'手順⑤ (2)'!Z$53</f>
        <v>0</v>
      </c>
      <c r="AA24" s="789">
        <f>'投入係数 (2)'!AA24*'手順⑤ (2)'!AA$53</f>
        <v>0</v>
      </c>
      <c r="AB24" s="789">
        <f>'投入係数 (2)'!AB24*'手順⑤ (2)'!AB$53</f>
        <v>0</v>
      </c>
      <c r="AC24" s="789">
        <f>'投入係数 (2)'!AC24*'手順⑤ (2)'!AC$53</f>
        <v>0</v>
      </c>
      <c r="AD24" s="789">
        <f>'投入係数 (2)'!AD24*'手順⑤ (2)'!AD$53</f>
        <v>0</v>
      </c>
      <c r="AE24" s="789">
        <f>'投入係数 (2)'!AE24*'手順⑤ (2)'!AE$53</f>
        <v>0</v>
      </c>
      <c r="AF24" s="789">
        <f>'投入係数 (2)'!AF24*'手順⑤ (2)'!AF$53</f>
        <v>0</v>
      </c>
      <c r="AG24" s="789">
        <f>'投入係数 (2)'!AG24*'手順⑤ (2)'!AG$53</f>
        <v>0</v>
      </c>
      <c r="AH24" s="789">
        <f>'投入係数 (2)'!AH24*'手順⑤ (2)'!AH$53</f>
        <v>0</v>
      </c>
      <c r="AI24" s="789">
        <f>'投入係数 (2)'!AI24*'手順⑤ (2)'!AI$53</f>
        <v>0</v>
      </c>
      <c r="AJ24" s="789">
        <f>'投入係数 (2)'!AJ24*'手順⑤ (2)'!AJ$53</f>
        <v>0</v>
      </c>
      <c r="AK24" s="789">
        <f>'投入係数 (2)'!AK24*'手順⑤ (2)'!AK$53</f>
        <v>0</v>
      </c>
      <c r="AL24" s="789">
        <f>'投入係数 (2)'!AL24*'手順⑤ (2)'!AL$53</f>
        <v>0</v>
      </c>
      <c r="AM24" s="789">
        <f>'投入係数 (2)'!AM24*'手順⑤ (2)'!AM$53</f>
        <v>0</v>
      </c>
      <c r="AN24" s="789">
        <f>'投入係数 (2)'!AN24*'手順⑤ (2)'!AN$53</f>
        <v>0</v>
      </c>
      <c r="AO24" s="789">
        <f>'投入係数 (2)'!AO24*'手順⑤ (2)'!AO$53</f>
        <v>0</v>
      </c>
      <c r="AP24" s="789">
        <f>'投入係数 (2)'!AP24*'手順⑤ (2)'!AP$53</f>
        <v>0</v>
      </c>
      <c r="AQ24" s="773">
        <f t="shared" si="0"/>
        <v>0</v>
      </c>
    </row>
    <row r="25" spans="2:43" ht="16.5" customHeight="1">
      <c r="B25" s="776" t="s">
        <v>136</v>
      </c>
      <c r="C25" s="928" t="s">
        <v>577</v>
      </c>
      <c r="D25" s="1023">
        <f>'投入係数 (2)'!D25*'手順⑤ (2)'!D$53</f>
        <v>0</v>
      </c>
      <c r="E25" s="789">
        <f>'投入係数 (2)'!E25*'手順⑤ (2)'!E$53</f>
        <v>0</v>
      </c>
      <c r="F25" s="789">
        <f>'投入係数 (2)'!F25*'手順⑤ (2)'!F$53</f>
        <v>0</v>
      </c>
      <c r="G25" s="789">
        <f>'投入係数 (2)'!G25*'手順⑤ (2)'!G$53</f>
        <v>0</v>
      </c>
      <c r="H25" s="789">
        <f>'投入係数 (2)'!H25*'手順⑤ (2)'!H$53</f>
        <v>0</v>
      </c>
      <c r="I25" s="789">
        <f>'投入係数 (2)'!I25*'手順⑤ (2)'!I$53</f>
        <v>0</v>
      </c>
      <c r="J25" s="789">
        <f>'投入係数 (2)'!J25*'手順⑤ (2)'!J$53</f>
        <v>0</v>
      </c>
      <c r="K25" s="789">
        <f>'投入係数 (2)'!K25*'手順⑤ (2)'!K$53</f>
        <v>0</v>
      </c>
      <c r="L25" s="789">
        <f>'投入係数 (2)'!L25*'手順⑤ (2)'!L$53</f>
        <v>0</v>
      </c>
      <c r="M25" s="789">
        <f>'投入係数 (2)'!M25*'手順⑤ (2)'!M$53</f>
        <v>0</v>
      </c>
      <c r="N25" s="789">
        <f>'投入係数 (2)'!N25*'手順⑤ (2)'!N$53</f>
        <v>0</v>
      </c>
      <c r="O25" s="789">
        <f>'投入係数 (2)'!O25*'手順⑤ (2)'!O$53</f>
        <v>0</v>
      </c>
      <c r="P25" s="789">
        <f>'投入係数 (2)'!P25*'手順⑤ (2)'!P$53</f>
        <v>0</v>
      </c>
      <c r="Q25" s="789">
        <f>'投入係数 (2)'!Q25*'手順⑤ (2)'!Q$53</f>
        <v>0</v>
      </c>
      <c r="R25" s="789">
        <f>'投入係数 (2)'!R25*'手順⑤ (2)'!R$53</f>
        <v>0</v>
      </c>
      <c r="S25" s="789">
        <f>'投入係数 (2)'!S25*'手順⑤ (2)'!S$53</f>
        <v>0</v>
      </c>
      <c r="T25" s="789">
        <f>'投入係数 (2)'!T25*'手順⑤ (2)'!T$53</f>
        <v>0</v>
      </c>
      <c r="U25" s="789">
        <f>'投入係数 (2)'!U25*'手順⑤ (2)'!U$53</f>
        <v>0</v>
      </c>
      <c r="V25" s="789">
        <f>'投入係数 (2)'!V25*'手順⑤ (2)'!V$53</f>
        <v>0</v>
      </c>
      <c r="W25" s="789">
        <f>'投入係数 (2)'!W25*'手順⑤ (2)'!W$53</f>
        <v>0</v>
      </c>
      <c r="X25" s="789">
        <f>'投入係数 (2)'!X25*'手順⑤ (2)'!X$53</f>
        <v>0</v>
      </c>
      <c r="Y25" s="789">
        <f>'投入係数 (2)'!Y25*'手順⑤ (2)'!Y$53</f>
        <v>0</v>
      </c>
      <c r="Z25" s="789">
        <f>'投入係数 (2)'!Z25*'手順⑤ (2)'!Z$53</f>
        <v>0</v>
      </c>
      <c r="AA25" s="789">
        <f>'投入係数 (2)'!AA25*'手順⑤ (2)'!AA$53</f>
        <v>0</v>
      </c>
      <c r="AB25" s="789">
        <f>'投入係数 (2)'!AB25*'手順⑤ (2)'!AB$53</f>
        <v>0</v>
      </c>
      <c r="AC25" s="789">
        <f>'投入係数 (2)'!AC25*'手順⑤ (2)'!AC$53</f>
        <v>0</v>
      </c>
      <c r="AD25" s="789">
        <f>'投入係数 (2)'!AD25*'手順⑤ (2)'!AD$53</f>
        <v>0</v>
      </c>
      <c r="AE25" s="789">
        <f>'投入係数 (2)'!AE25*'手順⑤ (2)'!AE$53</f>
        <v>0</v>
      </c>
      <c r="AF25" s="789">
        <f>'投入係数 (2)'!AF25*'手順⑤ (2)'!AF$53</f>
        <v>0</v>
      </c>
      <c r="AG25" s="789">
        <f>'投入係数 (2)'!AG25*'手順⑤ (2)'!AG$53</f>
        <v>0</v>
      </c>
      <c r="AH25" s="789">
        <f>'投入係数 (2)'!AH25*'手順⑤ (2)'!AH$53</f>
        <v>0</v>
      </c>
      <c r="AI25" s="789">
        <f>'投入係数 (2)'!AI25*'手順⑤ (2)'!AI$53</f>
        <v>0</v>
      </c>
      <c r="AJ25" s="789">
        <f>'投入係数 (2)'!AJ25*'手順⑤ (2)'!AJ$53</f>
        <v>0</v>
      </c>
      <c r="AK25" s="789">
        <f>'投入係数 (2)'!AK25*'手順⑤ (2)'!AK$53</f>
        <v>0</v>
      </c>
      <c r="AL25" s="789">
        <f>'投入係数 (2)'!AL25*'手順⑤ (2)'!AL$53</f>
        <v>0</v>
      </c>
      <c r="AM25" s="789">
        <f>'投入係数 (2)'!AM25*'手順⑤ (2)'!AM$53</f>
        <v>0</v>
      </c>
      <c r="AN25" s="789">
        <f>'投入係数 (2)'!AN25*'手順⑤ (2)'!AN$53</f>
        <v>0</v>
      </c>
      <c r="AO25" s="789">
        <f>'投入係数 (2)'!AO25*'手順⑤ (2)'!AO$53</f>
        <v>0</v>
      </c>
      <c r="AP25" s="789">
        <f>'投入係数 (2)'!AP25*'手順⑤ (2)'!AP$53</f>
        <v>0</v>
      </c>
      <c r="AQ25" s="773">
        <f t="shared" si="0"/>
        <v>0</v>
      </c>
    </row>
    <row r="26" spans="2:43" ht="16.5" customHeight="1">
      <c r="B26" s="776" t="s">
        <v>138</v>
      </c>
      <c r="C26" s="928" t="s">
        <v>15</v>
      </c>
      <c r="D26" s="1023">
        <f>'投入係数 (2)'!D26*'手順⑤ (2)'!D$53</f>
        <v>0</v>
      </c>
      <c r="E26" s="789">
        <f>'投入係数 (2)'!E26*'手順⑤ (2)'!E$53</f>
        <v>0</v>
      </c>
      <c r="F26" s="789">
        <f>'投入係数 (2)'!F26*'手順⑤ (2)'!F$53</f>
        <v>0</v>
      </c>
      <c r="G26" s="789">
        <f>'投入係数 (2)'!G26*'手順⑤ (2)'!G$53</f>
        <v>0</v>
      </c>
      <c r="H26" s="789">
        <f>'投入係数 (2)'!H26*'手順⑤ (2)'!H$53</f>
        <v>0</v>
      </c>
      <c r="I26" s="789">
        <f>'投入係数 (2)'!I26*'手順⑤ (2)'!I$53</f>
        <v>0</v>
      </c>
      <c r="J26" s="789">
        <f>'投入係数 (2)'!J26*'手順⑤ (2)'!J$53</f>
        <v>0</v>
      </c>
      <c r="K26" s="789">
        <f>'投入係数 (2)'!K26*'手順⑤ (2)'!K$53</f>
        <v>0</v>
      </c>
      <c r="L26" s="789">
        <f>'投入係数 (2)'!L26*'手順⑤ (2)'!L$53</f>
        <v>0</v>
      </c>
      <c r="M26" s="789">
        <f>'投入係数 (2)'!M26*'手順⑤ (2)'!M$53</f>
        <v>0</v>
      </c>
      <c r="N26" s="789">
        <f>'投入係数 (2)'!N26*'手順⑤ (2)'!N$53</f>
        <v>0</v>
      </c>
      <c r="O26" s="789">
        <f>'投入係数 (2)'!O26*'手順⑤ (2)'!O$53</f>
        <v>0</v>
      </c>
      <c r="P26" s="789">
        <f>'投入係数 (2)'!P26*'手順⑤ (2)'!P$53</f>
        <v>0</v>
      </c>
      <c r="Q26" s="789">
        <f>'投入係数 (2)'!Q26*'手順⑤ (2)'!Q$53</f>
        <v>0</v>
      </c>
      <c r="R26" s="789">
        <f>'投入係数 (2)'!R26*'手順⑤ (2)'!R$53</f>
        <v>0</v>
      </c>
      <c r="S26" s="789">
        <f>'投入係数 (2)'!S26*'手順⑤ (2)'!S$53</f>
        <v>0</v>
      </c>
      <c r="T26" s="789">
        <f>'投入係数 (2)'!T26*'手順⑤ (2)'!T$53</f>
        <v>0</v>
      </c>
      <c r="U26" s="789">
        <f>'投入係数 (2)'!U26*'手順⑤ (2)'!U$53</f>
        <v>0</v>
      </c>
      <c r="V26" s="789">
        <f>'投入係数 (2)'!V26*'手順⑤ (2)'!V$53</f>
        <v>0</v>
      </c>
      <c r="W26" s="789">
        <f>'投入係数 (2)'!W26*'手順⑤ (2)'!W$53</f>
        <v>0</v>
      </c>
      <c r="X26" s="789">
        <f>'投入係数 (2)'!X26*'手順⑤ (2)'!X$53</f>
        <v>0</v>
      </c>
      <c r="Y26" s="789">
        <f>'投入係数 (2)'!Y26*'手順⑤ (2)'!Y$53</f>
        <v>0</v>
      </c>
      <c r="Z26" s="789">
        <f>'投入係数 (2)'!Z26*'手順⑤ (2)'!Z$53</f>
        <v>0</v>
      </c>
      <c r="AA26" s="789">
        <f>'投入係数 (2)'!AA26*'手順⑤ (2)'!AA$53</f>
        <v>0</v>
      </c>
      <c r="AB26" s="789">
        <f>'投入係数 (2)'!AB26*'手順⑤ (2)'!AB$53</f>
        <v>0</v>
      </c>
      <c r="AC26" s="789">
        <f>'投入係数 (2)'!AC26*'手順⑤ (2)'!AC$53</f>
        <v>0</v>
      </c>
      <c r="AD26" s="789">
        <f>'投入係数 (2)'!AD26*'手順⑤ (2)'!AD$53</f>
        <v>0</v>
      </c>
      <c r="AE26" s="789">
        <f>'投入係数 (2)'!AE26*'手順⑤ (2)'!AE$53</f>
        <v>0</v>
      </c>
      <c r="AF26" s="789">
        <f>'投入係数 (2)'!AF26*'手順⑤ (2)'!AF$53</f>
        <v>0</v>
      </c>
      <c r="AG26" s="789">
        <f>'投入係数 (2)'!AG26*'手順⑤ (2)'!AG$53</f>
        <v>0</v>
      </c>
      <c r="AH26" s="789">
        <f>'投入係数 (2)'!AH26*'手順⑤ (2)'!AH$53</f>
        <v>0</v>
      </c>
      <c r="AI26" s="789">
        <f>'投入係数 (2)'!AI26*'手順⑤ (2)'!AI$53</f>
        <v>0</v>
      </c>
      <c r="AJ26" s="789">
        <f>'投入係数 (2)'!AJ26*'手順⑤ (2)'!AJ$53</f>
        <v>0</v>
      </c>
      <c r="AK26" s="789">
        <f>'投入係数 (2)'!AK26*'手順⑤ (2)'!AK$53</f>
        <v>0</v>
      </c>
      <c r="AL26" s="789">
        <f>'投入係数 (2)'!AL26*'手順⑤ (2)'!AL$53</f>
        <v>0</v>
      </c>
      <c r="AM26" s="789">
        <f>'投入係数 (2)'!AM26*'手順⑤ (2)'!AM$53</f>
        <v>0</v>
      </c>
      <c r="AN26" s="789">
        <f>'投入係数 (2)'!AN26*'手順⑤ (2)'!AN$53</f>
        <v>0</v>
      </c>
      <c r="AO26" s="789">
        <f>'投入係数 (2)'!AO26*'手順⑤ (2)'!AO$53</f>
        <v>0</v>
      </c>
      <c r="AP26" s="789">
        <f>'投入係数 (2)'!AP26*'手順⑤ (2)'!AP$53</f>
        <v>0</v>
      </c>
      <c r="AQ26" s="773">
        <f t="shared" si="0"/>
        <v>0</v>
      </c>
    </row>
    <row r="27" spans="2:43" ht="16.5" customHeight="1">
      <c r="B27" s="776" t="s">
        <v>139</v>
      </c>
      <c r="C27" s="928" t="s">
        <v>16</v>
      </c>
      <c r="D27" s="1023">
        <f>'投入係数 (2)'!D27*'手順⑤ (2)'!D$53</f>
        <v>0</v>
      </c>
      <c r="E27" s="789">
        <f>'投入係数 (2)'!E27*'手順⑤ (2)'!E$53</f>
        <v>0</v>
      </c>
      <c r="F27" s="789">
        <f>'投入係数 (2)'!F27*'手順⑤ (2)'!F$53</f>
        <v>0</v>
      </c>
      <c r="G27" s="789">
        <f>'投入係数 (2)'!G27*'手順⑤ (2)'!G$53</f>
        <v>0</v>
      </c>
      <c r="H27" s="789">
        <f>'投入係数 (2)'!H27*'手順⑤ (2)'!H$53</f>
        <v>0</v>
      </c>
      <c r="I27" s="789">
        <f>'投入係数 (2)'!I27*'手順⑤ (2)'!I$53</f>
        <v>0</v>
      </c>
      <c r="J27" s="789">
        <f>'投入係数 (2)'!J27*'手順⑤ (2)'!J$53</f>
        <v>0</v>
      </c>
      <c r="K27" s="789">
        <f>'投入係数 (2)'!K27*'手順⑤ (2)'!K$53</f>
        <v>0</v>
      </c>
      <c r="L27" s="789">
        <f>'投入係数 (2)'!L27*'手順⑤ (2)'!L$53</f>
        <v>0</v>
      </c>
      <c r="M27" s="789">
        <f>'投入係数 (2)'!M27*'手順⑤ (2)'!M$53</f>
        <v>0</v>
      </c>
      <c r="N27" s="789">
        <f>'投入係数 (2)'!N27*'手順⑤ (2)'!N$53</f>
        <v>0</v>
      </c>
      <c r="O27" s="789">
        <f>'投入係数 (2)'!O27*'手順⑤ (2)'!O$53</f>
        <v>0</v>
      </c>
      <c r="P27" s="789">
        <f>'投入係数 (2)'!P27*'手順⑤ (2)'!P$53</f>
        <v>0</v>
      </c>
      <c r="Q27" s="789">
        <f>'投入係数 (2)'!Q27*'手順⑤ (2)'!Q$53</f>
        <v>0</v>
      </c>
      <c r="R27" s="789">
        <f>'投入係数 (2)'!R27*'手順⑤ (2)'!R$53</f>
        <v>0</v>
      </c>
      <c r="S27" s="789">
        <f>'投入係数 (2)'!S27*'手順⑤ (2)'!S$53</f>
        <v>0</v>
      </c>
      <c r="T27" s="789">
        <f>'投入係数 (2)'!T27*'手順⑤ (2)'!T$53</f>
        <v>0</v>
      </c>
      <c r="U27" s="789">
        <f>'投入係数 (2)'!U27*'手順⑤ (2)'!U$53</f>
        <v>0</v>
      </c>
      <c r="V27" s="789">
        <f>'投入係数 (2)'!V27*'手順⑤ (2)'!V$53</f>
        <v>0</v>
      </c>
      <c r="W27" s="789">
        <f>'投入係数 (2)'!W27*'手順⑤ (2)'!W$53</f>
        <v>0</v>
      </c>
      <c r="X27" s="789">
        <f>'投入係数 (2)'!X27*'手順⑤ (2)'!X$53</f>
        <v>0</v>
      </c>
      <c r="Y27" s="789">
        <f>'投入係数 (2)'!Y27*'手順⑤ (2)'!Y$53</f>
        <v>0</v>
      </c>
      <c r="Z27" s="789">
        <f>'投入係数 (2)'!Z27*'手順⑤ (2)'!Z$53</f>
        <v>0</v>
      </c>
      <c r="AA27" s="789">
        <f>'投入係数 (2)'!AA27*'手順⑤ (2)'!AA$53</f>
        <v>0</v>
      </c>
      <c r="AB27" s="789">
        <f>'投入係数 (2)'!AB27*'手順⑤ (2)'!AB$53</f>
        <v>0</v>
      </c>
      <c r="AC27" s="789">
        <f>'投入係数 (2)'!AC27*'手順⑤ (2)'!AC$53</f>
        <v>0</v>
      </c>
      <c r="AD27" s="789">
        <f>'投入係数 (2)'!AD27*'手順⑤ (2)'!AD$53</f>
        <v>0</v>
      </c>
      <c r="AE27" s="789">
        <f>'投入係数 (2)'!AE27*'手順⑤ (2)'!AE$53</f>
        <v>0</v>
      </c>
      <c r="AF27" s="789">
        <f>'投入係数 (2)'!AF27*'手順⑤ (2)'!AF$53</f>
        <v>0</v>
      </c>
      <c r="AG27" s="789">
        <f>'投入係数 (2)'!AG27*'手順⑤ (2)'!AG$53</f>
        <v>0</v>
      </c>
      <c r="AH27" s="789">
        <f>'投入係数 (2)'!AH27*'手順⑤ (2)'!AH$53</f>
        <v>0</v>
      </c>
      <c r="AI27" s="789">
        <f>'投入係数 (2)'!AI27*'手順⑤ (2)'!AI$53</f>
        <v>0</v>
      </c>
      <c r="AJ27" s="789">
        <f>'投入係数 (2)'!AJ27*'手順⑤ (2)'!AJ$53</f>
        <v>0</v>
      </c>
      <c r="AK27" s="789">
        <f>'投入係数 (2)'!AK27*'手順⑤ (2)'!AK$53</f>
        <v>0</v>
      </c>
      <c r="AL27" s="789">
        <f>'投入係数 (2)'!AL27*'手順⑤ (2)'!AL$53</f>
        <v>0</v>
      </c>
      <c r="AM27" s="789">
        <f>'投入係数 (2)'!AM27*'手順⑤ (2)'!AM$53</f>
        <v>0</v>
      </c>
      <c r="AN27" s="789">
        <f>'投入係数 (2)'!AN27*'手順⑤ (2)'!AN$53</f>
        <v>0</v>
      </c>
      <c r="AO27" s="789">
        <f>'投入係数 (2)'!AO27*'手順⑤ (2)'!AO$53</f>
        <v>0</v>
      </c>
      <c r="AP27" s="789">
        <f>'投入係数 (2)'!AP27*'手順⑤ (2)'!AP$53</f>
        <v>0</v>
      </c>
      <c r="AQ27" s="773">
        <f t="shared" si="0"/>
        <v>0</v>
      </c>
    </row>
    <row r="28" spans="2:43" ht="16.5" customHeight="1">
      <c r="B28" s="776" t="s">
        <v>140</v>
      </c>
      <c r="C28" s="928" t="s">
        <v>17</v>
      </c>
      <c r="D28" s="1023">
        <f>'投入係数 (2)'!D28*'手順⑤ (2)'!D$53</f>
        <v>0</v>
      </c>
      <c r="E28" s="789">
        <f>'投入係数 (2)'!E28*'手順⑤ (2)'!E$53</f>
        <v>0</v>
      </c>
      <c r="F28" s="789">
        <f>'投入係数 (2)'!F28*'手順⑤ (2)'!F$53</f>
        <v>0</v>
      </c>
      <c r="G28" s="789">
        <f>'投入係数 (2)'!G28*'手順⑤ (2)'!G$53</f>
        <v>0</v>
      </c>
      <c r="H28" s="789">
        <f>'投入係数 (2)'!H28*'手順⑤ (2)'!H$53</f>
        <v>0</v>
      </c>
      <c r="I28" s="789">
        <f>'投入係数 (2)'!I28*'手順⑤ (2)'!I$53</f>
        <v>0</v>
      </c>
      <c r="J28" s="789">
        <f>'投入係数 (2)'!J28*'手順⑤ (2)'!J$53</f>
        <v>0</v>
      </c>
      <c r="K28" s="789">
        <f>'投入係数 (2)'!K28*'手順⑤ (2)'!K$53</f>
        <v>0</v>
      </c>
      <c r="L28" s="789">
        <f>'投入係数 (2)'!L28*'手順⑤ (2)'!L$53</f>
        <v>0</v>
      </c>
      <c r="M28" s="789">
        <f>'投入係数 (2)'!M28*'手順⑤ (2)'!M$53</f>
        <v>0</v>
      </c>
      <c r="N28" s="789">
        <f>'投入係数 (2)'!N28*'手順⑤ (2)'!N$53</f>
        <v>0</v>
      </c>
      <c r="O28" s="789">
        <f>'投入係数 (2)'!O28*'手順⑤ (2)'!O$53</f>
        <v>0</v>
      </c>
      <c r="P28" s="789">
        <f>'投入係数 (2)'!P28*'手順⑤ (2)'!P$53</f>
        <v>0</v>
      </c>
      <c r="Q28" s="789">
        <f>'投入係数 (2)'!Q28*'手順⑤ (2)'!Q$53</f>
        <v>0</v>
      </c>
      <c r="R28" s="789">
        <f>'投入係数 (2)'!R28*'手順⑤ (2)'!R$53</f>
        <v>0</v>
      </c>
      <c r="S28" s="789">
        <f>'投入係数 (2)'!S28*'手順⑤ (2)'!S$53</f>
        <v>0</v>
      </c>
      <c r="T28" s="789">
        <f>'投入係数 (2)'!T28*'手順⑤ (2)'!T$53</f>
        <v>0</v>
      </c>
      <c r="U28" s="789">
        <f>'投入係数 (2)'!U28*'手順⑤ (2)'!U$53</f>
        <v>0</v>
      </c>
      <c r="V28" s="789">
        <f>'投入係数 (2)'!V28*'手順⑤ (2)'!V$53</f>
        <v>0</v>
      </c>
      <c r="W28" s="789">
        <f>'投入係数 (2)'!W28*'手順⑤ (2)'!W$53</f>
        <v>0</v>
      </c>
      <c r="X28" s="789">
        <f>'投入係数 (2)'!X28*'手順⑤ (2)'!X$53</f>
        <v>0</v>
      </c>
      <c r="Y28" s="789">
        <f>'投入係数 (2)'!Y28*'手順⑤ (2)'!Y$53</f>
        <v>0</v>
      </c>
      <c r="Z28" s="789">
        <f>'投入係数 (2)'!Z28*'手順⑤ (2)'!Z$53</f>
        <v>0</v>
      </c>
      <c r="AA28" s="789">
        <f>'投入係数 (2)'!AA28*'手順⑤ (2)'!AA$53</f>
        <v>0</v>
      </c>
      <c r="AB28" s="789">
        <f>'投入係数 (2)'!AB28*'手順⑤ (2)'!AB$53</f>
        <v>0</v>
      </c>
      <c r="AC28" s="789">
        <f>'投入係数 (2)'!AC28*'手順⑤ (2)'!AC$53</f>
        <v>0</v>
      </c>
      <c r="AD28" s="789">
        <f>'投入係数 (2)'!AD28*'手順⑤ (2)'!AD$53</f>
        <v>0</v>
      </c>
      <c r="AE28" s="789">
        <f>'投入係数 (2)'!AE28*'手順⑤ (2)'!AE$53</f>
        <v>0</v>
      </c>
      <c r="AF28" s="789">
        <f>'投入係数 (2)'!AF28*'手順⑤ (2)'!AF$53</f>
        <v>0</v>
      </c>
      <c r="AG28" s="789">
        <f>'投入係数 (2)'!AG28*'手順⑤ (2)'!AG$53</f>
        <v>0</v>
      </c>
      <c r="AH28" s="789">
        <f>'投入係数 (2)'!AH28*'手順⑤ (2)'!AH$53</f>
        <v>0</v>
      </c>
      <c r="AI28" s="789">
        <f>'投入係数 (2)'!AI28*'手順⑤ (2)'!AI$53</f>
        <v>0</v>
      </c>
      <c r="AJ28" s="789">
        <f>'投入係数 (2)'!AJ28*'手順⑤ (2)'!AJ$53</f>
        <v>0</v>
      </c>
      <c r="AK28" s="789">
        <f>'投入係数 (2)'!AK28*'手順⑤ (2)'!AK$53</f>
        <v>0</v>
      </c>
      <c r="AL28" s="789">
        <f>'投入係数 (2)'!AL28*'手順⑤ (2)'!AL$53</f>
        <v>0</v>
      </c>
      <c r="AM28" s="789">
        <f>'投入係数 (2)'!AM28*'手順⑤ (2)'!AM$53</f>
        <v>0</v>
      </c>
      <c r="AN28" s="789">
        <f>'投入係数 (2)'!AN28*'手順⑤ (2)'!AN$53</f>
        <v>0</v>
      </c>
      <c r="AO28" s="789">
        <f>'投入係数 (2)'!AO28*'手順⑤ (2)'!AO$53</f>
        <v>0</v>
      </c>
      <c r="AP28" s="789">
        <f>'投入係数 (2)'!AP28*'手順⑤ (2)'!AP$53</f>
        <v>0</v>
      </c>
      <c r="AQ28" s="773">
        <f t="shared" si="0"/>
        <v>0</v>
      </c>
    </row>
    <row r="29" spans="2:43" ht="16.5" customHeight="1">
      <c r="B29" s="776" t="s">
        <v>141</v>
      </c>
      <c r="C29" s="928" t="s">
        <v>18</v>
      </c>
      <c r="D29" s="1023">
        <f>'投入係数 (2)'!D29*'手順⑤ (2)'!D$53</f>
        <v>0</v>
      </c>
      <c r="E29" s="789">
        <f>'投入係数 (2)'!E29*'手順⑤ (2)'!E$53</f>
        <v>0</v>
      </c>
      <c r="F29" s="789">
        <f>'投入係数 (2)'!F29*'手順⑤ (2)'!F$53</f>
        <v>0</v>
      </c>
      <c r="G29" s="789">
        <f>'投入係数 (2)'!G29*'手順⑤ (2)'!G$53</f>
        <v>0</v>
      </c>
      <c r="H29" s="789">
        <f>'投入係数 (2)'!H29*'手順⑤ (2)'!H$53</f>
        <v>0</v>
      </c>
      <c r="I29" s="789">
        <f>'投入係数 (2)'!I29*'手順⑤ (2)'!I$53</f>
        <v>0</v>
      </c>
      <c r="J29" s="789">
        <f>'投入係数 (2)'!J29*'手順⑤ (2)'!J$53</f>
        <v>0</v>
      </c>
      <c r="K29" s="789">
        <f>'投入係数 (2)'!K29*'手順⑤ (2)'!K$53</f>
        <v>0</v>
      </c>
      <c r="L29" s="789">
        <f>'投入係数 (2)'!L29*'手順⑤ (2)'!L$53</f>
        <v>0</v>
      </c>
      <c r="M29" s="789">
        <f>'投入係数 (2)'!M29*'手順⑤ (2)'!M$53</f>
        <v>0</v>
      </c>
      <c r="N29" s="789">
        <f>'投入係数 (2)'!N29*'手順⑤ (2)'!N$53</f>
        <v>0</v>
      </c>
      <c r="O29" s="789">
        <f>'投入係数 (2)'!O29*'手順⑤ (2)'!O$53</f>
        <v>0</v>
      </c>
      <c r="P29" s="789">
        <f>'投入係数 (2)'!P29*'手順⑤ (2)'!P$53</f>
        <v>0</v>
      </c>
      <c r="Q29" s="789">
        <f>'投入係数 (2)'!Q29*'手順⑤ (2)'!Q$53</f>
        <v>0</v>
      </c>
      <c r="R29" s="789">
        <f>'投入係数 (2)'!R29*'手順⑤ (2)'!R$53</f>
        <v>0</v>
      </c>
      <c r="S29" s="789">
        <f>'投入係数 (2)'!S29*'手順⑤ (2)'!S$53</f>
        <v>0</v>
      </c>
      <c r="T29" s="789">
        <f>'投入係数 (2)'!T29*'手順⑤ (2)'!T$53</f>
        <v>0</v>
      </c>
      <c r="U29" s="789">
        <f>'投入係数 (2)'!U29*'手順⑤ (2)'!U$53</f>
        <v>0</v>
      </c>
      <c r="V29" s="789">
        <f>'投入係数 (2)'!V29*'手順⑤ (2)'!V$53</f>
        <v>0</v>
      </c>
      <c r="W29" s="789">
        <f>'投入係数 (2)'!W29*'手順⑤ (2)'!W$53</f>
        <v>0</v>
      </c>
      <c r="X29" s="789">
        <f>'投入係数 (2)'!X29*'手順⑤ (2)'!X$53</f>
        <v>0</v>
      </c>
      <c r="Y29" s="789">
        <f>'投入係数 (2)'!Y29*'手順⑤ (2)'!Y$53</f>
        <v>0</v>
      </c>
      <c r="Z29" s="789">
        <f>'投入係数 (2)'!Z29*'手順⑤ (2)'!Z$53</f>
        <v>0</v>
      </c>
      <c r="AA29" s="789">
        <f>'投入係数 (2)'!AA29*'手順⑤ (2)'!AA$53</f>
        <v>0</v>
      </c>
      <c r="AB29" s="789">
        <f>'投入係数 (2)'!AB29*'手順⑤ (2)'!AB$53</f>
        <v>0</v>
      </c>
      <c r="AC29" s="789">
        <f>'投入係数 (2)'!AC29*'手順⑤ (2)'!AC$53</f>
        <v>0</v>
      </c>
      <c r="AD29" s="789">
        <f>'投入係数 (2)'!AD29*'手順⑤ (2)'!AD$53</f>
        <v>0</v>
      </c>
      <c r="AE29" s="789">
        <f>'投入係数 (2)'!AE29*'手順⑤ (2)'!AE$53</f>
        <v>0</v>
      </c>
      <c r="AF29" s="789">
        <f>'投入係数 (2)'!AF29*'手順⑤ (2)'!AF$53</f>
        <v>0</v>
      </c>
      <c r="AG29" s="789">
        <f>'投入係数 (2)'!AG29*'手順⑤ (2)'!AG$53</f>
        <v>0</v>
      </c>
      <c r="AH29" s="789">
        <f>'投入係数 (2)'!AH29*'手順⑤ (2)'!AH$53</f>
        <v>0</v>
      </c>
      <c r="AI29" s="789">
        <f>'投入係数 (2)'!AI29*'手順⑤ (2)'!AI$53</f>
        <v>0</v>
      </c>
      <c r="AJ29" s="789">
        <f>'投入係数 (2)'!AJ29*'手順⑤ (2)'!AJ$53</f>
        <v>0</v>
      </c>
      <c r="AK29" s="789">
        <f>'投入係数 (2)'!AK29*'手順⑤ (2)'!AK$53</f>
        <v>0</v>
      </c>
      <c r="AL29" s="789">
        <f>'投入係数 (2)'!AL29*'手順⑤ (2)'!AL$53</f>
        <v>0</v>
      </c>
      <c r="AM29" s="789">
        <f>'投入係数 (2)'!AM29*'手順⑤ (2)'!AM$53</f>
        <v>0</v>
      </c>
      <c r="AN29" s="789">
        <f>'投入係数 (2)'!AN29*'手順⑤ (2)'!AN$53</f>
        <v>0</v>
      </c>
      <c r="AO29" s="789">
        <f>'投入係数 (2)'!AO29*'手順⑤ (2)'!AO$53</f>
        <v>0</v>
      </c>
      <c r="AP29" s="789">
        <f>'投入係数 (2)'!AP29*'手順⑤ (2)'!AP$53</f>
        <v>0</v>
      </c>
      <c r="AQ29" s="773">
        <f t="shared" si="0"/>
        <v>0</v>
      </c>
    </row>
    <row r="30" spans="2:43" ht="16.5" customHeight="1">
      <c r="B30" s="776" t="s">
        <v>143</v>
      </c>
      <c r="C30" s="928" t="s">
        <v>29</v>
      </c>
      <c r="D30" s="1023">
        <f>'投入係数 (2)'!D30*'手順⑤ (2)'!D$53</f>
        <v>0</v>
      </c>
      <c r="E30" s="789">
        <f>'投入係数 (2)'!E30*'手順⑤ (2)'!E$53</f>
        <v>0</v>
      </c>
      <c r="F30" s="789">
        <f>'投入係数 (2)'!F30*'手順⑤ (2)'!F$53</f>
        <v>0</v>
      </c>
      <c r="G30" s="789">
        <f>'投入係数 (2)'!G30*'手順⑤ (2)'!G$53</f>
        <v>0</v>
      </c>
      <c r="H30" s="789">
        <f>'投入係数 (2)'!H30*'手順⑤ (2)'!H$53</f>
        <v>0</v>
      </c>
      <c r="I30" s="789">
        <f>'投入係数 (2)'!I30*'手順⑤ (2)'!I$53</f>
        <v>0</v>
      </c>
      <c r="J30" s="789">
        <f>'投入係数 (2)'!J30*'手順⑤ (2)'!J$53</f>
        <v>0</v>
      </c>
      <c r="K30" s="789">
        <f>'投入係数 (2)'!K30*'手順⑤ (2)'!K$53</f>
        <v>0</v>
      </c>
      <c r="L30" s="789">
        <f>'投入係数 (2)'!L30*'手順⑤ (2)'!L$53</f>
        <v>0</v>
      </c>
      <c r="M30" s="789">
        <f>'投入係数 (2)'!M30*'手順⑤ (2)'!M$53</f>
        <v>0</v>
      </c>
      <c r="N30" s="789">
        <f>'投入係数 (2)'!N30*'手順⑤ (2)'!N$53</f>
        <v>0</v>
      </c>
      <c r="O30" s="789">
        <f>'投入係数 (2)'!O30*'手順⑤ (2)'!O$53</f>
        <v>0</v>
      </c>
      <c r="P30" s="789">
        <f>'投入係数 (2)'!P30*'手順⑤ (2)'!P$53</f>
        <v>0</v>
      </c>
      <c r="Q30" s="789">
        <f>'投入係数 (2)'!Q30*'手順⑤ (2)'!Q$53</f>
        <v>0</v>
      </c>
      <c r="R30" s="789">
        <f>'投入係数 (2)'!R30*'手順⑤ (2)'!R$53</f>
        <v>0</v>
      </c>
      <c r="S30" s="789">
        <f>'投入係数 (2)'!S30*'手順⑤ (2)'!S$53</f>
        <v>0</v>
      </c>
      <c r="T30" s="789">
        <f>'投入係数 (2)'!T30*'手順⑤ (2)'!T$53</f>
        <v>0</v>
      </c>
      <c r="U30" s="789">
        <f>'投入係数 (2)'!U30*'手順⑤ (2)'!U$53</f>
        <v>0</v>
      </c>
      <c r="V30" s="789">
        <f>'投入係数 (2)'!V30*'手順⑤ (2)'!V$53</f>
        <v>0</v>
      </c>
      <c r="W30" s="789">
        <f>'投入係数 (2)'!W30*'手順⑤ (2)'!W$53</f>
        <v>0</v>
      </c>
      <c r="X30" s="789">
        <f>'投入係数 (2)'!X30*'手順⑤ (2)'!X$53</f>
        <v>0</v>
      </c>
      <c r="Y30" s="789">
        <f>'投入係数 (2)'!Y30*'手順⑤ (2)'!Y$53</f>
        <v>0</v>
      </c>
      <c r="Z30" s="789">
        <f>'投入係数 (2)'!Z30*'手順⑤ (2)'!Z$53</f>
        <v>0</v>
      </c>
      <c r="AA30" s="789">
        <f>'投入係数 (2)'!AA30*'手順⑤ (2)'!AA$53</f>
        <v>0</v>
      </c>
      <c r="AB30" s="789">
        <f>'投入係数 (2)'!AB30*'手順⑤ (2)'!AB$53</f>
        <v>0</v>
      </c>
      <c r="AC30" s="789">
        <f>'投入係数 (2)'!AC30*'手順⑤ (2)'!AC$53</f>
        <v>0</v>
      </c>
      <c r="AD30" s="789">
        <f>'投入係数 (2)'!AD30*'手順⑤ (2)'!AD$53</f>
        <v>0</v>
      </c>
      <c r="AE30" s="789">
        <f>'投入係数 (2)'!AE30*'手順⑤ (2)'!AE$53</f>
        <v>0</v>
      </c>
      <c r="AF30" s="789">
        <f>'投入係数 (2)'!AF30*'手順⑤ (2)'!AF$53</f>
        <v>0</v>
      </c>
      <c r="AG30" s="789">
        <f>'投入係数 (2)'!AG30*'手順⑤ (2)'!AG$53</f>
        <v>0</v>
      </c>
      <c r="AH30" s="789">
        <f>'投入係数 (2)'!AH30*'手順⑤ (2)'!AH$53</f>
        <v>0</v>
      </c>
      <c r="AI30" s="789">
        <f>'投入係数 (2)'!AI30*'手順⑤ (2)'!AI$53</f>
        <v>0</v>
      </c>
      <c r="AJ30" s="789">
        <f>'投入係数 (2)'!AJ30*'手順⑤ (2)'!AJ$53</f>
        <v>0</v>
      </c>
      <c r="AK30" s="789">
        <f>'投入係数 (2)'!AK30*'手順⑤ (2)'!AK$53</f>
        <v>0</v>
      </c>
      <c r="AL30" s="789">
        <f>'投入係数 (2)'!AL30*'手順⑤ (2)'!AL$53</f>
        <v>0</v>
      </c>
      <c r="AM30" s="789">
        <f>'投入係数 (2)'!AM30*'手順⑤ (2)'!AM$53</f>
        <v>0</v>
      </c>
      <c r="AN30" s="789">
        <f>'投入係数 (2)'!AN30*'手順⑤ (2)'!AN$53</f>
        <v>0</v>
      </c>
      <c r="AO30" s="789">
        <f>'投入係数 (2)'!AO30*'手順⑤ (2)'!AO$53</f>
        <v>0</v>
      </c>
      <c r="AP30" s="789">
        <f>'投入係数 (2)'!AP30*'手順⑤ (2)'!AP$53</f>
        <v>0</v>
      </c>
      <c r="AQ30" s="773">
        <f t="shared" si="0"/>
        <v>0</v>
      </c>
    </row>
    <row r="31" spans="2:43" ht="16.5" customHeight="1">
      <c r="B31" s="776" t="s">
        <v>145</v>
      </c>
      <c r="C31" s="928" t="s">
        <v>30</v>
      </c>
      <c r="D31" s="1023">
        <f>'投入係数 (2)'!D31*'手順⑤ (2)'!D$53</f>
        <v>0</v>
      </c>
      <c r="E31" s="789">
        <f>'投入係数 (2)'!E31*'手順⑤ (2)'!E$53</f>
        <v>0</v>
      </c>
      <c r="F31" s="789">
        <f>'投入係数 (2)'!F31*'手順⑤ (2)'!F$53</f>
        <v>0</v>
      </c>
      <c r="G31" s="789">
        <f>'投入係数 (2)'!G31*'手順⑤ (2)'!G$53</f>
        <v>0</v>
      </c>
      <c r="H31" s="789">
        <f>'投入係数 (2)'!H31*'手順⑤ (2)'!H$53</f>
        <v>0</v>
      </c>
      <c r="I31" s="789">
        <f>'投入係数 (2)'!I31*'手順⑤ (2)'!I$53</f>
        <v>0</v>
      </c>
      <c r="J31" s="789">
        <f>'投入係数 (2)'!J31*'手順⑤ (2)'!J$53</f>
        <v>0</v>
      </c>
      <c r="K31" s="789">
        <f>'投入係数 (2)'!K31*'手順⑤ (2)'!K$53</f>
        <v>0</v>
      </c>
      <c r="L31" s="789">
        <f>'投入係数 (2)'!L31*'手順⑤ (2)'!L$53</f>
        <v>0</v>
      </c>
      <c r="M31" s="789">
        <f>'投入係数 (2)'!M31*'手順⑤ (2)'!M$53</f>
        <v>0</v>
      </c>
      <c r="N31" s="789">
        <f>'投入係数 (2)'!N31*'手順⑤ (2)'!N$53</f>
        <v>0</v>
      </c>
      <c r="O31" s="789">
        <f>'投入係数 (2)'!O31*'手順⑤ (2)'!O$53</f>
        <v>0</v>
      </c>
      <c r="P31" s="789">
        <f>'投入係数 (2)'!P31*'手順⑤ (2)'!P$53</f>
        <v>0</v>
      </c>
      <c r="Q31" s="789">
        <f>'投入係数 (2)'!Q31*'手順⑤ (2)'!Q$53</f>
        <v>0</v>
      </c>
      <c r="R31" s="789">
        <f>'投入係数 (2)'!R31*'手順⑤ (2)'!R$53</f>
        <v>0</v>
      </c>
      <c r="S31" s="789">
        <f>'投入係数 (2)'!S31*'手順⑤ (2)'!S$53</f>
        <v>0</v>
      </c>
      <c r="T31" s="789">
        <f>'投入係数 (2)'!T31*'手順⑤ (2)'!T$53</f>
        <v>0</v>
      </c>
      <c r="U31" s="789">
        <f>'投入係数 (2)'!U31*'手順⑤ (2)'!U$53</f>
        <v>0</v>
      </c>
      <c r="V31" s="789">
        <f>'投入係数 (2)'!V31*'手順⑤ (2)'!V$53</f>
        <v>0</v>
      </c>
      <c r="W31" s="789">
        <f>'投入係数 (2)'!W31*'手順⑤ (2)'!W$53</f>
        <v>0</v>
      </c>
      <c r="X31" s="789">
        <f>'投入係数 (2)'!X31*'手順⑤ (2)'!X$53</f>
        <v>0</v>
      </c>
      <c r="Y31" s="789">
        <f>'投入係数 (2)'!Y31*'手順⑤ (2)'!Y$53</f>
        <v>0</v>
      </c>
      <c r="Z31" s="789">
        <f>'投入係数 (2)'!Z31*'手順⑤ (2)'!Z$53</f>
        <v>0</v>
      </c>
      <c r="AA31" s="789">
        <f>'投入係数 (2)'!AA31*'手順⑤ (2)'!AA$53</f>
        <v>0</v>
      </c>
      <c r="AB31" s="789">
        <f>'投入係数 (2)'!AB31*'手順⑤ (2)'!AB$53</f>
        <v>0</v>
      </c>
      <c r="AC31" s="789">
        <f>'投入係数 (2)'!AC31*'手順⑤ (2)'!AC$53</f>
        <v>0</v>
      </c>
      <c r="AD31" s="789">
        <f>'投入係数 (2)'!AD31*'手順⑤ (2)'!AD$53</f>
        <v>0</v>
      </c>
      <c r="AE31" s="789">
        <f>'投入係数 (2)'!AE31*'手順⑤ (2)'!AE$53</f>
        <v>0</v>
      </c>
      <c r="AF31" s="789">
        <f>'投入係数 (2)'!AF31*'手順⑤ (2)'!AF$53</f>
        <v>0</v>
      </c>
      <c r="AG31" s="789">
        <f>'投入係数 (2)'!AG31*'手順⑤ (2)'!AG$53</f>
        <v>0</v>
      </c>
      <c r="AH31" s="789">
        <f>'投入係数 (2)'!AH31*'手順⑤ (2)'!AH$53</f>
        <v>0</v>
      </c>
      <c r="AI31" s="789">
        <f>'投入係数 (2)'!AI31*'手順⑤ (2)'!AI$53</f>
        <v>0</v>
      </c>
      <c r="AJ31" s="789">
        <f>'投入係数 (2)'!AJ31*'手順⑤ (2)'!AJ$53</f>
        <v>0</v>
      </c>
      <c r="AK31" s="789">
        <f>'投入係数 (2)'!AK31*'手順⑤ (2)'!AK$53</f>
        <v>0</v>
      </c>
      <c r="AL31" s="789">
        <f>'投入係数 (2)'!AL31*'手順⑤ (2)'!AL$53</f>
        <v>0</v>
      </c>
      <c r="AM31" s="789">
        <f>'投入係数 (2)'!AM31*'手順⑤ (2)'!AM$53</f>
        <v>0</v>
      </c>
      <c r="AN31" s="789">
        <f>'投入係数 (2)'!AN31*'手順⑤ (2)'!AN$53</f>
        <v>0</v>
      </c>
      <c r="AO31" s="789">
        <f>'投入係数 (2)'!AO31*'手順⑤ (2)'!AO$53</f>
        <v>0</v>
      </c>
      <c r="AP31" s="789">
        <f>'投入係数 (2)'!AP31*'手順⑤ (2)'!AP$53</f>
        <v>0</v>
      </c>
      <c r="AQ31" s="773">
        <f t="shared" si="0"/>
        <v>0</v>
      </c>
    </row>
    <row r="32" spans="2:43" ht="16.5" customHeight="1">
      <c r="B32" s="776" t="s">
        <v>146</v>
      </c>
      <c r="C32" s="928" t="s">
        <v>19</v>
      </c>
      <c r="D32" s="1023">
        <f>'投入係数 (2)'!D32*'手順⑤ (2)'!D$53</f>
        <v>0</v>
      </c>
      <c r="E32" s="789">
        <f>'投入係数 (2)'!E32*'手順⑤ (2)'!E$53</f>
        <v>0</v>
      </c>
      <c r="F32" s="789">
        <f>'投入係数 (2)'!F32*'手順⑤ (2)'!F$53</f>
        <v>0</v>
      </c>
      <c r="G32" s="789">
        <f>'投入係数 (2)'!G32*'手順⑤ (2)'!G$53</f>
        <v>0</v>
      </c>
      <c r="H32" s="789">
        <f>'投入係数 (2)'!H32*'手順⑤ (2)'!H$53</f>
        <v>0</v>
      </c>
      <c r="I32" s="789">
        <f>'投入係数 (2)'!I32*'手順⑤ (2)'!I$53</f>
        <v>0</v>
      </c>
      <c r="J32" s="789">
        <f>'投入係数 (2)'!J32*'手順⑤ (2)'!J$53</f>
        <v>0</v>
      </c>
      <c r="K32" s="789">
        <f>'投入係数 (2)'!K32*'手順⑤ (2)'!K$53</f>
        <v>0</v>
      </c>
      <c r="L32" s="789">
        <f>'投入係数 (2)'!L32*'手順⑤ (2)'!L$53</f>
        <v>0</v>
      </c>
      <c r="M32" s="789">
        <f>'投入係数 (2)'!M32*'手順⑤ (2)'!M$53</f>
        <v>0</v>
      </c>
      <c r="N32" s="789">
        <f>'投入係数 (2)'!N32*'手順⑤ (2)'!N$53</f>
        <v>0</v>
      </c>
      <c r="O32" s="789">
        <f>'投入係数 (2)'!O32*'手順⑤ (2)'!O$53</f>
        <v>0</v>
      </c>
      <c r="P32" s="789">
        <f>'投入係数 (2)'!P32*'手順⑤ (2)'!P$53</f>
        <v>0</v>
      </c>
      <c r="Q32" s="789">
        <f>'投入係数 (2)'!Q32*'手順⑤ (2)'!Q$53</f>
        <v>0</v>
      </c>
      <c r="R32" s="789">
        <f>'投入係数 (2)'!R32*'手順⑤ (2)'!R$53</f>
        <v>0</v>
      </c>
      <c r="S32" s="789">
        <f>'投入係数 (2)'!S32*'手順⑤ (2)'!S$53</f>
        <v>0</v>
      </c>
      <c r="T32" s="789">
        <f>'投入係数 (2)'!T32*'手順⑤ (2)'!T$53</f>
        <v>0</v>
      </c>
      <c r="U32" s="789">
        <f>'投入係数 (2)'!U32*'手順⑤ (2)'!U$53</f>
        <v>0</v>
      </c>
      <c r="V32" s="789">
        <f>'投入係数 (2)'!V32*'手順⑤ (2)'!V$53</f>
        <v>0</v>
      </c>
      <c r="W32" s="789">
        <f>'投入係数 (2)'!W32*'手順⑤ (2)'!W$53</f>
        <v>0</v>
      </c>
      <c r="X32" s="789">
        <f>'投入係数 (2)'!X32*'手順⑤ (2)'!X$53</f>
        <v>0</v>
      </c>
      <c r="Y32" s="789">
        <f>'投入係数 (2)'!Y32*'手順⑤ (2)'!Y$53</f>
        <v>0</v>
      </c>
      <c r="Z32" s="789">
        <f>'投入係数 (2)'!Z32*'手順⑤ (2)'!Z$53</f>
        <v>0</v>
      </c>
      <c r="AA32" s="789">
        <f>'投入係数 (2)'!AA32*'手順⑤ (2)'!AA$53</f>
        <v>0</v>
      </c>
      <c r="AB32" s="789">
        <f>'投入係数 (2)'!AB32*'手順⑤ (2)'!AB$53</f>
        <v>0</v>
      </c>
      <c r="AC32" s="789">
        <f>'投入係数 (2)'!AC32*'手順⑤ (2)'!AC$53</f>
        <v>0</v>
      </c>
      <c r="AD32" s="789">
        <f>'投入係数 (2)'!AD32*'手順⑤ (2)'!AD$53</f>
        <v>0</v>
      </c>
      <c r="AE32" s="789">
        <f>'投入係数 (2)'!AE32*'手順⑤ (2)'!AE$53</f>
        <v>0</v>
      </c>
      <c r="AF32" s="789">
        <f>'投入係数 (2)'!AF32*'手順⑤ (2)'!AF$53</f>
        <v>0</v>
      </c>
      <c r="AG32" s="789">
        <f>'投入係数 (2)'!AG32*'手順⑤ (2)'!AG$53</f>
        <v>0</v>
      </c>
      <c r="AH32" s="789">
        <f>'投入係数 (2)'!AH32*'手順⑤ (2)'!AH$53</f>
        <v>0</v>
      </c>
      <c r="AI32" s="789">
        <f>'投入係数 (2)'!AI32*'手順⑤ (2)'!AI$53</f>
        <v>0</v>
      </c>
      <c r="AJ32" s="789">
        <f>'投入係数 (2)'!AJ32*'手順⑤ (2)'!AJ$53</f>
        <v>0</v>
      </c>
      <c r="AK32" s="789">
        <f>'投入係数 (2)'!AK32*'手順⑤ (2)'!AK$53</f>
        <v>0</v>
      </c>
      <c r="AL32" s="789">
        <f>'投入係数 (2)'!AL32*'手順⑤ (2)'!AL$53</f>
        <v>0</v>
      </c>
      <c r="AM32" s="789">
        <f>'投入係数 (2)'!AM32*'手順⑤ (2)'!AM$53</f>
        <v>0</v>
      </c>
      <c r="AN32" s="789">
        <f>'投入係数 (2)'!AN32*'手順⑤ (2)'!AN$53</f>
        <v>0</v>
      </c>
      <c r="AO32" s="789">
        <f>'投入係数 (2)'!AO32*'手順⑤ (2)'!AO$53</f>
        <v>0</v>
      </c>
      <c r="AP32" s="789">
        <f>'投入係数 (2)'!AP32*'手順⑤ (2)'!AP$53</f>
        <v>0</v>
      </c>
      <c r="AQ32" s="773">
        <f t="shared" si="0"/>
        <v>0</v>
      </c>
    </row>
    <row r="33" spans="2:43" ht="16.5" customHeight="1">
      <c r="B33" s="776" t="s">
        <v>147</v>
      </c>
      <c r="C33" s="928" t="s">
        <v>20</v>
      </c>
      <c r="D33" s="1023">
        <f>'投入係数 (2)'!D33*'手順⑤ (2)'!D$53</f>
        <v>0</v>
      </c>
      <c r="E33" s="789">
        <f>'投入係数 (2)'!E33*'手順⑤ (2)'!E$53</f>
        <v>0</v>
      </c>
      <c r="F33" s="789">
        <f>'投入係数 (2)'!F33*'手順⑤ (2)'!F$53</f>
        <v>0</v>
      </c>
      <c r="G33" s="789">
        <f>'投入係数 (2)'!G33*'手順⑤ (2)'!G$53</f>
        <v>0</v>
      </c>
      <c r="H33" s="789">
        <f>'投入係数 (2)'!H33*'手順⑤ (2)'!H$53</f>
        <v>0</v>
      </c>
      <c r="I33" s="789">
        <f>'投入係数 (2)'!I33*'手順⑤ (2)'!I$53</f>
        <v>0</v>
      </c>
      <c r="J33" s="789">
        <f>'投入係数 (2)'!J33*'手順⑤ (2)'!J$53</f>
        <v>0</v>
      </c>
      <c r="K33" s="789">
        <f>'投入係数 (2)'!K33*'手順⑤ (2)'!K$53</f>
        <v>0</v>
      </c>
      <c r="L33" s="789">
        <f>'投入係数 (2)'!L33*'手順⑤ (2)'!L$53</f>
        <v>0</v>
      </c>
      <c r="M33" s="789">
        <f>'投入係数 (2)'!M33*'手順⑤ (2)'!M$53</f>
        <v>0</v>
      </c>
      <c r="N33" s="789">
        <f>'投入係数 (2)'!N33*'手順⑤ (2)'!N$53</f>
        <v>0</v>
      </c>
      <c r="O33" s="789">
        <f>'投入係数 (2)'!O33*'手順⑤ (2)'!O$53</f>
        <v>0</v>
      </c>
      <c r="P33" s="789">
        <f>'投入係数 (2)'!P33*'手順⑤ (2)'!P$53</f>
        <v>0</v>
      </c>
      <c r="Q33" s="789">
        <f>'投入係数 (2)'!Q33*'手順⑤ (2)'!Q$53</f>
        <v>0</v>
      </c>
      <c r="R33" s="789">
        <f>'投入係数 (2)'!R33*'手順⑤ (2)'!R$53</f>
        <v>0</v>
      </c>
      <c r="S33" s="789">
        <f>'投入係数 (2)'!S33*'手順⑤ (2)'!S$53</f>
        <v>0</v>
      </c>
      <c r="T33" s="789">
        <f>'投入係数 (2)'!T33*'手順⑤ (2)'!T$53</f>
        <v>0</v>
      </c>
      <c r="U33" s="789">
        <f>'投入係数 (2)'!U33*'手順⑤ (2)'!U$53</f>
        <v>0</v>
      </c>
      <c r="V33" s="789">
        <f>'投入係数 (2)'!V33*'手順⑤ (2)'!V$53</f>
        <v>0</v>
      </c>
      <c r="W33" s="789">
        <f>'投入係数 (2)'!W33*'手順⑤ (2)'!W$53</f>
        <v>0</v>
      </c>
      <c r="X33" s="789">
        <f>'投入係数 (2)'!X33*'手順⑤ (2)'!X$53</f>
        <v>0</v>
      </c>
      <c r="Y33" s="789">
        <f>'投入係数 (2)'!Y33*'手順⑤ (2)'!Y$53</f>
        <v>0</v>
      </c>
      <c r="Z33" s="789">
        <f>'投入係数 (2)'!Z33*'手順⑤ (2)'!Z$53</f>
        <v>0</v>
      </c>
      <c r="AA33" s="789">
        <f>'投入係数 (2)'!AA33*'手順⑤ (2)'!AA$53</f>
        <v>0</v>
      </c>
      <c r="AB33" s="789">
        <f>'投入係数 (2)'!AB33*'手順⑤ (2)'!AB$53</f>
        <v>0</v>
      </c>
      <c r="AC33" s="789">
        <f>'投入係数 (2)'!AC33*'手順⑤ (2)'!AC$53</f>
        <v>0</v>
      </c>
      <c r="AD33" s="789">
        <f>'投入係数 (2)'!AD33*'手順⑤ (2)'!AD$53</f>
        <v>0</v>
      </c>
      <c r="AE33" s="789">
        <f>'投入係数 (2)'!AE33*'手順⑤ (2)'!AE$53</f>
        <v>0</v>
      </c>
      <c r="AF33" s="789">
        <f>'投入係数 (2)'!AF33*'手順⑤ (2)'!AF$53</f>
        <v>0</v>
      </c>
      <c r="AG33" s="789">
        <f>'投入係数 (2)'!AG33*'手順⑤ (2)'!AG$53</f>
        <v>0</v>
      </c>
      <c r="AH33" s="789">
        <f>'投入係数 (2)'!AH33*'手順⑤ (2)'!AH$53</f>
        <v>0</v>
      </c>
      <c r="AI33" s="789">
        <f>'投入係数 (2)'!AI33*'手順⑤ (2)'!AI$53</f>
        <v>0</v>
      </c>
      <c r="AJ33" s="789">
        <f>'投入係数 (2)'!AJ33*'手順⑤ (2)'!AJ$53</f>
        <v>0</v>
      </c>
      <c r="AK33" s="789">
        <f>'投入係数 (2)'!AK33*'手順⑤ (2)'!AK$53</f>
        <v>0</v>
      </c>
      <c r="AL33" s="789">
        <f>'投入係数 (2)'!AL33*'手順⑤ (2)'!AL$53</f>
        <v>0</v>
      </c>
      <c r="AM33" s="789">
        <f>'投入係数 (2)'!AM33*'手順⑤ (2)'!AM$53</f>
        <v>0</v>
      </c>
      <c r="AN33" s="789">
        <f>'投入係数 (2)'!AN33*'手順⑤ (2)'!AN$53</f>
        <v>0</v>
      </c>
      <c r="AO33" s="789">
        <f>'投入係数 (2)'!AO33*'手順⑤ (2)'!AO$53</f>
        <v>0</v>
      </c>
      <c r="AP33" s="789">
        <f>'投入係数 (2)'!AP33*'手順⑤ (2)'!AP$53</f>
        <v>0</v>
      </c>
      <c r="AQ33" s="773">
        <f t="shared" si="0"/>
        <v>0</v>
      </c>
    </row>
    <row r="34" spans="2:43" ht="16.5" customHeight="1">
      <c r="B34" s="776" t="s">
        <v>149</v>
      </c>
      <c r="C34" s="928" t="s">
        <v>21</v>
      </c>
      <c r="D34" s="1023">
        <f>'投入係数 (2)'!D34*'手順⑤ (2)'!D$53</f>
        <v>0</v>
      </c>
      <c r="E34" s="789">
        <f>'投入係数 (2)'!E34*'手順⑤ (2)'!E$53</f>
        <v>0</v>
      </c>
      <c r="F34" s="789">
        <f>'投入係数 (2)'!F34*'手順⑤ (2)'!F$53</f>
        <v>0</v>
      </c>
      <c r="G34" s="789">
        <f>'投入係数 (2)'!G34*'手順⑤ (2)'!G$53</f>
        <v>0</v>
      </c>
      <c r="H34" s="789">
        <f>'投入係数 (2)'!H34*'手順⑤ (2)'!H$53</f>
        <v>0</v>
      </c>
      <c r="I34" s="789">
        <f>'投入係数 (2)'!I34*'手順⑤ (2)'!I$53</f>
        <v>0</v>
      </c>
      <c r="J34" s="789">
        <f>'投入係数 (2)'!J34*'手順⑤ (2)'!J$53</f>
        <v>0</v>
      </c>
      <c r="K34" s="789">
        <f>'投入係数 (2)'!K34*'手順⑤ (2)'!K$53</f>
        <v>0</v>
      </c>
      <c r="L34" s="789">
        <f>'投入係数 (2)'!L34*'手順⑤ (2)'!L$53</f>
        <v>0</v>
      </c>
      <c r="M34" s="789">
        <f>'投入係数 (2)'!M34*'手順⑤ (2)'!M$53</f>
        <v>0</v>
      </c>
      <c r="N34" s="789">
        <f>'投入係数 (2)'!N34*'手順⑤ (2)'!N$53</f>
        <v>0</v>
      </c>
      <c r="O34" s="789">
        <f>'投入係数 (2)'!O34*'手順⑤ (2)'!O$53</f>
        <v>0</v>
      </c>
      <c r="P34" s="789">
        <f>'投入係数 (2)'!P34*'手順⑤ (2)'!P$53</f>
        <v>0</v>
      </c>
      <c r="Q34" s="789">
        <f>'投入係数 (2)'!Q34*'手順⑤ (2)'!Q$53</f>
        <v>0</v>
      </c>
      <c r="R34" s="789">
        <f>'投入係数 (2)'!R34*'手順⑤ (2)'!R$53</f>
        <v>0</v>
      </c>
      <c r="S34" s="789">
        <f>'投入係数 (2)'!S34*'手順⑤ (2)'!S$53</f>
        <v>0</v>
      </c>
      <c r="T34" s="789">
        <f>'投入係数 (2)'!T34*'手順⑤ (2)'!T$53</f>
        <v>0</v>
      </c>
      <c r="U34" s="789">
        <f>'投入係数 (2)'!U34*'手順⑤ (2)'!U$53</f>
        <v>0</v>
      </c>
      <c r="V34" s="789">
        <f>'投入係数 (2)'!V34*'手順⑤ (2)'!V$53</f>
        <v>0</v>
      </c>
      <c r="W34" s="789">
        <f>'投入係数 (2)'!W34*'手順⑤ (2)'!W$53</f>
        <v>0</v>
      </c>
      <c r="X34" s="789">
        <f>'投入係数 (2)'!X34*'手順⑤ (2)'!X$53</f>
        <v>0</v>
      </c>
      <c r="Y34" s="789">
        <f>'投入係数 (2)'!Y34*'手順⑤ (2)'!Y$53</f>
        <v>0</v>
      </c>
      <c r="Z34" s="789">
        <f>'投入係数 (2)'!Z34*'手順⑤ (2)'!Z$53</f>
        <v>0</v>
      </c>
      <c r="AA34" s="789">
        <f>'投入係数 (2)'!AA34*'手順⑤ (2)'!AA$53</f>
        <v>0</v>
      </c>
      <c r="AB34" s="789">
        <f>'投入係数 (2)'!AB34*'手順⑤ (2)'!AB$53</f>
        <v>0</v>
      </c>
      <c r="AC34" s="789">
        <f>'投入係数 (2)'!AC34*'手順⑤ (2)'!AC$53</f>
        <v>0</v>
      </c>
      <c r="AD34" s="789">
        <f>'投入係数 (2)'!AD34*'手順⑤ (2)'!AD$53</f>
        <v>0</v>
      </c>
      <c r="AE34" s="789">
        <f>'投入係数 (2)'!AE34*'手順⑤ (2)'!AE$53</f>
        <v>0</v>
      </c>
      <c r="AF34" s="789">
        <f>'投入係数 (2)'!AF34*'手順⑤ (2)'!AF$53</f>
        <v>0</v>
      </c>
      <c r="AG34" s="789">
        <f>'投入係数 (2)'!AG34*'手順⑤ (2)'!AG$53</f>
        <v>0</v>
      </c>
      <c r="AH34" s="789">
        <f>'投入係数 (2)'!AH34*'手順⑤ (2)'!AH$53</f>
        <v>0</v>
      </c>
      <c r="AI34" s="789">
        <f>'投入係数 (2)'!AI34*'手順⑤ (2)'!AI$53</f>
        <v>0</v>
      </c>
      <c r="AJ34" s="789">
        <f>'投入係数 (2)'!AJ34*'手順⑤ (2)'!AJ$53</f>
        <v>0</v>
      </c>
      <c r="AK34" s="789">
        <f>'投入係数 (2)'!AK34*'手順⑤ (2)'!AK$53</f>
        <v>0</v>
      </c>
      <c r="AL34" s="789">
        <f>'投入係数 (2)'!AL34*'手順⑤ (2)'!AL$53</f>
        <v>0</v>
      </c>
      <c r="AM34" s="789">
        <f>'投入係数 (2)'!AM34*'手順⑤ (2)'!AM$53</f>
        <v>0</v>
      </c>
      <c r="AN34" s="789">
        <f>'投入係数 (2)'!AN34*'手順⑤ (2)'!AN$53</f>
        <v>0</v>
      </c>
      <c r="AO34" s="789">
        <f>'投入係数 (2)'!AO34*'手順⑤ (2)'!AO$53</f>
        <v>0</v>
      </c>
      <c r="AP34" s="789">
        <f>'投入係数 (2)'!AP34*'手順⑤ (2)'!AP$53</f>
        <v>0</v>
      </c>
      <c r="AQ34" s="773">
        <f t="shared" si="0"/>
        <v>0</v>
      </c>
    </row>
    <row r="35" spans="2:43" ht="16.5" customHeight="1">
      <c r="B35" s="776" t="s">
        <v>151</v>
      </c>
      <c r="C35" s="928" t="s">
        <v>32</v>
      </c>
      <c r="D35" s="1023">
        <f>'投入係数 (2)'!D35*'手順⑤ (2)'!D$53</f>
        <v>0</v>
      </c>
      <c r="E35" s="789">
        <f>'投入係数 (2)'!E35*'手順⑤ (2)'!E$53</f>
        <v>0</v>
      </c>
      <c r="F35" s="789">
        <f>'投入係数 (2)'!F35*'手順⑤ (2)'!F$53</f>
        <v>0</v>
      </c>
      <c r="G35" s="789">
        <f>'投入係数 (2)'!G35*'手順⑤ (2)'!G$53</f>
        <v>0</v>
      </c>
      <c r="H35" s="789">
        <f>'投入係数 (2)'!H35*'手順⑤ (2)'!H$53</f>
        <v>0</v>
      </c>
      <c r="I35" s="789">
        <f>'投入係数 (2)'!I35*'手順⑤ (2)'!I$53</f>
        <v>0</v>
      </c>
      <c r="J35" s="789">
        <f>'投入係数 (2)'!J35*'手順⑤ (2)'!J$53</f>
        <v>0</v>
      </c>
      <c r="K35" s="789">
        <f>'投入係数 (2)'!K35*'手順⑤ (2)'!K$53</f>
        <v>0</v>
      </c>
      <c r="L35" s="789">
        <f>'投入係数 (2)'!L35*'手順⑤ (2)'!L$53</f>
        <v>0</v>
      </c>
      <c r="M35" s="789">
        <f>'投入係数 (2)'!M35*'手順⑤ (2)'!M$53</f>
        <v>0</v>
      </c>
      <c r="N35" s="789">
        <f>'投入係数 (2)'!N35*'手順⑤ (2)'!N$53</f>
        <v>0</v>
      </c>
      <c r="O35" s="789">
        <f>'投入係数 (2)'!O35*'手順⑤ (2)'!O$53</f>
        <v>0</v>
      </c>
      <c r="P35" s="789">
        <f>'投入係数 (2)'!P35*'手順⑤ (2)'!P$53</f>
        <v>0</v>
      </c>
      <c r="Q35" s="789">
        <f>'投入係数 (2)'!Q35*'手順⑤ (2)'!Q$53</f>
        <v>0</v>
      </c>
      <c r="R35" s="789">
        <f>'投入係数 (2)'!R35*'手順⑤ (2)'!R$53</f>
        <v>0</v>
      </c>
      <c r="S35" s="789">
        <f>'投入係数 (2)'!S35*'手順⑤ (2)'!S$53</f>
        <v>0</v>
      </c>
      <c r="T35" s="789">
        <f>'投入係数 (2)'!T35*'手順⑤ (2)'!T$53</f>
        <v>0</v>
      </c>
      <c r="U35" s="789">
        <f>'投入係数 (2)'!U35*'手順⑤ (2)'!U$53</f>
        <v>0</v>
      </c>
      <c r="V35" s="789">
        <f>'投入係数 (2)'!V35*'手順⑤ (2)'!V$53</f>
        <v>0</v>
      </c>
      <c r="W35" s="789">
        <f>'投入係数 (2)'!W35*'手順⑤ (2)'!W$53</f>
        <v>0</v>
      </c>
      <c r="X35" s="789">
        <f>'投入係数 (2)'!X35*'手順⑤ (2)'!X$53</f>
        <v>0</v>
      </c>
      <c r="Y35" s="789">
        <f>'投入係数 (2)'!Y35*'手順⑤ (2)'!Y$53</f>
        <v>0</v>
      </c>
      <c r="Z35" s="789">
        <f>'投入係数 (2)'!Z35*'手順⑤ (2)'!Z$53</f>
        <v>0</v>
      </c>
      <c r="AA35" s="789">
        <f>'投入係数 (2)'!AA35*'手順⑤ (2)'!AA$53</f>
        <v>0</v>
      </c>
      <c r="AB35" s="789">
        <f>'投入係数 (2)'!AB35*'手順⑤ (2)'!AB$53</f>
        <v>0</v>
      </c>
      <c r="AC35" s="789">
        <f>'投入係数 (2)'!AC35*'手順⑤ (2)'!AC$53</f>
        <v>0</v>
      </c>
      <c r="AD35" s="789">
        <f>'投入係数 (2)'!AD35*'手順⑤ (2)'!AD$53</f>
        <v>0</v>
      </c>
      <c r="AE35" s="789">
        <f>'投入係数 (2)'!AE35*'手順⑤ (2)'!AE$53</f>
        <v>0</v>
      </c>
      <c r="AF35" s="789">
        <f>'投入係数 (2)'!AF35*'手順⑤ (2)'!AF$53</f>
        <v>0</v>
      </c>
      <c r="AG35" s="789">
        <f>'投入係数 (2)'!AG35*'手順⑤ (2)'!AG$53</f>
        <v>0</v>
      </c>
      <c r="AH35" s="789">
        <f>'投入係数 (2)'!AH35*'手順⑤ (2)'!AH$53</f>
        <v>0</v>
      </c>
      <c r="AI35" s="789">
        <f>'投入係数 (2)'!AI35*'手順⑤ (2)'!AI$53</f>
        <v>0</v>
      </c>
      <c r="AJ35" s="789">
        <f>'投入係数 (2)'!AJ35*'手順⑤ (2)'!AJ$53</f>
        <v>0</v>
      </c>
      <c r="AK35" s="789">
        <f>'投入係数 (2)'!AK35*'手順⑤ (2)'!AK$53</f>
        <v>0</v>
      </c>
      <c r="AL35" s="789">
        <f>'投入係数 (2)'!AL35*'手順⑤ (2)'!AL$53</f>
        <v>0</v>
      </c>
      <c r="AM35" s="789">
        <f>'投入係数 (2)'!AM35*'手順⑤ (2)'!AM$53</f>
        <v>0</v>
      </c>
      <c r="AN35" s="789">
        <f>'投入係数 (2)'!AN35*'手順⑤ (2)'!AN$53</f>
        <v>0</v>
      </c>
      <c r="AO35" s="789">
        <f>'投入係数 (2)'!AO35*'手順⑤ (2)'!AO$53</f>
        <v>0</v>
      </c>
      <c r="AP35" s="789">
        <f>'投入係数 (2)'!AP35*'手順⑤ (2)'!AP$53</f>
        <v>0</v>
      </c>
      <c r="AQ35" s="773">
        <f t="shared" si="0"/>
        <v>0</v>
      </c>
    </row>
    <row r="36" spans="2:43" ht="16.5" customHeight="1">
      <c r="B36" s="776" t="s">
        <v>153</v>
      </c>
      <c r="C36" s="928" t="s">
        <v>22</v>
      </c>
      <c r="D36" s="1023">
        <f>'投入係数 (2)'!D36*'手順⑤ (2)'!D$53</f>
        <v>0</v>
      </c>
      <c r="E36" s="789">
        <f>'投入係数 (2)'!E36*'手順⑤ (2)'!E$53</f>
        <v>0</v>
      </c>
      <c r="F36" s="789">
        <f>'投入係数 (2)'!F36*'手順⑤ (2)'!F$53</f>
        <v>0</v>
      </c>
      <c r="G36" s="789">
        <f>'投入係数 (2)'!G36*'手順⑤ (2)'!G$53</f>
        <v>0</v>
      </c>
      <c r="H36" s="789">
        <f>'投入係数 (2)'!H36*'手順⑤ (2)'!H$53</f>
        <v>0</v>
      </c>
      <c r="I36" s="789">
        <f>'投入係数 (2)'!I36*'手順⑤ (2)'!I$53</f>
        <v>0</v>
      </c>
      <c r="J36" s="789">
        <f>'投入係数 (2)'!J36*'手順⑤ (2)'!J$53</f>
        <v>0</v>
      </c>
      <c r="K36" s="789">
        <f>'投入係数 (2)'!K36*'手順⑤ (2)'!K$53</f>
        <v>0</v>
      </c>
      <c r="L36" s="789">
        <f>'投入係数 (2)'!L36*'手順⑤ (2)'!L$53</f>
        <v>0</v>
      </c>
      <c r="M36" s="789">
        <f>'投入係数 (2)'!M36*'手順⑤ (2)'!M$53</f>
        <v>0</v>
      </c>
      <c r="N36" s="789">
        <f>'投入係数 (2)'!N36*'手順⑤ (2)'!N$53</f>
        <v>0</v>
      </c>
      <c r="O36" s="789">
        <f>'投入係数 (2)'!O36*'手順⑤ (2)'!O$53</f>
        <v>0</v>
      </c>
      <c r="P36" s="789">
        <f>'投入係数 (2)'!P36*'手順⑤ (2)'!P$53</f>
        <v>0</v>
      </c>
      <c r="Q36" s="789">
        <f>'投入係数 (2)'!Q36*'手順⑤ (2)'!Q$53</f>
        <v>0</v>
      </c>
      <c r="R36" s="789">
        <f>'投入係数 (2)'!R36*'手順⑤ (2)'!R$53</f>
        <v>0</v>
      </c>
      <c r="S36" s="789">
        <f>'投入係数 (2)'!S36*'手順⑤ (2)'!S$53</f>
        <v>0</v>
      </c>
      <c r="T36" s="789">
        <f>'投入係数 (2)'!T36*'手順⑤ (2)'!T$53</f>
        <v>0</v>
      </c>
      <c r="U36" s="789">
        <f>'投入係数 (2)'!U36*'手順⑤ (2)'!U$53</f>
        <v>0</v>
      </c>
      <c r="V36" s="789">
        <f>'投入係数 (2)'!V36*'手順⑤ (2)'!V$53</f>
        <v>0</v>
      </c>
      <c r="W36" s="789">
        <f>'投入係数 (2)'!W36*'手順⑤ (2)'!W$53</f>
        <v>0</v>
      </c>
      <c r="X36" s="789">
        <f>'投入係数 (2)'!X36*'手順⑤ (2)'!X$53</f>
        <v>0</v>
      </c>
      <c r="Y36" s="789">
        <f>'投入係数 (2)'!Y36*'手順⑤ (2)'!Y$53</f>
        <v>0</v>
      </c>
      <c r="Z36" s="789">
        <f>'投入係数 (2)'!Z36*'手順⑤ (2)'!Z$53</f>
        <v>0</v>
      </c>
      <c r="AA36" s="789">
        <f>'投入係数 (2)'!AA36*'手順⑤ (2)'!AA$53</f>
        <v>0</v>
      </c>
      <c r="AB36" s="789">
        <f>'投入係数 (2)'!AB36*'手順⑤ (2)'!AB$53</f>
        <v>0</v>
      </c>
      <c r="AC36" s="789">
        <f>'投入係数 (2)'!AC36*'手順⑤ (2)'!AC$53</f>
        <v>0</v>
      </c>
      <c r="AD36" s="789">
        <f>'投入係数 (2)'!AD36*'手順⑤ (2)'!AD$53</f>
        <v>0</v>
      </c>
      <c r="AE36" s="789">
        <f>'投入係数 (2)'!AE36*'手順⑤ (2)'!AE$53</f>
        <v>0</v>
      </c>
      <c r="AF36" s="789">
        <f>'投入係数 (2)'!AF36*'手順⑤ (2)'!AF$53</f>
        <v>0</v>
      </c>
      <c r="AG36" s="789">
        <f>'投入係数 (2)'!AG36*'手順⑤ (2)'!AG$53</f>
        <v>0</v>
      </c>
      <c r="AH36" s="789">
        <f>'投入係数 (2)'!AH36*'手順⑤ (2)'!AH$53</f>
        <v>0</v>
      </c>
      <c r="AI36" s="789">
        <f>'投入係数 (2)'!AI36*'手順⑤ (2)'!AI$53</f>
        <v>0</v>
      </c>
      <c r="AJ36" s="789">
        <f>'投入係数 (2)'!AJ36*'手順⑤ (2)'!AJ$53</f>
        <v>0</v>
      </c>
      <c r="AK36" s="789">
        <f>'投入係数 (2)'!AK36*'手順⑤ (2)'!AK$53</f>
        <v>0</v>
      </c>
      <c r="AL36" s="789">
        <f>'投入係数 (2)'!AL36*'手順⑤ (2)'!AL$53</f>
        <v>0</v>
      </c>
      <c r="AM36" s="789">
        <f>'投入係数 (2)'!AM36*'手順⑤ (2)'!AM$53</f>
        <v>0</v>
      </c>
      <c r="AN36" s="789">
        <f>'投入係数 (2)'!AN36*'手順⑤ (2)'!AN$53</f>
        <v>0</v>
      </c>
      <c r="AO36" s="789">
        <f>'投入係数 (2)'!AO36*'手順⑤ (2)'!AO$53</f>
        <v>0</v>
      </c>
      <c r="AP36" s="789">
        <f>'投入係数 (2)'!AP36*'手順⑤ (2)'!AP$53</f>
        <v>0</v>
      </c>
      <c r="AQ36" s="773">
        <f t="shared" si="0"/>
        <v>0</v>
      </c>
    </row>
    <row r="37" spans="2:43" ht="16.5" customHeight="1">
      <c r="B37" s="776" t="s">
        <v>155</v>
      </c>
      <c r="C37" s="928" t="s">
        <v>23</v>
      </c>
      <c r="D37" s="1023">
        <f>'投入係数 (2)'!D37*'手順⑤ (2)'!D$53</f>
        <v>0</v>
      </c>
      <c r="E37" s="789">
        <f>'投入係数 (2)'!E37*'手順⑤ (2)'!E$53</f>
        <v>0</v>
      </c>
      <c r="F37" s="789">
        <f>'投入係数 (2)'!F37*'手順⑤ (2)'!F$53</f>
        <v>0</v>
      </c>
      <c r="G37" s="789">
        <f>'投入係数 (2)'!G37*'手順⑤ (2)'!G$53</f>
        <v>0</v>
      </c>
      <c r="H37" s="789">
        <f>'投入係数 (2)'!H37*'手順⑤ (2)'!H$53</f>
        <v>0</v>
      </c>
      <c r="I37" s="789">
        <f>'投入係数 (2)'!I37*'手順⑤ (2)'!I$53</f>
        <v>0</v>
      </c>
      <c r="J37" s="789">
        <f>'投入係数 (2)'!J37*'手順⑤ (2)'!J$53</f>
        <v>0</v>
      </c>
      <c r="K37" s="789">
        <f>'投入係数 (2)'!K37*'手順⑤ (2)'!K$53</f>
        <v>0</v>
      </c>
      <c r="L37" s="789">
        <f>'投入係数 (2)'!L37*'手順⑤ (2)'!L$53</f>
        <v>0</v>
      </c>
      <c r="M37" s="789">
        <f>'投入係数 (2)'!M37*'手順⑤ (2)'!M$53</f>
        <v>0</v>
      </c>
      <c r="N37" s="789">
        <f>'投入係数 (2)'!N37*'手順⑤ (2)'!N$53</f>
        <v>0</v>
      </c>
      <c r="O37" s="789">
        <f>'投入係数 (2)'!O37*'手順⑤ (2)'!O$53</f>
        <v>0</v>
      </c>
      <c r="P37" s="789">
        <f>'投入係数 (2)'!P37*'手順⑤ (2)'!P$53</f>
        <v>0</v>
      </c>
      <c r="Q37" s="789">
        <f>'投入係数 (2)'!Q37*'手順⑤ (2)'!Q$53</f>
        <v>0</v>
      </c>
      <c r="R37" s="789">
        <f>'投入係数 (2)'!R37*'手順⑤ (2)'!R$53</f>
        <v>0</v>
      </c>
      <c r="S37" s="789">
        <f>'投入係数 (2)'!S37*'手順⑤ (2)'!S$53</f>
        <v>0</v>
      </c>
      <c r="T37" s="789">
        <f>'投入係数 (2)'!T37*'手順⑤ (2)'!T$53</f>
        <v>0</v>
      </c>
      <c r="U37" s="789">
        <f>'投入係数 (2)'!U37*'手順⑤ (2)'!U$53</f>
        <v>0</v>
      </c>
      <c r="V37" s="789">
        <f>'投入係数 (2)'!V37*'手順⑤ (2)'!V$53</f>
        <v>0</v>
      </c>
      <c r="W37" s="789">
        <f>'投入係数 (2)'!W37*'手順⑤ (2)'!W$53</f>
        <v>0</v>
      </c>
      <c r="X37" s="789">
        <f>'投入係数 (2)'!X37*'手順⑤ (2)'!X$53</f>
        <v>0</v>
      </c>
      <c r="Y37" s="789">
        <f>'投入係数 (2)'!Y37*'手順⑤ (2)'!Y$53</f>
        <v>0</v>
      </c>
      <c r="Z37" s="789">
        <f>'投入係数 (2)'!Z37*'手順⑤ (2)'!Z$53</f>
        <v>0</v>
      </c>
      <c r="AA37" s="789">
        <f>'投入係数 (2)'!AA37*'手順⑤ (2)'!AA$53</f>
        <v>0</v>
      </c>
      <c r="AB37" s="789">
        <f>'投入係数 (2)'!AB37*'手順⑤ (2)'!AB$53</f>
        <v>0</v>
      </c>
      <c r="AC37" s="789">
        <f>'投入係数 (2)'!AC37*'手順⑤ (2)'!AC$53</f>
        <v>0</v>
      </c>
      <c r="AD37" s="789">
        <f>'投入係数 (2)'!AD37*'手順⑤ (2)'!AD$53</f>
        <v>0</v>
      </c>
      <c r="AE37" s="789">
        <f>'投入係数 (2)'!AE37*'手順⑤ (2)'!AE$53</f>
        <v>0</v>
      </c>
      <c r="AF37" s="789">
        <f>'投入係数 (2)'!AF37*'手順⑤ (2)'!AF$53</f>
        <v>0</v>
      </c>
      <c r="AG37" s="789">
        <f>'投入係数 (2)'!AG37*'手順⑤ (2)'!AG$53</f>
        <v>0</v>
      </c>
      <c r="AH37" s="789">
        <f>'投入係数 (2)'!AH37*'手順⑤ (2)'!AH$53</f>
        <v>0</v>
      </c>
      <c r="AI37" s="789">
        <f>'投入係数 (2)'!AI37*'手順⑤ (2)'!AI$53</f>
        <v>0</v>
      </c>
      <c r="AJ37" s="789">
        <f>'投入係数 (2)'!AJ37*'手順⑤ (2)'!AJ$53</f>
        <v>0</v>
      </c>
      <c r="AK37" s="789">
        <f>'投入係数 (2)'!AK37*'手順⑤ (2)'!AK$53</f>
        <v>0</v>
      </c>
      <c r="AL37" s="789">
        <f>'投入係数 (2)'!AL37*'手順⑤ (2)'!AL$53</f>
        <v>0</v>
      </c>
      <c r="AM37" s="789">
        <f>'投入係数 (2)'!AM37*'手順⑤ (2)'!AM$53</f>
        <v>0</v>
      </c>
      <c r="AN37" s="789">
        <f>'投入係数 (2)'!AN37*'手順⑤ (2)'!AN$53</f>
        <v>0</v>
      </c>
      <c r="AO37" s="789">
        <f>'投入係数 (2)'!AO37*'手順⑤ (2)'!AO$53</f>
        <v>0</v>
      </c>
      <c r="AP37" s="789">
        <f>'投入係数 (2)'!AP37*'手順⑤ (2)'!AP$53</f>
        <v>0</v>
      </c>
      <c r="AQ37" s="773">
        <f t="shared" si="0"/>
        <v>0</v>
      </c>
    </row>
    <row r="38" spans="2:43" ht="16.5" customHeight="1">
      <c r="B38" s="776" t="s">
        <v>156</v>
      </c>
      <c r="C38" s="928" t="s">
        <v>24</v>
      </c>
      <c r="D38" s="1023">
        <f>'投入係数 (2)'!D38*'手順⑤ (2)'!D$53</f>
        <v>0</v>
      </c>
      <c r="E38" s="789">
        <f>'投入係数 (2)'!E38*'手順⑤ (2)'!E$53</f>
        <v>0</v>
      </c>
      <c r="F38" s="789">
        <f>'投入係数 (2)'!F38*'手順⑤ (2)'!F$53</f>
        <v>0</v>
      </c>
      <c r="G38" s="789">
        <f>'投入係数 (2)'!G38*'手順⑤ (2)'!G$53</f>
        <v>0</v>
      </c>
      <c r="H38" s="789">
        <f>'投入係数 (2)'!H38*'手順⑤ (2)'!H$53</f>
        <v>0</v>
      </c>
      <c r="I38" s="789">
        <f>'投入係数 (2)'!I38*'手順⑤ (2)'!I$53</f>
        <v>0</v>
      </c>
      <c r="J38" s="789">
        <f>'投入係数 (2)'!J38*'手順⑤ (2)'!J$53</f>
        <v>0</v>
      </c>
      <c r="K38" s="789">
        <f>'投入係数 (2)'!K38*'手順⑤ (2)'!K$53</f>
        <v>0</v>
      </c>
      <c r="L38" s="789">
        <f>'投入係数 (2)'!L38*'手順⑤ (2)'!L$53</f>
        <v>0</v>
      </c>
      <c r="M38" s="789">
        <f>'投入係数 (2)'!M38*'手順⑤ (2)'!M$53</f>
        <v>0</v>
      </c>
      <c r="N38" s="789">
        <f>'投入係数 (2)'!N38*'手順⑤ (2)'!N$53</f>
        <v>0</v>
      </c>
      <c r="O38" s="789">
        <f>'投入係数 (2)'!O38*'手順⑤ (2)'!O$53</f>
        <v>0</v>
      </c>
      <c r="P38" s="789">
        <f>'投入係数 (2)'!P38*'手順⑤ (2)'!P$53</f>
        <v>0</v>
      </c>
      <c r="Q38" s="789">
        <f>'投入係数 (2)'!Q38*'手順⑤ (2)'!Q$53</f>
        <v>0</v>
      </c>
      <c r="R38" s="789">
        <f>'投入係数 (2)'!R38*'手順⑤ (2)'!R$53</f>
        <v>0</v>
      </c>
      <c r="S38" s="789">
        <f>'投入係数 (2)'!S38*'手順⑤ (2)'!S$53</f>
        <v>0</v>
      </c>
      <c r="T38" s="789">
        <f>'投入係数 (2)'!T38*'手順⑤ (2)'!T$53</f>
        <v>0</v>
      </c>
      <c r="U38" s="789">
        <f>'投入係数 (2)'!U38*'手順⑤ (2)'!U$53</f>
        <v>0</v>
      </c>
      <c r="V38" s="789">
        <f>'投入係数 (2)'!V38*'手順⑤ (2)'!V$53</f>
        <v>0</v>
      </c>
      <c r="W38" s="789">
        <f>'投入係数 (2)'!W38*'手順⑤ (2)'!W$53</f>
        <v>0</v>
      </c>
      <c r="X38" s="789">
        <f>'投入係数 (2)'!X38*'手順⑤ (2)'!X$53</f>
        <v>0</v>
      </c>
      <c r="Y38" s="789">
        <f>'投入係数 (2)'!Y38*'手順⑤ (2)'!Y$53</f>
        <v>0</v>
      </c>
      <c r="Z38" s="789">
        <f>'投入係数 (2)'!Z38*'手順⑤ (2)'!Z$53</f>
        <v>0</v>
      </c>
      <c r="AA38" s="789">
        <f>'投入係数 (2)'!AA38*'手順⑤ (2)'!AA$53</f>
        <v>0</v>
      </c>
      <c r="AB38" s="789">
        <f>'投入係数 (2)'!AB38*'手順⑤ (2)'!AB$53</f>
        <v>0</v>
      </c>
      <c r="AC38" s="789">
        <f>'投入係数 (2)'!AC38*'手順⑤ (2)'!AC$53</f>
        <v>0</v>
      </c>
      <c r="AD38" s="789">
        <f>'投入係数 (2)'!AD38*'手順⑤ (2)'!AD$53</f>
        <v>0</v>
      </c>
      <c r="AE38" s="789">
        <f>'投入係数 (2)'!AE38*'手順⑤ (2)'!AE$53</f>
        <v>0</v>
      </c>
      <c r="AF38" s="789">
        <f>'投入係数 (2)'!AF38*'手順⑤ (2)'!AF$53</f>
        <v>0</v>
      </c>
      <c r="AG38" s="789">
        <f>'投入係数 (2)'!AG38*'手順⑤ (2)'!AG$53</f>
        <v>0</v>
      </c>
      <c r="AH38" s="789">
        <f>'投入係数 (2)'!AH38*'手順⑤ (2)'!AH$53</f>
        <v>0</v>
      </c>
      <c r="AI38" s="789">
        <f>'投入係数 (2)'!AI38*'手順⑤ (2)'!AI$53</f>
        <v>0</v>
      </c>
      <c r="AJ38" s="789">
        <f>'投入係数 (2)'!AJ38*'手順⑤ (2)'!AJ$53</f>
        <v>0</v>
      </c>
      <c r="AK38" s="789">
        <f>'投入係数 (2)'!AK38*'手順⑤ (2)'!AK$53</f>
        <v>0</v>
      </c>
      <c r="AL38" s="789">
        <f>'投入係数 (2)'!AL38*'手順⑤ (2)'!AL$53</f>
        <v>0</v>
      </c>
      <c r="AM38" s="789">
        <f>'投入係数 (2)'!AM38*'手順⑤ (2)'!AM$53</f>
        <v>0</v>
      </c>
      <c r="AN38" s="789">
        <f>'投入係数 (2)'!AN38*'手順⑤ (2)'!AN$53</f>
        <v>0</v>
      </c>
      <c r="AO38" s="789">
        <f>'投入係数 (2)'!AO38*'手順⑤ (2)'!AO$53</f>
        <v>0</v>
      </c>
      <c r="AP38" s="789">
        <f>'投入係数 (2)'!AP38*'手順⑤ (2)'!AP$53</f>
        <v>0</v>
      </c>
      <c r="AQ38" s="773">
        <f t="shared" si="0"/>
        <v>0</v>
      </c>
    </row>
    <row r="39" spans="2:43" ht="16.5" customHeight="1">
      <c r="B39" s="776" t="s">
        <v>158</v>
      </c>
      <c r="C39" s="928" t="s">
        <v>31</v>
      </c>
      <c r="D39" s="1023">
        <f>'投入係数 (2)'!D39*'手順⑤ (2)'!D$53</f>
        <v>0</v>
      </c>
      <c r="E39" s="789">
        <f>'投入係数 (2)'!E39*'手順⑤ (2)'!E$53</f>
        <v>0</v>
      </c>
      <c r="F39" s="789">
        <f>'投入係数 (2)'!F39*'手順⑤ (2)'!F$53</f>
        <v>0</v>
      </c>
      <c r="G39" s="789">
        <f>'投入係数 (2)'!G39*'手順⑤ (2)'!G$53</f>
        <v>0</v>
      </c>
      <c r="H39" s="789">
        <f>'投入係数 (2)'!H39*'手順⑤ (2)'!H$53</f>
        <v>0</v>
      </c>
      <c r="I39" s="789">
        <f>'投入係数 (2)'!I39*'手順⑤ (2)'!I$53</f>
        <v>0</v>
      </c>
      <c r="J39" s="789">
        <f>'投入係数 (2)'!J39*'手順⑤ (2)'!J$53</f>
        <v>0</v>
      </c>
      <c r="K39" s="789">
        <f>'投入係数 (2)'!K39*'手順⑤ (2)'!K$53</f>
        <v>0</v>
      </c>
      <c r="L39" s="789">
        <f>'投入係数 (2)'!L39*'手順⑤ (2)'!L$53</f>
        <v>0</v>
      </c>
      <c r="M39" s="789">
        <f>'投入係数 (2)'!M39*'手順⑤ (2)'!M$53</f>
        <v>0</v>
      </c>
      <c r="N39" s="789">
        <f>'投入係数 (2)'!N39*'手順⑤ (2)'!N$53</f>
        <v>0</v>
      </c>
      <c r="O39" s="789">
        <f>'投入係数 (2)'!O39*'手順⑤ (2)'!O$53</f>
        <v>0</v>
      </c>
      <c r="P39" s="789">
        <f>'投入係数 (2)'!P39*'手順⑤ (2)'!P$53</f>
        <v>0</v>
      </c>
      <c r="Q39" s="789">
        <f>'投入係数 (2)'!Q39*'手順⑤ (2)'!Q$53</f>
        <v>0</v>
      </c>
      <c r="R39" s="789">
        <f>'投入係数 (2)'!R39*'手順⑤ (2)'!R$53</f>
        <v>0</v>
      </c>
      <c r="S39" s="789">
        <f>'投入係数 (2)'!S39*'手順⑤ (2)'!S$53</f>
        <v>0</v>
      </c>
      <c r="T39" s="789">
        <f>'投入係数 (2)'!T39*'手順⑤ (2)'!T$53</f>
        <v>0</v>
      </c>
      <c r="U39" s="789">
        <f>'投入係数 (2)'!U39*'手順⑤ (2)'!U$53</f>
        <v>0</v>
      </c>
      <c r="V39" s="789">
        <f>'投入係数 (2)'!V39*'手順⑤ (2)'!V$53</f>
        <v>0</v>
      </c>
      <c r="W39" s="789">
        <f>'投入係数 (2)'!W39*'手順⑤ (2)'!W$53</f>
        <v>0</v>
      </c>
      <c r="X39" s="789">
        <f>'投入係数 (2)'!X39*'手順⑤ (2)'!X$53</f>
        <v>0</v>
      </c>
      <c r="Y39" s="789">
        <f>'投入係数 (2)'!Y39*'手順⑤ (2)'!Y$53</f>
        <v>0</v>
      </c>
      <c r="Z39" s="789">
        <f>'投入係数 (2)'!Z39*'手順⑤ (2)'!Z$53</f>
        <v>0</v>
      </c>
      <c r="AA39" s="789">
        <f>'投入係数 (2)'!AA39*'手順⑤ (2)'!AA$53</f>
        <v>0</v>
      </c>
      <c r="AB39" s="789">
        <f>'投入係数 (2)'!AB39*'手順⑤ (2)'!AB$53</f>
        <v>0</v>
      </c>
      <c r="AC39" s="789">
        <f>'投入係数 (2)'!AC39*'手順⑤ (2)'!AC$53</f>
        <v>0</v>
      </c>
      <c r="AD39" s="789">
        <f>'投入係数 (2)'!AD39*'手順⑤ (2)'!AD$53</f>
        <v>0</v>
      </c>
      <c r="AE39" s="789">
        <f>'投入係数 (2)'!AE39*'手順⑤ (2)'!AE$53</f>
        <v>0</v>
      </c>
      <c r="AF39" s="789">
        <f>'投入係数 (2)'!AF39*'手順⑤ (2)'!AF$53</f>
        <v>0</v>
      </c>
      <c r="AG39" s="789">
        <f>'投入係数 (2)'!AG39*'手順⑤ (2)'!AG$53</f>
        <v>0</v>
      </c>
      <c r="AH39" s="789">
        <f>'投入係数 (2)'!AH39*'手順⑤ (2)'!AH$53</f>
        <v>0</v>
      </c>
      <c r="AI39" s="789">
        <f>'投入係数 (2)'!AI39*'手順⑤ (2)'!AI$53</f>
        <v>0</v>
      </c>
      <c r="AJ39" s="789">
        <f>'投入係数 (2)'!AJ39*'手順⑤ (2)'!AJ$53</f>
        <v>0</v>
      </c>
      <c r="AK39" s="789">
        <f>'投入係数 (2)'!AK39*'手順⑤ (2)'!AK$53</f>
        <v>0</v>
      </c>
      <c r="AL39" s="789">
        <f>'投入係数 (2)'!AL39*'手順⑤ (2)'!AL$53</f>
        <v>0</v>
      </c>
      <c r="AM39" s="789">
        <f>'投入係数 (2)'!AM39*'手順⑤ (2)'!AM$53</f>
        <v>0</v>
      </c>
      <c r="AN39" s="789">
        <f>'投入係数 (2)'!AN39*'手順⑤ (2)'!AN$53</f>
        <v>0</v>
      </c>
      <c r="AO39" s="789">
        <f>'投入係数 (2)'!AO39*'手順⑤ (2)'!AO$53</f>
        <v>0</v>
      </c>
      <c r="AP39" s="789">
        <f>'投入係数 (2)'!AP39*'手順⑤ (2)'!AP$53</f>
        <v>0</v>
      </c>
      <c r="AQ39" s="773">
        <f t="shared" si="0"/>
        <v>0</v>
      </c>
    </row>
    <row r="40" spans="2:43" ht="16.5" customHeight="1">
      <c r="B40" s="776" t="s">
        <v>160</v>
      </c>
      <c r="C40" s="928" t="s">
        <v>447</v>
      </c>
      <c r="D40" s="1023">
        <f>'投入係数 (2)'!D40*'手順⑤ (2)'!D$53</f>
        <v>0</v>
      </c>
      <c r="E40" s="789">
        <f>'投入係数 (2)'!E40*'手順⑤ (2)'!E$53</f>
        <v>0</v>
      </c>
      <c r="F40" s="789">
        <f>'投入係数 (2)'!F40*'手順⑤ (2)'!F$53</f>
        <v>0</v>
      </c>
      <c r="G40" s="789">
        <f>'投入係数 (2)'!G40*'手順⑤ (2)'!G$53</f>
        <v>0</v>
      </c>
      <c r="H40" s="789">
        <f>'投入係数 (2)'!H40*'手順⑤ (2)'!H$53</f>
        <v>0</v>
      </c>
      <c r="I40" s="789">
        <f>'投入係数 (2)'!I40*'手順⑤ (2)'!I$53</f>
        <v>0</v>
      </c>
      <c r="J40" s="789">
        <f>'投入係数 (2)'!J40*'手順⑤ (2)'!J$53</f>
        <v>0</v>
      </c>
      <c r="K40" s="789">
        <f>'投入係数 (2)'!K40*'手順⑤ (2)'!K$53</f>
        <v>0</v>
      </c>
      <c r="L40" s="789">
        <f>'投入係数 (2)'!L40*'手順⑤ (2)'!L$53</f>
        <v>0</v>
      </c>
      <c r="M40" s="789">
        <f>'投入係数 (2)'!M40*'手順⑤ (2)'!M$53</f>
        <v>0</v>
      </c>
      <c r="N40" s="789">
        <f>'投入係数 (2)'!N40*'手順⑤ (2)'!N$53</f>
        <v>0</v>
      </c>
      <c r="O40" s="789">
        <f>'投入係数 (2)'!O40*'手順⑤ (2)'!O$53</f>
        <v>0</v>
      </c>
      <c r="P40" s="789">
        <f>'投入係数 (2)'!P40*'手順⑤ (2)'!P$53</f>
        <v>0</v>
      </c>
      <c r="Q40" s="789">
        <f>'投入係数 (2)'!Q40*'手順⑤ (2)'!Q$53</f>
        <v>0</v>
      </c>
      <c r="R40" s="789">
        <f>'投入係数 (2)'!R40*'手順⑤ (2)'!R$53</f>
        <v>0</v>
      </c>
      <c r="S40" s="789">
        <f>'投入係数 (2)'!S40*'手順⑤ (2)'!S$53</f>
        <v>0</v>
      </c>
      <c r="T40" s="789">
        <f>'投入係数 (2)'!T40*'手順⑤ (2)'!T$53</f>
        <v>0</v>
      </c>
      <c r="U40" s="789">
        <f>'投入係数 (2)'!U40*'手順⑤ (2)'!U$53</f>
        <v>0</v>
      </c>
      <c r="V40" s="789">
        <f>'投入係数 (2)'!V40*'手順⑤ (2)'!V$53</f>
        <v>0</v>
      </c>
      <c r="W40" s="789">
        <f>'投入係数 (2)'!W40*'手順⑤ (2)'!W$53</f>
        <v>0</v>
      </c>
      <c r="X40" s="789">
        <f>'投入係数 (2)'!X40*'手順⑤ (2)'!X$53</f>
        <v>0</v>
      </c>
      <c r="Y40" s="789">
        <f>'投入係数 (2)'!Y40*'手順⑤ (2)'!Y$53</f>
        <v>0</v>
      </c>
      <c r="Z40" s="789">
        <f>'投入係数 (2)'!Z40*'手順⑤ (2)'!Z$53</f>
        <v>0</v>
      </c>
      <c r="AA40" s="789">
        <f>'投入係数 (2)'!AA40*'手順⑤ (2)'!AA$53</f>
        <v>0</v>
      </c>
      <c r="AB40" s="789">
        <f>'投入係数 (2)'!AB40*'手順⑤ (2)'!AB$53</f>
        <v>0</v>
      </c>
      <c r="AC40" s="789">
        <f>'投入係数 (2)'!AC40*'手順⑤ (2)'!AC$53</f>
        <v>0</v>
      </c>
      <c r="AD40" s="789">
        <f>'投入係数 (2)'!AD40*'手順⑤ (2)'!AD$53</f>
        <v>0</v>
      </c>
      <c r="AE40" s="789">
        <f>'投入係数 (2)'!AE40*'手順⑤ (2)'!AE$53</f>
        <v>0</v>
      </c>
      <c r="AF40" s="789">
        <f>'投入係数 (2)'!AF40*'手順⑤ (2)'!AF$53</f>
        <v>0</v>
      </c>
      <c r="AG40" s="789">
        <f>'投入係数 (2)'!AG40*'手順⑤ (2)'!AG$53</f>
        <v>0</v>
      </c>
      <c r="AH40" s="789">
        <f>'投入係数 (2)'!AH40*'手順⑤ (2)'!AH$53</f>
        <v>0</v>
      </c>
      <c r="AI40" s="789">
        <f>'投入係数 (2)'!AI40*'手順⑤ (2)'!AI$53</f>
        <v>0</v>
      </c>
      <c r="AJ40" s="789">
        <f>'投入係数 (2)'!AJ40*'手順⑤ (2)'!AJ$53</f>
        <v>0</v>
      </c>
      <c r="AK40" s="789">
        <f>'投入係数 (2)'!AK40*'手順⑤ (2)'!AK$53</f>
        <v>0</v>
      </c>
      <c r="AL40" s="789">
        <f>'投入係数 (2)'!AL40*'手順⑤ (2)'!AL$53</f>
        <v>0</v>
      </c>
      <c r="AM40" s="789">
        <f>'投入係数 (2)'!AM40*'手順⑤ (2)'!AM$53</f>
        <v>0</v>
      </c>
      <c r="AN40" s="789">
        <f>'投入係数 (2)'!AN40*'手順⑤ (2)'!AN$53</f>
        <v>0</v>
      </c>
      <c r="AO40" s="789">
        <f>'投入係数 (2)'!AO40*'手順⑤ (2)'!AO$53</f>
        <v>0</v>
      </c>
      <c r="AP40" s="789">
        <f>'投入係数 (2)'!AP40*'手順⑤ (2)'!AP$53</f>
        <v>0</v>
      </c>
      <c r="AQ40" s="773">
        <f t="shared" si="0"/>
        <v>0</v>
      </c>
    </row>
    <row r="41" spans="2:43" ht="16.5" customHeight="1">
      <c r="B41" s="776" t="s">
        <v>162</v>
      </c>
      <c r="C41" s="928" t="s">
        <v>25</v>
      </c>
      <c r="D41" s="1023">
        <f>'投入係数 (2)'!D41*'手順⑤ (2)'!D$53</f>
        <v>0</v>
      </c>
      <c r="E41" s="789">
        <f>'投入係数 (2)'!E41*'手順⑤ (2)'!E$53</f>
        <v>0</v>
      </c>
      <c r="F41" s="789">
        <f>'投入係数 (2)'!F41*'手順⑤ (2)'!F$53</f>
        <v>0</v>
      </c>
      <c r="G41" s="789">
        <f>'投入係数 (2)'!G41*'手順⑤ (2)'!G$53</f>
        <v>0</v>
      </c>
      <c r="H41" s="789">
        <f>'投入係数 (2)'!H41*'手順⑤ (2)'!H$53</f>
        <v>0</v>
      </c>
      <c r="I41" s="789">
        <f>'投入係数 (2)'!I41*'手順⑤ (2)'!I$53</f>
        <v>0</v>
      </c>
      <c r="J41" s="789">
        <f>'投入係数 (2)'!J41*'手順⑤ (2)'!J$53</f>
        <v>0</v>
      </c>
      <c r="K41" s="789">
        <f>'投入係数 (2)'!K41*'手順⑤ (2)'!K$53</f>
        <v>0</v>
      </c>
      <c r="L41" s="789">
        <f>'投入係数 (2)'!L41*'手順⑤ (2)'!L$53</f>
        <v>0</v>
      </c>
      <c r="M41" s="789">
        <f>'投入係数 (2)'!M41*'手順⑤ (2)'!M$53</f>
        <v>0</v>
      </c>
      <c r="N41" s="789">
        <f>'投入係数 (2)'!N41*'手順⑤ (2)'!N$53</f>
        <v>0</v>
      </c>
      <c r="O41" s="789">
        <f>'投入係数 (2)'!O41*'手順⑤ (2)'!O$53</f>
        <v>0</v>
      </c>
      <c r="P41" s="789">
        <f>'投入係数 (2)'!P41*'手順⑤ (2)'!P$53</f>
        <v>0</v>
      </c>
      <c r="Q41" s="789">
        <f>'投入係数 (2)'!Q41*'手順⑤ (2)'!Q$53</f>
        <v>0</v>
      </c>
      <c r="R41" s="789">
        <f>'投入係数 (2)'!R41*'手順⑤ (2)'!R$53</f>
        <v>0</v>
      </c>
      <c r="S41" s="789">
        <f>'投入係数 (2)'!S41*'手順⑤ (2)'!S$53</f>
        <v>0</v>
      </c>
      <c r="T41" s="789">
        <f>'投入係数 (2)'!T41*'手順⑤ (2)'!T$53</f>
        <v>0</v>
      </c>
      <c r="U41" s="789">
        <f>'投入係数 (2)'!U41*'手順⑤ (2)'!U$53</f>
        <v>0</v>
      </c>
      <c r="V41" s="789">
        <f>'投入係数 (2)'!V41*'手順⑤ (2)'!V$53</f>
        <v>0</v>
      </c>
      <c r="W41" s="789">
        <f>'投入係数 (2)'!W41*'手順⑤ (2)'!W$53</f>
        <v>0</v>
      </c>
      <c r="X41" s="789">
        <f>'投入係数 (2)'!X41*'手順⑤ (2)'!X$53</f>
        <v>0</v>
      </c>
      <c r="Y41" s="789">
        <f>'投入係数 (2)'!Y41*'手順⑤ (2)'!Y$53</f>
        <v>0</v>
      </c>
      <c r="Z41" s="789">
        <f>'投入係数 (2)'!Z41*'手順⑤ (2)'!Z$53</f>
        <v>0</v>
      </c>
      <c r="AA41" s="789">
        <f>'投入係数 (2)'!AA41*'手順⑤ (2)'!AA$53</f>
        <v>0</v>
      </c>
      <c r="AB41" s="789">
        <f>'投入係数 (2)'!AB41*'手順⑤ (2)'!AB$53</f>
        <v>0</v>
      </c>
      <c r="AC41" s="789">
        <f>'投入係数 (2)'!AC41*'手順⑤ (2)'!AC$53</f>
        <v>0</v>
      </c>
      <c r="AD41" s="789">
        <f>'投入係数 (2)'!AD41*'手順⑤ (2)'!AD$53</f>
        <v>0</v>
      </c>
      <c r="AE41" s="789">
        <f>'投入係数 (2)'!AE41*'手順⑤ (2)'!AE$53</f>
        <v>0</v>
      </c>
      <c r="AF41" s="789">
        <f>'投入係数 (2)'!AF41*'手順⑤ (2)'!AF$53</f>
        <v>0</v>
      </c>
      <c r="AG41" s="789">
        <f>'投入係数 (2)'!AG41*'手順⑤ (2)'!AG$53</f>
        <v>0</v>
      </c>
      <c r="AH41" s="789">
        <f>'投入係数 (2)'!AH41*'手順⑤ (2)'!AH$53</f>
        <v>0</v>
      </c>
      <c r="AI41" s="789">
        <f>'投入係数 (2)'!AI41*'手順⑤ (2)'!AI$53</f>
        <v>0</v>
      </c>
      <c r="AJ41" s="789">
        <f>'投入係数 (2)'!AJ41*'手順⑤ (2)'!AJ$53</f>
        <v>0</v>
      </c>
      <c r="AK41" s="789">
        <f>'投入係数 (2)'!AK41*'手順⑤ (2)'!AK$53</f>
        <v>0</v>
      </c>
      <c r="AL41" s="789">
        <f>'投入係数 (2)'!AL41*'手順⑤ (2)'!AL$53</f>
        <v>0</v>
      </c>
      <c r="AM41" s="789">
        <f>'投入係数 (2)'!AM41*'手順⑤ (2)'!AM$53</f>
        <v>0</v>
      </c>
      <c r="AN41" s="789">
        <f>'投入係数 (2)'!AN41*'手順⑤ (2)'!AN$53</f>
        <v>0</v>
      </c>
      <c r="AO41" s="789">
        <f>'投入係数 (2)'!AO41*'手順⑤ (2)'!AO$53</f>
        <v>0</v>
      </c>
      <c r="AP41" s="789">
        <f>'投入係数 (2)'!AP41*'手順⑤ (2)'!AP$53</f>
        <v>0</v>
      </c>
      <c r="AQ41" s="773">
        <f t="shared" si="0"/>
        <v>0</v>
      </c>
    </row>
    <row r="42" spans="2:43" ht="16.5" customHeight="1">
      <c r="B42" s="776">
        <v>37</v>
      </c>
      <c r="C42" s="928" t="s">
        <v>26</v>
      </c>
      <c r="D42" s="1023">
        <f>'投入係数 (2)'!D42*'手順⑤ (2)'!D$53</f>
        <v>0</v>
      </c>
      <c r="E42" s="789">
        <f>'投入係数 (2)'!E42*'手順⑤ (2)'!E$53</f>
        <v>0</v>
      </c>
      <c r="F42" s="789">
        <f>'投入係数 (2)'!F42*'手順⑤ (2)'!F$53</f>
        <v>0</v>
      </c>
      <c r="G42" s="789">
        <f>'投入係数 (2)'!G42*'手順⑤ (2)'!G$53</f>
        <v>0</v>
      </c>
      <c r="H42" s="789">
        <f>'投入係数 (2)'!H42*'手順⑤ (2)'!H$53</f>
        <v>0</v>
      </c>
      <c r="I42" s="789">
        <f>'投入係数 (2)'!I42*'手順⑤ (2)'!I$53</f>
        <v>0</v>
      </c>
      <c r="J42" s="789">
        <f>'投入係数 (2)'!J42*'手順⑤ (2)'!J$53</f>
        <v>0</v>
      </c>
      <c r="K42" s="789">
        <f>'投入係数 (2)'!K42*'手順⑤ (2)'!K$53</f>
        <v>0</v>
      </c>
      <c r="L42" s="789">
        <f>'投入係数 (2)'!L42*'手順⑤ (2)'!L$53</f>
        <v>0</v>
      </c>
      <c r="M42" s="789">
        <f>'投入係数 (2)'!M42*'手順⑤ (2)'!M$53</f>
        <v>0</v>
      </c>
      <c r="N42" s="789">
        <f>'投入係数 (2)'!N42*'手順⑤ (2)'!N$53</f>
        <v>0</v>
      </c>
      <c r="O42" s="789">
        <f>'投入係数 (2)'!O42*'手順⑤ (2)'!O$53</f>
        <v>0</v>
      </c>
      <c r="P42" s="789">
        <f>'投入係数 (2)'!P42*'手順⑤ (2)'!P$53</f>
        <v>0</v>
      </c>
      <c r="Q42" s="789">
        <f>'投入係数 (2)'!Q42*'手順⑤ (2)'!Q$53</f>
        <v>0</v>
      </c>
      <c r="R42" s="789">
        <f>'投入係数 (2)'!R42*'手順⑤ (2)'!R$53</f>
        <v>0</v>
      </c>
      <c r="S42" s="789">
        <f>'投入係数 (2)'!S42*'手順⑤ (2)'!S$53</f>
        <v>0</v>
      </c>
      <c r="T42" s="789">
        <f>'投入係数 (2)'!T42*'手順⑤ (2)'!T$53</f>
        <v>0</v>
      </c>
      <c r="U42" s="789">
        <f>'投入係数 (2)'!U42*'手順⑤ (2)'!U$53</f>
        <v>0</v>
      </c>
      <c r="V42" s="789">
        <f>'投入係数 (2)'!V42*'手順⑤ (2)'!V$53</f>
        <v>0</v>
      </c>
      <c r="W42" s="789">
        <f>'投入係数 (2)'!W42*'手順⑤ (2)'!W$53</f>
        <v>0</v>
      </c>
      <c r="X42" s="789">
        <f>'投入係数 (2)'!X42*'手順⑤ (2)'!X$53</f>
        <v>0</v>
      </c>
      <c r="Y42" s="789">
        <f>'投入係数 (2)'!Y42*'手順⑤ (2)'!Y$53</f>
        <v>0</v>
      </c>
      <c r="Z42" s="789">
        <f>'投入係数 (2)'!Z42*'手順⑤ (2)'!Z$53</f>
        <v>0</v>
      </c>
      <c r="AA42" s="789">
        <f>'投入係数 (2)'!AA42*'手順⑤ (2)'!AA$53</f>
        <v>0</v>
      </c>
      <c r="AB42" s="789">
        <f>'投入係数 (2)'!AB42*'手順⑤ (2)'!AB$53</f>
        <v>0</v>
      </c>
      <c r="AC42" s="789">
        <f>'投入係数 (2)'!AC42*'手順⑤ (2)'!AC$53</f>
        <v>0</v>
      </c>
      <c r="AD42" s="789">
        <f>'投入係数 (2)'!AD42*'手順⑤ (2)'!AD$53</f>
        <v>0</v>
      </c>
      <c r="AE42" s="789">
        <f>'投入係数 (2)'!AE42*'手順⑤ (2)'!AE$53</f>
        <v>0</v>
      </c>
      <c r="AF42" s="789">
        <f>'投入係数 (2)'!AF42*'手順⑤ (2)'!AF$53</f>
        <v>0</v>
      </c>
      <c r="AG42" s="789">
        <f>'投入係数 (2)'!AG42*'手順⑤ (2)'!AG$53</f>
        <v>0</v>
      </c>
      <c r="AH42" s="789">
        <f>'投入係数 (2)'!AH42*'手順⑤ (2)'!AH$53</f>
        <v>0</v>
      </c>
      <c r="AI42" s="789">
        <f>'投入係数 (2)'!AI42*'手順⑤ (2)'!AI$53</f>
        <v>0</v>
      </c>
      <c r="AJ42" s="789">
        <f>'投入係数 (2)'!AJ42*'手順⑤ (2)'!AJ$53</f>
        <v>0</v>
      </c>
      <c r="AK42" s="789">
        <f>'投入係数 (2)'!AK42*'手順⑤ (2)'!AK$53</f>
        <v>0</v>
      </c>
      <c r="AL42" s="789">
        <f>'投入係数 (2)'!AL42*'手順⑤ (2)'!AL$53</f>
        <v>0</v>
      </c>
      <c r="AM42" s="789">
        <f>'投入係数 (2)'!AM42*'手順⑤ (2)'!AM$53</f>
        <v>0</v>
      </c>
      <c r="AN42" s="789">
        <f>'投入係数 (2)'!AN42*'手順⑤ (2)'!AN$53</f>
        <v>0</v>
      </c>
      <c r="AO42" s="789">
        <f>'投入係数 (2)'!AO42*'手順⑤ (2)'!AO$53</f>
        <v>0</v>
      </c>
      <c r="AP42" s="789">
        <f>'投入係数 (2)'!AP42*'手順⑤ (2)'!AP$53</f>
        <v>0</v>
      </c>
      <c r="AQ42" s="773">
        <f t="shared" si="0"/>
        <v>0</v>
      </c>
    </row>
    <row r="43" spans="2:43" ht="16.5" customHeight="1">
      <c r="B43" s="776">
        <v>38</v>
      </c>
      <c r="C43" s="928" t="s">
        <v>27</v>
      </c>
      <c r="D43" s="1023">
        <f>'投入係数 (2)'!D43*'手順⑤ (2)'!D$53</f>
        <v>0</v>
      </c>
      <c r="E43" s="789">
        <f>'投入係数 (2)'!E43*'手順⑤ (2)'!E$53</f>
        <v>0</v>
      </c>
      <c r="F43" s="789">
        <f>'投入係数 (2)'!F43*'手順⑤ (2)'!F$53</f>
        <v>0</v>
      </c>
      <c r="G43" s="789">
        <f>'投入係数 (2)'!G43*'手順⑤ (2)'!G$53</f>
        <v>0</v>
      </c>
      <c r="H43" s="789">
        <f>'投入係数 (2)'!H43*'手順⑤ (2)'!H$53</f>
        <v>0</v>
      </c>
      <c r="I43" s="789">
        <f>'投入係数 (2)'!I43*'手順⑤ (2)'!I$53</f>
        <v>0</v>
      </c>
      <c r="J43" s="789">
        <f>'投入係数 (2)'!J43*'手順⑤ (2)'!J$53</f>
        <v>0</v>
      </c>
      <c r="K43" s="789">
        <f>'投入係数 (2)'!K43*'手順⑤ (2)'!K$53</f>
        <v>0</v>
      </c>
      <c r="L43" s="789">
        <f>'投入係数 (2)'!L43*'手順⑤ (2)'!L$53</f>
        <v>0</v>
      </c>
      <c r="M43" s="789">
        <f>'投入係数 (2)'!M43*'手順⑤ (2)'!M$53</f>
        <v>0</v>
      </c>
      <c r="N43" s="789">
        <f>'投入係数 (2)'!N43*'手順⑤ (2)'!N$53</f>
        <v>0</v>
      </c>
      <c r="O43" s="789">
        <f>'投入係数 (2)'!O43*'手順⑤ (2)'!O$53</f>
        <v>0</v>
      </c>
      <c r="P43" s="789">
        <f>'投入係数 (2)'!P43*'手順⑤ (2)'!P$53</f>
        <v>0</v>
      </c>
      <c r="Q43" s="789">
        <f>'投入係数 (2)'!Q43*'手順⑤ (2)'!Q$53</f>
        <v>0</v>
      </c>
      <c r="R43" s="789">
        <f>'投入係数 (2)'!R43*'手順⑤ (2)'!R$53</f>
        <v>0</v>
      </c>
      <c r="S43" s="789">
        <f>'投入係数 (2)'!S43*'手順⑤ (2)'!S$53</f>
        <v>0</v>
      </c>
      <c r="T43" s="789">
        <f>'投入係数 (2)'!T43*'手順⑤ (2)'!T$53</f>
        <v>0</v>
      </c>
      <c r="U43" s="789">
        <f>'投入係数 (2)'!U43*'手順⑤ (2)'!U$53</f>
        <v>0</v>
      </c>
      <c r="V43" s="789">
        <f>'投入係数 (2)'!V43*'手順⑤ (2)'!V$53</f>
        <v>0</v>
      </c>
      <c r="W43" s="789">
        <f>'投入係数 (2)'!W43*'手順⑤ (2)'!W$53</f>
        <v>0</v>
      </c>
      <c r="X43" s="789">
        <f>'投入係数 (2)'!X43*'手順⑤ (2)'!X$53</f>
        <v>0</v>
      </c>
      <c r="Y43" s="789">
        <f>'投入係数 (2)'!Y43*'手順⑤ (2)'!Y$53</f>
        <v>0</v>
      </c>
      <c r="Z43" s="789">
        <f>'投入係数 (2)'!Z43*'手順⑤ (2)'!Z$53</f>
        <v>0</v>
      </c>
      <c r="AA43" s="789">
        <f>'投入係数 (2)'!AA43*'手順⑤ (2)'!AA$53</f>
        <v>0</v>
      </c>
      <c r="AB43" s="789">
        <f>'投入係数 (2)'!AB43*'手順⑤ (2)'!AB$53</f>
        <v>0</v>
      </c>
      <c r="AC43" s="789">
        <f>'投入係数 (2)'!AC43*'手順⑤ (2)'!AC$53</f>
        <v>0</v>
      </c>
      <c r="AD43" s="789">
        <f>'投入係数 (2)'!AD43*'手順⑤ (2)'!AD$53</f>
        <v>0</v>
      </c>
      <c r="AE43" s="789">
        <f>'投入係数 (2)'!AE43*'手順⑤ (2)'!AE$53</f>
        <v>0</v>
      </c>
      <c r="AF43" s="789">
        <f>'投入係数 (2)'!AF43*'手順⑤ (2)'!AF$53</f>
        <v>0</v>
      </c>
      <c r="AG43" s="789">
        <f>'投入係数 (2)'!AG43*'手順⑤ (2)'!AG$53</f>
        <v>0</v>
      </c>
      <c r="AH43" s="789">
        <f>'投入係数 (2)'!AH43*'手順⑤ (2)'!AH$53</f>
        <v>0</v>
      </c>
      <c r="AI43" s="789">
        <f>'投入係数 (2)'!AI43*'手順⑤ (2)'!AI$53</f>
        <v>0</v>
      </c>
      <c r="AJ43" s="789">
        <f>'投入係数 (2)'!AJ43*'手順⑤ (2)'!AJ$53</f>
        <v>0</v>
      </c>
      <c r="AK43" s="789">
        <f>'投入係数 (2)'!AK43*'手順⑤ (2)'!AK$53</f>
        <v>0</v>
      </c>
      <c r="AL43" s="789">
        <f>'投入係数 (2)'!AL43*'手順⑤ (2)'!AL$53</f>
        <v>0</v>
      </c>
      <c r="AM43" s="789">
        <f>'投入係数 (2)'!AM43*'手順⑤ (2)'!AM$53</f>
        <v>0</v>
      </c>
      <c r="AN43" s="789">
        <f>'投入係数 (2)'!AN43*'手順⑤ (2)'!AN$53</f>
        <v>0</v>
      </c>
      <c r="AO43" s="789">
        <f>'投入係数 (2)'!AO43*'手順⑤ (2)'!AO$53</f>
        <v>0</v>
      </c>
      <c r="AP43" s="789">
        <f>'投入係数 (2)'!AP43*'手順⑤ (2)'!AP$53</f>
        <v>0</v>
      </c>
      <c r="AQ43" s="773">
        <f t="shared" si="0"/>
        <v>0</v>
      </c>
    </row>
    <row r="44" spans="2:43" ht="16.5" customHeight="1">
      <c r="B44" s="1028">
        <v>39</v>
      </c>
      <c r="C44" s="1027" t="s">
        <v>28</v>
      </c>
      <c r="D44" s="1026">
        <f>'投入係数 (2)'!D44*'手順⑤ (2)'!D$53</f>
        <v>0</v>
      </c>
      <c r="E44" s="1025">
        <f>'投入係数 (2)'!E44*'手順⑤ (2)'!E$53</f>
        <v>0</v>
      </c>
      <c r="F44" s="1025">
        <f>'投入係数 (2)'!F44*'手順⑤ (2)'!F$53</f>
        <v>0</v>
      </c>
      <c r="G44" s="1025">
        <f>'投入係数 (2)'!G44*'手順⑤ (2)'!G$53</f>
        <v>0</v>
      </c>
      <c r="H44" s="1025">
        <f>'投入係数 (2)'!H44*'手順⑤ (2)'!H$53</f>
        <v>0</v>
      </c>
      <c r="I44" s="1025">
        <f>'投入係数 (2)'!I44*'手順⑤ (2)'!I$53</f>
        <v>0</v>
      </c>
      <c r="J44" s="1025">
        <f>'投入係数 (2)'!J44*'手順⑤ (2)'!J$53</f>
        <v>0</v>
      </c>
      <c r="K44" s="1025">
        <f>'投入係数 (2)'!K44*'手順⑤ (2)'!K$53</f>
        <v>0</v>
      </c>
      <c r="L44" s="1025">
        <f>'投入係数 (2)'!L44*'手順⑤ (2)'!L$53</f>
        <v>0</v>
      </c>
      <c r="M44" s="1025">
        <f>'投入係数 (2)'!M44*'手順⑤ (2)'!M$53</f>
        <v>0</v>
      </c>
      <c r="N44" s="1025">
        <f>'投入係数 (2)'!N44*'手順⑤ (2)'!N$53</f>
        <v>0</v>
      </c>
      <c r="O44" s="1025">
        <f>'投入係数 (2)'!O44*'手順⑤ (2)'!O$53</f>
        <v>0</v>
      </c>
      <c r="P44" s="1025">
        <f>'投入係数 (2)'!P44*'手順⑤ (2)'!P$53</f>
        <v>0</v>
      </c>
      <c r="Q44" s="1025">
        <f>'投入係数 (2)'!Q44*'手順⑤ (2)'!Q$53</f>
        <v>0</v>
      </c>
      <c r="R44" s="1025">
        <f>'投入係数 (2)'!R44*'手順⑤ (2)'!R$53</f>
        <v>0</v>
      </c>
      <c r="S44" s="1025">
        <f>'投入係数 (2)'!S44*'手順⑤ (2)'!S$53</f>
        <v>0</v>
      </c>
      <c r="T44" s="1025">
        <f>'投入係数 (2)'!T44*'手順⑤ (2)'!T$53</f>
        <v>0</v>
      </c>
      <c r="U44" s="1025">
        <f>'投入係数 (2)'!U44*'手順⑤ (2)'!U$53</f>
        <v>0</v>
      </c>
      <c r="V44" s="1025">
        <f>'投入係数 (2)'!V44*'手順⑤ (2)'!V$53</f>
        <v>0</v>
      </c>
      <c r="W44" s="1025">
        <f>'投入係数 (2)'!W44*'手順⑤ (2)'!W$53</f>
        <v>0</v>
      </c>
      <c r="X44" s="1025">
        <f>'投入係数 (2)'!X44*'手順⑤ (2)'!X$53</f>
        <v>0</v>
      </c>
      <c r="Y44" s="1025">
        <f>'投入係数 (2)'!Y44*'手順⑤ (2)'!Y$53</f>
        <v>0</v>
      </c>
      <c r="Z44" s="1025">
        <f>'投入係数 (2)'!Z44*'手順⑤ (2)'!Z$53</f>
        <v>0</v>
      </c>
      <c r="AA44" s="1025">
        <f>'投入係数 (2)'!AA44*'手順⑤ (2)'!AA$53</f>
        <v>0</v>
      </c>
      <c r="AB44" s="1025">
        <f>'投入係数 (2)'!AB44*'手順⑤ (2)'!AB$53</f>
        <v>0</v>
      </c>
      <c r="AC44" s="1025">
        <f>'投入係数 (2)'!AC44*'手順⑤ (2)'!AC$53</f>
        <v>0</v>
      </c>
      <c r="AD44" s="1025">
        <f>'投入係数 (2)'!AD44*'手順⑤ (2)'!AD$53</f>
        <v>0</v>
      </c>
      <c r="AE44" s="1025">
        <f>'投入係数 (2)'!AE44*'手順⑤ (2)'!AE$53</f>
        <v>0</v>
      </c>
      <c r="AF44" s="1025">
        <f>'投入係数 (2)'!AF44*'手順⑤ (2)'!AF$53</f>
        <v>0</v>
      </c>
      <c r="AG44" s="1025">
        <f>'投入係数 (2)'!AG44*'手順⑤ (2)'!AG$53</f>
        <v>0</v>
      </c>
      <c r="AH44" s="1025">
        <f>'投入係数 (2)'!AH44*'手順⑤ (2)'!AH$53</f>
        <v>0</v>
      </c>
      <c r="AI44" s="1025">
        <f>'投入係数 (2)'!AI44*'手順⑤ (2)'!AI$53</f>
        <v>0</v>
      </c>
      <c r="AJ44" s="1025">
        <f>'投入係数 (2)'!AJ44*'手順⑤ (2)'!AJ$53</f>
        <v>0</v>
      </c>
      <c r="AK44" s="1025">
        <f>'投入係数 (2)'!AK44*'手順⑤ (2)'!AK$53</f>
        <v>0</v>
      </c>
      <c r="AL44" s="1025">
        <f>'投入係数 (2)'!AL44*'手順⑤ (2)'!AL$53</f>
        <v>0</v>
      </c>
      <c r="AM44" s="1025">
        <f>'投入係数 (2)'!AM44*'手順⑤ (2)'!AM$53</f>
        <v>0</v>
      </c>
      <c r="AN44" s="1025">
        <f>'投入係数 (2)'!AN44*'手順⑤ (2)'!AN$53</f>
        <v>0</v>
      </c>
      <c r="AO44" s="1025">
        <f>'投入係数 (2)'!AO44*'手順⑤ (2)'!AO$53</f>
        <v>0</v>
      </c>
      <c r="AP44" s="1025">
        <f>'投入係数 (2)'!AP44*'手順⑤ (2)'!AP$53</f>
        <v>0</v>
      </c>
      <c r="AQ44" s="1024">
        <f t="shared" si="0"/>
        <v>0</v>
      </c>
    </row>
    <row r="45" spans="2:43" ht="16.5" customHeight="1">
      <c r="B45" s="970" t="s">
        <v>209</v>
      </c>
      <c r="C45" s="969" t="s">
        <v>33</v>
      </c>
      <c r="D45" s="1022">
        <f t="shared" ref="D45:AP45" si="1">SUM(D6:D44)</f>
        <v>0</v>
      </c>
      <c r="E45" s="1021">
        <f t="shared" si="1"/>
        <v>0</v>
      </c>
      <c r="F45" s="1021">
        <f t="shared" si="1"/>
        <v>0</v>
      </c>
      <c r="G45" s="1021">
        <f t="shared" si="1"/>
        <v>0</v>
      </c>
      <c r="H45" s="1021">
        <f t="shared" si="1"/>
        <v>0</v>
      </c>
      <c r="I45" s="1021">
        <f t="shared" si="1"/>
        <v>0</v>
      </c>
      <c r="J45" s="1021">
        <f t="shared" si="1"/>
        <v>0</v>
      </c>
      <c r="K45" s="1021">
        <f t="shared" si="1"/>
        <v>0</v>
      </c>
      <c r="L45" s="1021">
        <f t="shared" si="1"/>
        <v>0</v>
      </c>
      <c r="M45" s="1021">
        <f t="shared" si="1"/>
        <v>0</v>
      </c>
      <c r="N45" s="1021">
        <f t="shared" si="1"/>
        <v>0</v>
      </c>
      <c r="O45" s="1021">
        <f t="shared" si="1"/>
        <v>0</v>
      </c>
      <c r="P45" s="1021">
        <f t="shared" si="1"/>
        <v>0</v>
      </c>
      <c r="Q45" s="1021">
        <f t="shared" si="1"/>
        <v>0</v>
      </c>
      <c r="R45" s="1021">
        <f t="shared" si="1"/>
        <v>0</v>
      </c>
      <c r="S45" s="1021">
        <f t="shared" si="1"/>
        <v>0</v>
      </c>
      <c r="T45" s="1021">
        <f t="shared" si="1"/>
        <v>0</v>
      </c>
      <c r="U45" s="1021">
        <f t="shared" si="1"/>
        <v>0</v>
      </c>
      <c r="V45" s="1021">
        <f t="shared" si="1"/>
        <v>0</v>
      </c>
      <c r="W45" s="1021">
        <f t="shared" si="1"/>
        <v>0</v>
      </c>
      <c r="X45" s="1021">
        <f t="shared" si="1"/>
        <v>0</v>
      </c>
      <c r="Y45" s="1021">
        <f t="shared" si="1"/>
        <v>0</v>
      </c>
      <c r="Z45" s="1021">
        <f t="shared" si="1"/>
        <v>0</v>
      </c>
      <c r="AA45" s="1021">
        <f t="shared" si="1"/>
        <v>0</v>
      </c>
      <c r="AB45" s="1021">
        <f t="shared" si="1"/>
        <v>0</v>
      </c>
      <c r="AC45" s="1021">
        <f t="shared" si="1"/>
        <v>0</v>
      </c>
      <c r="AD45" s="1021">
        <f t="shared" si="1"/>
        <v>0</v>
      </c>
      <c r="AE45" s="1021">
        <f t="shared" si="1"/>
        <v>0</v>
      </c>
      <c r="AF45" s="1021">
        <f t="shared" si="1"/>
        <v>0</v>
      </c>
      <c r="AG45" s="1021">
        <f t="shared" si="1"/>
        <v>0</v>
      </c>
      <c r="AH45" s="1021">
        <f t="shared" si="1"/>
        <v>0</v>
      </c>
      <c r="AI45" s="1021">
        <f t="shared" si="1"/>
        <v>0</v>
      </c>
      <c r="AJ45" s="1021">
        <f t="shared" si="1"/>
        <v>0</v>
      </c>
      <c r="AK45" s="1021">
        <f t="shared" si="1"/>
        <v>0</v>
      </c>
      <c r="AL45" s="1021">
        <f t="shared" si="1"/>
        <v>0</v>
      </c>
      <c r="AM45" s="1021">
        <f t="shared" si="1"/>
        <v>0</v>
      </c>
      <c r="AN45" s="1021">
        <f t="shared" si="1"/>
        <v>0</v>
      </c>
      <c r="AO45" s="1021">
        <f t="shared" si="1"/>
        <v>0</v>
      </c>
      <c r="AP45" s="1021">
        <f t="shared" si="1"/>
        <v>0</v>
      </c>
      <c r="AQ45" s="1020">
        <f t="shared" si="0"/>
        <v>0</v>
      </c>
    </row>
    <row r="46" spans="2:43" ht="16.5" customHeight="1">
      <c r="B46" s="967" t="s">
        <v>210</v>
      </c>
      <c r="C46" s="966" t="s">
        <v>34</v>
      </c>
      <c r="D46" s="1023">
        <f>'投入係数 (2)'!D46*'手順⑤ (2)'!D$53</f>
        <v>0</v>
      </c>
      <c r="E46" s="789">
        <f>'投入係数 (2)'!E46*'手順⑤ (2)'!E$53</f>
        <v>0</v>
      </c>
      <c r="F46" s="789">
        <f>'投入係数 (2)'!F46*'手順⑤ (2)'!F$53</f>
        <v>0</v>
      </c>
      <c r="G46" s="789">
        <f>'投入係数 (2)'!G46*'手順⑤ (2)'!G$53</f>
        <v>0</v>
      </c>
      <c r="H46" s="789">
        <f>'投入係数 (2)'!H46*'手順⑤ (2)'!H$53</f>
        <v>0</v>
      </c>
      <c r="I46" s="789">
        <f>'投入係数 (2)'!I46*'手順⑤ (2)'!I$53</f>
        <v>0</v>
      </c>
      <c r="J46" s="789">
        <f>'投入係数 (2)'!J46*'手順⑤ (2)'!J$53</f>
        <v>0</v>
      </c>
      <c r="K46" s="789">
        <f>'投入係数 (2)'!K46*'手順⑤ (2)'!K$53</f>
        <v>0</v>
      </c>
      <c r="L46" s="789">
        <f>'投入係数 (2)'!L46*'手順⑤ (2)'!L$53</f>
        <v>0</v>
      </c>
      <c r="M46" s="789">
        <f>'投入係数 (2)'!M46*'手順⑤ (2)'!M$53</f>
        <v>0</v>
      </c>
      <c r="N46" s="789">
        <f>'投入係数 (2)'!N46*'手順⑤ (2)'!N$53</f>
        <v>0</v>
      </c>
      <c r="O46" s="789">
        <f>'投入係数 (2)'!O46*'手順⑤ (2)'!O$53</f>
        <v>0</v>
      </c>
      <c r="P46" s="789">
        <f>'投入係数 (2)'!P46*'手順⑤ (2)'!P$53</f>
        <v>0</v>
      </c>
      <c r="Q46" s="789">
        <f>'投入係数 (2)'!Q46*'手順⑤ (2)'!Q$53</f>
        <v>0</v>
      </c>
      <c r="R46" s="789">
        <f>'投入係数 (2)'!R46*'手順⑤ (2)'!R$53</f>
        <v>0</v>
      </c>
      <c r="S46" s="789">
        <f>'投入係数 (2)'!S46*'手順⑤ (2)'!S$53</f>
        <v>0</v>
      </c>
      <c r="T46" s="789">
        <f>'投入係数 (2)'!T46*'手順⑤ (2)'!T$53</f>
        <v>0</v>
      </c>
      <c r="U46" s="789">
        <f>'投入係数 (2)'!U46*'手順⑤ (2)'!U$53</f>
        <v>0</v>
      </c>
      <c r="V46" s="789">
        <f>'投入係数 (2)'!V46*'手順⑤ (2)'!V$53</f>
        <v>0</v>
      </c>
      <c r="W46" s="789">
        <f>'投入係数 (2)'!W46*'手順⑤ (2)'!W$53</f>
        <v>0</v>
      </c>
      <c r="X46" s="789">
        <f>'投入係数 (2)'!X46*'手順⑤ (2)'!X$53</f>
        <v>0</v>
      </c>
      <c r="Y46" s="789">
        <f>'投入係数 (2)'!Y46*'手順⑤ (2)'!Y$53</f>
        <v>0</v>
      </c>
      <c r="Z46" s="789">
        <f>'投入係数 (2)'!Z46*'手順⑤ (2)'!Z$53</f>
        <v>0</v>
      </c>
      <c r="AA46" s="789">
        <f>'投入係数 (2)'!AA46*'手順⑤ (2)'!AA$53</f>
        <v>0</v>
      </c>
      <c r="AB46" s="789">
        <f>'投入係数 (2)'!AB46*'手順⑤ (2)'!AB$53</f>
        <v>0</v>
      </c>
      <c r="AC46" s="789">
        <f>'投入係数 (2)'!AC46*'手順⑤ (2)'!AC$53</f>
        <v>0</v>
      </c>
      <c r="AD46" s="789">
        <f>'投入係数 (2)'!AD46*'手順⑤ (2)'!AD$53</f>
        <v>0</v>
      </c>
      <c r="AE46" s="789">
        <f>'投入係数 (2)'!AE46*'手順⑤ (2)'!AE$53</f>
        <v>0</v>
      </c>
      <c r="AF46" s="789">
        <f>'投入係数 (2)'!AF46*'手順⑤ (2)'!AF$53</f>
        <v>0</v>
      </c>
      <c r="AG46" s="789">
        <f>'投入係数 (2)'!AG46*'手順⑤ (2)'!AG$53</f>
        <v>0</v>
      </c>
      <c r="AH46" s="789">
        <f>'投入係数 (2)'!AH46*'手順⑤ (2)'!AH$53</f>
        <v>0</v>
      </c>
      <c r="AI46" s="789">
        <f>'投入係数 (2)'!AI46*'手順⑤ (2)'!AI$53</f>
        <v>0</v>
      </c>
      <c r="AJ46" s="789">
        <f>'投入係数 (2)'!AJ46*'手順⑤ (2)'!AJ$53</f>
        <v>0</v>
      </c>
      <c r="AK46" s="789">
        <f>'投入係数 (2)'!AK46*'手順⑤ (2)'!AK$53</f>
        <v>0</v>
      </c>
      <c r="AL46" s="789">
        <f>'投入係数 (2)'!AL46*'手順⑤ (2)'!AL$53</f>
        <v>0</v>
      </c>
      <c r="AM46" s="789">
        <f>'投入係数 (2)'!AM46*'手順⑤ (2)'!AM$53</f>
        <v>0</v>
      </c>
      <c r="AN46" s="789">
        <f>'投入係数 (2)'!AN46*'手順⑤ (2)'!AN$53</f>
        <v>0</v>
      </c>
      <c r="AO46" s="789">
        <f>'投入係数 (2)'!AO46*'手順⑤ (2)'!AO$53</f>
        <v>0</v>
      </c>
      <c r="AP46" s="789">
        <f>'投入係数 (2)'!AP46*'手順⑤ (2)'!AP$53</f>
        <v>0</v>
      </c>
      <c r="AQ46" s="773">
        <f t="shared" si="0"/>
        <v>0</v>
      </c>
    </row>
    <row r="47" spans="2:43" ht="16.5" customHeight="1">
      <c r="B47" s="967" t="s">
        <v>238</v>
      </c>
      <c r="C47" s="966" t="s">
        <v>35</v>
      </c>
      <c r="D47" s="1023">
        <f>'投入係数 (2)'!D47*'手順⑤ (2)'!D$53</f>
        <v>0</v>
      </c>
      <c r="E47" s="789">
        <f>'投入係数 (2)'!E47*'手順⑤ (2)'!E$53</f>
        <v>0</v>
      </c>
      <c r="F47" s="789">
        <f>'投入係数 (2)'!F47*'手順⑤ (2)'!F$53</f>
        <v>0</v>
      </c>
      <c r="G47" s="789">
        <f>'投入係数 (2)'!G47*'手順⑤ (2)'!G$53</f>
        <v>0</v>
      </c>
      <c r="H47" s="789">
        <f>'投入係数 (2)'!H47*'手順⑤ (2)'!H$53</f>
        <v>0</v>
      </c>
      <c r="I47" s="789">
        <f>'投入係数 (2)'!I47*'手順⑤ (2)'!I$53</f>
        <v>0</v>
      </c>
      <c r="J47" s="789">
        <f>'投入係数 (2)'!J47*'手順⑤ (2)'!J$53</f>
        <v>0</v>
      </c>
      <c r="K47" s="789">
        <f>'投入係数 (2)'!K47*'手順⑤ (2)'!K$53</f>
        <v>0</v>
      </c>
      <c r="L47" s="789">
        <f>'投入係数 (2)'!L47*'手順⑤ (2)'!L$53</f>
        <v>0</v>
      </c>
      <c r="M47" s="789">
        <f>'投入係数 (2)'!M47*'手順⑤ (2)'!M$53</f>
        <v>0</v>
      </c>
      <c r="N47" s="789">
        <f>'投入係数 (2)'!N47*'手順⑤ (2)'!N$53</f>
        <v>0</v>
      </c>
      <c r="O47" s="789">
        <f>'投入係数 (2)'!O47*'手順⑤ (2)'!O$53</f>
        <v>0</v>
      </c>
      <c r="P47" s="789">
        <f>'投入係数 (2)'!P47*'手順⑤ (2)'!P$53</f>
        <v>0</v>
      </c>
      <c r="Q47" s="789">
        <f>'投入係数 (2)'!Q47*'手順⑤ (2)'!Q$53</f>
        <v>0</v>
      </c>
      <c r="R47" s="789">
        <f>'投入係数 (2)'!R47*'手順⑤ (2)'!R$53</f>
        <v>0</v>
      </c>
      <c r="S47" s="789">
        <f>'投入係数 (2)'!S47*'手順⑤ (2)'!S$53</f>
        <v>0</v>
      </c>
      <c r="T47" s="789">
        <f>'投入係数 (2)'!T47*'手順⑤ (2)'!T$53</f>
        <v>0</v>
      </c>
      <c r="U47" s="789">
        <f>'投入係数 (2)'!U47*'手順⑤ (2)'!U$53</f>
        <v>0</v>
      </c>
      <c r="V47" s="789">
        <f>'投入係数 (2)'!V47*'手順⑤ (2)'!V$53</f>
        <v>0</v>
      </c>
      <c r="W47" s="789">
        <f>'投入係数 (2)'!W47*'手順⑤ (2)'!W$53</f>
        <v>0</v>
      </c>
      <c r="X47" s="789">
        <f>'投入係数 (2)'!X47*'手順⑤ (2)'!X$53</f>
        <v>0</v>
      </c>
      <c r="Y47" s="789">
        <f>'投入係数 (2)'!Y47*'手順⑤ (2)'!Y$53</f>
        <v>0</v>
      </c>
      <c r="Z47" s="789">
        <f>'投入係数 (2)'!Z47*'手順⑤ (2)'!Z$53</f>
        <v>0</v>
      </c>
      <c r="AA47" s="789">
        <f>'投入係数 (2)'!AA47*'手順⑤ (2)'!AA$53</f>
        <v>0</v>
      </c>
      <c r="AB47" s="789">
        <f>'投入係数 (2)'!AB47*'手順⑤ (2)'!AB$53</f>
        <v>0</v>
      </c>
      <c r="AC47" s="789">
        <f>'投入係数 (2)'!AC47*'手順⑤ (2)'!AC$53</f>
        <v>0</v>
      </c>
      <c r="AD47" s="789">
        <f>'投入係数 (2)'!AD47*'手順⑤ (2)'!AD$53</f>
        <v>0</v>
      </c>
      <c r="AE47" s="789">
        <f>'投入係数 (2)'!AE47*'手順⑤ (2)'!AE$53</f>
        <v>0</v>
      </c>
      <c r="AF47" s="789">
        <f>'投入係数 (2)'!AF47*'手順⑤ (2)'!AF$53</f>
        <v>0</v>
      </c>
      <c r="AG47" s="789">
        <f>'投入係数 (2)'!AG47*'手順⑤ (2)'!AG$53</f>
        <v>0</v>
      </c>
      <c r="AH47" s="789">
        <f>'投入係数 (2)'!AH47*'手順⑤ (2)'!AH$53</f>
        <v>0</v>
      </c>
      <c r="AI47" s="789">
        <f>'投入係数 (2)'!AI47*'手順⑤ (2)'!AI$53</f>
        <v>0</v>
      </c>
      <c r="AJ47" s="789">
        <f>'投入係数 (2)'!AJ47*'手順⑤ (2)'!AJ$53</f>
        <v>0</v>
      </c>
      <c r="AK47" s="789">
        <f>'投入係数 (2)'!AK47*'手順⑤ (2)'!AK$53</f>
        <v>0</v>
      </c>
      <c r="AL47" s="789">
        <f>'投入係数 (2)'!AL47*'手順⑤ (2)'!AL$53</f>
        <v>0</v>
      </c>
      <c r="AM47" s="789">
        <f>'投入係数 (2)'!AM47*'手順⑤ (2)'!AM$53</f>
        <v>0</v>
      </c>
      <c r="AN47" s="789">
        <f>'投入係数 (2)'!AN47*'手順⑤ (2)'!AN$53</f>
        <v>0</v>
      </c>
      <c r="AO47" s="789">
        <f>'投入係数 (2)'!AO47*'手順⑤ (2)'!AO$53</f>
        <v>0</v>
      </c>
      <c r="AP47" s="789">
        <f>'投入係数 (2)'!AP47*'手順⑤ (2)'!AP$53</f>
        <v>0</v>
      </c>
      <c r="AQ47" s="773">
        <f t="shared" si="0"/>
        <v>0</v>
      </c>
    </row>
    <row r="48" spans="2:43" ht="16.5" customHeight="1">
      <c r="B48" s="967" t="s">
        <v>240</v>
      </c>
      <c r="C48" s="966" t="s">
        <v>36</v>
      </c>
      <c r="D48" s="1023">
        <f>'投入係数 (2)'!D48*'手順⑤ (2)'!D$53</f>
        <v>0</v>
      </c>
      <c r="E48" s="789">
        <f>'投入係数 (2)'!E48*'手順⑤ (2)'!E$53</f>
        <v>0</v>
      </c>
      <c r="F48" s="789">
        <f>'投入係数 (2)'!F48*'手順⑤ (2)'!F$53</f>
        <v>0</v>
      </c>
      <c r="G48" s="789">
        <f>'投入係数 (2)'!G48*'手順⑤ (2)'!G$53</f>
        <v>0</v>
      </c>
      <c r="H48" s="789">
        <f>'投入係数 (2)'!H48*'手順⑤ (2)'!H$53</f>
        <v>0</v>
      </c>
      <c r="I48" s="789">
        <f>'投入係数 (2)'!I48*'手順⑤ (2)'!I$53</f>
        <v>0</v>
      </c>
      <c r="J48" s="789">
        <f>'投入係数 (2)'!J48*'手順⑤ (2)'!J$53</f>
        <v>0</v>
      </c>
      <c r="K48" s="789">
        <f>'投入係数 (2)'!K48*'手順⑤ (2)'!K$53</f>
        <v>0</v>
      </c>
      <c r="L48" s="789">
        <f>'投入係数 (2)'!L48*'手順⑤ (2)'!L$53</f>
        <v>0</v>
      </c>
      <c r="M48" s="789">
        <f>'投入係数 (2)'!M48*'手順⑤ (2)'!M$53</f>
        <v>0</v>
      </c>
      <c r="N48" s="789">
        <f>'投入係数 (2)'!N48*'手順⑤ (2)'!N$53</f>
        <v>0</v>
      </c>
      <c r="O48" s="789">
        <f>'投入係数 (2)'!O48*'手順⑤ (2)'!O$53</f>
        <v>0</v>
      </c>
      <c r="P48" s="789">
        <f>'投入係数 (2)'!P48*'手順⑤ (2)'!P$53</f>
        <v>0</v>
      </c>
      <c r="Q48" s="789">
        <f>'投入係数 (2)'!Q48*'手順⑤ (2)'!Q$53</f>
        <v>0</v>
      </c>
      <c r="R48" s="789">
        <f>'投入係数 (2)'!R48*'手順⑤ (2)'!R$53</f>
        <v>0</v>
      </c>
      <c r="S48" s="789">
        <f>'投入係数 (2)'!S48*'手順⑤ (2)'!S$53</f>
        <v>0</v>
      </c>
      <c r="T48" s="789">
        <f>'投入係数 (2)'!T48*'手順⑤ (2)'!T$53</f>
        <v>0</v>
      </c>
      <c r="U48" s="789">
        <f>'投入係数 (2)'!U48*'手順⑤ (2)'!U$53</f>
        <v>0</v>
      </c>
      <c r="V48" s="789">
        <f>'投入係数 (2)'!V48*'手順⑤ (2)'!V$53</f>
        <v>0</v>
      </c>
      <c r="W48" s="789">
        <f>'投入係数 (2)'!W48*'手順⑤ (2)'!W$53</f>
        <v>0</v>
      </c>
      <c r="X48" s="789">
        <f>'投入係数 (2)'!X48*'手順⑤ (2)'!X$53</f>
        <v>0</v>
      </c>
      <c r="Y48" s="789">
        <f>'投入係数 (2)'!Y48*'手順⑤ (2)'!Y$53</f>
        <v>0</v>
      </c>
      <c r="Z48" s="789">
        <f>'投入係数 (2)'!Z48*'手順⑤ (2)'!Z$53</f>
        <v>0</v>
      </c>
      <c r="AA48" s="789">
        <f>'投入係数 (2)'!AA48*'手順⑤ (2)'!AA$53</f>
        <v>0</v>
      </c>
      <c r="AB48" s="789">
        <f>'投入係数 (2)'!AB48*'手順⑤ (2)'!AB$53</f>
        <v>0</v>
      </c>
      <c r="AC48" s="789">
        <f>'投入係数 (2)'!AC48*'手順⑤ (2)'!AC$53</f>
        <v>0</v>
      </c>
      <c r="AD48" s="789">
        <f>'投入係数 (2)'!AD48*'手順⑤ (2)'!AD$53</f>
        <v>0</v>
      </c>
      <c r="AE48" s="789">
        <f>'投入係数 (2)'!AE48*'手順⑤ (2)'!AE$53</f>
        <v>0</v>
      </c>
      <c r="AF48" s="789">
        <f>'投入係数 (2)'!AF48*'手順⑤ (2)'!AF$53</f>
        <v>0</v>
      </c>
      <c r="AG48" s="789">
        <f>'投入係数 (2)'!AG48*'手順⑤ (2)'!AG$53</f>
        <v>0</v>
      </c>
      <c r="AH48" s="789">
        <f>'投入係数 (2)'!AH48*'手順⑤ (2)'!AH$53</f>
        <v>0</v>
      </c>
      <c r="AI48" s="789">
        <f>'投入係数 (2)'!AI48*'手順⑤ (2)'!AI$53</f>
        <v>0</v>
      </c>
      <c r="AJ48" s="789">
        <f>'投入係数 (2)'!AJ48*'手順⑤ (2)'!AJ$53</f>
        <v>0</v>
      </c>
      <c r="AK48" s="789">
        <f>'投入係数 (2)'!AK48*'手順⑤ (2)'!AK$53</f>
        <v>0</v>
      </c>
      <c r="AL48" s="789">
        <f>'投入係数 (2)'!AL48*'手順⑤ (2)'!AL$53</f>
        <v>0</v>
      </c>
      <c r="AM48" s="789">
        <f>'投入係数 (2)'!AM48*'手順⑤ (2)'!AM$53</f>
        <v>0</v>
      </c>
      <c r="AN48" s="789">
        <f>'投入係数 (2)'!AN48*'手順⑤ (2)'!AN$53</f>
        <v>0</v>
      </c>
      <c r="AO48" s="789">
        <f>'投入係数 (2)'!AO48*'手順⑤ (2)'!AO$53</f>
        <v>0</v>
      </c>
      <c r="AP48" s="789">
        <f>'投入係数 (2)'!AP48*'手順⑤ (2)'!AP$53</f>
        <v>0</v>
      </c>
      <c r="AQ48" s="773">
        <f t="shared" si="0"/>
        <v>0</v>
      </c>
    </row>
    <row r="49" spans="2:43" ht="16.5" customHeight="1">
      <c r="B49" s="967" t="s">
        <v>242</v>
      </c>
      <c r="C49" s="966" t="s">
        <v>37</v>
      </c>
      <c r="D49" s="1023">
        <f>'投入係数 (2)'!D49*'手順⑤ (2)'!D$53</f>
        <v>0</v>
      </c>
      <c r="E49" s="789">
        <f>'投入係数 (2)'!E49*'手順⑤ (2)'!E$53</f>
        <v>0</v>
      </c>
      <c r="F49" s="789">
        <f>'投入係数 (2)'!F49*'手順⑤ (2)'!F$53</f>
        <v>0</v>
      </c>
      <c r="G49" s="789">
        <f>'投入係数 (2)'!G49*'手順⑤ (2)'!G$53</f>
        <v>0</v>
      </c>
      <c r="H49" s="789">
        <f>'投入係数 (2)'!H49*'手順⑤ (2)'!H$53</f>
        <v>0</v>
      </c>
      <c r="I49" s="789">
        <f>'投入係数 (2)'!I49*'手順⑤ (2)'!I$53</f>
        <v>0</v>
      </c>
      <c r="J49" s="789">
        <f>'投入係数 (2)'!J49*'手順⑤ (2)'!J$53</f>
        <v>0</v>
      </c>
      <c r="K49" s="789">
        <f>'投入係数 (2)'!K49*'手順⑤ (2)'!K$53</f>
        <v>0</v>
      </c>
      <c r="L49" s="789">
        <f>'投入係数 (2)'!L49*'手順⑤ (2)'!L$53</f>
        <v>0</v>
      </c>
      <c r="M49" s="789">
        <f>'投入係数 (2)'!M49*'手順⑤ (2)'!M$53</f>
        <v>0</v>
      </c>
      <c r="N49" s="789">
        <f>'投入係数 (2)'!N49*'手順⑤ (2)'!N$53</f>
        <v>0</v>
      </c>
      <c r="O49" s="789">
        <f>'投入係数 (2)'!O49*'手順⑤ (2)'!O$53</f>
        <v>0</v>
      </c>
      <c r="P49" s="789">
        <f>'投入係数 (2)'!P49*'手順⑤ (2)'!P$53</f>
        <v>0</v>
      </c>
      <c r="Q49" s="789">
        <f>'投入係数 (2)'!Q49*'手順⑤ (2)'!Q$53</f>
        <v>0</v>
      </c>
      <c r="R49" s="789">
        <f>'投入係数 (2)'!R49*'手順⑤ (2)'!R$53</f>
        <v>0</v>
      </c>
      <c r="S49" s="789">
        <f>'投入係数 (2)'!S49*'手順⑤ (2)'!S$53</f>
        <v>0</v>
      </c>
      <c r="T49" s="789">
        <f>'投入係数 (2)'!T49*'手順⑤ (2)'!T$53</f>
        <v>0</v>
      </c>
      <c r="U49" s="789">
        <f>'投入係数 (2)'!U49*'手順⑤ (2)'!U$53</f>
        <v>0</v>
      </c>
      <c r="V49" s="789">
        <f>'投入係数 (2)'!V49*'手順⑤ (2)'!V$53</f>
        <v>0</v>
      </c>
      <c r="W49" s="789">
        <f>'投入係数 (2)'!W49*'手順⑤ (2)'!W$53</f>
        <v>0</v>
      </c>
      <c r="X49" s="789">
        <f>'投入係数 (2)'!X49*'手順⑤ (2)'!X$53</f>
        <v>0</v>
      </c>
      <c r="Y49" s="789">
        <f>'投入係数 (2)'!Y49*'手順⑤ (2)'!Y$53</f>
        <v>0</v>
      </c>
      <c r="Z49" s="789">
        <f>'投入係数 (2)'!Z49*'手順⑤ (2)'!Z$53</f>
        <v>0</v>
      </c>
      <c r="AA49" s="789">
        <f>'投入係数 (2)'!AA49*'手順⑤ (2)'!AA$53</f>
        <v>0</v>
      </c>
      <c r="AB49" s="789">
        <f>'投入係数 (2)'!AB49*'手順⑤ (2)'!AB$53</f>
        <v>0</v>
      </c>
      <c r="AC49" s="789">
        <f>'投入係数 (2)'!AC49*'手順⑤ (2)'!AC$53</f>
        <v>0</v>
      </c>
      <c r="AD49" s="789">
        <f>'投入係数 (2)'!AD49*'手順⑤ (2)'!AD$53</f>
        <v>0</v>
      </c>
      <c r="AE49" s="789">
        <f>'投入係数 (2)'!AE49*'手順⑤ (2)'!AE$53</f>
        <v>0</v>
      </c>
      <c r="AF49" s="789">
        <f>'投入係数 (2)'!AF49*'手順⑤ (2)'!AF$53</f>
        <v>0</v>
      </c>
      <c r="AG49" s="789">
        <f>'投入係数 (2)'!AG49*'手順⑤ (2)'!AG$53</f>
        <v>0</v>
      </c>
      <c r="AH49" s="789">
        <f>'投入係数 (2)'!AH49*'手順⑤ (2)'!AH$53</f>
        <v>0</v>
      </c>
      <c r="AI49" s="789">
        <f>'投入係数 (2)'!AI49*'手順⑤ (2)'!AI$53</f>
        <v>0</v>
      </c>
      <c r="AJ49" s="789">
        <f>'投入係数 (2)'!AJ49*'手順⑤ (2)'!AJ$53</f>
        <v>0</v>
      </c>
      <c r="AK49" s="789">
        <f>'投入係数 (2)'!AK49*'手順⑤ (2)'!AK$53</f>
        <v>0</v>
      </c>
      <c r="AL49" s="789">
        <f>'投入係数 (2)'!AL49*'手順⑤ (2)'!AL$53</f>
        <v>0</v>
      </c>
      <c r="AM49" s="789">
        <f>'投入係数 (2)'!AM49*'手順⑤ (2)'!AM$53</f>
        <v>0</v>
      </c>
      <c r="AN49" s="789">
        <f>'投入係数 (2)'!AN49*'手順⑤ (2)'!AN$53</f>
        <v>0</v>
      </c>
      <c r="AO49" s="789">
        <f>'投入係数 (2)'!AO49*'手順⑤ (2)'!AO$53</f>
        <v>0</v>
      </c>
      <c r="AP49" s="789">
        <f>'投入係数 (2)'!AP49*'手順⑤ (2)'!AP$53</f>
        <v>0</v>
      </c>
      <c r="AQ49" s="773">
        <f t="shared" si="0"/>
        <v>0</v>
      </c>
    </row>
    <row r="50" spans="2:43" ht="16.5" customHeight="1">
      <c r="B50" s="967" t="s">
        <v>243</v>
      </c>
      <c r="C50" s="968" t="s">
        <v>38</v>
      </c>
      <c r="D50" s="1023">
        <f>'投入係数 (2)'!D50*'手順⑤ (2)'!D$53</f>
        <v>0</v>
      </c>
      <c r="E50" s="789">
        <f>'投入係数 (2)'!E50*'手順⑤ (2)'!E$53</f>
        <v>0</v>
      </c>
      <c r="F50" s="789">
        <f>'投入係数 (2)'!F50*'手順⑤ (2)'!F$53</f>
        <v>0</v>
      </c>
      <c r="G50" s="789">
        <f>'投入係数 (2)'!G50*'手順⑤ (2)'!G$53</f>
        <v>0</v>
      </c>
      <c r="H50" s="789">
        <f>'投入係数 (2)'!H50*'手順⑤ (2)'!H$53</f>
        <v>0</v>
      </c>
      <c r="I50" s="789">
        <f>'投入係数 (2)'!I50*'手順⑤ (2)'!I$53</f>
        <v>0</v>
      </c>
      <c r="J50" s="789">
        <f>'投入係数 (2)'!J50*'手順⑤ (2)'!J$53</f>
        <v>0</v>
      </c>
      <c r="K50" s="789">
        <f>'投入係数 (2)'!K50*'手順⑤ (2)'!K$53</f>
        <v>0</v>
      </c>
      <c r="L50" s="789">
        <f>'投入係数 (2)'!L50*'手順⑤ (2)'!L$53</f>
        <v>0</v>
      </c>
      <c r="M50" s="789">
        <f>'投入係数 (2)'!M50*'手順⑤ (2)'!M$53</f>
        <v>0</v>
      </c>
      <c r="N50" s="789">
        <f>'投入係数 (2)'!N50*'手順⑤ (2)'!N$53</f>
        <v>0</v>
      </c>
      <c r="O50" s="789">
        <f>'投入係数 (2)'!O50*'手順⑤ (2)'!O$53</f>
        <v>0</v>
      </c>
      <c r="P50" s="789">
        <f>'投入係数 (2)'!P50*'手順⑤ (2)'!P$53</f>
        <v>0</v>
      </c>
      <c r="Q50" s="789">
        <f>'投入係数 (2)'!Q50*'手順⑤ (2)'!Q$53</f>
        <v>0</v>
      </c>
      <c r="R50" s="789">
        <f>'投入係数 (2)'!R50*'手順⑤ (2)'!R$53</f>
        <v>0</v>
      </c>
      <c r="S50" s="789">
        <f>'投入係数 (2)'!S50*'手順⑤ (2)'!S$53</f>
        <v>0</v>
      </c>
      <c r="T50" s="789">
        <f>'投入係数 (2)'!T50*'手順⑤ (2)'!T$53</f>
        <v>0</v>
      </c>
      <c r="U50" s="789">
        <f>'投入係数 (2)'!U50*'手順⑤ (2)'!U$53</f>
        <v>0</v>
      </c>
      <c r="V50" s="789">
        <f>'投入係数 (2)'!V50*'手順⑤ (2)'!V$53</f>
        <v>0</v>
      </c>
      <c r="W50" s="789">
        <f>'投入係数 (2)'!W50*'手順⑤ (2)'!W$53</f>
        <v>0</v>
      </c>
      <c r="X50" s="789">
        <f>'投入係数 (2)'!X50*'手順⑤ (2)'!X$53</f>
        <v>0</v>
      </c>
      <c r="Y50" s="789">
        <f>'投入係数 (2)'!Y50*'手順⑤ (2)'!Y$53</f>
        <v>0</v>
      </c>
      <c r="Z50" s="789">
        <f>'投入係数 (2)'!Z50*'手順⑤ (2)'!Z$53</f>
        <v>0</v>
      </c>
      <c r="AA50" s="789">
        <f>'投入係数 (2)'!AA50*'手順⑤ (2)'!AA$53</f>
        <v>0</v>
      </c>
      <c r="AB50" s="789">
        <f>'投入係数 (2)'!AB50*'手順⑤ (2)'!AB$53</f>
        <v>0</v>
      </c>
      <c r="AC50" s="789">
        <f>'投入係数 (2)'!AC50*'手順⑤ (2)'!AC$53</f>
        <v>0</v>
      </c>
      <c r="AD50" s="789">
        <f>'投入係数 (2)'!AD50*'手順⑤ (2)'!AD$53</f>
        <v>0</v>
      </c>
      <c r="AE50" s="789">
        <f>'投入係数 (2)'!AE50*'手順⑤ (2)'!AE$53</f>
        <v>0</v>
      </c>
      <c r="AF50" s="789">
        <f>'投入係数 (2)'!AF50*'手順⑤ (2)'!AF$53</f>
        <v>0</v>
      </c>
      <c r="AG50" s="789">
        <f>'投入係数 (2)'!AG50*'手順⑤ (2)'!AG$53</f>
        <v>0</v>
      </c>
      <c r="AH50" s="789">
        <f>'投入係数 (2)'!AH50*'手順⑤ (2)'!AH$53</f>
        <v>0</v>
      </c>
      <c r="AI50" s="789">
        <f>'投入係数 (2)'!AI50*'手順⑤ (2)'!AI$53</f>
        <v>0</v>
      </c>
      <c r="AJ50" s="789">
        <f>'投入係数 (2)'!AJ50*'手順⑤ (2)'!AJ$53</f>
        <v>0</v>
      </c>
      <c r="AK50" s="789">
        <f>'投入係数 (2)'!AK50*'手順⑤ (2)'!AK$53</f>
        <v>0</v>
      </c>
      <c r="AL50" s="789">
        <f>'投入係数 (2)'!AL50*'手順⑤ (2)'!AL$53</f>
        <v>0</v>
      </c>
      <c r="AM50" s="789">
        <f>'投入係数 (2)'!AM50*'手順⑤ (2)'!AM$53</f>
        <v>0</v>
      </c>
      <c r="AN50" s="789">
        <f>'投入係数 (2)'!AN50*'手順⑤ (2)'!AN$53</f>
        <v>0</v>
      </c>
      <c r="AO50" s="789">
        <f>'投入係数 (2)'!AO50*'手順⑤ (2)'!AO$53</f>
        <v>0</v>
      </c>
      <c r="AP50" s="789">
        <f>'投入係数 (2)'!AP50*'手順⑤ (2)'!AP$53</f>
        <v>0</v>
      </c>
      <c r="AQ50" s="773">
        <f t="shared" si="0"/>
        <v>0</v>
      </c>
    </row>
    <row r="51" spans="2:43" ht="16.5" customHeight="1">
      <c r="B51" s="967" t="s">
        <v>244</v>
      </c>
      <c r="C51" s="966" t="s">
        <v>39</v>
      </c>
      <c r="D51" s="1023">
        <f>'投入係数 (2)'!D51*'手順⑤ (2)'!D$53</f>
        <v>0</v>
      </c>
      <c r="E51" s="789">
        <f>'投入係数 (2)'!E51*'手順⑤ (2)'!E$53</f>
        <v>0</v>
      </c>
      <c r="F51" s="789">
        <f>'投入係数 (2)'!F51*'手順⑤ (2)'!F$53</f>
        <v>0</v>
      </c>
      <c r="G51" s="789">
        <f>'投入係数 (2)'!G51*'手順⑤ (2)'!G$53</f>
        <v>0</v>
      </c>
      <c r="H51" s="789">
        <f>'投入係数 (2)'!H51*'手順⑤ (2)'!H$53</f>
        <v>0</v>
      </c>
      <c r="I51" s="789">
        <f>'投入係数 (2)'!I51*'手順⑤ (2)'!I$53</f>
        <v>0</v>
      </c>
      <c r="J51" s="789">
        <f>'投入係数 (2)'!J51*'手順⑤ (2)'!J$53</f>
        <v>0</v>
      </c>
      <c r="K51" s="789">
        <f>'投入係数 (2)'!K51*'手順⑤ (2)'!K$53</f>
        <v>0</v>
      </c>
      <c r="L51" s="789">
        <f>'投入係数 (2)'!L51*'手順⑤ (2)'!L$53</f>
        <v>0</v>
      </c>
      <c r="M51" s="789">
        <f>'投入係数 (2)'!M51*'手順⑤ (2)'!M$53</f>
        <v>0</v>
      </c>
      <c r="N51" s="789">
        <f>'投入係数 (2)'!N51*'手順⑤ (2)'!N$53</f>
        <v>0</v>
      </c>
      <c r="O51" s="789">
        <f>'投入係数 (2)'!O51*'手順⑤ (2)'!O$53</f>
        <v>0</v>
      </c>
      <c r="P51" s="789">
        <f>'投入係数 (2)'!P51*'手順⑤ (2)'!P$53</f>
        <v>0</v>
      </c>
      <c r="Q51" s="789">
        <f>'投入係数 (2)'!Q51*'手順⑤ (2)'!Q$53</f>
        <v>0</v>
      </c>
      <c r="R51" s="789">
        <f>'投入係数 (2)'!R51*'手順⑤ (2)'!R$53</f>
        <v>0</v>
      </c>
      <c r="S51" s="789">
        <f>'投入係数 (2)'!S51*'手順⑤ (2)'!S$53</f>
        <v>0</v>
      </c>
      <c r="T51" s="789">
        <f>'投入係数 (2)'!T51*'手順⑤ (2)'!T$53</f>
        <v>0</v>
      </c>
      <c r="U51" s="789">
        <f>'投入係数 (2)'!U51*'手順⑤ (2)'!U$53</f>
        <v>0</v>
      </c>
      <c r="V51" s="789">
        <f>'投入係数 (2)'!V51*'手順⑤ (2)'!V$53</f>
        <v>0</v>
      </c>
      <c r="W51" s="789">
        <f>'投入係数 (2)'!W51*'手順⑤ (2)'!W$53</f>
        <v>0</v>
      </c>
      <c r="X51" s="789">
        <f>'投入係数 (2)'!X51*'手順⑤ (2)'!X$53</f>
        <v>0</v>
      </c>
      <c r="Y51" s="789">
        <f>'投入係数 (2)'!Y51*'手順⑤ (2)'!Y$53</f>
        <v>0</v>
      </c>
      <c r="Z51" s="789">
        <f>'投入係数 (2)'!Z51*'手順⑤ (2)'!Z$53</f>
        <v>0</v>
      </c>
      <c r="AA51" s="789">
        <f>'投入係数 (2)'!AA51*'手順⑤ (2)'!AA$53</f>
        <v>0</v>
      </c>
      <c r="AB51" s="789">
        <f>'投入係数 (2)'!AB51*'手順⑤ (2)'!AB$53</f>
        <v>0</v>
      </c>
      <c r="AC51" s="789">
        <f>'投入係数 (2)'!AC51*'手順⑤ (2)'!AC$53</f>
        <v>0</v>
      </c>
      <c r="AD51" s="789">
        <f>'投入係数 (2)'!AD51*'手順⑤ (2)'!AD$53</f>
        <v>0</v>
      </c>
      <c r="AE51" s="789">
        <f>'投入係数 (2)'!AE51*'手順⑤ (2)'!AE$53</f>
        <v>0</v>
      </c>
      <c r="AF51" s="789">
        <f>'投入係数 (2)'!AF51*'手順⑤ (2)'!AF$53</f>
        <v>0</v>
      </c>
      <c r="AG51" s="789">
        <f>'投入係数 (2)'!AG51*'手順⑤ (2)'!AG$53</f>
        <v>0</v>
      </c>
      <c r="AH51" s="789">
        <f>'投入係数 (2)'!AH51*'手順⑤ (2)'!AH$53</f>
        <v>0</v>
      </c>
      <c r="AI51" s="789">
        <f>'投入係数 (2)'!AI51*'手順⑤ (2)'!AI$53</f>
        <v>0</v>
      </c>
      <c r="AJ51" s="789">
        <f>'投入係数 (2)'!AJ51*'手順⑤ (2)'!AJ$53</f>
        <v>0</v>
      </c>
      <c r="AK51" s="789">
        <f>'投入係数 (2)'!AK51*'手順⑤ (2)'!AK$53</f>
        <v>0</v>
      </c>
      <c r="AL51" s="789">
        <f>'投入係数 (2)'!AL51*'手順⑤ (2)'!AL$53</f>
        <v>0</v>
      </c>
      <c r="AM51" s="789">
        <f>'投入係数 (2)'!AM51*'手順⑤ (2)'!AM$53</f>
        <v>0</v>
      </c>
      <c r="AN51" s="789">
        <f>'投入係数 (2)'!AN51*'手順⑤ (2)'!AN$53</f>
        <v>0</v>
      </c>
      <c r="AO51" s="789">
        <f>'投入係数 (2)'!AO51*'手順⑤ (2)'!AO$53</f>
        <v>0</v>
      </c>
      <c r="AP51" s="789">
        <f>'投入係数 (2)'!AP51*'手順⑤ (2)'!AP$53</f>
        <v>0</v>
      </c>
      <c r="AQ51" s="773">
        <f t="shared" si="0"/>
        <v>0</v>
      </c>
    </row>
    <row r="52" spans="2:43" ht="16.5" customHeight="1">
      <c r="B52" s="964" t="s">
        <v>245</v>
      </c>
      <c r="C52" s="963" t="s">
        <v>40</v>
      </c>
      <c r="D52" s="1022">
        <f t="shared" ref="D52:AP52" si="2">SUM(D46:D51)</f>
        <v>0</v>
      </c>
      <c r="E52" s="1021">
        <f t="shared" si="2"/>
        <v>0</v>
      </c>
      <c r="F52" s="1021">
        <f t="shared" si="2"/>
        <v>0</v>
      </c>
      <c r="G52" s="1021">
        <f t="shared" si="2"/>
        <v>0</v>
      </c>
      <c r="H52" s="1021">
        <f t="shared" si="2"/>
        <v>0</v>
      </c>
      <c r="I52" s="1021">
        <f t="shared" si="2"/>
        <v>0</v>
      </c>
      <c r="J52" s="1021">
        <f t="shared" si="2"/>
        <v>0</v>
      </c>
      <c r="K52" s="1021">
        <f t="shared" si="2"/>
        <v>0</v>
      </c>
      <c r="L52" s="1021">
        <f t="shared" si="2"/>
        <v>0</v>
      </c>
      <c r="M52" s="1021">
        <f t="shared" si="2"/>
        <v>0</v>
      </c>
      <c r="N52" s="1021">
        <f t="shared" si="2"/>
        <v>0</v>
      </c>
      <c r="O52" s="1021">
        <f t="shared" si="2"/>
        <v>0</v>
      </c>
      <c r="P52" s="1021">
        <f t="shared" si="2"/>
        <v>0</v>
      </c>
      <c r="Q52" s="1021">
        <f t="shared" si="2"/>
        <v>0</v>
      </c>
      <c r="R52" s="1021">
        <f t="shared" si="2"/>
        <v>0</v>
      </c>
      <c r="S52" s="1021">
        <f t="shared" si="2"/>
        <v>0</v>
      </c>
      <c r="T52" s="1021">
        <f t="shared" si="2"/>
        <v>0</v>
      </c>
      <c r="U52" s="1021">
        <f t="shared" si="2"/>
        <v>0</v>
      </c>
      <c r="V52" s="1021">
        <f t="shared" si="2"/>
        <v>0</v>
      </c>
      <c r="W52" s="1021">
        <f t="shared" si="2"/>
        <v>0</v>
      </c>
      <c r="X52" s="1021">
        <f t="shared" si="2"/>
        <v>0</v>
      </c>
      <c r="Y52" s="1021">
        <f t="shared" si="2"/>
        <v>0</v>
      </c>
      <c r="Z52" s="1021">
        <f t="shared" si="2"/>
        <v>0</v>
      </c>
      <c r="AA52" s="1021">
        <f t="shared" si="2"/>
        <v>0</v>
      </c>
      <c r="AB52" s="1021">
        <f t="shared" si="2"/>
        <v>0</v>
      </c>
      <c r="AC52" s="1021">
        <f t="shared" si="2"/>
        <v>0</v>
      </c>
      <c r="AD52" s="1021">
        <f t="shared" si="2"/>
        <v>0</v>
      </c>
      <c r="AE52" s="1021">
        <f t="shared" si="2"/>
        <v>0</v>
      </c>
      <c r="AF52" s="1021">
        <f t="shared" si="2"/>
        <v>0</v>
      </c>
      <c r="AG52" s="1021">
        <f t="shared" si="2"/>
        <v>0</v>
      </c>
      <c r="AH52" s="1021">
        <f t="shared" si="2"/>
        <v>0</v>
      </c>
      <c r="AI52" s="1021">
        <f t="shared" si="2"/>
        <v>0</v>
      </c>
      <c r="AJ52" s="1021">
        <f t="shared" si="2"/>
        <v>0</v>
      </c>
      <c r="AK52" s="1021">
        <f t="shared" si="2"/>
        <v>0</v>
      </c>
      <c r="AL52" s="1021">
        <f t="shared" si="2"/>
        <v>0</v>
      </c>
      <c r="AM52" s="1021">
        <f t="shared" si="2"/>
        <v>0</v>
      </c>
      <c r="AN52" s="1021">
        <f t="shared" si="2"/>
        <v>0</v>
      </c>
      <c r="AO52" s="1021">
        <f t="shared" si="2"/>
        <v>0</v>
      </c>
      <c r="AP52" s="1021">
        <f t="shared" si="2"/>
        <v>0</v>
      </c>
      <c r="AQ52" s="1020">
        <f t="shared" si="0"/>
        <v>0</v>
      </c>
    </row>
    <row r="53" spans="2:43" ht="16.5" customHeight="1">
      <c r="B53" s="962" t="s">
        <v>246</v>
      </c>
      <c r="C53" s="961" t="s">
        <v>41</v>
      </c>
      <c r="D53" s="1019">
        <f t="array" ref="D53:AP53">TRANSPOSE('★波及効果計算ｼｰﾄ ok '!E8:E46)</f>
        <v>0</v>
      </c>
      <c r="E53" s="1018">
        <v>0</v>
      </c>
      <c r="F53" s="1018">
        <v>0</v>
      </c>
      <c r="G53" s="1018">
        <v>0</v>
      </c>
      <c r="H53" s="1018">
        <v>0</v>
      </c>
      <c r="I53" s="1018">
        <v>0</v>
      </c>
      <c r="J53" s="1018">
        <v>0</v>
      </c>
      <c r="K53" s="1018">
        <v>0</v>
      </c>
      <c r="L53" s="1018">
        <v>0</v>
      </c>
      <c r="M53" s="1018">
        <v>0</v>
      </c>
      <c r="N53" s="1018">
        <v>0</v>
      </c>
      <c r="O53" s="1018">
        <v>0</v>
      </c>
      <c r="P53" s="1018">
        <v>0</v>
      </c>
      <c r="Q53" s="1018">
        <v>0</v>
      </c>
      <c r="R53" s="1018">
        <v>0</v>
      </c>
      <c r="S53" s="1018">
        <v>0</v>
      </c>
      <c r="T53" s="1018">
        <v>0</v>
      </c>
      <c r="U53" s="1018">
        <v>0</v>
      </c>
      <c r="V53" s="1018">
        <v>0</v>
      </c>
      <c r="W53" s="1018">
        <v>0</v>
      </c>
      <c r="X53" s="1018">
        <v>0</v>
      </c>
      <c r="Y53" s="1018">
        <v>0</v>
      </c>
      <c r="Z53" s="1018">
        <v>0</v>
      </c>
      <c r="AA53" s="1018">
        <v>0</v>
      </c>
      <c r="AB53" s="1018">
        <v>0</v>
      </c>
      <c r="AC53" s="1018">
        <v>0</v>
      </c>
      <c r="AD53" s="1018">
        <v>0</v>
      </c>
      <c r="AE53" s="1018">
        <v>0</v>
      </c>
      <c r="AF53" s="1018">
        <v>0</v>
      </c>
      <c r="AG53" s="1018">
        <v>0</v>
      </c>
      <c r="AH53" s="1018">
        <v>0</v>
      </c>
      <c r="AI53" s="1018">
        <v>0</v>
      </c>
      <c r="AJ53" s="1018">
        <v>0</v>
      </c>
      <c r="AK53" s="1018">
        <v>0</v>
      </c>
      <c r="AL53" s="1018">
        <v>0</v>
      </c>
      <c r="AM53" s="1018">
        <v>0</v>
      </c>
      <c r="AN53" s="1018">
        <v>0</v>
      </c>
      <c r="AO53" s="1018">
        <v>0</v>
      </c>
      <c r="AP53" s="1018">
        <v>0</v>
      </c>
      <c r="AQ53" s="1017">
        <f t="shared" si="0"/>
        <v>0</v>
      </c>
    </row>
  </sheetData>
  <sheetProtection algorithmName="SHA-512" hashValue="EooNrPPdm7mgC8Z6fEIs0mm679szQCgsznaELMelu6tWR4sWnJy0rvkH8rIgdRWBo/bDq4q109ZlyyGcDf6p+A==" saltValue="vIpZSi1rgP30Srwu/UgOKg==" spinCount="100000" sheet="1"/>
  <mergeCells count="2">
    <mergeCell ref="B2:C2"/>
    <mergeCell ref="B4:C5"/>
  </mergeCells>
  <phoneticPr fontId="28"/>
  <pageMargins left="0.78740157480314965" right="0.78740157480314965" top="0.78740157480314965" bottom="0.78740157480314965" header="0" footer="0.19685039370078741"/>
  <pageSetup paperSize="8" scale="76" orientation="landscape" useFirstPageNumber="1" r:id="rId1"/>
  <headerFooter alignWithMargins="0">
    <oddFooter>&amp;C&amp;P / 2 ﾍﾟｰｼﾞ</oddFooter>
  </headerFooter>
  <colBreaks count="1" manualBreakCount="1">
    <brk id="21" min="1" max="49"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A4109-152A-4E3A-8B7A-D0A312FDA793}">
  <sheetPr>
    <tabColor theme="0" tint="-0.249977111117893"/>
  </sheetPr>
  <dimension ref="B2:X44"/>
  <sheetViews>
    <sheetView showGridLines="0" view="pageBreakPreview" zoomScaleNormal="100" workbookViewId="0">
      <selection activeCell="D41" sqref="D41"/>
    </sheetView>
  </sheetViews>
  <sheetFormatPr defaultColWidth="13.5" defaultRowHeight="15" customHeight="1"/>
  <cols>
    <col min="1" max="1" width="2.1640625" style="800" customWidth="1"/>
    <col min="2" max="2" width="6.1640625" style="800" customWidth="1"/>
    <col min="3" max="3" width="36.33203125" style="800" bestFit="1" customWidth="1"/>
    <col min="4" max="4" width="14.1640625" style="800" customWidth="1"/>
    <col min="5" max="18" width="13.5" style="800" customWidth="1"/>
    <col min="19" max="24" width="13.5" style="800" hidden="1" customWidth="1"/>
    <col min="25" max="16384" width="13.5" style="800"/>
  </cols>
  <sheetData>
    <row r="2" spans="2:24" ht="20.25" customHeight="1">
      <c r="B2" s="1502" t="s">
        <v>929</v>
      </c>
      <c r="C2" s="1503"/>
    </row>
    <row r="3" spans="2:24" ht="18.75" customHeight="1">
      <c r="D3" s="788" t="s">
        <v>568</v>
      </c>
    </row>
    <row r="4" spans="2:24" ht="18.75" customHeight="1">
      <c r="B4" s="1751"/>
      <c r="C4" s="1751"/>
      <c r="D4" s="1037"/>
    </row>
    <row r="5" spans="2:24" s="805" customFormat="1" ht="36" customHeight="1">
      <c r="B5" s="1752"/>
      <c r="C5" s="1752"/>
      <c r="D5" s="1036" t="s">
        <v>733</v>
      </c>
      <c r="S5" s="1005" t="s">
        <v>33</v>
      </c>
      <c r="T5" s="1005"/>
      <c r="U5" s="1005" t="s">
        <v>916</v>
      </c>
      <c r="V5" s="1005"/>
      <c r="W5" s="1005" t="s">
        <v>41</v>
      </c>
      <c r="X5" s="1004"/>
    </row>
    <row r="6" spans="2:24" ht="18.75" customHeight="1">
      <c r="B6" s="796" t="s">
        <v>263</v>
      </c>
      <c r="C6" s="931" t="s">
        <v>0</v>
      </c>
      <c r="D6" s="1035">
        <f t="array" ref="D6:D44">MMULT('開放経済型逆行列係数 (2)'!D6:AP44,'★波及効果計算ｼｰﾄ ok '!I8:I46)</f>
        <v>0</v>
      </c>
      <c r="S6" s="994">
        <v>113706</v>
      </c>
      <c r="T6" s="993" t="s">
        <v>921</v>
      </c>
      <c r="U6" s="994">
        <v>124135</v>
      </c>
      <c r="V6" s="993" t="s">
        <v>921</v>
      </c>
      <c r="W6" s="994">
        <v>237841</v>
      </c>
      <c r="X6" s="993" t="s">
        <v>921</v>
      </c>
    </row>
    <row r="7" spans="2:24" ht="18.75" customHeight="1">
      <c r="B7" s="776" t="s">
        <v>265</v>
      </c>
      <c r="C7" s="928" t="s">
        <v>574</v>
      </c>
      <c r="D7" s="1034">
        <v>0</v>
      </c>
      <c r="S7" s="994"/>
      <c r="T7" s="993"/>
      <c r="U7" s="994"/>
      <c r="V7" s="993"/>
      <c r="W7" s="994"/>
      <c r="X7" s="993"/>
    </row>
    <row r="8" spans="2:24" ht="18.75" customHeight="1">
      <c r="B8" s="776" t="s">
        <v>267</v>
      </c>
      <c r="C8" s="928" t="s">
        <v>575</v>
      </c>
      <c r="D8" s="1034">
        <v>0</v>
      </c>
      <c r="S8" s="994"/>
      <c r="T8" s="993"/>
      <c r="U8" s="994"/>
      <c r="V8" s="993"/>
      <c r="W8" s="994"/>
      <c r="X8" s="993"/>
    </row>
    <row r="9" spans="2:24" ht="18.75" customHeight="1">
      <c r="B9" s="776" t="s">
        <v>268</v>
      </c>
      <c r="C9" s="928" t="s">
        <v>3</v>
      </c>
      <c r="D9" s="1034">
        <v>0</v>
      </c>
      <c r="S9" s="994"/>
      <c r="T9" s="993"/>
      <c r="U9" s="994"/>
      <c r="V9" s="993"/>
      <c r="W9" s="994"/>
      <c r="X9" s="993"/>
    </row>
    <row r="10" spans="2:24" ht="18.75" customHeight="1">
      <c r="B10" s="776" t="s">
        <v>269</v>
      </c>
      <c r="C10" s="928" t="s">
        <v>4</v>
      </c>
      <c r="D10" s="1034">
        <v>0</v>
      </c>
      <c r="S10" s="994"/>
      <c r="T10" s="993"/>
      <c r="U10" s="994"/>
      <c r="V10" s="993"/>
      <c r="W10" s="994"/>
      <c r="X10" s="993"/>
    </row>
    <row r="11" spans="2:24" ht="18.75" customHeight="1">
      <c r="B11" s="776" t="s">
        <v>271</v>
      </c>
      <c r="C11" s="928" t="s">
        <v>5</v>
      </c>
      <c r="D11" s="1034">
        <v>0</v>
      </c>
      <c r="S11" s="994"/>
      <c r="T11" s="993"/>
      <c r="U11" s="994"/>
      <c r="V11" s="993"/>
      <c r="W11" s="994"/>
      <c r="X11" s="993"/>
    </row>
    <row r="12" spans="2:24" ht="18.75" customHeight="1">
      <c r="B12" s="776" t="s">
        <v>273</v>
      </c>
      <c r="C12" s="929" t="s">
        <v>6</v>
      </c>
      <c r="D12" s="1034">
        <v>0</v>
      </c>
      <c r="S12" s="994"/>
      <c r="T12" s="993"/>
      <c r="U12" s="994"/>
      <c r="V12" s="993"/>
      <c r="W12" s="994"/>
      <c r="X12" s="993"/>
    </row>
    <row r="13" spans="2:24" ht="18.75" customHeight="1">
      <c r="B13" s="776" t="s">
        <v>274</v>
      </c>
      <c r="C13" s="928" t="s">
        <v>7</v>
      </c>
      <c r="D13" s="1034">
        <v>0</v>
      </c>
      <c r="S13" s="994"/>
      <c r="T13" s="993"/>
      <c r="U13" s="994"/>
      <c r="V13" s="993"/>
      <c r="W13" s="994"/>
      <c r="X13" s="993"/>
    </row>
    <row r="14" spans="2:24" ht="18.75" customHeight="1">
      <c r="B14" s="776" t="s">
        <v>277</v>
      </c>
      <c r="C14" s="929" t="s">
        <v>8</v>
      </c>
      <c r="D14" s="1034">
        <v>0</v>
      </c>
      <c r="S14" s="994"/>
      <c r="T14" s="993"/>
      <c r="U14" s="994"/>
      <c r="V14" s="993"/>
      <c r="W14" s="994"/>
      <c r="X14" s="993"/>
    </row>
    <row r="15" spans="2:24" ht="18.75" customHeight="1">
      <c r="B15" s="776" t="s">
        <v>120</v>
      </c>
      <c r="C15" s="929" t="s">
        <v>576</v>
      </c>
      <c r="D15" s="1034">
        <v>0</v>
      </c>
      <c r="S15" s="994"/>
      <c r="T15" s="993"/>
      <c r="U15" s="994"/>
      <c r="V15" s="993"/>
      <c r="W15" s="994"/>
      <c r="X15" s="993"/>
    </row>
    <row r="16" spans="2:24" ht="18.75" customHeight="1">
      <c r="B16" s="776" t="s">
        <v>121</v>
      </c>
      <c r="C16" s="928" t="s">
        <v>9</v>
      </c>
      <c r="D16" s="1034">
        <v>0</v>
      </c>
      <c r="S16" s="994"/>
      <c r="T16" s="993"/>
      <c r="U16" s="994"/>
      <c r="V16" s="993"/>
      <c r="W16" s="994"/>
      <c r="X16" s="993"/>
    </row>
    <row r="17" spans="2:24" ht="18.75" customHeight="1">
      <c r="B17" s="776" t="s">
        <v>123</v>
      </c>
      <c r="C17" s="928" t="s">
        <v>10</v>
      </c>
      <c r="D17" s="1034">
        <v>0</v>
      </c>
      <c r="S17" s="994"/>
      <c r="T17" s="993"/>
      <c r="U17" s="994"/>
      <c r="V17" s="993"/>
      <c r="W17" s="994"/>
      <c r="X17" s="993"/>
    </row>
    <row r="18" spans="2:24" ht="18.75" customHeight="1">
      <c r="B18" s="776" t="s">
        <v>125</v>
      </c>
      <c r="C18" s="928" t="s">
        <v>11</v>
      </c>
      <c r="D18" s="1034">
        <v>0</v>
      </c>
      <c r="S18" s="994"/>
      <c r="T18" s="993"/>
      <c r="U18" s="994"/>
      <c r="V18" s="993"/>
      <c r="W18" s="994"/>
      <c r="X18" s="993"/>
    </row>
    <row r="19" spans="2:24" ht="18.75" customHeight="1">
      <c r="B19" s="776" t="s">
        <v>127</v>
      </c>
      <c r="C19" s="928" t="s">
        <v>12</v>
      </c>
      <c r="D19" s="1034">
        <v>0</v>
      </c>
      <c r="S19" s="994"/>
      <c r="T19" s="993"/>
      <c r="U19" s="994"/>
      <c r="V19" s="993"/>
      <c r="W19" s="994"/>
      <c r="X19" s="993"/>
    </row>
    <row r="20" spans="2:24" ht="18.75" customHeight="1">
      <c r="B20" s="776" t="s">
        <v>128</v>
      </c>
      <c r="C20" s="928" t="s">
        <v>418</v>
      </c>
      <c r="D20" s="1034">
        <v>0</v>
      </c>
      <c r="S20" s="994"/>
      <c r="T20" s="993"/>
      <c r="U20" s="994"/>
      <c r="V20" s="993"/>
      <c r="W20" s="994"/>
      <c r="X20" s="993"/>
    </row>
    <row r="21" spans="2:24" ht="18.75" customHeight="1">
      <c r="B21" s="776" t="s">
        <v>129</v>
      </c>
      <c r="C21" s="928" t="s">
        <v>419</v>
      </c>
      <c r="D21" s="1034">
        <v>0</v>
      </c>
      <c r="S21" s="994"/>
      <c r="T21" s="993"/>
      <c r="U21" s="994"/>
      <c r="V21" s="993"/>
      <c r="W21" s="994"/>
      <c r="X21" s="993"/>
    </row>
    <row r="22" spans="2:24" ht="18.75" customHeight="1">
      <c r="B22" s="776" t="s">
        <v>131</v>
      </c>
      <c r="C22" s="928" t="s">
        <v>420</v>
      </c>
      <c r="D22" s="1034">
        <v>0</v>
      </c>
      <c r="S22" s="994"/>
      <c r="T22" s="993"/>
      <c r="U22" s="994"/>
      <c r="V22" s="993"/>
      <c r="W22" s="994"/>
      <c r="X22" s="993"/>
    </row>
    <row r="23" spans="2:24" ht="18.75" customHeight="1">
      <c r="B23" s="776" t="s">
        <v>133</v>
      </c>
      <c r="C23" s="928" t="s">
        <v>14</v>
      </c>
      <c r="D23" s="1034">
        <v>0</v>
      </c>
      <c r="S23" s="994"/>
      <c r="T23" s="993"/>
      <c r="U23" s="994"/>
      <c r="V23" s="993"/>
      <c r="W23" s="994"/>
      <c r="X23" s="993"/>
    </row>
    <row r="24" spans="2:24" ht="18.75" customHeight="1">
      <c r="B24" s="776" t="s">
        <v>135</v>
      </c>
      <c r="C24" s="928" t="s">
        <v>13</v>
      </c>
      <c r="D24" s="1034">
        <v>0</v>
      </c>
      <c r="S24" s="994"/>
      <c r="T24" s="993"/>
      <c r="U24" s="994"/>
      <c r="V24" s="993"/>
      <c r="W24" s="994"/>
      <c r="X24" s="993"/>
    </row>
    <row r="25" spans="2:24" ht="18.75" customHeight="1">
      <c r="B25" s="776" t="s">
        <v>136</v>
      </c>
      <c r="C25" s="928" t="s">
        <v>577</v>
      </c>
      <c r="D25" s="1034">
        <v>0</v>
      </c>
      <c r="S25" s="994"/>
      <c r="T25" s="993"/>
      <c r="U25" s="994"/>
      <c r="V25" s="993"/>
      <c r="W25" s="994"/>
      <c r="X25" s="993"/>
    </row>
    <row r="26" spans="2:24" ht="18.75" customHeight="1">
      <c r="B26" s="776" t="s">
        <v>138</v>
      </c>
      <c r="C26" s="928" t="s">
        <v>15</v>
      </c>
      <c r="D26" s="1034">
        <v>0</v>
      </c>
      <c r="S26" s="994">
        <v>23686</v>
      </c>
      <c r="T26" s="993" t="s">
        <v>921</v>
      </c>
      <c r="U26" s="994">
        <v>19464</v>
      </c>
      <c r="V26" s="993" t="s">
        <v>921</v>
      </c>
      <c r="W26" s="994">
        <v>43150</v>
      </c>
      <c r="X26" s="993" t="s">
        <v>921</v>
      </c>
    </row>
    <row r="27" spans="2:24" ht="18.75" customHeight="1">
      <c r="B27" s="776" t="s">
        <v>139</v>
      </c>
      <c r="C27" s="928" t="s">
        <v>16</v>
      </c>
      <c r="D27" s="1034">
        <v>0</v>
      </c>
      <c r="S27" s="994">
        <v>5652</v>
      </c>
      <c r="T27" s="993" t="s">
        <v>921</v>
      </c>
      <c r="U27" s="994">
        <v>63</v>
      </c>
      <c r="V27" s="993" t="s">
        <v>921</v>
      </c>
      <c r="W27" s="994">
        <v>5715</v>
      </c>
      <c r="X27" s="993" t="s">
        <v>921</v>
      </c>
    </row>
    <row r="28" spans="2:24" ht="18.75" customHeight="1">
      <c r="B28" s="776" t="s">
        <v>140</v>
      </c>
      <c r="C28" s="928" t="s">
        <v>17</v>
      </c>
      <c r="D28" s="1034">
        <v>0</v>
      </c>
      <c r="S28" s="994">
        <v>58066</v>
      </c>
      <c r="T28" s="993" t="s">
        <v>921</v>
      </c>
      <c r="U28" s="994">
        <v>-31758</v>
      </c>
      <c r="V28" s="993" t="s">
        <v>921</v>
      </c>
      <c r="W28" s="994">
        <v>26308</v>
      </c>
      <c r="X28" s="993" t="s">
        <v>921</v>
      </c>
    </row>
    <row r="29" spans="2:24" ht="18.75" customHeight="1">
      <c r="B29" s="776" t="s">
        <v>141</v>
      </c>
      <c r="C29" s="928" t="s">
        <v>18</v>
      </c>
      <c r="D29" s="1034">
        <v>0</v>
      </c>
      <c r="S29" s="994">
        <v>1243603</v>
      </c>
      <c r="T29" s="993" t="s">
        <v>921</v>
      </c>
      <c r="U29" s="994">
        <v>592005</v>
      </c>
      <c r="V29" s="993" t="s">
        <v>921</v>
      </c>
      <c r="W29" s="994">
        <v>1835608</v>
      </c>
      <c r="X29" s="993" t="s">
        <v>921</v>
      </c>
    </row>
    <row r="30" spans="2:24" ht="18.75" customHeight="1">
      <c r="B30" s="776" t="s">
        <v>143</v>
      </c>
      <c r="C30" s="928" t="s">
        <v>29</v>
      </c>
      <c r="D30" s="1034">
        <v>0</v>
      </c>
      <c r="S30" s="994">
        <v>72778</v>
      </c>
      <c r="T30" s="993" t="s">
        <v>921</v>
      </c>
      <c r="U30" s="994">
        <v>743586</v>
      </c>
      <c r="V30" s="993" t="s">
        <v>921</v>
      </c>
      <c r="W30" s="994">
        <v>816364</v>
      </c>
      <c r="X30" s="993" t="s">
        <v>921</v>
      </c>
    </row>
    <row r="31" spans="2:24" ht="18.75" customHeight="1">
      <c r="B31" s="776" t="s">
        <v>145</v>
      </c>
      <c r="C31" s="928" t="s">
        <v>30</v>
      </c>
      <c r="D31" s="1034">
        <v>0</v>
      </c>
      <c r="S31" s="994">
        <v>135809</v>
      </c>
      <c r="T31" s="993" t="s">
        <v>921</v>
      </c>
      <c r="U31" s="994">
        <v>135205</v>
      </c>
      <c r="V31" s="993" t="s">
        <v>921</v>
      </c>
      <c r="W31" s="994">
        <v>271014</v>
      </c>
      <c r="X31" s="993" t="s">
        <v>921</v>
      </c>
    </row>
    <row r="32" spans="2:24" ht="18.75" customHeight="1">
      <c r="B32" s="776" t="s">
        <v>146</v>
      </c>
      <c r="C32" s="928" t="s">
        <v>19</v>
      </c>
      <c r="D32" s="1034">
        <v>0</v>
      </c>
      <c r="S32" s="994">
        <v>256366</v>
      </c>
      <c r="T32" s="993" t="s">
        <v>921</v>
      </c>
      <c r="U32" s="994">
        <v>477880</v>
      </c>
      <c r="V32" s="993" t="s">
        <v>921</v>
      </c>
      <c r="W32" s="994">
        <v>734246</v>
      </c>
      <c r="X32" s="993" t="s">
        <v>921</v>
      </c>
    </row>
    <row r="33" spans="2:24" ht="18.75" customHeight="1">
      <c r="B33" s="776" t="s">
        <v>147</v>
      </c>
      <c r="C33" s="928" t="s">
        <v>20</v>
      </c>
      <c r="D33" s="1034">
        <v>0</v>
      </c>
      <c r="S33" s="994">
        <v>196941</v>
      </c>
      <c r="T33" s="993" t="s">
        <v>921</v>
      </c>
      <c r="U33" s="994">
        <v>65423</v>
      </c>
      <c r="V33" s="993" t="s">
        <v>921</v>
      </c>
      <c r="W33" s="994">
        <v>262364</v>
      </c>
      <c r="X33" s="993" t="s">
        <v>921</v>
      </c>
    </row>
    <row r="34" spans="2:24" ht="18.75" customHeight="1">
      <c r="B34" s="776" t="s">
        <v>149</v>
      </c>
      <c r="C34" s="928" t="s">
        <v>21</v>
      </c>
      <c r="D34" s="1034">
        <v>0</v>
      </c>
      <c r="S34" s="994">
        <v>60876</v>
      </c>
      <c r="T34" s="993" t="s">
        <v>921</v>
      </c>
      <c r="U34" s="994">
        <v>441564</v>
      </c>
      <c r="V34" s="993" t="s">
        <v>921</v>
      </c>
      <c r="W34" s="994">
        <v>502440</v>
      </c>
      <c r="X34" s="993" t="s">
        <v>921</v>
      </c>
    </row>
    <row r="35" spans="2:24" ht="18.75" customHeight="1">
      <c r="B35" s="776" t="s">
        <v>151</v>
      </c>
      <c r="C35" s="928" t="s">
        <v>32</v>
      </c>
      <c r="D35" s="1034">
        <v>0</v>
      </c>
      <c r="S35" s="994">
        <v>226431</v>
      </c>
      <c r="T35" s="993" t="s">
        <v>921</v>
      </c>
      <c r="U35" s="994">
        <v>77818</v>
      </c>
      <c r="V35" s="993" t="s">
        <v>921</v>
      </c>
      <c r="W35" s="994">
        <v>304249</v>
      </c>
      <c r="X35" s="993" t="s">
        <v>921</v>
      </c>
    </row>
    <row r="36" spans="2:24" ht="18.75" customHeight="1">
      <c r="B36" s="776" t="s">
        <v>153</v>
      </c>
      <c r="C36" s="928" t="s">
        <v>22</v>
      </c>
      <c r="D36" s="1034">
        <v>0</v>
      </c>
      <c r="S36" s="994">
        <v>97660</v>
      </c>
      <c r="T36" s="993" t="s">
        <v>921</v>
      </c>
      <c r="U36" s="994">
        <v>47107</v>
      </c>
      <c r="V36" s="993" t="s">
        <v>921</v>
      </c>
      <c r="W36" s="994">
        <v>144767</v>
      </c>
      <c r="X36" s="993" t="s">
        <v>921</v>
      </c>
    </row>
    <row r="37" spans="2:24" ht="18.75" customHeight="1">
      <c r="B37" s="776" t="s">
        <v>155</v>
      </c>
      <c r="C37" s="928" t="s">
        <v>23</v>
      </c>
      <c r="D37" s="1034">
        <v>0</v>
      </c>
      <c r="S37" s="994">
        <v>4654</v>
      </c>
      <c r="T37" s="993" t="s">
        <v>921</v>
      </c>
      <c r="U37" s="994">
        <v>348871</v>
      </c>
      <c r="V37" s="993" t="s">
        <v>921</v>
      </c>
      <c r="W37" s="994">
        <v>353525</v>
      </c>
      <c r="X37" s="993" t="s">
        <v>921</v>
      </c>
    </row>
    <row r="38" spans="2:24" ht="18.75" customHeight="1">
      <c r="B38" s="776" t="s">
        <v>156</v>
      </c>
      <c r="C38" s="928" t="s">
        <v>24</v>
      </c>
      <c r="D38" s="1034">
        <v>0</v>
      </c>
      <c r="S38" s="994">
        <v>560973</v>
      </c>
      <c r="T38" s="993" t="s">
        <v>921</v>
      </c>
      <c r="U38" s="994">
        <v>902791</v>
      </c>
      <c r="V38" s="993" t="s">
        <v>921</v>
      </c>
      <c r="W38" s="994">
        <v>1463764</v>
      </c>
      <c r="X38" s="993" t="s">
        <v>921</v>
      </c>
    </row>
    <row r="39" spans="2:24" ht="18.75" customHeight="1">
      <c r="B39" s="776" t="s">
        <v>158</v>
      </c>
      <c r="C39" s="928" t="s">
        <v>31</v>
      </c>
      <c r="D39" s="1034">
        <v>0</v>
      </c>
      <c r="S39" s="994">
        <v>38423</v>
      </c>
      <c r="T39" s="993" t="s">
        <v>921</v>
      </c>
      <c r="U39" s="994">
        <v>-10674</v>
      </c>
      <c r="V39" s="993" t="s">
        <v>921</v>
      </c>
      <c r="W39" s="994">
        <v>27749</v>
      </c>
      <c r="X39" s="993" t="s">
        <v>921</v>
      </c>
    </row>
    <row r="40" spans="2:24" ht="18.75" customHeight="1">
      <c r="B40" s="776" t="s">
        <v>160</v>
      </c>
      <c r="C40" s="928" t="s">
        <v>447</v>
      </c>
      <c r="D40" s="1034">
        <v>0</v>
      </c>
    </row>
    <row r="41" spans="2:24" ht="18.75" customHeight="1">
      <c r="B41" s="776" t="s">
        <v>162</v>
      </c>
      <c r="C41" s="928" t="s">
        <v>25</v>
      </c>
      <c r="D41" s="1034">
        <v>0</v>
      </c>
    </row>
    <row r="42" spans="2:24" ht="18.75" customHeight="1">
      <c r="B42" s="776">
        <v>37</v>
      </c>
      <c r="C42" s="928" t="s">
        <v>26</v>
      </c>
      <c r="D42" s="1034">
        <v>0</v>
      </c>
    </row>
    <row r="43" spans="2:24" ht="18.75" customHeight="1">
      <c r="B43" s="776">
        <v>38</v>
      </c>
      <c r="C43" s="928" t="s">
        <v>27</v>
      </c>
      <c r="D43" s="1034">
        <v>0</v>
      </c>
    </row>
    <row r="44" spans="2:24" ht="15" customHeight="1">
      <c r="B44" s="1033">
        <v>39</v>
      </c>
      <c r="C44" s="1032" t="s">
        <v>28</v>
      </c>
      <c r="D44" s="1031">
        <v>0</v>
      </c>
    </row>
  </sheetData>
  <sheetProtection algorithmName="SHA-512" hashValue="L1se9DQ4EXRuHGVXOmoDw1QTF8rEZ3E1mn5tY/3gFTf1vEBvUcIX9pfxKMKgAimq/CTQJJ96UNRm1rNdADtKcQ==" saltValue="SXLuL8roFxmh4MdzsIrZYA==" spinCount="100000" sheet="1"/>
  <mergeCells count="2">
    <mergeCell ref="B2:C2"/>
    <mergeCell ref="B4:C5"/>
  </mergeCells>
  <phoneticPr fontId="28"/>
  <pageMargins left="0.78740157480314965" right="0.78740157480314965" top="0.78740157480314965" bottom="0.78740157480314965" header="0" footer="0.19685039370078741"/>
  <pageSetup paperSize="9" scale="95" orientation="portrait" useFirstPageNumber="1" r:id="rId1"/>
  <headerFooter alignWithMargins="0">
    <oddFooter>&amp;C&amp;P / 1 ページ</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E234A-1459-4568-A52F-619B08E5D7BB}">
  <sheetPr>
    <tabColor theme="0" tint="-0.249977111117893"/>
  </sheetPr>
  <dimension ref="B2:X44"/>
  <sheetViews>
    <sheetView showGridLines="0" view="pageBreakPreview" zoomScaleNormal="100" workbookViewId="0"/>
  </sheetViews>
  <sheetFormatPr defaultColWidth="13.5" defaultRowHeight="15" customHeight="1"/>
  <cols>
    <col min="1" max="1" width="2.1640625" style="800" customWidth="1"/>
    <col min="2" max="2" width="6.1640625" style="800" customWidth="1"/>
    <col min="3" max="3" width="36.33203125" style="800" bestFit="1" customWidth="1"/>
    <col min="4" max="4" width="14.1640625" style="800" customWidth="1"/>
    <col min="5" max="18" width="13.5" style="800" customWidth="1"/>
    <col min="19" max="24" width="13.5" style="800" hidden="1" customWidth="1"/>
    <col min="25" max="16384" width="13.5" style="800"/>
  </cols>
  <sheetData>
    <row r="2" spans="2:24" ht="20.25" customHeight="1">
      <c r="B2" s="1502" t="s">
        <v>930</v>
      </c>
      <c r="C2" s="1503"/>
    </row>
    <row r="3" spans="2:24" ht="18.75" customHeight="1">
      <c r="D3" s="788" t="s">
        <v>568</v>
      </c>
    </row>
    <row r="4" spans="2:24" ht="18.75" customHeight="1">
      <c r="B4" s="1751"/>
      <c r="C4" s="1751"/>
      <c r="D4" s="1037"/>
    </row>
    <row r="5" spans="2:24" s="805" customFormat="1" ht="36" customHeight="1">
      <c r="B5" s="1752"/>
      <c r="C5" s="1752"/>
      <c r="D5" s="1036" t="s">
        <v>751</v>
      </c>
      <c r="S5" s="1005" t="s">
        <v>33</v>
      </c>
      <c r="T5" s="1005"/>
      <c r="U5" s="1005" t="s">
        <v>916</v>
      </c>
      <c r="V5" s="1005"/>
      <c r="W5" s="1005" t="s">
        <v>41</v>
      </c>
      <c r="X5" s="1004"/>
    </row>
    <row r="6" spans="2:24" ht="18.75" customHeight="1">
      <c r="B6" s="776" t="s">
        <v>263</v>
      </c>
      <c r="C6" s="931" t="s">
        <v>0</v>
      </c>
      <c r="D6" s="1035">
        <f t="array" ref="D6:D44">MMULT('開放経済型逆行列係数 (2)'!D6:AP44,'★波及効果計算ｼｰﾄ ok '!P8:P46)</f>
        <v>0</v>
      </c>
      <c r="S6" s="994">
        <v>113706</v>
      </c>
      <c r="T6" s="993" t="s">
        <v>921</v>
      </c>
      <c r="U6" s="994">
        <v>124135</v>
      </c>
      <c r="V6" s="993" t="s">
        <v>921</v>
      </c>
      <c r="W6" s="994">
        <v>237841</v>
      </c>
      <c r="X6" s="993" t="s">
        <v>921</v>
      </c>
    </row>
    <row r="7" spans="2:24" ht="18.75" customHeight="1">
      <c r="B7" s="776" t="s">
        <v>265</v>
      </c>
      <c r="C7" s="928" t="s">
        <v>574</v>
      </c>
      <c r="D7" s="1034">
        <v>0</v>
      </c>
      <c r="S7" s="994"/>
      <c r="T7" s="993"/>
      <c r="U7" s="994"/>
      <c r="V7" s="993"/>
      <c r="W7" s="994"/>
      <c r="X7" s="993"/>
    </row>
    <row r="8" spans="2:24" ht="18.75" customHeight="1">
      <c r="B8" s="776" t="s">
        <v>267</v>
      </c>
      <c r="C8" s="928" t="s">
        <v>575</v>
      </c>
      <c r="D8" s="1034">
        <v>0</v>
      </c>
      <c r="S8" s="994"/>
      <c r="T8" s="993"/>
      <c r="U8" s="994"/>
      <c r="V8" s="993"/>
      <c r="W8" s="994"/>
      <c r="X8" s="993"/>
    </row>
    <row r="9" spans="2:24" ht="18.75" customHeight="1">
      <c r="B9" s="776" t="s">
        <v>268</v>
      </c>
      <c r="C9" s="928" t="s">
        <v>3</v>
      </c>
      <c r="D9" s="1034">
        <v>0</v>
      </c>
      <c r="S9" s="994"/>
      <c r="T9" s="993"/>
      <c r="U9" s="994"/>
      <c r="V9" s="993"/>
      <c r="W9" s="994"/>
      <c r="X9" s="993"/>
    </row>
    <row r="10" spans="2:24" ht="18.75" customHeight="1">
      <c r="B10" s="776" t="s">
        <v>269</v>
      </c>
      <c r="C10" s="928" t="s">
        <v>4</v>
      </c>
      <c r="D10" s="1034">
        <v>0</v>
      </c>
      <c r="S10" s="994"/>
      <c r="T10" s="993"/>
      <c r="U10" s="994"/>
      <c r="V10" s="993"/>
      <c r="W10" s="994"/>
      <c r="X10" s="993"/>
    </row>
    <row r="11" spans="2:24" ht="18.75" customHeight="1">
      <c r="B11" s="776" t="s">
        <v>271</v>
      </c>
      <c r="C11" s="928" t="s">
        <v>5</v>
      </c>
      <c r="D11" s="1034">
        <v>0</v>
      </c>
      <c r="S11" s="994"/>
      <c r="T11" s="993"/>
      <c r="U11" s="994"/>
      <c r="V11" s="993"/>
      <c r="W11" s="994"/>
      <c r="X11" s="993"/>
    </row>
    <row r="12" spans="2:24" ht="18.75" customHeight="1">
      <c r="B12" s="776" t="s">
        <v>273</v>
      </c>
      <c r="C12" s="929" t="s">
        <v>6</v>
      </c>
      <c r="D12" s="1034">
        <v>0</v>
      </c>
      <c r="S12" s="994"/>
      <c r="T12" s="993"/>
      <c r="U12" s="994"/>
      <c r="V12" s="993"/>
      <c r="W12" s="994"/>
      <c r="X12" s="993"/>
    </row>
    <row r="13" spans="2:24" ht="18.75" customHeight="1">
      <c r="B13" s="776" t="s">
        <v>274</v>
      </c>
      <c r="C13" s="928" t="s">
        <v>7</v>
      </c>
      <c r="D13" s="1034">
        <v>0</v>
      </c>
      <c r="S13" s="994"/>
      <c r="T13" s="993"/>
      <c r="U13" s="994"/>
      <c r="V13" s="993"/>
      <c r="W13" s="994"/>
      <c r="X13" s="993"/>
    </row>
    <row r="14" spans="2:24" ht="18.75" customHeight="1">
      <c r="B14" s="776" t="s">
        <v>277</v>
      </c>
      <c r="C14" s="929" t="s">
        <v>8</v>
      </c>
      <c r="D14" s="1034">
        <v>0</v>
      </c>
      <c r="S14" s="994"/>
      <c r="T14" s="993"/>
      <c r="U14" s="994"/>
      <c r="V14" s="993"/>
      <c r="W14" s="994"/>
      <c r="X14" s="993"/>
    </row>
    <row r="15" spans="2:24" ht="18.75" customHeight="1">
      <c r="B15" s="776" t="s">
        <v>120</v>
      </c>
      <c r="C15" s="929" t="s">
        <v>576</v>
      </c>
      <c r="D15" s="1034">
        <v>0</v>
      </c>
      <c r="S15" s="994"/>
      <c r="T15" s="993"/>
      <c r="U15" s="994"/>
      <c r="V15" s="993"/>
      <c r="W15" s="994"/>
      <c r="X15" s="993"/>
    </row>
    <row r="16" spans="2:24" ht="18.75" customHeight="1">
      <c r="B16" s="776" t="s">
        <v>121</v>
      </c>
      <c r="C16" s="928" t="s">
        <v>9</v>
      </c>
      <c r="D16" s="1034">
        <v>0</v>
      </c>
      <c r="S16" s="994"/>
      <c r="T16" s="993"/>
      <c r="U16" s="994"/>
      <c r="V16" s="993"/>
      <c r="W16" s="994"/>
      <c r="X16" s="993"/>
    </row>
    <row r="17" spans="2:24" ht="18.75" customHeight="1">
      <c r="B17" s="776" t="s">
        <v>123</v>
      </c>
      <c r="C17" s="928" t="s">
        <v>10</v>
      </c>
      <c r="D17" s="1034">
        <v>0</v>
      </c>
      <c r="S17" s="994"/>
      <c r="T17" s="993"/>
      <c r="U17" s="994"/>
      <c r="V17" s="993"/>
      <c r="W17" s="994"/>
      <c r="X17" s="993"/>
    </row>
    <row r="18" spans="2:24" ht="18.75" customHeight="1">
      <c r="B18" s="776" t="s">
        <v>125</v>
      </c>
      <c r="C18" s="928" t="s">
        <v>11</v>
      </c>
      <c r="D18" s="1034">
        <v>0</v>
      </c>
      <c r="S18" s="994"/>
      <c r="T18" s="993"/>
      <c r="U18" s="994"/>
      <c r="V18" s="993"/>
      <c r="W18" s="994"/>
      <c r="X18" s="993"/>
    </row>
    <row r="19" spans="2:24" ht="18.75" customHeight="1">
      <c r="B19" s="776" t="s">
        <v>127</v>
      </c>
      <c r="C19" s="928" t="s">
        <v>12</v>
      </c>
      <c r="D19" s="1034">
        <v>0</v>
      </c>
      <c r="S19" s="994"/>
      <c r="T19" s="993"/>
      <c r="U19" s="994"/>
      <c r="V19" s="993"/>
      <c r="W19" s="994"/>
      <c r="X19" s="993"/>
    </row>
    <row r="20" spans="2:24" ht="18.75" customHeight="1">
      <c r="B20" s="776" t="s">
        <v>128</v>
      </c>
      <c r="C20" s="928" t="s">
        <v>418</v>
      </c>
      <c r="D20" s="1034">
        <v>0</v>
      </c>
      <c r="S20" s="994"/>
      <c r="T20" s="993"/>
      <c r="U20" s="994"/>
      <c r="V20" s="993"/>
      <c r="W20" s="994"/>
      <c r="X20" s="993"/>
    </row>
    <row r="21" spans="2:24" ht="18.75" customHeight="1">
      <c r="B21" s="776" t="s">
        <v>129</v>
      </c>
      <c r="C21" s="928" t="s">
        <v>419</v>
      </c>
      <c r="D21" s="1034">
        <v>0</v>
      </c>
      <c r="S21" s="994"/>
      <c r="T21" s="993"/>
      <c r="U21" s="994"/>
      <c r="V21" s="993"/>
      <c r="W21" s="994"/>
      <c r="X21" s="993"/>
    </row>
    <row r="22" spans="2:24" ht="18.75" customHeight="1">
      <c r="B22" s="776" t="s">
        <v>131</v>
      </c>
      <c r="C22" s="928" t="s">
        <v>420</v>
      </c>
      <c r="D22" s="1034">
        <v>0</v>
      </c>
      <c r="S22" s="994"/>
      <c r="T22" s="993"/>
      <c r="U22" s="994"/>
      <c r="V22" s="993"/>
      <c r="W22" s="994"/>
      <c r="X22" s="993"/>
    </row>
    <row r="23" spans="2:24" ht="18.75" customHeight="1">
      <c r="B23" s="776" t="s">
        <v>133</v>
      </c>
      <c r="C23" s="928" t="s">
        <v>14</v>
      </c>
      <c r="D23" s="1034">
        <v>0</v>
      </c>
      <c r="S23" s="994"/>
      <c r="T23" s="993"/>
      <c r="U23" s="994"/>
      <c r="V23" s="993"/>
      <c r="W23" s="994"/>
      <c r="X23" s="993"/>
    </row>
    <row r="24" spans="2:24" ht="18.75" customHeight="1">
      <c r="B24" s="776" t="s">
        <v>135</v>
      </c>
      <c r="C24" s="928" t="s">
        <v>13</v>
      </c>
      <c r="D24" s="1034">
        <v>0</v>
      </c>
      <c r="S24" s="994"/>
      <c r="T24" s="993"/>
      <c r="U24" s="994"/>
      <c r="V24" s="993"/>
      <c r="W24" s="994"/>
      <c r="X24" s="993"/>
    </row>
    <row r="25" spans="2:24" ht="18.75" customHeight="1">
      <c r="B25" s="776" t="s">
        <v>136</v>
      </c>
      <c r="C25" s="928" t="s">
        <v>577</v>
      </c>
      <c r="D25" s="1034">
        <v>0</v>
      </c>
      <c r="S25" s="994"/>
      <c r="T25" s="993"/>
      <c r="U25" s="994"/>
      <c r="V25" s="993"/>
      <c r="W25" s="994"/>
      <c r="X25" s="993"/>
    </row>
    <row r="26" spans="2:24" ht="18.75" customHeight="1">
      <c r="B26" s="776" t="s">
        <v>138</v>
      </c>
      <c r="C26" s="928" t="s">
        <v>15</v>
      </c>
      <c r="D26" s="1034">
        <v>0</v>
      </c>
      <c r="S26" s="994">
        <v>23686</v>
      </c>
      <c r="T26" s="993" t="s">
        <v>921</v>
      </c>
      <c r="U26" s="994">
        <v>19464</v>
      </c>
      <c r="V26" s="993" t="s">
        <v>921</v>
      </c>
      <c r="W26" s="994">
        <v>43150</v>
      </c>
      <c r="X26" s="993" t="s">
        <v>921</v>
      </c>
    </row>
    <row r="27" spans="2:24" ht="18.75" customHeight="1">
      <c r="B27" s="776" t="s">
        <v>139</v>
      </c>
      <c r="C27" s="928" t="s">
        <v>16</v>
      </c>
      <c r="D27" s="1034">
        <v>0</v>
      </c>
      <c r="S27" s="994">
        <v>5652</v>
      </c>
      <c r="T27" s="993" t="s">
        <v>921</v>
      </c>
      <c r="U27" s="994">
        <v>63</v>
      </c>
      <c r="V27" s="993" t="s">
        <v>921</v>
      </c>
      <c r="W27" s="994">
        <v>5715</v>
      </c>
      <c r="X27" s="993" t="s">
        <v>921</v>
      </c>
    </row>
    <row r="28" spans="2:24" ht="18.75" customHeight="1">
      <c r="B28" s="776" t="s">
        <v>140</v>
      </c>
      <c r="C28" s="928" t="s">
        <v>17</v>
      </c>
      <c r="D28" s="1034">
        <v>0</v>
      </c>
      <c r="S28" s="994">
        <v>58066</v>
      </c>
      <c r="T28" s="993" t="s">
        <v>921</v>
      </c>
      <c r="U28" s="994">
        <v>-31758</v>
      </c>
      <c r="V28" s="993" t="s">
        <v>921</v>
      </c>
      <c r="W28" s="994">
        <v>26308</v>
      </c>
      <c r="X28" s="993" t="s">
        <v>921</v>
      </c>
    </row>
    <row r="29" spans="2:24" ht="18.75" customHeight="1">
      <c r="B29" s="776" t="s">
        <v>141</v>
      </c>
      <c r="C29" s="928" t="s">
        <v>18</v>
      </c>
      <c r="D29" s="1034">
        <v>0</v>
      </c>
      <c r="S29" s="994">
        <v>1243603</v>
      </c>
      <c r="T29" s="993" t="s">
        <v>921</v>
      </c>
      <c r="U29" s="994">
        <v>592005</v>
      </c>
      <c r="V29" s="993" t="s">
        <v>921</v>
      </c>
      <c r="W29" s="994">
        <v>1835608</v>
      </c>
      <c r="X29" s="993" t="s">
        <v>921</v>
      </c>
    </row>
    <row r="30" spans="2:24" ht="18.75" customHeight="1">
      <c r="B30" s="776" t="s">
        <v>143</v>
      </c>
      <c r="C30" s="928" t="s">
        <v>29</v>
      </c>
      <c r="D30" s="1034">
        <v>0</v>
      </c>
      <c r="S30" s="994">
        <v>72778</v>
      </c>
      <c r="T30" s="993" t="s">
        <v>921</v>
      </c>
      <c r="U30" s="994">
        <v>743586</v>
      </c>
      <c r="V30" s="993" t="s">
        <v>921</v>
      </c>
      <c r="W30" s="994">
        <v>816364</v>
      </c>
      <c r="X30" s="993" t="s">
        <v>921</v>
      </c>
    </row>
    <row r="31" spans="2:24" ht="18.75" customHeight="1">
      <c r="B31" s="776" t="s">
        <v>145</v>
      </c>
      <c r="C31" s="928" t="s">
        <v>30</v>
      </c>
      <c r="D31" s="1034">
        <v>0</v>
      </c>
      <c r="S31" s="994">
        <v>135809</v>
      </c>
      <c r="T31" s="993" t="s">
        <v>921</v>
      </c>
      <c r="U31" s="994">
        <v>135205</v>
      </c>
      <c r="V31" s="993" t="s">
        <v>921</v>
      </c>
      <c r="W31" s="994">
        <v>271014</v>
      </c>
      <c r="X31" s="993" t="s">
        <v>921</v>
      </c>
    </row>
    <row r="32" spans="2:24" ht="18.75" customHeight="1">
      <c r="B32" s="776" t="s">
        <v>146</v>
      </c>
      <c r="C32" s="928" t="s">
        <v>19</v>
      </c>
      <c r="D32" s="1034">
        <v>0</v>
      </c>
      <c r="S32" s="994">
        <v>256366</v>
      </c>
      <c r="T32" s="993" t="s">
        <v>921</v>
      </c>
      <c r="U32" s="994">
        <v>477880</v>
      </c>
      <c r="V32" s="993" t="s">
        <v>921</v>
      </c>
      <c r="W32" s="994">
        <v>734246</v>
      </c>
      <c r="X32" s="993" t="s">
        <v>921</v>
      </c>
    </row>
    <row r="33" spans="2:24" ht="18.75" customHeight="1">
      <c r="B33" s="776" t="s">
        <v>147</v>
      </c>
      <c r="C33" s="928" t="s">
        <v>20</v>
      </c>
      <c r="D33" s="1034">
        <v>0</v>
      </c>
      <c r="S33" s="994">
        <v>196941</v>
      </c>
      <c r="T33" s="993" t="s">
        <v>921</v>
      </c>
      <c r="U33" s="994">
        <v>65423</v>
      </c>
      <c r="V33" s="993" t="s">
        <v>921</v>
      </c>
      <c r="W33" s="994">
        <v>262364</v>
      </c>
      <c r="X33" s="993" t="s">
        <v>921</v>
      </c>
    </row>
    <row r="34" spans="2:24" ht="18.75" customHeight="1">
      <c r="B34" s="776" t="s">
        <v>149</v>
      </c>
      <c r="C34" s="928" t="s">
        <v>21</v>
      </c>
      <c r="D34" s="1034">
        <v>0</v>
      </c>
      <c r="S34" s="994">
        <v>60876</v>
      </c>
      <c r="T34" s="993" t="s">
        <v>921</v>
      </c>
      <c r="U34" s="994">
        <v>441564</v>
      </c>
      <c r="V34" s="993" t="s">
        <v>921</v>
      </c>
      <c r="W34" s="994">
        <v>502440</v>
      </c>
      <c r="X34" s="993" t="s">
        <v>921</v>
      </c>
    </row>
    <row r="35" spans="2:24" ht="18.75" customHeight="1">
      <c r="B35" s="776" t="s">
        <v>151</v>
      </c>
      <c r="C35" s="928" t="s">
        <v>32</v>
      </c>
      <c r="D35" s="1034">
        <v>0</v>
      </c>
      <c r="S35" s="994">
        <v>226431</v>
      </c>
      <c r="T35" s="993" t="s">
        <v>921</v>
      </c>
      <c r="U35" s="994">
        <v>77818</v>
      </c>
      <c r="V35" s="993" t="s">
        <v>921</v>
      </c>
      <c r="W35" s="994">
        <v>304249</v>
      </c>
      <c r="X35" s="993" t="s">
        <v>921</v>
      </c>
    </row>
    <row r="36" spans="2:24" ht="18.75" customHeight="1">
      <c r="B36" s="776" t="s">
        <v>153</v>
      </c>
      <c r="C36" s="928" t="s">
        <v>22</v>
      </c>
      <c r="D36" s="1034">
        <v>0</v>
      </c>
      <c r="S36" s="994">
        <v>97660</v>
      </c>
      <c r="T36" s="993" t="s">
        <v>921</v>
      </c>
      <c r="U36" s="994">
        <v>47107</v>
      </c>
      <c r="V36" s="993" t="s">
        <v>921</v>
      </c>
      <c r="W36" s="994">
        <v>144767</v>
      </c>
      <c r="X36" s="993" t="s">
        <v>921</v>
      </c>
    </row>
    <row r="37" spans="2:24" ht="18.75" customHeight="1">
      <c r="B37" s="776" t="s">
        <v>155</v>
      </c>
      <c r="C37" s="928" t="s">
        <v>23</v>
      </c>
      <c r="D37" s="1034">
        <v>0</v>
      </c>
      <c r="S37" s="994">
        <v>4654</v>
      </c>
      <c r="T37" s="993" t="s">
        <v>921</v>
      </c>
      <c r="U37" s="994">
        <v>348871</v>
      </c>
      <c r="V37" s="993" t="s">
        <v>921</v>
      </c>
      <c r="W37" s="994">
        <v>353525</v>
      </c>
      <c r="X37" s="993" t="s">
        <v>921</v>
      </c>
    </row>
    <row r="38" spans="2:24" ht="18.75" customHeight="1">
      <c r="B38" s="776" t="s">
        <v>156</v>
      </c>
      <c r="C38" s="928" t="s">
        <v>24</v>
      </c>
      <c r="D38" s="1034">
        <v>0</v>
      </c>
      <c r="S38" s="994">
        <v>560973</v>
      </c>
      <c r="T38" s="993" t="s">
        <v>921</v>
      </c>
      <c r="U38" s="994">
        <v>902791</v>
      </c>
      <c r="V38" s="993" t="s">
        <v>921</v>
      </c>
      <c r="W38" s="994">
        <v>1463764</v>
      </c>
      <c r="X38" s="993" t="s">
        <v>921</v>
      </c>
    </row>
    <row r="39" spans="2:24" ht="18.75" customHeight="1">
      <c r="B39" s="776" t="s">
        <v>158</v>
      </c>
      <c r="C39" s="928" t="s">
        <v>31</v>
      </c>
      <c r="D39" s="1034">
        <v>0</v>
      </c>
      <c r="S39" s="994">
        <v>38423</v>
      </c>
      <c r="T39" s="993" t="s">
        <v>921</v>
      </c>
      <c r="U39" s="994">
        <v>-10674</v>
      </c>
      <c r="V39" s="993" t="s">
        <v>921</v>
      </c>
      <c r="W39" s="994">
        <v>27749</v>
      </c>
      <c r="X39" s="993" t="s">
        <v>921</v>
      </c>
    </row>
    <row r="40" spans="2:24" ht="18.75" customHeight="1">
      <c r="B40" s="776" t="s">
        <v>160</v>
      </c>
      <c r="C40" s="928" t="s">
        <v>447</v>
      </c>
      <c r="D40" s="1034">
        <v>0</v>
      </c>
    </row>
    <row r="41" spans="2:24" ht="18.75" customHeight="1">
      <c r="B41" s="776" t="s">
        <v>162</v>
      </c>
      <c r="C41" s="928" t="s">
        <v>25</v>
      </c>
      <c r="D41" s="1034">
        <v>0</v>
      </c>
    </row>
    <row r="42" spans="2:24" ht="18.75" customHeight="1">
      <c r="B42" s="776">
        <v>37</v>
      </c>
      <c r="C42" s="928" t="s">
        <v>26</v>
      </c>
      <c r="D42" s="1034">
        <v>0</v>
      </c>
    </row>
    <row r="43" spans="2:24" ht="18.75" customHeight="1">
      <c r="B43" s="776">
        <v>38</v>
      </c>
      <c r="C43" s="928" t="s">
        <v>27</v>
      </c>
      <c r="D43" s="1034">
        <v>0</v>
      </c>
    </row>
    <row r="44" spans="2:24" ht="15" customHeight="1">
      <c r="B44" s="1033">
        <v>39</v>
      </c>
      <c r="C44" s="1032" t="s">
        <v>28</v>
      </c>
      <c r="D44" s="1031">
        <v>0</v>
      </c>
    </row>
  </sheetData>
  <sheetProtection algorithmName="SHA-512" hashValue="fStBvF7J72sGB42lOm7c5JwfzT5gQRnlSBva8Syk+Bt5Qq3ca9f4w8OKiSwOJvd8sWs+f//ct3J83zeCdTAqUw==" saltValue="wEZhsayyNaYKq3SzeZaW9w==" spinCount="100000" sheet="1"/>
  <mergeCells count="2">
    <mergeCell ref="B2:C2"/>
    <mergeCell ref="B4:C5"/>
  </mergeCells>
  <phoneticPr fontId="28"/>
  <pageMargins left="0.78740157480314965" right="0.78740157480314965" top="0.78740157480314965" bottom="0.78740157480314965" header="0" footer="0.19685039370078741"/>
  <pageSetup paperSize="9" scale="95" orientation="portrait" useFirstPageNumber="1" r:id="rId1"/>
  <headerFooter alignWithMargins="0">
    <oddFooter>&amp;C&amp;P / 1 ページ</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71CA3-320E-48C3-8977-3D8DE76337C5}">
  <sheetPr>
    <tabColor theme="0" tint="-0.249977111117893"/>
    <pageSetUpPr autoPageBreaks="0"/>
  </sheetPr>
  <dimension ref="B1:AF47"/>
  <sheetViews>
    <sheetView showGridLines="0" view="pageBreakPreview" zoomScaleNormal="100" zoomScaleSheetLayoutView="100" workbookViewId="0"/>
  </sheetViews>
  <sheetFormatPr defaultColWidth="13.5" defaultRowHeight="15" customHeight="1"/>
  <cols>
    <col min="1" max="1" width="2.1640625" style="1038" customWidth="1"/>
    <col min="2" max="2" width="3.5" style="800" bestFit="1" customWidth="1"/>
    <col min="3" max="3" width="38.5" style="800" bestFit="1" customWidth="1"/>
    <col min="4" max="13" width="14.1640625" style="1038" customWidth="1"/>
    <col min="14" max="26" width="13.5" style="1038" customWidth="1"/>
    <col min="27" max="32" width="13.5" style="1038" hidden="1" customWidth="1"/>
    <col min="33" max="16384" width="13.5" style="1038"/>
  </cols>
  <sheetData>
    <row r="1" spans="2:32" ht="15" customHeight="1">
      <c r="D1" s="1061"/>
    </row>
    <row r="2" spans="2:32" ht="15" customHeight="1">
      <c r="B2" s="1502" t="s">
        <v>931</v>
      </c>
      <c r="C2" s="1503"/>
      <c r="M2" s="1059"/>
    </row>
    <row r="3" spans="2:32" ht="15" customHeight="1">
      <c r="B3" s="1060"/>
      <c r="C3" s="1060"/>
      <c r="M3" s="1059" t="s">
        <v>932</v>
      </c>
    </row>
    <row r="4" spans="2:32" s="1046" customFormat="1" ht="18" customHeight="1">
      <c r="B4" s="1058"/>
      <c r="C4" s="1057"/>
      <c r="D4" s="1757" t="s">
        <v>933</v>
      </c>
      <c r="E4" s="1055"/>
      <c r="F4" s="1055"/>
      <c r="G4" s="1056"/>
      <c r="H4" s="1055"/>
      <c r="I4" s="1055"/>
      <c r="J4" s="1056"/>
      <c r="K4" s="1055"/>
      <c r="L4" s="1567" t="s">
        <v>991</v>
      </c>
      <c r="M4" s="1569" t="s">
        <v>992</v>
      </c>
      <c r="AA4" s="1047"/>
      <c r="AB4" s="1047"/>
      <c r="AC4" s="1047"/>
      <c r="AD4" s="1047"/>
      <c r="AE4" s="1047"/>
    </row>
    <row r="5" spans="2:32" s="1046" customFormat="1" ht="18" customHeight="1">
      <c r="B5" s="1054"/>
      <c r="C5" s="1053"/>
      <c r="D5" s="1758"/>
      <c r="E5" s="1759" t="s">
        <v>934</v>
      </c>
      <c r="F5" s="1759" t="s">
        <v>935</v>
      </c>
      <c r="G5" s="1762" t="s">
        <v>936</v>
      </c>
      <c r="H5" s="1052"/>
      <c r="I5" s="1052"/>
      <c r="J5" s="1051"/>
      <c r="K5" s="1052"/>
      <c r="L5" s="1567"/>
      <c r="M5" s="1570"/>
      <c r="AA5" s="1047"/>
      <c r="AB5" s="1047"/>
      <c r="AC5" s="1047"/>
      <c r="AD5" s="1047"/>
      <c r="AE5" s="1047"/>
    </row>
    <row r="6" spans="2:32" s="1046" customFormat="1" ht="18" customHeight="1">
      <c r="B6" s="1755"/>
      <c r="C6" s="1765"/>
      <c r="D6" s="1758"/>
      <c r="E6" s="1760"/>
      <c r="F6" s="1760"/>
      <c r="G6" s="1763"/>
      <c r="H6" s="1766" t="s">
        <v>937</v>
      </c>
      <c r="I6" s="1768" t="s">
        <v>938</v>
      </c>
      <c r="J6" s="1051"/>
      <c r="K6" s="1050"/>
      <c r="L6" s="1567"/>
      <c r="M6" s="1570"/>
      <c r="AA6" s="1047"/>
      <c r="AB6" s="1047"/>
      <c r="AC6" s="1047"/>
      <c r="AD6" s="1047"/>
      <c r="AE6" s="1047"/>
    </row>
    <row r="7" spans="2:32" s="1046" customFormat="1" ht="18" customHeight="1">
      <c r="B7" s="1755"/>
      <c r="C7" s="1765"/>
      <c r="D7" s="1758"/>
      <c r="E7" s="1761"/>
      <c r="F7" s="1761"/>
      <c r="G7" s="1764"/>
      <c r="H7" s="1767"/>
      <c r="I7" s="1769"/>
      <c r="J7" s="1049" t="s">
        <v>939</v>
      </c>
      <c r="K7" s="1048" t="s">
        <v>940</v>
      </c>
      <c r="L7" s="1568"/>
      <c r="M7" s="1571"/>
      <c r="AA7" s="1047"/>
      <c r="AB7" s="1047"/>
      <c r="AC7" s="1047"/>
      <c r="AD7" s="1047"/>
      <c r="AE7" s="1047"/>
    </row>
    <row r="8" spans="2:32" ht="15" customHeight="1">
      <c r="B8" s="796" t="s">
        <v>263</v>
      </c>
      <c r="C8" s="1045" t="s">
        <v>0</v>
      </c>
      <c r="D8" s="647">
        <v>64017</v>
      </c>
      <c r="E8" s="648">
        <v>32145</v>
      </c>
      <c r="F8" s="648">
        <v>22715</v>
      </c>
      <c r="G8" s="649">
        <v>9157</v>
      </c>
      <c r="H8" s="648">
        <v>1565</v>
      </c>
      <c r="I8" s="649">
        <v>7592</v>
      </c>
      <c r="J8" s="648">
        <v>2916</v>
      </c>
      <c r="K8" s="648">
        <v>4676</v>
      </c>
      <c r="L8" s="650">
        <v>0.34712999999999999</v>
      </c>
      <c r="M8" s="651">
        <v>4.9653999999999997E-2</v>
      </c>
      <c r="AA8" s="1043">
        <v>113706</v>
      </c>
      <c r="AB8" s="1042" t="s">
        <v>921</v>
      </c>
      <c r="AC8" s="1043">
        <v>124135</v>
      </c>
      <c r="AD8" s="1042" t="s">
        <v>921</v>
      </c>
      <c r="AE8" s="1043">
        <v>237841</v>
      </c>
      <c r="AF8" s="1042" t="s">
        <v>921</v>
      </c>
    </row>
    <row r="9" spans="2:32" ht="15" customHeight="1">
      <c r="B9" s="776" t="s">
        <v>265</v>
      </c>
      <c r="C9" s="1041" t="s">
        <v>574</v>
      </c>
      <c r="D9" s="652">
        <v>2657</v>
      </c>
      <c r="E9" s="653">
        <v>159</v>
      </c>
      <c r="F9" s="653">
        <v>54</v>
      </c>
      <c r="G9" s="1040">
        <v>2444</v>
      </c>
      <c r="H9" s="653">
        <v>260</v>
      </c>
      <c r="I9" s="1040">
        <v>2184</v>
      </c>
      <c r="J9" s="653">
        <v>2052</v>
      </c>
      <c r="K9" s="653">
        <v>132</v>
      </c>
      <c r="L9" s="655">
        <v>7.8589000000000006E-2</v>
      </c>
      <c r="M9" s="656">
        <v>7.2288000000000005E-2</v>
      </c>
      <c r="AA9" s="1043">
        <v>23686</v>
      </c>
      <c r="AB9" s="1042" t="s">
        <v>921</v>
      </c>
      <c r="AC9" s="1043">
        <v>19464</v>
      </c>
      <c r="AD9" s="1042" t="s">
        <v>921</v>
      </c>
      <c r="AE9" s="1043">
        <v>43150</v>
      </c>
      <c r="AF9" s="1042" t="s">
        <v>921</v>
      </c>
    </row>
    <row r="10" spans="2:32" ht="15" customHeight="1">
      <c r="B10" s="776" t="s">
        <v>267</v>
      </c>
      <c r="C10" s="1041" t="s">
        <v>575</v>
      </c>
      <c r="D10" s="652">
        <v>813</v>
      </c>
      <c r="E10" s="653">
        <v>408</v>
      </c>
      <c r="F10" s="653">
        <v>130</v>
      </c>
      <c r="G10" s="1040">
        <v>275</v>
      </c>
      <c r="H10" s="653">
        <v>22</v>
      </c>
      <c r="I10" s="1040">
        <v>253</v>
      </c>
      <c r="J10" s="653">
        <v>225</v>
      </c>
      <c r="K10" s="653">
        <v>28</v>
      </c>
      <c r="L10" s="655">
        <v>0.21445500000000001</v>
      </c>
      <c r="M10" s="656">
        <v>7.2539999999999993E-2</v>
      </c>
      <c r="AA10" s="1043">
        <v>5652</v>
      </c>
      <c r="AB10" s="1042" t="s">
        <v>921</v>
      </c>
      <c r="AC10" s="1043">
        <v>63</v>
      </c>
      <c r="AD10" s="1042" t="s">
        <v>921</v>
      </c>
      <c r="AE10" s="1043">
        <v>5715</v>
      </c>
      <c r="AF10" s="1042" t="s">
        <v>921</v>
      </c>
    </row>
    <row r="11" spans="2:32" ht="15" customHeight="1">
      <c r="B11" s="776" t="s">
        <v>268</v>
      </c>
      <c r="C11" s="1041" t="s">
        <v>3</v>
      </c>
      <c r="D11" s="652">
        <v>702</v>
      </c>
      <c r="E11" s="653">
        <v>5</v>
      </c>
      <c r="F11" s="653">
        <v>0</v>
      </c>
      <c r="G11" s="1040">
        <v>697</v>
      </c>
      <c r="H11" s="653">
        <v>70</v>
      </c>
      <c r="I11" s="1040">
        <v>627</v>
      </c>
      <c r="J11" s="653">
        <v>598</v>
      </c>
      <c r="K11" s="653">
        <v>29</v>
      </c>
      <c r="L11" s="655">
        <v>4.7157999999999999E-2</v>
      </c>
      <c r="M11" s="656">
        <v>4.6822999999999997E-2</v>
      </c>
      <c r="AA11" s="1043">
        <v>58066</v>
      </c>
      <c r="AB11" s="1042" t="s">
        <v>921</v>
      </c>
      <c r="AC11" s="1043">
        <v>-31758</v>
      </c>
      <c r="AD11" s="1042" t="s">
        <v>921</v>
      </c>
      <c r="AE11" s="1043">
        <v>26308</v>
      </c>
      <c r="AF11" s="1042" t="s">
        <v>921</v>
      </c>
    </row>
    <row r="12" spans="2:32" ht="15" customHeight="1">
      <c r="B12" s="776" t="s">
        <v>269</v>
      </c>
      <c r="C12" s="1041" t="s">
        <v>4</v>
      </c>
      <c r="D12" s="652">
        <v>9526</v>
      </c>
      <c r="E12" s="653">
        <v>87</v>
      </c>
      <c r="F12" s="653">
        <v>65</v>
      </c>
      <c r="G12" s="1040">
        <v>9374</v>
      </c>
      <c r="H12" s="653">
        <v>770</v>
      </c>
      <c r="I12" s="1040">
        <v>8604</v>
      </c>
      <c r="J12" s="653">
        <v>8320</v>
      </c>
      <c r="K12" s="653">
        <v>284</v>
      </c>
      <c r="L12" s="655">
        <v>6.6461000000000006E-2</v>
      </c>
      <c r="M12" s="656">
        <v>6.5401000000000001E-2</v>
      </c>
      <c r="AA12" s="1043">
        <v>1243603</v>
      </c>
      <c r="AB12" s="1042" t="s">
        <v>921</v>
      </c>
      <c r="AC12" s="1043">
        <v>592005</v>
      </c>
      <c r="AD12" s="1042" t="s">
        <v>921</v>
      </c>
      <c r="AE12" s="1043">
        <v>1835608</v>
      </c>
      <c r="AF12" s="1042" t="s">
        <v>921</v>
      </c>
    </row>
    <row r="13" spans="2:32" ht="15" customHeight="1">
      <c r="B13" s="776" t="s">
        <v>271</v>
      </c>
      <c r="C13" s="1041" t="s">
        <v>5</v>
      </c>
      <c r="D13" s="652">
        <v>7564</v>
      </c>
      <c r="E13" s="653">
        <v>38</v>
      </c>
      <c r="F13" s="653">
        <v>15</v>
      </c>
      <c r="G13" s="1040">
        <v>7511</v>
      </c>
      <c r="H13" s="653">
        <v>321</v>
      </c>
      <c r="I13" s="1040">
        <v>7190</v>
      </c>
      <c r="J13" s="653">
        <v>7029</v>
      </c>
      <c r="K13" s="653">
        <v>161</v>
      </c>
      <c r="L13" s="655">
        <v>9.2529E-2</v>
      </c>
      <c r="M13" s="656">
        <v>9.1881000000000004E-2</v>
      </c>
      <c r="AA13" s="1043">
        <v>72778</v>
      </c>
      <c r="AB13" s="1042" t="s">
        <v>921</v>
      </c>
      <c r="AC13" s="1043">
        <v>743586</v>
      </c>
      <c r="AD13" s="1042" t="s">
        <v>921</v>
      </c>
      <c r="AE13" s="1043">
        <v>816364</v>
      </c>
      <c r="AF13" s="1042" t="s">
        <v>921</v>
      </c>
    </row>
    <row r="14" spans="2:32" ht="15" customHeight="1">
      <c r="B14" s="776" t="s">
        <v>273</v>
      </c>
      <c r="C14" s="1044" t="s">
        <v>6</v>
      </c>
      <c r="D14" s="652">
        <v>4426</v>
      </c>
      <c r="E14" s="653">
        <v>95</v>
      </c>
      <c r="F14" s="653">
        <v>35</v>
      </c>
      <c r="G14" s="1040">
        <v>4296</v>
      </c>
      <c r="H14" s="653">
        <v>342</v>
      </c>
      <c r="I14" s="1040">
        <v>3954</v>
      </c>
      <c r="J14" s="653">
        <v>3912</v>
      </c>
      <c r="K14" s="653">
        <v>42</v>
      </c>
      <c r="L14" s="655">
        <v>3.4896000000000003E-2</v>
      </c>
      <c r="M14" s="656">
        <v>3.3870999999999998E-2</v>
      </c>
      <c r="AA14" s="1043">
        <v>135809</v>
      </c>
      <c r="AB14" s="1042" t="s">
        <v>921</v>
      </c>
      <c r="AC14" s="1043">
        <v>135205</v>
      </c>
      <c r="AD14" s="1042" t="s">
        <v>921</v>
      </c>
      <c r="AE14" s="1043">
        <v>271014</v>
      </c>
      <c r="AF14" s="1042" t="s">
        <v>921</v>
      </c>
    </row>
    <row r="15" spans="2:32" ht="15" customHeight="1">
      <c r="B15" s="776" t="s">
        <v>274</v>
      </c>
      <c r="C15" s="1041" t="s">
        <v>7</v>
      </c>
      <c r="D15" s="652">
        <v>1391</v>
      </c>
      <c r="E15" s="653">
        <v>0</v>
      </c>
      <c r="F15" s="653">
        <v>0</v>
      </c>
      <c r="G15" s="1040">
        <v>1391</v>
      </c>
      <c r="H15" s="653">
        <v>23</v>
      </c>
      <c r="I15" s="1040">
        <v>1368</v>
      </c>
      <c r="J15" s="653">
        <v>1367</v>
      </c>
      <c r="K15" s="653">
        <v>1</v>
      </c>
      <c r="L15" s="655">
        <v>1.5268E-2</v>
      </c>
      <c r="M15" s="656">
        <v>1.5268E-2</v>
      </c>
      <c r="AA15" s="1043">
        <v>256366</v>
      </c>
      <c r="AB15" s="1042" t="s">
        <v>921</v>
      </c>
      <c r="AC15" s="1043">
        <v>477880</v>
      </c>
      <c r="AD15" s="1042" t="s">
        <v>921</v>
      </c>
      <c r="AE15" s="1043">
        <v>734246</v>
      </c>
      <c r="AF15" s="1042" t="s">
        <v>921</v>
      </c>
    </row>
    <row r="16" spans="2:32" ht="15" customHeight="1">
      <c r="B16" s="776" t="s">
        <v>277</v>
      </c>
      <c r="C16" s="1044" t="s">
        <v>8</v>
      </c>
      <c r="D16" s="652">
        <v>120</v>
      </c>
      <c r="E16" s="653">
        <v>0</v>
      </c>
      <c r="F16" s="653">
        <v>0</v>
      </c>
      <c r="G16" s="1040">
        <v>120</v>
      </c>
      <c r="H16" s="653">
        <v>7</v>
      </c>
      <c r="I16" s="1040">
        <v>113</v>
      </c>
      <c r="J16" s="653">
        <v>112</v>
      </c>
      <c r="K16" s="653">
        <v>1</v>
      </c>
      <c r="L16" s="655">
        <v>2.0671999999999999E-2</v>
      </c>
      <c r="M16" s="656">
        <v>2.0671999999999999E-2</v>
      </c>
      <c r="AA16" s="1043">
        <v>196941</v>
      </c>
      <c r="AB16" s="1042" t="s">
        <v>921</v>
      </c>
      <c r="AC16" s="1043">
        <v>65423</v>
      </c>
      <c r="AD16" s="1042" t="s">
        <v>921</v>
      </c>
      <c r="AE16" s="1043">
        <v>262364</v>
      </c>
      <c r="AF16" s="1042" t="s">
        <v>921</v>
      </c>
    </row>
    <row r="17" spans="2:32" ht="15" customHeight="1">
      <c r="B17" s="776" t="s">
        <v>120</v>
      </c>
      <c r="C17" s="1044" t="s">
        <v>576</v>
      </c>
      <c r="D17" s="652">
        <v>2154</v>
      </c>
      <c r="E17" s="653">
        <v>3</v>
      </c>
      <c r="F17" s="653">
        <v>2</v>
      </c>
      <c r="G17" s="1040">
        <v>2149</v>
      </c>
      <c r="H17" s="653">
        <v>71</v>
      </c>
      <c r="I17" s="1040">
        <v>2078</v>
      </c>
      <c r="J17" s="653">
        <v>2067</v>
      </c>
      <c r="K17" s="653">
        <v>11</v>
      </c>
      <c r="L17" s="655">
        <v>6.88E-2</v>
      </c>
      <c r="M17" s="656">
        <v>6.8640999999999994E-2</v>
      </c>
      <c r="AA17" s="1043">
        <v>60876</v>
      </c>
      <c r="AB17" s="1042" t="s">
        <v>921</v>
      </c>
      <c r="AC17" s="1043">
        <v>441564</v>
      </c>
      <c r="AD17" s="1042" t="s">
        <v>921</v>
      </c>
      <c r="AE17" s="1043">
        <v>502440</v>
      </c>
      <c r="AF17" s="1042" t="s">
        <v>921</v>
      </c>
    </row>
    <row r="18" spans="2:32" ht="15" customHeight="1">
      <c r="B18" s="776" t="s">
        <v>121</v>
      </c>
      <c r="C18" s="1041" t="s">
        <v>9</v>
      </c>
      <c r="D18" s="652">
        <v>1844</v>
      </c>
      <c r="E18" s="653">
        <v>5</v>
      </c>
      <c r="F18" s="653">
        <v>2</v>
      </c>
      <c r="G18" s="1040">
        <v>1837</v>
      </c>
      <c r="H18" s="653">
        <v>105</v>
      </c>
      <c r="I18" s="1040">
        <v>1732</v>
      </c>
      <c r="J18" s="653">
        <v>1659</v>
      </c>
      <c r="K18" s="653">
        <v>73</v>
      </c>
      <c r="L18" s="655">
        <v>3.5307999999999999E-2</v>
      </c>
      <c r="M18" s="656">
        <v>3.5173999999999997E-2</v>
      </c>
      <c r="AA18" s="1043">
        <v>226431</v>
      </c>
      <c r="AB18" s="1042" t="s">
        <v>921</v>
      </c>
      <c r="AC18" s="1043">
        <v>77818</v>
      </c>
      <c r="AD18" s="1042" t="s">
        <v>921</v>
      </c>
      <c r="AE18" s="1043">
        <v>304249</v>
      </c>
      <c r="AF18" s="1042" t="s">
        <v>921</v>
      </c>
    </row>
    <row r="19" spans="2:32" ht="15" customHeight="1">
      <c r="B19" s="776" t="s">
        <v>123</v>
      </c>
      <c r="C19" s="1041" t="s">
        <v>10</v>
      </c>
      <c r="D19" s="652">
        <v>923</v>
      </c>
      <c r="E19" s="653">
        <v>5</v>
      </c>
      <c r="F19" s="653">
        <v>1</v>
      </c>
      <c r="G19" s="1040">
        <v>917</v>
      </c>
      <c r="H19" s="653">
        <v>40</v>
      </c>
      <c r="I19" s="1040">
        <v>877</v>
      </c>
      <c r="J19" s="653">
        <v>866</v>
      </c>
      <c r="K19" s="653">
        <v>11</v>
      </c>
      <c r="L19" s="655">
        <v>4.4172999999999997E-2</v>
      </c>
      <c r="M19" s="656">
        <v>4.3886000000000001E-2</v>
      </c>
      <c r="AA19" s="1043">
        <v>97660</v>
      </c>
      <c r="AB19" s="1042" t="s">
        <v>921</v>
      </c>
      <c r="AC19" s="1043">
        <v>47107</v>
      </c>
      <c r="AD19" s="1042" t="s">
        <v>921</v>
      </c>
      <c r="AE19" s="1043">
        <v>144767</v>
      </c>
      <c r="AF19" s="1042" t="s">
        <v>921</v>
      </c>
    </row>
    <row r="20" spans="2:32" ht="15" customHeight="1">
      <c r="B20" s="776" t="s">
        <v>125</v>
      </c>
      <c r="C20" s="1041" t="s">
        <v>11</v>
      </c>
      <c r="D20" s="652">
        <v>1329</v>
      </c>
      <c r="E20" s="653">
        <v>1</v>
      </c>
      <c r="F20" s="653">
        <v>1</v>
      </c>
      <c r="G20" s="1040">
        <v>1327</v>
      </c>
      <c r="H20" s="653">
        <v>28</v>
      </c>
      <c r="I20" s="1040">
        <v>1299</v>
      </c>
      <c r="J20" s="653">
        <v>1297</v>
      </c>
      <c r="K20" s="653">
        <v>2</v>
      </c>
      <c r="L20" s="655">
        <v>1.7586999999999998E-2</v>
      </c>
      <c r="M20" s="656">
        <v>1.7559999999999999E-2</v>
      </c>
      <c r="AA20" s="1043">
        <v>4654</v>
      </c>
      <c r="AB20" s="1042" t="s">
        <v>921</v>
      </c>
      <c r="AC20" s="1043">
        <v>348871</v>
      </c>
      <c r="AD20" s="1042" t="s">
        <v>921</v>
      </c>
      <c r="AE20" s="1043">
        <v>353525</v>
      </c>
      <c r="AF20" s="1042" t="s">
        <v>921</v>
      </c>
    </row>
    <row r="21" spans="2:32" ht="15" customHeight="1">
      <c r="B21" s="776" t="s">
        <v>127</v>
      </c>
      <c r="C21" s="1041" t="s">
        <v>12</v>
      </c>
      <c r="D21" s="652">
        <v>3728</v>
      </c>
      <c r="E21" s="653">
        <v>20</v>
      </c>
      <c r="F21" s="653">
        <v>6</v>
      </c>
      <c r="G21" s="1040">
        <v>3702</v>
      </c>
      <c r="H21" s="653">
        <v>275</v>
      </c>
      <c r="I21" s="1040">
        <v>3427</v>
      </c>
      <c r="J21" s="653">
        <v>3396</v>
      </c>
      <c r="K21" s="653">
        <v>31</v>
      </c>
      <c r="L21" s="655">
        <v>6.3832E-2</v>
      </c>
      <c r="M21" s="656">
        <v>6.3386999999999999E-2</v>
      </c>
      <c r="AA21" s="1043">
        <v>560973</v>
      </c>
      <c r="AB21" s="1042" t="s">
        <v>921</v>
      </c>
      <c r="AC21" s="1043">
        <v>902791</v>
      </c>
      <c r="AD21" s="1042" t="s">
        <v>921</v>
      </c>
      <c r="AE21" s="1043">
        <v>1463764</v>
      </c>
      <c r="AF21" s="1042" t="s">
        <v>921</v>
      </c>
    </row>
    <row r="22" spans="2:32" ht="15" customHeight="1">
      <c r="B22" s="776" t="s">
        <v>128</v>
      </c>
      <c r="C22" s="1041" t="s">
        <v>418</v>
      </c>
      <c r="D22" s="652">
        <v>591</v>
      </c>
      <c r="E22" s="653">
        <v>4</v>
      </c>
      <c r="F22" s="653">
        <v>1</v>
      </c>
      <c r="G22" s="1040">
        <v>586</v>
      </c>
      <c r="H22" s="653">
        <v>32</v>
      </c>
      <c r="I22" s="1040">
        <v>554</v>
      </c>
      <c r="J22" s="653">
        <v>549</v>
      </c>
      <c r="K22" s="653">
        <v>5</v>
      </c>
      <c r="L22" s="655">
        <v>5.8682999999999999E-2</v>
      </c>
      <c r="M22" s="656">
        <v>5.8187000000000003E-2</v>
      </c>
      <c r="AA22" s="1043">
        <v>38423</v>
      </c>
      <c r="AB22" s="1042" t="s">
        <v>921</v>
      </c>
      <c r="AC22" s="1043">
        <v>-10674</v>
      </c>
      <c r="AD22" s="1042" t="s">
        <v>921</v>
      </c>
      <c r="AE22" s="1043">
        <v>27749</v>
      </c>
      <c r="AF22" s="1042" t="s">
        <v>921</v>
      </c>
    </row>
    <row r="23" spans="2:32" ht="15" customHeight="1">
      <c r="B23" s="776" t="s">
        <v>129</v>
      </c>
      <c r="C23" s="1041" t="s">
        <v>419</v>
      </c>
      <c r="D23" s="652">
        <v>4529</v>
      </c>
      <c r="E23" s="653">
        <v>17</v>
      </c>
      <c r="F23" s="653">
        <v>2</v>
      </c>
      <c r="G23" s="1040">
        <v>4510</v>
      </c>
      <c r="H23" s="653">
        <v>261</v>
      </c>
      <c r="I23" s="1040">
        <v>4249</v>
      </c>
      <c r="J23" s="653">
        <v>4236</v>
      </c>
      <c r="K23" s="653">
        <v>13</v>
      </c>
      <c r="L23" s="655">
        <v>4.8709000000000002E-2</v>
      </c>
      <c r="M23" s="656">
        <v>4.8505E-2</v>
      </c>
      <c r="AA23" s="1043">
        <v>3095624</v>
      </c>
      <c r="AB23" s="1042" t="s">
        <v>921</v>
      </c>
      <c r="AC23" s="1043">
        <v>3933480</v>
      </c>
      <c r="AD23" s="1042" t="s">
        <v>921</v>
      </c>
      <c r="AE23" s="1043">
        <v>7029104</v>
      </c>
      <c r="AF23" s="1042" t="s">
        <v>921</v>
      </c>
    </row>
    <row r="24" spans="2:32" ht="15" customHeight="1">
      <c r="B24" s="776" t="s">
        <v>131</v>
      </c>
      <c r="C24" s="1041" t="s">
        <v>420</v>
      </c>
      <c r="D24" s="652">
        <v>3564</v>
      </c>
      <c r="E24" s="653">
        <v>3</v>
      </c>
      <c r="F24" s="653">
        <v>0</v>
      </c>
      <c r="G24" s="1040">
        <v>3561</v>
      </c>
      <c r="H24" s="653">
        <v>40</v>
      </c>
      <c r="I24" s="1040">
        <v>3521</v>
      </c>
      <c r="J24" s="653">
        <v>3518</v>
      </c>
      <c r="K24" s="653">
        <v>3</v>
      </c>
      <c r="L24" s="655">
        <v>5.2032000000000002E-2</v>
      </c>
      <c r="M24" s="656">
        <v>5.1987999999999999E-2</v>
      </c>
    </row>
    <row r="25" spans="2:32" ht="15" customHeight="1">
      <c r="B25" s="776" t="s">
        <v>133</v>
      </c>
      <c r="C25" s="1041" t="s">
        <v>14</v>
      </c>
      <c r="D25" s="652">
        <v>12278</v>
      </c>
      <c r="E25" s="653">
        <v>6</v>
      </c>
      <c r="F25" s="653">
        <v>2</v>
      </c>
      <c r="G25" s="1040">
        <v>12270</v>
      </c>
      <c r="H25" s="653">
        <v>131</v>
      </c>
      <c r="I25" s="1040">
        <v>12139</v>
      </c>
      <c r="J25" s="653">
        <v>12001</v>
      </c>
      <c r="K25" s="653">
        <v>138</v>
      </c>
      <c r="L25" s="655">
        <v>3.5230999999999998E-2</v>
      </c>
      <c r="M25" s="656">
        <v>3.5208000000000003E-2</v>
      </c>
    </row>
    <row r="26" spans="2:32" ht="15" customHeight="1">
      <c r="B26" s="776" t="s">
        <v>135</v>
      </c>
      <c r="C26" s="1041" t="s">
        <v>13</v>
      </c>
      <c r="D26" s="652">
        <v>1986</v>
      </c>
      <c r="E26" s="653">
        <v>3</v>
      </c>
      <c r="F26" s="653">
        <v>2</v>
      </c>
      <c r="G26" s="1040">
        <v>1981</v>
      </c>
      <c r="H26" s="653">
        <v>81</v>
      </c>
      <c r="I26" s="1040">
        <v>1900</v>
      </c>
      <c r="J26" s="653">
        <v>1891</v>
      </c>
      <c r="K26" s="653">
        <v>9</v>
      </c>
      <c r="L26" s="655">
        <v>6.8528000000000006E-2</v>
      </c>
      <c r="M26" s="656">
        <v>6.8354999999999999E-2</v>
      </c>
    </row>
    <row r="27" spans="2:32" ht="15" customHeight="1">
      <c r="B27" s="776" t="s">
        <v>136</v>
      </c>
      <c r="C27" s="1041" t="s">
        <v>577</v>
      </c>
      <c r="D27" s="652">
        <v>839</v>
      </c>
      <c r="E27" s="653">
        <v>2</v>
      </c>
      <c r="F27" s="653">
        <v>0</v>
      </c>
      <c r="G27" s="1040">
        <v>837</v>
      </c>
      <c r="H27" s="653">
        <v>18</v>
      </c>
      <c r="I27" s="1040">
        <v>819</v>
      </c>
      <c r="J27" s="653">
        <v>817</v>
      </c>
      <c r="K27" s="653">
        <v>2</v>
      </c>
      <c r="L27" s="655">
        <v>0.14502999999999999</v>
      </c>
      <c r="M27" s="656">
        <v>0.14468500000000001</v>
      </c>
    </row>
    <row r="28" spans="2:32" ht="15" customHeight="1">
      <c r="B28" s="776" t="s">
        <v>138</v>
      </c>
      <c r="C28" s="1041" t="s">
        <v>15</v>
      </c>
      <c r="D28" s="652">
        <v>2467</v>
      </c>
      <c r="E28" s="653">
        <v>2</v>
      </c>
      <c r="F28" s="653">
        <v>0</v>
      </c>
      <c r="G28" s="1040">
        <v>2465</v>
      </c>
      <c r="H28" s="653">
        <v>37</v>
      </c>
      <c r="I28" s="1040">
        <v>2428</v>
      </c>
      <c r="J28" s="653">
        <v>2417</v>
      </c>
      <c r="K28" s="653">
        <v>11</v>
      </c>
      <c r="L28" s="655">
        <v>3.9125E-2</v>
      </c>
      <c r="M28" s="656">
        <v>3.9093000000000003E-2</v>
      </c>
    </row>
    <row r="29" spans="2:32" ht="15" customHeight="1">
      <c r="B29" s="776" t="s">
        <v>139</v>
      </c>
      <c r="C29" s="1041" t="s">
        <v>16</v>
      </c>
      <c r="D29" s="652">
        <v>3385</v>
      </c>
      <c r="E29" s="653">
        <v>124</v>
      </c>
      <c r="F29" s="653">
        <v>49</v>
      </c>
      <c r="G29" s="1040">
        <v>3212</v>
      </c>
      <c r="H29" s="653">
        <v>412</v>
      </c>
      <c r="I29" s="1040">
        <v>2800</v>
      </c>
      <c r="J29" s="653">
        <v>2727</v>
      </c>
      <c r="K29" s="653">
        <v>73</v>
      </c>
      <c r="L29" s="655">
        <v>0.105768</v>
      </c>
      <c r="M29" s="656">
        <v>0.10036200000000001</v>
      </c>
    </row>
    <row r="30" spans="2:32" ht="15" customHeight="1">
      <c r="B30" s="776" t="s">
        <v>140</v>
      </c>
      <c r="C30" s="1041" t="s">
        <v>17</v>
      </c>
      <c r="D30" s="652">
        <v>48517</v>
      </c>
      <c r="E30" s="653">
        <v>7043</v>
      </c>
      <c r="F30" s="653">
        <v>1485</v>
      </c>
      <c r="G30" s="1040">
        <v>39989</v>
      </c>
      <c r="H30" s="653">
        <v>4504</v>
      </c>
      <c r="I30" s="1040">
        <v>35485</v>
      </c>
      <c r="J30" s="653">
        <v>33308</v>
      </c>
      <c r="K30" s="653">
        <v>2177</v>
      </c>
      <c r="L30" s="655">
        <v>9.9030000000000007E-2</v>
      </c>
      <c r="M30" s="656">
        <v>8.1623000000000001E-2</v>
      </c>
    </row>
    <row r="31" spans="2:32" ht="15" customHeight="1">
      <c r="B31" s="776" t="s">
        <v>141</v>
      </c>
      <c r="C31" s="1041" t="s">
        <v>18</v>
      </c>
      <c r="D31" s="652">
        <v>1776</v>
      </c>
      <c r="E31" s="653">
        <v>0</v>
      </c>
      <c r="F31" s="653">
        <v>0</v>
      </c>
      <c r="G31" s="1040">
        <v>1776</v>
      </c>
      <c r="H31" s="653">
        <v>11</v>
      </c>
      <c r="I31" s="1040">
        <v>1765</v>
      </c>
      <c r="J31" s="653">
        <v>1762</v>
      </c>
      <c r="K31" s="653">
        <v>3</v>
      </c>
      <c r="L31" s="655">
        <v>5.0860000000000002E-3</v>
      </c>
      <c r="M31" s="656">
        <v>5.0860000000000002E-3</v>
      </c>
    </row>
    <row r="32" spans="2:32" ht="15" customHeight="1">
      <c r="B32" s="776" t="s">
        <v>143</v>
      </c>
      <c r="C32" s="1041" t="s">
        <v>29</v>
      </c>
      <c r="D32" s="652">
        <v>710</v>
      </c>
      <c r="E32" s="653">
        <v>0</v>
      </c>
      <c r="F32" s="653">
        <v>0</v>
      </c>
      <c r="G32" s="1040">
        <v>710</v>
      </c>
      <c r="H32" s="653">
        <v>12</v>
      </c>
      <c r="I32" s="1040">
        <v>698</v>
      </c>
      <c r="J32" s="653">
        <v>697</v>
      </c>
      <c r="K32" s="653">
        <v>1</v>
      </c>
      <c r="L32" s="655">
        <v>2.1263000000000001E-2</v>
      </c>
      <c r="M32" s="656">
        <v>2.1263000000000001E-2</v>
      </c>
    </row>
    <row r="33" spans="2:13" ht="15" customHeight="1">
      <c r="B33" s="776" t="s">
        <v>145</v>
      </c>
      <c r="C33" s="1041" t="s">
        <v>30</v>
      </c>
      <c r="D33" s="652">
        <v>2903</v>
      </c>
      <c r="E33" s="653">
        <v>40</v>
      </c>
      <c r="F33" s="653">
        <v>16</v>
      </c>
      <c r="G33" s="1040">
        <v>2847</v>
      </c>
      <c r="H33" s="653">
        <v>311</v>
      </c>
      <c r="I33" s="1040">
        <v>2536</v>
      </c>
      <c r="J33" s="653">
        <v>2458</v>
      </c>
      <c r="K33" s="653">
        <v>78</v>
      </c>
      <c r="L33" s="655">
        <v>6.8934999999999996E-2</v>
      </c>
      <c r="M33" s="656">
        <v>6.7604999999999998E-2</v>
      </c>
    </row>
    <row r="34" spans="2:13" ht="15" customHeight="1">
      <c r="B34" s="776" t="s">
        <v>146</v>
      </c>
      <c r="C34" s="1041" t="s">
        <v>19</v>
      </c>
      <c r="D34" s="652">
        <v>81030</v>
      </c>
      <c r="E34" s="653">
        <v>6602</v>
      </c>
      <c r="F34" s="653">
        <v>3476</v>
      </c>
      <c r="G34" s="1040">
        <v>70952</v>
      </c>
      <c r="H34" s="653">
        <v>5422</v>
      </c>
      <c r="I34" s="1040">
        <v>65530</v>
      </c>
      <c r="J34" s="653">
        <v>63457</v>
      </c>
      <c r="K34" s="653">
        <v>2073</v>
      </c>
      <c r="L34" s="655">
        <v>0.14697299999999999</v>
      </c>
      <c r="M34" s="656">
        <v>0.128694</v>
      </c>
    </row>
    <row r="35" spans="2:13" ht="15" customHeight="1">
      <c r="B35" s="776" t="s">
        <v>147</v>
      </c>
      <c r="C35" s="1041" t="s">
        <v>20</v>
      </c>
      <c r="D35" s="652">
        <v>13115</v>
      </c>
      <c r="E35" s="653">
        <v>309</v>
      </c>
      <c r="F35" s="653">
        <v>30</v>
      </c>
      <c r="G35" s="1040">
        <v>12776</v>
      </c>
      <c r="H35" s="653">
        <v>353</v>
      </c>
      <c r="I35" s="1040">
        <v>12423</v>
      </c>
      <c r="J35" s="653">
        <v>12394</v>
      </c>
      <c r="K35" s="653">
        <v>29</v>
      </c>
      <c r="L35" s="655">
        <v>6.7557000000000006E-2</v>
      </c>
      <c r="M35" s="656">
        <v>6.5810999999999995E-2</v>
      </c>
    </row>
    <row r="36" spans="2:13" ht="15" customHeight="1">
      <c r="B36" s="776" t="s">
        <v>149</v>
      </c>
      <c r="C36" s="1041" t="s">
        <v>21</v>
      </c>
      <c r="D36" s="652">
        <v>3326</v>
      </c>
      <c r="E36" s="653">
        <v>723</v>
      </c>
      <c r="F36" s="653">
        <v>200</v>
      </c>
      <c r="G36" s="1040">
        <v>2403</v>
      </c>
      <c r="H36" s="653">
        <v>915</v>
      </c>
      <c r="I36" s="1040">
        <v>1488</v>
      </c>
      <c r="J36" s="653">
        <v>1420</v>
      </c>
      <c r="K36" s="653">
        <v>68</v>
      </c>
      <c r="L36" s="655">
        <v>8.3700000000000007E-3</v>
      </c>
      <c r="M36" s="656">
        <v>6.0470000000000003E-3</v>
      </c>
    </row>
    <row r="37" spans="2:13" ht="15" customHeight="1">
      <c r="B37" s="776" t="s">
        <v>151</v>
      </c>
      <c r="C37" s="1041" t="s">
        <v>32</v>
      </c>
      <c r="D37" s="652">
        <v>19984</v>
      </c>
      <c r="E37" s="653">
        <v>187</v>
      </c>
      <c r="F37" s="653">
        <v>53</v>
      </c>
      <c r="G37" s="1040">
        <v>19744</v>
      </c>
      <c r="H37" s="653">
        <v>670</v>
      </c>
      <c r="I37" s="1040">
        <v>19074</v>
      </c>
      <c r="J37" s="653">
        <v>18465</v>
      </c>
      <c r="K37" s="653">
        <v>609</v>
      </c>
      <c r="L37" s="655">
        <v>7.6495999999999995E-2</v>
      </c>
      <c r="M37" s="656">
        <v>7.5577000000000005E-2</v>
      </c>
    </row>
    <row r="38" spans="2:13" ht="15" customHeight="1">
      <c r="B38" s="776" t="s">
        <v>153</v>
      </c>
      <c r="C38" s="1041" t="s">
        <v>22</v>
      </c>
      <c r="D38" s="652">
        <v>4448</v>
      </c>
      <c r="E38" s="653">
        <v>173</v>
      </c>
      <c r="F38" s="653">
        <v>18</v>
      </c>
      <c r="G38" s="1040">
        <v>4257</v>
      </c>
      <c r="H38" s="653">
        <v>187</v>
      </c>
      <c r="I38" s="1040">
        <v>4070</v>
      </c>
      <c r="J38" s="653">
        <v>4023</v>
      </c>
      <c r="K38" s="653">
        <v>47</v>
      </c>
      <c r="L38" s="655">
        <v>2.3921000000000001E-2</v>
      </c>
      <c r="M38" s="656">
        <v>2.2894000000000001E-2</v>
      </c>
    </row>
    <row r="39" spans="2:13" ht="15" customHeight="1">
      <c r="B39" s="776" t="s">
        <v>155</v>
      </c>
      <c r="C39" s="1041" t="s">
        <v>23</v>
      </c>
      <c r="D39" s="652">
        <v>21913</v>
      </c>
      <c r="E39" s="653">
        <v>0</v>
      </c>
      <c r="F39" s="653">
        <v>0</v>
      </c>
      <c r="G39" s="1040">
        <v>21913</v>
      </c>
      <c r="H39" s="653">
        <v>0</v>
      </c>
      <c r="I39" s="1040">
        <v>21913</v>
      </c>
      <c r="J39" s="653">
        <v>21742</v>
      </c>
      <c r="K39" s="653">
        <v>171</v>
      </c>
      <c r="L39" s="655">
        <v>5.3893999999999997E-2</v>
      </c>
      <c r="M39" s="656">
        <v>5.3893999999999997E-2</v>
      </c>
    </row>
    <row r="40" spans="2:13" ht="15" customHeight="1">
      <c r="B40" s="776" t="s">
        <v>156</v>
      </c>
      <c r="C40" s="1041" t="s">
        <v>24</v>
      </c>
      <c r="D40" s="652">
        <v>27967</v>
      </c>
      <c r="E40" s="653">
        <v>768</v>
      </c>
      <c r="F40" s="653">
        <v>100</v>
      </c>
      <c r="G40" s="1040">
        <v>27099</v>
      </c>
      <c r="H40" s="653">
        <v>229</v>
      </c>
      <c r="I40" s="1040">
        <v>26870</v>
      </c>
      <c r="J40" s="653">
        <v>24824</v>
      </c>
      <c r="K40" s="653">
        <v>2046</v>
      </c>
      <c r="L40" s="655">
        <v>8.4732000000000002E-2</v>
      </c>
      <c r="M40" s="656">
        <v>8.2101999999999994E-2</v>
      </c>
    </row>
    <row r="41" spans="2:13" ht="15" customHeight="1">
      <c r="B41" s="776" t="s">
        <v>158</v>
      </c>
      <c r="C41" s="1041" t="s">
        <v>31</v>
      </c>
      <c r="D41" s="652">
        <v>77219</v>
      </c>
      <c r="E41" s="653">
        <v>1267</v>
      </c>
      <c r="F41" s="653">
        <v>168</v>
      </c>
      <c r="G41" s="1040">
        <v>75784</v>
      </c>
      <c r="H41" s="653">
        <v>1935</v>
      </c>
      <c r="I41" s="1040">
        <v>73849</v>
      </c>
      <c r="J41" s="653">
        <v>72102</v>
      </c>
      <c r="K41" s="653">
        <v>1747</v>
      </c>
      <c r="L41" s="655">
        <v>0.12191399999999999</v>
      </c>
      <c r="M41" s="656">
        <v>0.119648</v>
      </c>
    </row>
    <row r="42" spans="2:13" ht="15" customHeight="1">
      <c r="B42" s="776" t="s">
        <v>160</v>
      </c>
      <c r="C42" s="1041" t="s">
        <v>447</v>
      </c>
      <c r="D42" s="652">
        <v>5324</v>
      </c>
      <c r="E42" s="653">
        <v>237</v>
      </c>
      <c r="F42" s="653">
        <v>126</v>
      </c>
      <c r="G42" s="1040">
        <v>4961</v>
      </c>
      <c r="H42" s="653">
        <v>942</v>
      </c>
      <c r="I42" s="1040">
        <v>4019</v>
      </c>
      <c r="J42" s="653">
        <v>3772</v>
      </c>
      <c r="K42" s="653">
        <v>247</v>
      </c>
      <c r="L42" s="655">
        <v>0.128577</v>
      </c>
      <c r="M42" s="656">
        <v>0.119811</v>
      </c>
    </row>
    <row r="43" spans="2:13" ht="15" customHeight="1">
      <c r="B43" s="776" t="s">
        <v>162</v>
      </c>
      <c r="C43" s="1041" t="s">
        <v>25</v>
      </c>
      <c r="D43" s="652">
        <v>34570</v>
      </c>
      <c r="E43" s="653">
        <v>4015</v>
      </c>
      <c r="F43" s="653">
        <v>573</v>
      </c>
      <c r="G43" s="1040">
        <v>29982</v>
      </c>
      <c r="H43" s="653">
        <v>1695</v>
      </c>
      <c r="I43" s="1040">
        <v>28287</v>
      </c>
      <c r="J43" s="653">
        <v>26793</v>
      </c>
      <c r="K43" s="653">
        <v>1494</v>
      </c>
      <c r="L43" s="655">
        <v>0.103239</v>
      </c>
      <c r="M43" s="656">
        <v>8.9538000000000006E-2</v>
      </c>
    </row>
    <row r="44" spans="2:13" ht="15" customHeight="1">
      <c r="B44" s="776">
        <v>37</v>
      </c>
      <c r="C44" s="775" t="s">
        <v>26</v>
      </c>
      <c r="D44" s="652">
        <v>57461</v>
      </c>
      <c r="E44" s="653">
        <v>10203</v>
      </c>
      <c r="F44" s="653">
        <v>2075</v>
      </c>
      <c r="G44" s="1040">
        <v>45183</v>
      </c>
      <c r="H44" s="653">
        <v>2045</v>
      </c>
      <c r="I44" s="1040">
        <v>43138</v>
      </c>
      <c r="J44" s="653">
        <v>38974</v>
      </c>
      <c r="K44" s="653">
        <v>4164</v>
      </c>
      <c r="L44" s="655">
        <v>0.1741</v>
      </c>
      <c r="M44" s="656">
        <v>0.13689899999999999</v>
      </c>
    </row>
    <row r="45" spans="2:13" ht="15" customHeight="1">
      <c r="B45" s="776">
        <v>38</v>
      </c>
      <c r="C45" s="775" t="s">
        <v>27</v>
      </c>
      <c r="D45" s="652">
        <v>0</v>
      </c>
      <c r="E45" s="653">
        <v>0</v>
      </c>
      <c r="F45" s="653">
        <v>0</v>
      </c>
      <c r="G45" s="1040">
        <v>0</v>
      </c>
      <c r="H45" s="653">
        <v>0</v>
      </c>
      <c r="I45" s="1040">
        <v>0</v>
      </c>
      <c r="J45" s="653">
        <v>0</v>
      </c>
      <c r="K45" s="653">
        <v>0</v>
      </c>
      <c r="L45" s="655">
        <v>0</v>
      </c>
      <c r="M45" s="656">
        <v>0</v>
      </c>
    </row>
    <row r="46" spans="2:13" ht="15" customHeight="1">
      <c r="B46" s="776">
        <v>39</v>
      </c>
      <c r="C46" s="775" t="s">
        <v>28</v>
      </c>
      <c r="D46" s="652">
        <v>7822</v>
      </c>
      <c r="E46" s="653">
        <v>734</v>
      </c>
      <c r="F46" s="653">
        <v>204</v>
      </c>
      <c r="G46" s="1040">
        <v>6884</v>
      </c>
      <c r="H46" s="653">
        <v>79</v>
      </c>
      <c r="I46" s="1040">
        <v>6805</v>
      </c>
      <c r="J46" s="653">
        <v>2982</v>
      </c>
      <c r="K46" s="653">
        <v>3823</v>
      </c>
      <c r="L46" s="655">
        <v>0.26211400000000001</v>
      </c>
      <c r="M46" s="656">
        <v>0.230682</v>
      </c>
    </row>
    <row r="47" spans="2:13" ht="15" customHeight="1">
      <c r="B47" s="1033"/>
      <c r="C47" s="1039" t="s">
        <v>1142</v>
      </c>
      <c r="D47" s="657">
        <v>538918</v>
      </c>
      <c r="E47" s="658">
        <v>65433</v>
      </c>
      <c r="F47" s="658">
        <v>31606</v>
      </c>
      <c r="G47" s="658">
        <v>441879</v>
      </c>
      <c r="H47" s="658">
        <v>24221</v>
      </c>
      <c r="I47" s="658">
        <v>417658</v>
      </c>
      <c r="J47" s="658">
        <v>393145</v>
      </c>
      <c r="K47" s="658">
        <v>24513</v>
      </c>
      <c r="L47" s="659">
        <v>8.6990999999999999E-2</v>
      </c>
      <c r="M47" s="660">
        <v>7.1327000000000002E-2</v>
      </c>
    </row>
  </sheetData>
  <sheetProtection algorithmName="SHA-512" hashValue="IjAwLaJU/y/TK1gl4YNhIXic0QDtEW5YB7TJ9UkVc/7Uo/odGfKPD6w9RK4BCHcz4NCgv+3Oq2quUnVFBYKJAw==" saltValue="qB3ZhMj9W2DEsTnYcgbcCg==" spinCount="100000" sheet="1"/>
  <mergeCells count="10">
    <mergeCell ref="B2:C2"/>
    <mergeCell ref="D4:D7"/>
    <mergeCell ref="L4:L7"/>
    <mergeCell ref="M4:M7"/>
    <mergeCell ref="E5:E7"/>
    <mergeCell ref="F5:F7"/>
    <mergeCell ref="G5:G7"/>
    <mergeCell ref="B6:C7"/>
    <mergeCell ref="H6:H7"/>
    <mergeCell ref="I6:I7"/>
  </mergeCells>
  <phoneticPr fontId="28"/>
  <pageMargins left="0.78740157480314965" right="0.78740157480314965" top="0.78740157480314965" bottom="0.78740157480314965" header="0" footer="0.19685039370078741"/>
  <pageSetup paperSize="8" orientation="landscape" useFirstPageNumber="1" r:id="rId1"/>
  <headerFooter alignWithMargins="0">
    <oddFooter>&amp;C&amp;P / 1 ページ</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5C6FC-76D4-4704-A549-20A50C4AD852}">
  <sheetPr>
    <tabColor rgb="FFFF0000"/>
  </sheetPr>
  <dimension ref="A1"/>
  <sheetViews>
    <sheetView workbookViewId="0">
      <selection activeCell="N47" sqref="N47"/>
    </sheetView>
  </sheetViews>
  <sheetFormatPr defaultRowHeight="11.25"/>
  <sheetData/>
  <sheetProtection algorithmName="SHA-512" hashValue="f2QLwbTG7ZMkUBKZnLlCaknyT8eban0PW38xJz5dxOWmCP9omIRtWgTwtouFpX2VVVzP+XLxqHaaO147eWYypA==" saltValue="44id0arSLZ7KkPBeQE+mVQ==" spinCount="100000" sheet="1" objects="1" scenarios="1"/>
  <phoneticPr fontId="28"/>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W87"/>
  <sheetViews>
    <sheetView showGridLines="0" view="pageBreakPreview" zoomScale="85" zoomScaleNormal="100" zoomScaleSheetLayoutView="85" workbookViewId="0">
      <pane ySplit="10" topLeftCell="A11" activePane="bottomLeft" state="frozen"/>
      <selection pane="bottomLeft" activeCell="N84" sqref="N84"/>
    </sheetView>
  </sheetViews>
  <sheetFormatPr defaultColWidth="24.6640625" defaultRowHeight="12.75" customHeight="1"/>
  <cols>
    <col min="1" max="1" width="3.5" style="99" customWidth="1"/>
    <col min="2" max="2" width="6.1640625" style="99" customWidth="1"/>
    <col min="3" max="9" width="2.6640625" style="99" customWidth="1"/>
    <col min="10" max="10" width="29.5" style="99" customWidth="1"/>
    <col min="11" max="11" width="24.1640625" style="99" customWidth="1"/>
    <col min="12" max="12" width="61" style="100" customWidth="1"/>
    <col min="13" max="13" width="10.6640625" style="100" customWidth="1"/>
    <col min="14" max="14" width="14.6640625" style="99" customWidth="1"/>
    <col min="15" max="16" width="13.6640625" style="99" customWidth="1"/>
    <col min="17" max="17" width="15.6640625" style="99" customWidth="1"/>
    <col min="18" max="16384" width="24.6640625" style="99"/>
  </cols>
  <sheetData>
    <row r="1" spans="1:23" customFormat="1" ht="18.75" customHeight="1">
      <c r="A1" s="123"/>
      <c r="B1" s="124"/>
      <c r="C1" s="125"/>
      <c r="D1" s="125"/>
      <c r="E1" s="125"/>
      <c r="F1" s="125"/>
      <c r="G1" s="125"/>
      <c r="H1" s="125"/>
      <c r="I1" s="125"/>
      <c r="J1" s="125"/>
      <c r="K1" s="125"/>
      <c r="L1" s="125"/>
      <c r="M1" s="125"/>
      <c r="N1" s="125"/>
      <c r="O1" s="125"/>
      <c r="P1" s="125"/>
      <c r="Q1" s="125"/>
    </row>
    <row r="2" spans="1:23" customFormat="1" ht="30" customHeight="1">
      <c r="A2" s="123"/>
      <c r="B2" s="1390" t="s">
        <v>327</v>
      </c>
      <c r="C2" s="1390"/>
      <c r="D2" s="1390"/>
      <c r="E2" s="1390"/>
      <c r="F2" s="1390"/>
      <c r="G2" s="1390"/>
      <c r="H2" s="1390"/>
      <c r="I2" s="1390"/>
      <c r="J2" s="1390"/>
      <c r="K2" s="126"/>
      <c r="L2" s="125"/>
      <c r="M2" s="125"/>
      <c r="N2" s="125"/>
      <c r="O2" s="125"/>
      <c r="P2" s="125"/>
      <c r="Q2" s="125"/>
    </row>
    <row r="3" spans="1:23" customFormat="1" ht="15" customHeight="1" thickBot="1">
      <c r="A3" s="125"/>
      <c r="B3" s="124"/>
      <c r="C3" s="125"/>
      <c r="D3" s="125"/>
      <c r="E3" s="125"/>
      <c r="F3" s="125"/>
      <c r="G3" s="125"/>
      <c r="H3" s="125"/>
      <c r="I3" s="125"/>
      <c r="J3" s="125"/>
      <c r="K3" s="125"/>
      <c r="L3" s="125"/>
      <c r="M3" s="125"/>
      <c r="N3" s="125"/>
      <c r="O3" s="125"/>
      <c r="P3" s="125"/>
      <c r="Q3" s="125"/>
    </row>
    <row r="4" spans="1:23" customFormat="1" ht="25.5" customHeight="1" thickBot="1">
      <c r="A4" s="125"/>
      <c r="B4" s="1385" t="s">
        <v>325</v>
      </c>
      <c r="C4" s="1386"/>
      <c r="D4" s="1386"/>
      <c r="E4" s="1386"/>
      <c r="F4" s="1386"/>
      <c r="G4" s="1386"/>
      <c r="H4" s="1387" t="s">
        <v>1011</v>
      </c>
      <c r="I4" s="1387"/>
      <c r="J4" s="1387"/>
      <c r="K4" s="1387"/>
      <c r="L4" s="1388"/>
      <c r="M4" s="125"/>
      <c r="N4" s="125"/>
      <c r="O4" s="125"/>
      <c r="P4" s="125"/>
      <c r="Q4" s="125"/>
      <c r="R4" s="125"/>
    </row>
    <row r="5" spans="1:23" ht="15" customHeight="1">
      <c r="A5" s="127"/>
      <c r="B5" s="127"/>
      <c r="C5" s="127"/>
      <c r="D5" s="127"/>
      <c r="E5" s="127"/>
      <c r="F5" s="127"/>
      <c r="G5" s="127"/>
      <c r="H5" s="127"/>
      <c r="I5" s="127"/>
      <c r="J5" s="127"/>
      <c r="K5" s="127"/>
      <c r="L5" s="128"/>
      <c r="M5" s="128"/>
      <c r="N5" s="127"/>
      <c r="O5" s="127"/>
      <c r="P5" s="127"/>
      <c r="Q5" s="127"/>
      <c r="R5" s="127"/>
    </row>
    <row r="6" spans="1:23" ht="30" customHeight="1">
      <c r="A6" s="127"/>
      <c r="B6" s="1390" t="s">
        <v>396</v>
      </c>
      <c r="C6" s="1390"/>
      <c r="D6" s="1390"/>
      <c r="E6" s="1390"/>
      <c r="F6" s="1390"/>
      <c r="G6" s="1390"/>
      <c r="H6" s="1390"/>
      <c r="I6" s="1390"/>
      <c r="J6" s="1390"/>
      <c r="K6" s="1390"/>
      <c r="L6" s="129"/>
      <c r="M6" s="130"/>
      <c r="N6" s="1390" t="s">
        <v>958</v>
      </c>
      <c r="O6" s="1390"/>
      <c r="P6" s="1390"/>
      <c r="Q6" s="1390"/>
      <c r="R6" s="127"/>
    </row>
    <row r="7" spans="1:23" ht="16.5" customHeight="1" thickBot="1">
      <c r="A7" s="127"/>
      <c r="B7" s="131"/>
      <c r="C7" s="131"/>
      <c r="D7" s="131"/>
      <c r="E7" s="131"/>
      <c r="F7" s="131"/>
      <c r="G7" s="131"/>
      <c r="H7" s="131"/>
      <c r="I7" s="131"/>
      <c r="J7" s="131"/>
      <c r="K7" s="131"/>
      <c r="L7" s="129"/>
      <c r="M7" s="130"/>
      <c r="N7" s="131"/>
      <c r="O7" s="131"/>
      <c r="P7" s="131"/>
      <c r="Q7" s="131"/>
      <c r="R7" s="127"/>
    </row>
    <row r="8" spans="1:23" customFormat="1" ht="20.25" customHeight="1" thickBot="1">
      <c r="A8" s="125"/>
      <c r="B8" s="1389"/>
      <c r="C8" s="1389"/>
      <c r="D8" s="1389"/>
      <c r="E8" s="1389"/>
      <c r="F8" s="1389"/>
      <c r="G8" s="1389"/>
      <c r="H8" s="132"/>
      <c r="I8" s="133"/>
      <c r="J8" s="147" t="s">
        <v>326</v>
      </c>
      <c r="K8" s="1189" t="s">
        <v>996</v>
      </c>
      <c r="L8" s="148"/>
      <c r="M8" s="125"/>
      <c r="N8" s="1190" t="s">
        <v>959</v>
      </c>
      <c r="O8" s="1191">
        <f>O13</f>
        <v>0.495722</v>
      </c>
      <c r="P8" s="1192"/>
      <c r="Q8" s="1193"/>
      <c r="R8" s="1193"/>
      <c r="S8" s="498"/>
      <c r="T8" s="498"/>
      <c r="U8" s="498"/>
      <c r="V8" s="498"/>
      <c r="W8" s="498"/>
    </row>
    <row r="9" spans="1:23" ht="19.5" customHeight="1" thickBot="1">
      <c r="A9" s="127"/>
      <c r="B9" s="127"/>
      <c r="C9" s="127"/>
      <c r="D9" s="134"/>
      <c r="E9" s="134"/>
      <c r="F9" s="134"/>
      <c r="G9" s="1391"/>
      <c r="H9" s="1392"/>
      <c r="I9" s="1392"/>
      <c r="J9" s="1392"/>
      <c r="K9" s="516"/>
      <c r="L9" s="128"/>
      <c r="M9" s="128"/>
      <c r="N9" s="499"/>
      <c r="O9" s="500"/>
      <c r="P9" s="497"/>
      <c r="Q9" s="498"/>
      <c r="R9" s="498"/>
      <c r="S9" s="498"/>
      <c r="T9" s="498"/>
      <c r="U9" s="501"/>
      <c r="V9" s="498"/>
      <c r="W9" s="498"/>
    </row>
    <row r="10" spans="1:23" ht="26.25" customHeight="1" thickBot="1">
      <c r="A10" s="127"/>
      <c r="B10" s="135"/>
      <c r="C10" s="1393" t="s">
        <v>261</v>
      </c>
      <c r="D10" s="1394"/>
      <c r="E10" s="1394"/>
      <c r="F10" s="1394"/>
      <c r="G10" s="1394"/>
      <c r="H10" s="1394"/>
      <c r="I10" s="1394"/>
      <c r="J10" s="1395"/>
      <c r="K10" s="136" t="s">
        <v>957</v>
      </c>
      <c r="L10" s="137" t="s">
        <v>262</v>
      </c>
      <c r="M10" s="128"/>
      <c r="N10" s="502"/>
      <c r="O10" s="500"/>
      <c r="P10" s="503"/>
      <c r="Q10" s="498"/>
      <c r="R10" s="498"/>
      <c r="S10" s="498"/>
      <c r="T10" s="498"/>
      <c r="U10" s="501"/>
      <c r="V10" s="498"/>
      <c r="W10" s="498"/>
    </row>
    <row r="11" spans="1:23" ht="19.5" customHeight="1">
      <c r="A11" s="127"/>
      <c r="B11" s="101" t="s">
        <v>263</v>
      </c>
      <c r="C11" s="532" t="s">
        <v>264</v>
      </c>
      <c r="D11" s="533"/>
      <c r="E11" s="533"/>
      <c r="F11" s="533"/>
      <c r="G11" s="533"/>
      <c r="H11" s="533"/>
      <c r="I11" s="533"/>
      <c r="J11" s="534"/>
      <c r="K11" s="525">
        <f>SUM(K12,K39)</f>
        <v>0</v>
      </c>
      <c r="L11" s="138"/>
      <c r="M11" s="128"/>
      <c r="N11" s="1398" t="s">
        <v>960</v>
      </c>
      <c r="O11" s="1399"/>
      <c r="P11" s="1400"/>
      <c r="Q11" s="498"/>
      <c r="R11" s="498"/>
      <c r="S11" s="498"/>
      <c r="T11" s="498"/>
      <c r="U11" s="498"/>
      <c r="V11" s="498"/>
      <c r="W11" s="498"/>
    </row>
    <row r="12" spans="1:23" ht="19.5" customHeight="1">
      <c r="A12" s="127"/>
      <c r="B12" s="102" t="s">
        <v>265</v>
      </c>
      <c r="C12" s="535"/>
      <c r="D12" s="536" t="s">
        <v>266</v>
      </c>
      <c r="E12" s="537"/>
      <c r="F12" s="537"/>
      <c r="G12" s="537"/>
      <c r="H12" s="537"/>
      <c r="I12" s="537"/>
      <c r="J12" s="538"/>
      <c r="K12" s="526">
        <f>SUM(K13,K26)</f>
        <v>0</v>
      </c>
      <c r="L12" s="139"/>
      <c r="M12" s="128"/>
      <c r="N12" s="573" t="s">
        <v>888</v>
      </c>
      <c r="O12" s="504" t="s">
        <v>783</v>
      </c>
      <c r="P12" s="574" t="s">
        <v>889</v>
      </c>
      <c r="Q12" s="498"/>
      <c r="R12" s="505"/>
      <c r="S12" s="505"/>
      <c r="T12" s="505"/>
      <c r="U12" s="505"/>
      <c r="V12" s="505"/>
      <c r="W12" s="498"/>
    </row>
    <row r="13" spans="1:23" ht="19.5" customHeight="1">
      <c r="A13" s="127"/>
      <c r="B13" s="102" t="s">
        <v>267</v>
      </c>
      <c r="C13" s="535"/>
      <c r="D13" s="539"/>
      <c r="E13" s="536" t="s">
        <v>337</v>
      </c>
      <c r="F13" s="537"/>
      <c r="G13" s="537"/>
      <c r="H13" s="537"/>
      <c r="I13" s="537"/>
      <c r="J13" s="538"/>
      <c r="K13" s="526">
        <f>SUM(K14,K17)</f>
        <v>0</v>
      </c>
      <c r="L13" s="139"/>
      <c r="M13" s="128"/>
      <c r="N13" s="666" t="s">
        <v>1028</v>
      </c>
      <c r="O13" s="664">
        <f>ROUND(255676/515765,6)</f>
        <v>0.495722</v>
      </c>
      <c r="P13" s="667">
        <f t="shared" ref="P13" si="0">AVERAGE(O13:O15)</f>
        <v>0.5316993333333333</v>
      </c>
      <c r="Q13" s="498"/>
      <c r="R13" s="505"/>
      <c r="S13" s="505"/>
      <c r="T13" s="505"/>
      <c r="U13" s="505"/>
      <c r="V13" s="505"/>
      <c r="W13" s="498"/>
    </row>
    <row r="14" spans="1:23" ht="52.5" customHeight="1">
      <c r="A14" s="127"/>
      <c r="B14" s="102" t="s">
        <v>268</v>
      </c>
      <c r="C14" s="535"/>
      <c r="D14" s="539"/>
      <c r="E14" s="539"/>
      <c r="F14" s="540" t="s">
        <v>338</v>
      </c>
      <c r="G14" s="537"/>
      <c r="H14" s="537"/>
      <c r="I14" s="537"/>
      <c r="J14" s="538"/>
      <c r="K14" s="526">
        <f>SUM(K15:K16)</f>
        <v>0</v>
      </c>
      <c r="L14" s="139" t="s">
        <v>950</v>
      </c>
      <c r="M14" s="128"/>
      <c r="N14" s="575" t="s">
        <v>1027</v>
      </c>
      <c r="O14" s="665">
        <f>ROUND(291388/532665,6)</f>
        <v>0.54703800000000002</v>
      </c>
      <c r="P14" s="576">
        <f t="shared" ref="P14:P19" si="1">AVERAGE(O14:O16)</f>
        <v>0.54704033333333335</v>
      </c>
      <c r="Q14" s="498"/>
      <c r="R14" s="505"/>
      <c r="S14" s="505"/>
      <c r="T14" s="505"/>
      <c r="U14" s="505"/>
      <c r="V14" s="505"/>
      <c r="W14" s="498"/>
    </row>
    <row r="15" spans="1:23" ht="19.5" customHeight="1">
      <c r="A15" s="127"/>
      <c r="B15" s="102" t="s">
        <v>269</v>
      </c>
      <c r="C15" s="535"/>
      <c r="D15" s="539"/>
      <c r="E15" s="541"/>
      <c r="F15" s="539"/>
      <c r="G15" s="542" t="s">
        <v>339</v>
      </c>
      <c r="H15" s="543"/>
      <c r="I15" s="543"/>
      <c r="J15" s="544"/>
      <c r="K15" s="1184"/>
      <c r="L15" s="139" t="s">
        <v>270</v>
      </c>
      <c r="M15" s="128"/>
      <c r="N15" s="575" t="s">
        <v>1026</v>
      </c>
      <c r="O15" s="506">
        <f>ROUND(281663/509947,6)</f>
        <v>0.552338</v>
      </c>
      <c r="P15" s="576">
        <f t="shared" si="1"/>
        <v>0.58155666666666661</v>
      </c>
      <c r="Q15" s="498"/>
      <c r="R15" s="505"/>
      <c r="S15" s="505"/>
      <c r="T15" s="505"/>
      <c r="U15" s="505"/>
      <c r="V15" s="505"/>
      <c r="W15" s="498"/>
    </row>
    <row r="16" spans="1:23" ht="19.5" customHeight="1">
      <c r="A16" s="127"/>
      <c r="B16" s="102" t="s">
        <v>271</v>
      </c>
      <c r="C16" s="535"/>
      <c r="D16" s="539"/>
      <c r="E16" s="539"/>
      <c r="F16" s="545"/>
      <c r="G16" s="545" t="s">
        <v>340</v>
      </c>
      <c r="H16" s="546"/>
      <c r="I16" s="546"/>
      <c r="J16" s="547"/>
      <c r="K16" s="1184"/>
      <c r="L16" s="139" t="s">
        <v>272</v>
      </c>
      <c r="M16" s="128"/>
      <c r="N16" s="575" t="s">
        <v>890</v>
      </c>
      <c r="O16" s="506">
        <f>ROUND(296141/546643,6)</f>
        <v>0.54174500000000003</v>
      </c>
      <c r="P16" s="576">
        <f t="shared" si="1"/>
        <v>0.60670499999999994</v>
      </c>
      <c r="Q16" s="498"/>
      <c r="R16" s="505"/>
      <c r="S16" s="505"/>
      <c r="T16" s="505"/>
      <c r="U16" s="505"/>
      <c r="V16" s="505"/>
      <c r="W16" s="498"/>
    </row>
    <row r="17" spans="1:23" ht="27.75" customHeight="1">
      <c r="A17" s="127"/>
      <c r="B17" s="104" t="s">
        <v>273</v>
      </c>
      <c r="C17" s="535"/>
      <c r="D17" s="539"/>
      <c r="E17" s="539"/>
      <c r="F17" s="536" t="s">
        <v>341</v>
      </c>
      <c r="G17" s="537"/>
      <c r="H17" s="537"/>
      <c r="I17" s="537"/>
      <c r="J17" s="538"/>
      <c r="K17" s="527">
        <f>SUM(K18,K19,K22,K25)</f>
        <v>0</v>
      </c>
      <c r="L17" s="142" t="s">
        <v>951</v>
      </c>
      <c r="M17" s="128"/>
      <c r="N17" s="575" t="s">
        <v>891</v>
      </c>
      <c r="O17" s="506">
        <f>ROUND(272054/418167,6)</f>
        <v>0.65058700000000003</v>
      </c>
      <c r="P17" s="576">
        <f t="shared" si="1"/>
        <v>0.62639833333333339</v>
      </c>
      <c r="Q17" s="498"/>
      <c r="R17" s="498"/>
      <c r="S17" s="498"/>
      <c r="T17" s="498"/>
      <c r="U17" s="498"/>
      <c r="V17" s="498"/>
      <c r="W17" s="498"/>
    </row>
    <row r="18" spans="1:23" ht="19.5" customHeight="1">
      <c r="A18" s="127"/>
      <c r="B18" s="102" t="s">
        <v>274</v>
      </c>
      <c r="C18" s="535"/>
      <c r="D18" s="539"/>
      <c r="E18" s="539"/>
      <c r="F18" s="539" t="s">
        <v>275</v>
      </c>
      <c r="G18" s="536" t="s">
        <v>342</v>
      </c>
      <c r="H18" s="537"/>
      <c r="I18" s="537"/>
      <c r="J18" s="538"/>
      <c r="K18" s="1184"/>
      <c r="L18" s="139" t="s">
        <v>276</v>
      </c>
      <c r="M18" s="128"/>
      <c r="N18" s="575" t="s">
        <v>892</v>
      </c>
      <c r="O18" s="506">
        <v>0.62778299999999998</v>
      </c>
      <c r="P18" s="576">
        <f t="shared" si="1"/>
        <v>0.63088999999999995</v>
      </c>
      <c r="Q18" s="498"/>
      <c r="R18" s="498"/>
      <c r="S18" s="498"/>
      <c r="T18" s="498"/>
      <c r="U18" s="498"/>
      <c r="V18" s="498"/>
      <c r="W18" s="498"/>
    </row>
    <row r="19" spans="1:23" ht="19.5" customHeight="1">
      <c r="A19" s="127"/>
      <c r="B19" s="102" t="s">
        <v>277</v>
      </c>
      <c r="C19" s="535"/>
      <c r="D19" s="539"/>
      <c r="E19" s="539"/>
      <c r="F19" s="539" t="s">
        <v>275</v>
      </c>
      <c r="G19" s="536" t="s">
        <v>343</v>
      </c>
      <c r="H19" s="537"/>
      <c r="I19" s="537"/>
      <c r="J19" s="538"/>
      <c r="K19" s="526">
        <f>SUM(K20:K21)</f>
        <v>0</v>
      </c>
      <c r="L19" s="139" t="s">
        <v>278</v>
      </c>
      <c r="M19" s="128"/>
      <c r="N19" s="575" t="s">
        <v>893</v>
      </c>
      <c r="O19" s="507">
        <v>0.60082500000000005</v>
      </c>
      <c r="P19" s="577">
        <f t="shared" si="1"/>
        <v>0.64752366666666672</v>
      </c>
      <c r="Q19" s="498"/>
      <c r="R19" s="498"/>
      <c r="S19" s="498"/>
      <c r="T19" s="498"/>
      <c r="U19" s="498"/>
      <c r="V19" s="498"/>
      <c r="W19" s="498"/>
    </row>
    <row r="20" spans="1:23" ht="19.5" customHeight="1">
      <c r="A20" s="127"/>
      <c r="B20" s="102" t="s">
        <v>120</v>
      </c>
      <c r="C20" s="535"/>
      <c r="D20" s="539"/>
      <c r="E20" s="539"/>
      <c r="F20" s="539"/>
      <c r="G20" s="539"/>
      <c r="H20" s="542" t="s">
        <v>344</v>
      </c>
      <c r="I20" s="543"/>
      <c r="J20" s="544"/>
      <c r="K20" s="1184"/>
      <c r="L20" s="139" t="s">
        <v>279</v>
      </c>
      <c r="M20" s="128"/>
      <c r="N20" s="575" t="s">
        <v>894</v>
      </c>
      <c r="O20" s="506">
        <v>0.66406200000000004</v>
      </c>
      <c r="P20" s="578"/>
      <c r="Q20" s="498"/>
      <c r="R20" s="498"/>
      <c r="S20" s="498"/>
      <c r="T20" s="498"/>
      <c r="U20" s="498"/>
      <c r="V20" s="498"/>
      <c r="W20" s="498"/>
    </row>
    <row r="21" spans="1:23" ht="19.5" customHeight="1">
      <c r="A21" s="127"/>
      <c r="B21" s="102" t="s">
        <v>121</v>
      </c>
      <c r="C21" s="535"/>
      <c r="D21" s="539"/>
      <c r="E21" s="539"/>
      <c r="F21" s="539"/>
      <c r="G21" s="545"/>
      <c r="H21" s="545" t="s">
        <v>345</v>
      </c>
      <c r="I21" s="546"/>
      <c r="J21" s="547"/>
      <c r="K21" s="1184"/>
      <c r="L21" s="139" t="s">
        <v>280</v>
      </c>
      <c r="M21" s="128"/>
      <c r="N21" s="575" t="s">
        <v>895</v>
      </c>
      <c r="O21" s="506">
        <v>0.67768399999999995</v>
      </c>
      <c r="P21" s="577"/>
      <c r="Q21" s="498"/>
      <c r="R21" s="498"/>
      <c r="S21" s="498"/>
      <c r="T21" s="498"/>
      <c r="U21" s="498"/>
      <c r="V21" s="498"/>
      <c r="W21" s="498"/>
    </row>
    <row r="22" spans="1:23" ht="19.5" customHeight="1">
      <c r="A22" s="127"/>
      <c r="B22" s="102" t="s">
        <v>123</v>
      </c>
      <c r="C22" s="535"/>
      <c r="D22" s="539"/>
      <c r="E22" s="539"/>
      <c r="F22" s="539"/>
      <c r="G22" s="536" t="s">
        <v>346</v>
      </c>
      <c r="H22" s="537"/>
      <c r="I22" s="537"/>
      <c r="J22" s="538"/>
      <c r="K22" s="526">
        <f>SUM(K23:K24)</f>
        <v>0</v>
      </c>
      <c r="L22" s="139" t="s">
        <v>281</v>
      </c>
      <c r="M22" s="128"/>
      <c r="N22" s="575" t="s">
        <v>896</v>
      </c>
      <c r="O22" s="506">
        <v>0.62573400000000001</v>
      </c>
      <c r="P22" s="577"/>
      <c r="Q22" s="498"/>
      <c r="R22" s="498"/>
      <c r="S22" s="498"/>
      <c r="T22" s="498"/>
      <c r="U22" s="498"/>
      <c r="V22" s="498"/>
      <c r="W22" s="498"/>
    </row>
    <row r="23" spans="1:23" ht="19.5" customHeight="1">
      <c r="A23" s="127"/>
      <c r="B23" s="102" t="s">
        <v>125</v>
      </c>
      <c r="C23" s="535"/>
      <c r="D23" s="539"/>
      <c r="E23" s="539"/>
      <c r="F23" s="539"/>
      <c r="G23" s="539"/>
      <c r="H23" s="542" t="s">
        <v>347</v>
      </c>
      <c r="I23" s="543"/>
      <c r="J23" s="544"/>
      <c r="K23" s="1184"/>
      <c r="L23" s="139" t="s">
        <v>282</v>
      </c>
      <c r="M23" s="128"/>
      <c r="N23" s="575" t="s">
        <v>897</v>
      </c>
      <c r="O23" s="506">
        <v>0.62355400000000005</v>
      </c>
      <c r="P23" s="577"/>
      <c r="Q23" s="498"/>
      <c r="R23" s="498"/>
      <c r="S23" s="498"/>
      <c r="T23" s="498"/>
      <c r="U23" s="498"/>
      <c r="V23" s="498"/>
      <c r="W23" s="498"/>
    </row>
    <row r="24" spans="1:23" ht="19.5" customHeight="1">
      <c r="A24" s="127"/>
      <c r="B24" s="102" t="s">
        <v>127</v>
      </c>
      <c r="C24" s="535"/>
      <c r="D24" s="539"/>
      <c r="E24" s="539"/>
      <c r="F24" s="539"/>
      <c r="G24" s="545"/>
      <c r="H24" s="545" t="s">
        <v>348</v>
      </c>
      <c r="I24" s="546"/>
      <c r="J24" s="547"/>
      <c r="K24" s="1184"/>
      <c r="L24" s="139" t="s">
        <v>280</v>
      </c>
      <c r="M24" s="140"/>
      <c r="N24" s="575" t="s">
        <v>898</v>
      </c>
      <c r="O24" s="506">
        <v>0.63372200000000001</v>
      </c>
      <c r="P24" s="577"/>
      <c r="Q24" s="498"/>
      <c r="R24" s="498"/>
      <c r="S24" s="498"/>
      <c r="T24" s="498"/>
      <c r="U24" s="498"/>
      <c r="V24" s="498"/>
      <c r="W24" s="498"/>
    </row>
    <row r="25" spans="1:23" ht="30" customHeight="1">
      <c r="A25" s="127"/>
      <c r="B25" s="102" t="s">
        <v>128</v>
      </c>
      <c r="C25" s="535"/>
      <c r="D25" s="539"/>
      <c r="E25" s="545"/>
      <c r="F25" s="545"/>
      <c r="G25" s="545" t="s">
        <v>349</v>
      </c>
      <c r="H25" s="546"/>
      <c r="I25" s="546"/>
      <c r="J25" s="547"/>
      <c r="K25" s="1184"/>
      <c r="L25" s="139" t="s">
        <v>283</v>
      </c>
      <c r="M25" s="140"/>
      <c r="N25" s="575" t="s">
        <v>899</v>
      </c>
      <c r="O25" s="506">
        <v>0.65362699999999996</v>
      </c>
      <c r="P25" s="577"/>
      <c r="Q25" s="498"/>
      <c r="R25" s="498"/>
      <c r="S25" s="498"/>
      <c r="T25" s="498"/>
      <c r="U25" s="498"/>
      <c r="V25" s="498"/>
      <c r="W25" s="498"/>
    </row>
    <row r="26" spans="1:23" ht="31.5" customHeight="1">
      <c r="A26" s="127"/>
      <c r="B26" s="102" t="s">
        <v>129</v>
      </c>
      <c r="C26" s="535"/>
      <c r="D26" s="539"/>
      <c r="E26" s="536" t="s">
        <v>350</v>
      </c>
      <c r="F26" s="537"/>
      <c r="G26" s="537"/>
      <c r="H26" s="537"/>
      <c r="I26" s="537"/>
      <c r="J26" s="538"/>
      <c r="K26" s="526">
        <f>SUM(K27,K30)</f>
        <v>0</v>
      </c>
      <c r="L26" s="139"/>
      <c r="M26" s="140"/>
      <c r="N26" s="575" t="s">
        <v>900</v>
      </c>
      <c r="O26" s="506">
        <v>0.65875700000000004</v>
      </c>
      <c r="P26" s="577"/>
      <c r="Q26" s="498"/>
      <c r="R26" s="498"/>
      <c r="S26" s="498"/>
      <c r="T26" s="498"/>
      <c r="U26" s="498"/>
      <c r="V26" s="498"/>
      <c r="W26" s="498"/>
    </row>
    <row r="27" spans="1:23" ht="19.5" customHeight="1">
      <c r="A27" s="127"/>
      <c r="B27" s="102" t="s">
        <v>131</v>
      </c>
      <c r="C27" s="535"/>
      <c r="D27" s="539"/>
      <c r="E27" s="539"/>
      <c r="F27" s="536" t="s">
        <v>351</v>
      </c>
      <c r="G27" s="537"/>
      <c r="H27" s="537"/>
      <c r="I27" s="537"/>
      <c r="J27" s="538"/>
      <c r="K27" s="526">
        <f>SUM(K28:K29)</f>
        <v>0</v>
      </c>
      <c r="L27" s="139" t="s">
        <v>284</v>
      </c>
      <c r="M27" s="140"/>
      <c r="N27" s="575" t="s">
        <v>901</v>
      </c>
      <c r="O27" s="506">
        <v>0.60351500000000002</v>
      </c>
      <c r="P27" s="577"/>
      <c r="Q27" s="498"/>
      <c r="R27" s="498"/>
      <c r="S27" s="498"/>
      <c r="T27" s="498"/>
      <c r="U27" s="498"/>
      <c r="V27" s="498"/>
      <c r="W27" s="498"/>
    </row>
    <row r="28" spans="1:23" ht="31.5" customHeight="1">
      <c r="A28" s="127"/>
      <c r="B28" s="102" t="s">
        <v>133</v>
      </c>
      <c r="C28" s="535"/>
      <c r="D28" s="539"/>
      <c r="E28" s="539"/>
      <c r="F28" s="539"/>
      <c r="G28" s="542" t="s">
        <v>352</v>
      </c>
      <c r="H28" s="543"/>
      <c r="I28" s="543"/>
      <c r="J28" s="544"/>
      <c r="K28" s="1184">
        <f>'（入力用）総括表'!E12</f>
        <v>0</v>
      </c>
      <c r="L28" s="139" t="s">
        <v>285</v>
      </c>
      <c r="M28" s="128"/>
      <c r="N28" s="575" t="s">
        <v>902</v>
      </c>
      <c r="O28" s="506">
        <v>0.56442700000000001</v>
      </c>
      <c r="P28" s="577"/>
      <c r="Q28" s="498"/>
      <c r="R28" s="498"/>
      <c r="S28" s="498"/>
      <c r="T28" s="498"/>
      <c r="U28" s="498"/>
      <c r="V28" s="498"/>
      <c r="W28" s="498"/>
    </row>
    <row r="29" spans="1:23" ht="19.5" customHeight="1">
      <c r="A29" s="127"/>
      <c r="B29" s="102" t="s">
        <v>135</v>
      </c>
      <c r="C29" s="535"/>
      <c r="D29" s="539"/>
      <c r="E29" s="539"/>
      <c r="F29" s="539"/>
      <c r="G29" s="539" t="s">
        <v>353</v>
      </c>
      <c r="H29" s="548"/>
      <c r="I29" s="548"/>
      <c r="J29" s="549"/>
      <c r="K29" s="1184"/>
      <c r="L29" s="139" t="s">
        <v>286</v>
      </c>
      <c r="M29" s="128"/>
      <c r="N29" s="579" t="s">
        <v>903</v>
      </c>
      <c r="O29" s="506">
        <v>0.55764999999999998</v>
      </c>
      <c r="P29" s="577"/>
      <c r="Q29" s="498"/>
      <c r="R29" s="498"/>
      <c r="S29" s="498"/>
      <c r="T29" s="498"/>
      <c r="U29" s="498"/>
      <c r="V29" s="498"/>
      <c r="W29" s="498"/>
    </row>
    <row r="30" spans="1:23" ht="19.5" customHeight="1" thickBot="1">
      <c r="A30" s="127"/>
      <c r="B30" s="102" t="s">
        <v>136</v>
      </c>
      <c r="C30" s="535"/>
      <c r="D30" s="539"/>
      <c r="E30" s="539"/>
      <c r="F30" s="536" t="s">
        <v>354</v>
      </c>
      <c r="G30" s="537"/>
      <c r="H30" s="537"/>
      <c r="I30" s="537"/>
      <c r="J30" s="538"/>
      <c r="K30" s="526">
        <f>SUM(K31:K38)</f>
        <v>0</v>
      </c>
      <c r="L30" s="139" t="s">
        <v>287</v>
      </c>
      <c r="M30" s="128"/>
      <c r="N30" s="580" t="s">
        <v>904</v>
      </c>
      <c r="O30" s="581">
        <v>0.60202299999999997</v>
      </c>
      <c r="P30" s="582"/>
      <c r="Q30" s="510"/>
      <c r="R30" s="510"/>
      <c r="S30" s="510"/>
      <c r="T30" s="510"/>
      <c r="U30" s="510"/>
      <c r="V30" s="511"/>
      <c r="W30" s="511"/>
    </row>
    <row r="31" spans="1:23" ht="19.5" customHeight="1">
      <c r="A31" s="127"/>
      <c r="B31" s="102" t="s">
        <v>138</v>
      </c>
      <c r="C31" s="535"/>
      <c r="D31" s="539"/>
      <c r="E31" s="539"/>
      <c r="F31" s="539"/>
      <c r="G31" s="542" t="s">
        <v>355</v>
      </c>
      <c r="H31" s="543"/>
      <c r="I31" s="543"/>
      <c r="J31" s="544"/>
      <c r="K31" s="1184">
        <f>'（入力用）総括表'!E5</f>
        <v>0</v>
      </c>
      <c r="L31" s="139" t="s">
        <v>288</v>
      </c>
      <c r="M31" s="128"/>
      <c r="Q31" s="510"/>
      <c r="R31" s="510"/>
      <c r="S31" s="510"/>
      <c r="T31" s="510"/>
      <c r="U31" s="510"/>
      <c r="V31" s="511"/>
      <c r="W31" s="511"/>
    </row>
    <row r="32" spans="1:23" ht="28.5" customHeight="1">
      <c r="A32" s="127"/>
      <c r="B32" s="102" t="s">
        <v>139</v>
      </c>
      <c r="C32" s="535"/>
      <c r="D32" s="539"/>
      <c r="E32" s="539"/>
      <c r="F32" s="539"/>
      <c r="G32" s="539" t="s">
        <v>356</v>
      </c>
      <c r="H32" s="548"/>
      <c r="I32" s="548"/>
      <c r="J32" s="549"/>
      <c r="K32" s="1184">
        <f>'（入力用）総括表'!E6</f>
        <v>0</v>
      </c>
      <c r="L32" s="139" t="s">
        <v>289</v>
      </c>
      <c r="M32" s="128"/>
      <c r="N32" s="508"/>
      <c r="O32" s="508"/>
      <c r="P32" s="509" t="s">
        <v>871</v>
      </c>
      <c r="Q32" s="510"/>
      <c r="R32" s="510"/>
      <c r="S32" s="510"/>
      <c r="T32" s="510"/>
      <c r="U32" s="510"/>
      <c r="V32" s="511"/>
      <c r="W32" s="511"/>
    </row>
    <row r="33" spans="1:23" ht="28.5" customHeight="1" thickBot="1">
      <c r="A33" s="127"/>
      <c r="B33" s="102" t="s">
        <v>140</v>
      </c>
      <c r="C33" s="535"/>
      <c r="D33" s="539"/>
      <c r="E33" s="539"/>
      <c r="F33" s="539"/>
      <c r="G33" s="542" t="s">
        <v>357</v>
      </c>
      <c r="H33" s="543"/>
      <c r="I33" s="543"/>
      <c r="J33" s="544"/>
      <c r="K33" s="1184">
        <f>'（入力用）総括表'!E7</f>
        <v>0</v>
      </c>
      <c r="L33" s="139" t="s">
        <v>290</v>
      </c>
      <c r="M33" s="128"/>
      <c r="N33" s="1401" t="s">
        <v>961</v>
      </c>
      <c r="O33" s="1402"/>
      <c r="P33" s="1403"/>
      <c r="Q33" s="510"/>
      <c r="R33" s="510"/>
      <c r="S33" s="510"/>
      <c r="T33" s="510"/>
      <c r="U33" s="510"/>
      <c r="V33" s="511"/>
      <c r="W33" s="511"/>
    </row>
    <row r="34" spans="1:23" ht="19.5" customHeight="1">
      <c r="A34" s="127"/>
      <c r="B34" s="102" t="s">
        <v>141</v>
      </c>
      <c r="C34" s="535"/>
      <c r="D34" s="539"/>
      <c r="E34" s="539"/>
      <c r="F34" s="539"/>
      <c r="G34" s="539" t="s">
        <v>358</v>
      </c>
      <c r="H34" s="548"/>
      <c r="I34" s="548"/>
      <c r="J34" s="549"/>
      <c r="K34" s="1184"/>
      <c r="L34" s="139" t="s">
        <v>291</v>
      </c>
      <c r="M34" s="128"/>
      <c r="N34" s="512" t="s">
        <v>883</v>
      </c>
      <c r="O34" s="662" t="s">
        <v>884</v>
      </c>
      <c r="P34" s="1194"/>
      <c r="Q34" s="510"/>
      <c r="R34" s="510"/>
      <c r="S34" s="510"/>
      <c r="T34" s="510"/>
      <c r="U34" s="510"/>
      <c r="V34" s="511"/>
      <c r="W34" s="511"/>
    </row>
    <row r="35" spans="1:23" ht="29.25" customHeight="1" thickBot="1">
      <c r="A35" s="127"/>
      <c r="B35" s="102" t="s">
        <v>143</v>
      </c>
      <c r="C35" s="535"/>
      <c r="D35" s="539"/>
      <c r="E35" s="539"/>
      <c r="F35" s="539"/>
      <c r="G35" s="542" t="s">
        <v>359</v>
      </c>
      <c r="H35" s="543"/>
      <c r="I35" s="543"/>
      <c r="J35" s="544"/>
      <c r="K35" s="1184">
        <f>'（入力用）総括表'!E8</f>
        <v>0</v>
      </c>
      <c r="L35" s="139" t="s">
        <v>292</v>
      </c>
      <c r="M35" s="128"/>
      <c r="N35" s="512" t="s">
        <v>885</v>
      </c>
      <c r="O35" s="662" t="s">
        <v>886</v>
      </c>
      <c r="P35" s="1195"/>
      <c r="Q35" s="510"/>
      <c r="R35" s="510"/>
      <c r="S35" s="510"/>
      <c r="T35" s="510"/>
      <c r="U35" s="510"/>
      <c r="V35" s="511"/>
      <c r="W35" s="511"/>
    </row>
    <row r="36" spans="1:23" ht="28.5" customHeight="1">
      <c r="A36" s="127"/>
      <c r="B36" s="102" t="s">
        <v>145</v>
      </c>
      <c r="C36" s="535"/>
      <c r="D36" s="539"/>
      <c r="E36" s="539"/>
      <c r="F36" s="539"/>
      <c r="G36" s="539" t="s">
        <v>360</v>
      </c>
      <c r="H36" s="548"/>
      <c r="I36" s="548"/>
      <c r="J36" s="549"/>
      <c r="K36" s="1184">
        <f>'（入力用）総括表'!E9</f>
        <v>0</v>
      </c>
      <c r="L36" s="139" t="s">
        <v>293</v>
      </c>
      <c r="M36" s="128"/>
      <c r="N36" s="513" t="s">
        <v>783</v>
      </c>
      <c r="O36" s="514" t="s">
        <v>887</v>
      </c>
      <c r="P36" s="1196" t="str">
        <f>IF(P34&gt;0,ROUND(P35/P34,6),"")</f>
        <v/>
      </c>
      <c r="Q36" s="127"/>
    </row>
    <row r="37" spans="1:23" ht="31.5" customHeight="1">
      <c r="A37" s="127"/>
      <c r="B37" s="102" t="s">
        <v>146</v>
      </c>
      <c r="C37" s="535"/>
      <c r="D37" s="539"/>
      <c r="E37" s="539"/>
      <c r="F37" s="539"/>
      <c r="G37" s="542" t="s">
        <v>361</v>
      </c>
      <c r="H37" s="543"/>
      <c r="I37" s="543"/>
      <c r="J37" s="544"/>
      <c r="K37" s="1184">
        <f>'（入力用）総括表'!E10</f>
        <v>0</v>
      </c>
      <c r="L37" s="139" t="s">
        <v>294</v>
      </c>
      <c r="M37" s="128"/>
      <c r="N37" s="515" t="s">
        <v>962</v>
      </c>
      <c r="O37" s="510"/>
      <c r="P37" s="1197"/>
      <c r="Q37" s="127"/>
    </row>
    <row r="38" spans="1:23" ht="31.5" customHeight="1">
      <c r="A38" s="127"/>
      <c r="B38" s="102" t="s">
        <v>147</v>
      </c>
      <c r="C38" s="535"/>
      <c r="D38" s="545"/>
      <c r="E38" s="545"/>
      <c r="F38" s="545"/>
      <c r="G38" s="545" t="s">
        <v>362</v>
      </c>
      <c r="H38" s="546"/>
      <c r="I38" s="546"/>
      <c r="J38" s="547"/>
      <c r="K38" s="1184">
        <f>'（入力用）総括表'!E11</f>
        <v>0</v>
      </c>
      <c r="L38" s="139" t="s">
        <v>952</v>
      </c>
      <c r="M38" s="128"/>
      <c r="P38" s="1198"/>
      <c r="Q38" s="127"/>
    </row>
    <row r="39" spans="1:23" ht="31.5" customHeight="1">
      <c r="A39" s="127"/>
      <c r="B39" s="102" t="s">
        <v>149</v>
      </c>
      <c r="C39" s="535"/>
      <c r="D39" s="536" t="s">
        <v>295</v>
      </c>
      <c r="E39" s="537"/>
      <c r="F39" s="537"/>
      <c r="G39" s="537"/>
      <c r="H39" s="537"/>
      <c r="I39" s="537"/>
      <c r="J39" s="538"/>
      <c r="K39" s="526">
        <f>SUM(K40,K74)</f>
        <v>0</v>
      </c>
      <c r="L39" s="139"/>
      <c r="M39" s="128"/>
      <c r="N39" s="511" t="s">
        <v>998</v>
      </c>
      <c r="O39" s="511"/>
      <c r="P39" s="511"/>
      <c r="Q39" s="127"/>
    </row>
    <row r="40" spans="1:23" ht="19.5" customHeight="1">
      <c r="A40" s="127"/>
      <c r="B40" s="102" t="s">
        <v>151</v>
      </c>
      <c r="C40" s="535"/>
      <c r="D40" s="539"/>
      <c r="E40" s="536" t="s">
        <v>363</v>
      </c>
      <c r="F40" s="537"/>
      <c r="G40" s="537"/>
      <c r="H40" s="537"/>
      <c r="I40" s="537"/>
      <c r="J40" s="538"/>
      <c r="K40" s="526">
        <f>SUM(K41,K61,K73)</f>
        <v>0</v>
      </c>
      <c r="L40" s="139" t="s">
        <v>296</v>
      </c>
      <c r="M40" s="141"/>
      <c r="N40" s="521" t="s">
        <v>993</v>
      </c>
      <c r="O40" s="522">
        <v>1</v>
      </c>
      <c r="Q40" s="127"/>
    </row>
    <row r="41" spans="1:23" ht="19.5" customHeight="1">
      <c r="A41" s="127"/>
      <c r="B41" s="102" t="s">
        <v>153</v>
      </c>
      <c r="C41" s="535"/>
      <c r="D41" s="539"/>
      <c r="E41" s="539"/>
      <c r="F41" s="536" t="s">
        <v>364</v>
      </c>
      <c r="G41" s="537"/>
      <c r="H41" s="537"/>
      <c r="I41" s="537"/>
      <c r="J41" s="538"/>
      <c r="K41" s="526">
        <f>SUM(K42,K60)</f>
        <v>0</v>
      </c>
      <c r="L41" s="139"/>
      <c r="M41" s="141"/>
      <c r="N41" s="521" t="s">
        <v>994</v>
      </c>
      <c r="O41" s="522">
        <v>1000</v>
      </c>
      <c r="Q41" s="127"/>
    </row>
    <row r="42" spans="1:23" ht="19.5" customHeight="1">
      <c r="A42" s="127"/>
      <c r="B42" s="102" t="s">
        <v>155</v>
      </c>
      <c r="C42" s="535"/>
      <c r="D42" s="539"/>
      <c r="E42" s="539"/>
      <c r="F42" s="539"/>
      <c r="G42" s="536" t="s">
        <v>947</v>
      </c>
      <c r="H42" s="537"/>
      <c r="I42" s="537"/>
      <c r="J42" s="538"/>
      <c r="K42" s="526">
        <f>SUM(K43,K51)</f>
        <v>0</v>
      </c>
      <c r="L42" s="139"/>
      <c r="M42" s="141"/>
      <c r="N42" s="521" t="s">
        <v>995</v>
      </c>
      <c r="O42" s="522">
        <v>10000</v>
      </c>
      <c r="Q42" s="127"/>
    </row>
    <row r="43" spans="1:23" ht="19.5" customHeight="1">
      <c r="A43" s="127"/>
      <c r="B43" s="102" t="s">
        <v>156</v>
      </c>
      <c r="C43" s="535"/>
      <c r="D43" s="539"/>
      <c r="E43" s="539"/>
      <c r="F43" s="539"/>
      <c r="G43" s="539"/>
      <c r="H43" s="536" t="s">
        <v>365</v>
      </c>
      <c r="I43" s="537"/>
      <c r="J43" s="538"/>
      <c r="K43" s="526">
        <f>SUM(K44:K50)</f>
        <v>0</v>
      </c>
      <c r="L43" s="139"/>
      <c r="M43" s="141"/>
      <c r="N43" s="521" t="s">
        <v>996</v>
      </c>
      <c r="O43" s="522">
        <v>1000000</v>
      </c>
      <c r="Q43" s="127"/>
    </row>
    <row r="44" spans="1:23" ht="19.5" customHeight="1">
      <c r="A44" s="127"/>
      <c r="B44" s="102" t="s">
        <v>158</v>
      </c>
      <c r="C44" s="535"/>
      <c r="D44" s="539"/>
      <c r="E44" s="539"/>
      <c r="F44" s="539"/>
      <c r="G44" s="539"/>
      <c r="H44" s="539"/>
      <c r="I44" s="536" t="s">
        <v>366</v>
      </c>
      <c r="J44" s="538"/>
      <c r="K44" s="1184"/>
      <c r="L44" s="139" t="s">
        <v>297</v>
      </c>
      <c r="M44" s="128"/>
      <c r="N44" s="521" t="s">
        <v>997</v>
      </c>
      <c r="O44" s="522">
        <v>100000000</v>
      </c>
      <c r="Q44" s="127"/>
    </row>
    <row r="45" spans="1:23" ht="19.5" customHeight="1">
      <c r="A45" s="127"/>
      <c r="B45" s="102" t="s">
        <v>160</v>
      </c>
      <c r="C45" s="535"/>
      <c r="D45" s="539"/>
      <c r="E45" s="539"/>
      <c r="F45" s="539"/>
      <c r="G45" s="539"/>
      <c r="H45" s="539"/>
      <c r="I45" s="542" t="s">
        <v>367</v>
      </c>
      <c r="J45" s="544"/>
      <c r="K45" s="1184"/>
      <c r="L45" s="139" t="s">
        <v>298</v>
      </c>
      <c r="M45" s="128"/>
      <c r="N45" s="127"/>
      <c r="O45" s="127"/>
      <c r="P45" s="127"/>
      <c r="Q45" s="127"/>
    </row>
    <row r="46" spans="1:23" ht="19.5" customHeight="1">
      <c r="A46" s="127"/>
      <c r="B46" s="102" t="s">
        <v>162</v>
      </c>
      <c r="C46" s="535"/>
      <c r="D46" s="539"/>
      <c r="E46" s="539"/>
      <c r="F46" s="539"/>
      <c r="G46" s="539"/>
      <c r="H46" s="539"/>
      <c r="I46" s="539" t="s">
        <v>368</v>
      </c>
      <c r="J46" s="549"/>
      <c r="K46" s="1184"/>
      <c r="L46" s="139" t="s">
        <v>299</v>
      </c>
      <c r="M46" s="128"/>
      <c r="N46" s="127"/>
      <c r="O46" s="127"/>
      <c r="P46" s="127"/>
      <c r="Q46" s="127"/>
    </row>
    <row r="47" spans="1:23" ht="19.5" customHeight="1">
      <c r="A47" s="127"/>
      <c r="B47" s="102" t="s">
        <v>164</v>
      </c>
      <c r="C47" s="535"/>
      <c r="D47" s="539"/>
      <c r="E47" s="539"/>
      <c r="F47" s="539"/>
      <c r="G47" s="539"/>
      <c r="H47" s="539"/>
      <c r="I47" s="542" t="s">
        <v>369</v>
      </c>
      <c r="J47" s="544"/>
      <c r="K47" s="1184"/>
      <c r="L47" s="139" t="s">
        <v>300</v>
      </c>
      <c r="M47" s="128"/>
      <c r="N47" s="127"/>
      <c r="O47" s="127"/>
      <c r="P47" s="127"/>
      <c r="Q47" s="127"/>
    </row>
    <row r="48" spans="1:23" ht="19.5" customHeight="1">
      <c r="A48" s="127"/>
      <c r="B48" s="102" t="s">
        <v>166</v>
      </c>
      <c r="C48" s="535"/>
      <c r="D48" s="539"/>
      <c r="E48" s="539"/>
      <c r="F48" s="539"/>
      <c r="G48" s="539"/>
      <c r="H48" s="539"/>
      <c r="I48" s="539" t="s">
        <v>370</v>
      </c>
      <c r="J48" s="549"/>
      <c r="K48" s="1184"/>
      <c r="L48" s="139" t="s">
        <v>301</v>
      </c>
      <c r="M48" s="128"/>
      <c r="N48" s="127"/>
      <c r="O48" s="127"/>
      <c r="P48" s="127"/>
      <c r="Q48" s="127"/>
    </row>
    <row r="49" spans="1:17" ht="19.5" customHeight="1">
      <c r="A49" s="127"/>
      <c r="B49" s="102" t="s">
        <v>168</v>
      </c>
      <c r="C49" s="535"/>
      <c r="D49" s="539"/>
      <c r="E49" s="539"/>
      <c r="F49" s="539"/>
      <c r="G49" s="539"/>
      <c r="H49" s="539"/>
      <c r="I49" s="542" t="s">
        <v>371</v>
      </c>
      <c r="J49" s="544"/>
      <c r="K49" s="1184"/>
      <c r="L49" s="139" t="s">
        <v>302</v>
      </c>
      <c r="M49" s="128"/>
      <c r="N49" s="127"/>
      <c r="O49" s="127"/>
      <c r="P49" s="127"/>
      <c r="Q49" s="127"/>
    </row>
    <row r="50" spans="1:17" ht="19.5" customHeight="1">
      <c r="A50" s="127"/>
      <c r="B50" s="102" t="s">
        <v>169</v>
      </c>
      <c r="C50" s="535"/>
      <c r="D50" s="539"/>
      <c r="E50" s="539"/>
      <c r="F50" s="539"/>
      <c r="G50" s="539"/>
      <c r="H50" s="545"/>
      <c r="I50" s="545" t="s">
        <v>372</v>
      </c>
      <c r="J50" s="547"/>
      <c r="K50" s="1184"/>
      <c r="L50" s="139" t="s">
        <v>303</v>
      </c>
      <c r="M50" s="128"/>
      <c r="N50" s="127"/>
      <c r="O50" s="127"/>
      <c r="P50" s="127"/>
      <c r="Q50" s="127"/>
    </row>
    <row r="51" spans="1:17" ht="19.5" customHeight="1">
      <c r="A51" s="127"/>
      <c r="B51" s="102" t="s">
        <v>170</v>
      </c>
      <c r="C51" s="535"/>
      <c r="D51" s="539"/>
      <c r="E51" s="539"/>
      <c r="F51" s="539"/>
      <c r="G51" s="539"/>
      <c r="H51" s="536" t="s">
        <v>373</v>
      </c>
      <c r="I51" s="537"/>
      <c r="J51" s="538"/>
      <c r="K51" s="526">
        <f>SUM(K52,K57)</f>
        <v>0</v>
      </c>
      <c r="L51" s="139"/>
      <c r="M51" s="128"/>
      <c r="N51" s="127"/>
      <c r="O51" s="127"/>
      <c r="P51" s="127"/>
      <c r="Q51" s="127"/>
    </row>
    <row r="52" spans="1:17" ht="28.5" customHeight="1">
      <c r="A52" s="127"/>
      <c r="B52" s="102" t="s">
        <v>172</v>
      </c>
      <c r="C52" s="535"/>
      <c r="D52" s="539"/>
      <c r="E52" s="539"/>
      <c r="F52" s="539"/>
      <c r="G52" s="539"/>
      <c r="H52" s="539"/>
      <c r="I52" s="536" t="s">
        <v>374</v>
      </c>
      <c r="J52" s="538"/>
      <c r="K52" s="526">
        <f>SUM(K53:K56)</f>
        <v>0</v>
      </c>
      <c r="L52" s="139" t="s">
        <v>304</v>
      </c>
      <c r="M52" s="128"/>
      <c r="N52" s="127"/>
      <c r="O52" s="127"/>
      <c r="P52" s="127"/>
      <c r="Q52" s="127"/>
    </row>
    <row r="53" spans="1:17" s="495" customFormat="1" ht="41.25" customHeight="1">
      <c r="A53" s="493"/>
      <c r="B53" s="102" t="s">
        <v>174</v>
      </c>
      <c r="C53" s="535"/>
      <c r="D53" s="539"/>
      <c r="E53" s="539"/>
      <c r="F53" s="539"/>
      <c r="G53" s="539"/>
      <c r="H53" s="539"/>
      <c r="I53" s="539"/>
      <c r="J53" s="550" t="s">
        <v>305</v>
      </c>
      <c r="K53" s="1185"/>
      <c r="L53" s="139"/>
      <c r="M53" s="494"/>
      <c r="N53" s="127"/>
      <c r="O53" s="127"/>
      <c r="P53" s="127"/>
      <c r="Q53" s="493"/>
    </row>
    <row r="54" spans="1:17" s="100" customFormat="1" ht="45" customHeight="1">
      <c r="A54" s="127"/>
      <c r="B54" s="102" t="s">
        <v>175</v>
      </c>
      <c r="C54" s="535"/>
      <c r="D54" s="539"/>
      <c r="E54" s="539"/>
      <c r="F54" s="539"/>
      <c r="G54" s="539"/>
      <c r="H54" s="539"/>
      <c r="I54" s="539"/>
      <c r="J54" s="551" t="s">
        <v>306</v>
      </c>
      <c r="K54" s="1184"/>
      <c r="L54" s="139"/>
      <c r="M54" s="128"/>
      <c r="N54" s="493"/>
      <c r="O54" s="493"/>
      <c r="P54" s="493"/>
      <c r="Q54" s="127"/>
    </row>
    <row r="55" spans="1:17" s="100" customFormat="1" ht="19.5" customHeight="1">
      <c r="A55" s="127"/>
      <c r="B55" s="102" t="s">
        <v>177</v>
      </c>
      <c r="C55" s="535"/>
      <c r="D55" s="539"/>
      <c r="E55" s="539"/>
      <c r="F55" s="539"/>
      <c r="G55" s="539"/>
      <c r="H55" s="539"/>
      <c r="I55" s="539"/>
      <c r="J55" s="552" t="s">
        <v>307</v>
      </c>
      <c r="K55" s="1184"/>
      <c r="L55" s="139"/>
      <c r="M55" s="128"/>
      <c r="N55" s="127"/>
      <c r="O55" s="127"/>
      <c r="P55" s="127"/>
      <c r="Q55" s="127"/>
    </row>
    <row r="56" spans="1:17" s="100" customFormat="1" ht="19.5" customHeight="1">
      <c r="A56" s="127"/>
      <c r="B56" s="102" t="s">
        <v>178</v>
      </c>
      <c r="C56" s="535"/>
      <c r="D56" s="539"/>
      <c r="E56" s="539"/>
      <c r="F56" s="539"/>
      <c r="G56" s="539"/>
      <c r="H56" s="539"/>
      <c r="I56" s="539"/>
      <c r="J56" s="553" t="s">
        <v>308</v>
      </c>
      <c r="K56" s="1184"/>
      <c r="L56" s="139"/>
      <c r="M56" s="128"/>
      <c r="N56" s="127"/>
      <c r="O56" s="127"/>
      <c r="P56" s="127"/>
      <c r="Q56" s="127"/>
    </row>
    <row r="57" spans="1:17" s="100" customFormat="1" ht="19.5" customHeight="1">
      <c r="A57" s="127"/>
      <c r="B57" s="102" t="s">
        <v>179</v>
      </c>
      <c r="C57" s="535"/>
      <c r="D57" s="539"/>
      <c r="E57" s="539"/>
      <c r="F57" s="539"/>
      <c r="G57" s="539"/>
      <c r="H57" s="539"/>
      <c r="I57" s="536" t="s">
        <v>375</v>
      </c>
      <c r="J57" s="538"/>
      <c r="K57" s="526">
        <f>SUM(K58:K59)</f>
        <v>0</v>
      </c>
      <c r="L57" s="139"/>
      <c r="M57" s="128"/>
      <c r="N57" s="127"/>
      <c r="O57" s="127"/>
      <c r="P57" s="127"/>
      <c r="Q57" s="127"/>
    </row>
    <row r="58" spans="1:17" s="496" customFormat="1" ht="41.25" customHeight="1">
      <c r="A58" s="493"/>
      <c r="B58" s="102" t="s">
        <v>180</v>
      </c>
      <c r="C58" s="535"/>
      <c r="D58" s="539"/>
      <c r="E58" s="539"/>
      <c r="F58" s="539"/>
      <c r="G58" s="539"/>
      <c r="H58" s="539"/>
      <c r="I58" s="539"/>
      <c r="J58" s="554" t="s">
        <v>305</v>
      </c>
      <c r="K58" s="1185"/>
      <c r="L58" s="139" t="s">
        <v>309</v>
      </c>
      <c r="M58" s="494"/>
      <c r="N58" s="127"/>
      <c r="O58" s="127"/>
      <c r="P58" s="127"/>
      <c r="Q58" s="493"/>
    </row>
    <row r="59" spans="1:17" s="100" customFormat="1" ht="45" customHeight="1">
      <c r="A59" s="127"/>
      <c r="B59" s="102" t="s">
        <v>181</v>
      </c>
      <c r="C59" s="535"/>
      <c r="D59" s="539"/>
      <c r="E59" s="539"/>
      <c r="F59" s="539"/>
      <c r="G59" s="545"/>
      <c r="H59" s="545"/>
      <c r="I59" s="545"/>
      <c r="J59" s="555" t="s">
        <v>376</v>
      </c>
      <c r="K59" s="1184"/>
      <c r="L59" s="139" t="s">
        <v>310</v>
      </c>
      <c r="M59" s="128"/>
      <c r="N59" s="493"/>
      <c r="O59" s="493"/>
      <c r="P59" s="493"/>
      <c r="Q59" s="127"/>
    </row>
    <row r="60" spans="1:17" s="100" customFormat="1" ht="31.5" customHeight="1">
      <c r="A60" s="127"/>
      <c r="B60" s="102" t="s">
        <v>182</v>
      </c>
      <c r="C60" s="535"/>
      <c r="D60" s="539"/>
      <c r="E60" s="539"/>
      <c r="F60" s="545"/>
      <c r="G60" s="542" t="s">
        <v>377</v>
      </c>
      <c r="H60" s="543"/>
      <c r="I60" s="543"/>
      <c r="J60" s="544"/>
      <c r="K60" s="1184"/>
      <c r="L60" s="139" t="s">
        <v>311</v>
      </c>
      <c r="M60" s="128"/>
      <c r="N60" s="127"/>
      <c r="O60" s="127"/>
      <c r="P60" s="127"/>
      <c r="Q60" s="127"/>
    </row>
    <row r="61" spans="1:17" s="100" customFormat="1" ht="19.5" customHeight="1">
      <c r="A61" s="127"/>
      <c r="B61" s="102" t="s">
        <v>183</v>
      </c>
      <c r="C61" s="535"/>
      <c r="D61" s="539"/>
      <c r="E61" s="539"/>
      <c r="F61" s="536" t="s">
        <v>378</v>
      </c>
      <c r="G61" s="537"/>
      <c r="H61" s="537"/>
      <c r="I61" s="537"/>
      <c r="J61" s="538"/>
      <c r="K61" s="526">
        <f>SUM(K62,K67:K72)</f>
        <v>0</v>
      </c>
      <c r="L61" s="139"/>
      <c r="M61" s="128"/>
      <c r="N61" s="127"/>
      <c r="O61" s="127"/>
      <c r="P61" s="127"/>
      <c r="Q61" s="127"/>
    </row>
    <row r="62" spans="1:17" s="100" customFormat="1" ht="19.5" customHeight="1">
      <c r="A62" s="127"/>
      <c r="B62" s="102" t="s">
        <v>184</v>
      </c>
      <c r="C62" s="535"/>
      <c r="D62" s="539"/>
      <c r="E62" s="539"/>
      <c r="F62" s="539"/>
      <c r="G62" s="536" t="s">
        <v>379</v>
      </c>
      <c r="H62" s="537"/>
      <c r="I62" s="537"/>
      <c r="J62" s="538"/>
      <c r="K62" s="526">
        <f>SUM(K63:K66)</f>
        <v>0</v>
      </c>
      <c r="L62" s="139"/>
      <c r="M62" s="128"/>
      <c r="N62" s="127"/>
      <c r="O62" s="127"/>
      <c r="P62" s="127"/>
      <c r="Q62" s="127"/>
    </row>
    <row r="63" spans="1:17" s="100" customFormat="1" ht="19.5" customHeight="1">
      <c r="A63" s="127"/>
      <c r="B63" s="102" t="s">
        <v>185</v>
      </c>
      <c r="C63" s="535"/>
      <c r="D63" s="539"/>
      <c r="E63" s="539"/>
      <c r="F63" s="539"/>
      <c r="G63" s="539"/>
      <c r="H63" s="536" t="s">
        <v>380</v>
      </c>
      <c r="I63" s="537"/>
      <c r="J63" s="538"/>
      <c r="K63" s="1184"/>
      <c r="L63" s="139" t="s">
        <v>312</v>
      </c>
      <c r="M63" s="128"/>
      <c r="N63" s="127"/>
      <c r="O63" s="127"/>
      <c r="P63" s="127"/>
      <c r="Q63" s="127"/>
    </row>
    <row r="64" spans="1:17" s="100" customFormat="1" ht="30" customHeight="1">
      <c r="A64" s="127"/>
      <c r="B64" s="102" t="s">
        <v>186</v>
      </c>
      <c r="C64" s="535"/>
      <c r="D64" s="539"/>
      <c r="E64" s="539"/>
      <c r="F64" s="539"/>
      <c r="G64" s="539"/>
      <c r="H64" s="542" t="s">
        <v>948</v>
      </c>
      <c r="I64" s="543"/>
      <c r="J64" s="544"/>
      <c r="K64" s="1184"/>
      <c r="L64" s="139" t="s">
        <v>313</v>
      </c>
      <c r="M64" s="128"/>
      <c r="N64" s="127"/>
      <c r="O64" s="127"/>
      <c r="P64" s="127"/>
      <c r="Q64" s="127"/>
    </row>
    <row r="65" spans="1:17" s="100" customFormat="1" ht="30" customHeight="1">
      <c r="A65" s="127"/>
      <c r="B65" s="102" t="s">
        <v>187</v>
      </c>
      <c r="C65" s="535"/>
      <c r="D65" s="539"/>
      <c r="E65" s="539"/>
      <c r="F65" s="539"/>
      <c r="G65" s="539"/>
      <c r="H65" s="539" t="s">
        <v>381</v>
      </c>
      <c r="I65" s="548"/>
      <c r="J65" s="549"/>
      <c r="K65" s="1184"/>
      <c r="L65" s="139" t="s">
        <v>314</v>
      </c>
      <c r="M65" s="128"/>
      <c r="N65" s="127"/>
      <c r="O65" s="127"/>
      <c r="P65" s="127"/>
      <c r="Q65" s="127"/>
    </row>
    <row r="66" spans="1:17" s="100" customFormat="1" ht="30" customHeight="1">
      <c r="A66" s="127"/>
      <c r="B66" s="102" t="s">
        <v>188</v>
      </c>
      <c r="C66" s="535"/>
      <c r="D66" s="539"/>
      <c r="E66" s="539"/>
      <c r="F66" s="539"/>
      <c r="G66" s="539"/>
      <c r="H66" s="536" t="s">
        <v>382</v>
      </c>
      <c r="I66" s="537"/>
      <c r="J66" s="538"/>
      <c r="K66" s="1184"/>
      <c r="L66" s="139" t="s">
        <v>315</v>
      </c>
      <c r="M66" s="128"/>
      <c r="N66" s="127"/>
      <c r="O66" s="127"/>
      <c r="P66" s="127"/>
      <c r="Q66" s="127"/>
    </row>
    <row r="67" spans="1:17" s="100" customFormat="1" ht="30" customHeight="1">
      <c r="A67" s="127"/>
      <c r="B67" s="102" t="s">
        <v>189</v>
      </c>
      <c r="C67" s="535"/>
      <c r="D67" s="539"/>
      <c r="E67" s="539"/>
      <c r="F67" s="539"/>
      <c r="G67" s="542" t="s">
        <v>383</v>
      </c>
      <c r="H67" s="543"/>
      <c r="I67" s="543"/>
      <c r="J67" s="544"/>
      <c r="K67" s="1184"/>
      <c r="L67" s="139" t="s">
        <v>316</v>
      </c>
      <c r="M67" s="128"/>
      <c r="N67" s="127"/>
      <c r="O67" s="127"/>
      <c r="P67" s="127"/>
      <c r="Q67" s="127"/>
    </row>
    <row r="68" spans="1:17" s="100" customFormat="1" ht="31.5" customHeight="1">
      <c r="A68" s="127"/>
      <c r="B68" s="102" t="s">
        <v>190</v>
      </c>
      <c r="C68" s="535"/>
      <c r="D68" s="539"/>
      <c r="E68" s="539"/>
      <c r="F68" s="539"/>
      <c r="G68" s="539" t="s">
        <v>384</v>
      </c>
      <c r="H68" s="548"/>
      <c r="I68" s="548"/>
      <c r="J68" s="549"/>
      <c r="K68" s="1184"/>
      <c r="L68" s="139" t="s">
        <v>317</v>
      </c>
      <c r="M68" s="128"/>
      <c r="N68" s="127"/>
      <c r="O68" s="127"/>
      <c r="P68" s="127"/>
      <c r="Q68" s="127"/>
    </row>
    <row r="69" spans="1:17" s="100" customFormat="1" ht="31.5" customHeight="1">
      <c r="A69" s="127"/>
      <c r="B69" s="102" t="s">
        <v>192</v>
      </c>
      <c r="C69" s="535"/>
      <c r="D69" s="539"/>
      <c r="E69" s="539"/>
      <c r="F69" s="539"/>
      <c r="G69" s="542" t="s">
        <v>385</v>
      </c>
      <c r="H69" s="543"/>
      <c r="I69" s="543"/>
      <c r="J69" s="544"/>
      <c r="K69" s="1184"/>
      <c r="L69" s="139" t="s">
        <v>318</v>
      </c>
      <c r="M69" s="128"/>
      <c r="N69" s="127"/>
      <c r="O69" s="127"/>
      <c r="P69" s="127"/>
      <c r="Q69" s="127"/>
    </row>
    <row r="70" spans="1:17" s="100" customFormat="1" ht="45" customHeight="1">
      <c r="A70" s="127"/>
      <c r="B70" s="102" t="s">
        <v>194</v>
      </c>
      <c r="C70" s="535"/>
      <c r="D70" s="539"/>
      <c r="E70" s="539"/>
      <c r="F70" s="539"/>
      <c r="G70" s="556" t="s">
        <v>949</v>
      </c>
      <c r="H70" s="548"/>
      <c r="I70" s="548"/>
      <c r="J70" s="549"/>
      <c r="K70" s="1184"/>
      <c r="L70" s="139" t="s">
        <v>319</v>
      </c>
      <c r="M70" s="128"/>
      <c r="N70" s="127"/>
      <c r="O70" s="127"/>
      <c r="P70" s="127"/>
      <c r="Q70" s="127"/>
    </row>
    <row r="71" spans="1:17" s="100" customFormat="1" ht="19.5" customHeight="1">
      <c r="A71" s="127"/>
      <c r="B71" s="102" t="s">
        <v>196</v>
      </c>
      <c r="C71" s="535"/>
      <c r="D71" s="539"/>
      <c r="E71" s="539"/>
      <c r="F71" s="539"/>
      <c r="G71" s="542" t="s">
        <v>386</v>
      </c>
      <c r="H71" s="543"/>
      <c r="I71" s="543"/>
      <c r="J71" s="544"/>
      <c r="K71" s="1184"/>
      <c r="L71" s="139" t="s">
        <v>320</v>
      </c>
      <c r="M71" s="128"/>
      <c r="N71" s="127"/>
      <c r="O71" s="127"/>
      <c r="P71" s="127"/>
      <c r="Q71" s="127"/>
    </row>
    <row r="72" spans="1:17" s="100" customFormat="1" ht="33.75" customHeight="1">
      <c r="A72" s="127"/>
      <c r="B72" s="102" t="s">
        <v>197</v>
      </c>
      <c r="C72" s="535"/>
      <c r="D72" s="539"/>
      <c r="E72" s="539"/>
      <c r="F72" s="539"/>
      <c r="G72" s="545" t="s">
        <v>387</v>
      </c>
      <c r="H72" s="546"/>
      <c r="I72" s="546"/>
      <c r="J72" s="547"/>
      <c r="K72" s="1184"/>
      <c r="L72" s="139" t="s">
        <v>321</v>
      </c>
      <c r="M72" s="128"/>
      <c r="N72" s="127"/>
      <c r="O72" s="127"/>
      <c r="P72" s="127"/>
      <c r="Q72" s="127"/>
    </row>
    <row r="73" spans="1:17" s="100" customFormat="1" ht="31.5" customHeight="1">
      <c r="A73" s="127"/>
      <c r="B73" s="102" t="s">
        <v>198</v>
      </c>
      <c r="C73" s="535"/>
      <c r="D73" s="539"/>
      <c r="E73" s="545"/>
      <c r="F73" s="542" t="s">
        <v>388</v>
      </c>
      <c r="G73" s="543"/>
      <c r="H73" s="543"/>
      <c r="I73" s="543"/>
      <c r="J73" s="544"/>
      <c r="K73" s="1184"/>
      <c r="L73" s="139" t="s">
        <v>322</v>
      </c>
      <c r="M73" s="128"/>
      <c r="N73" s="127"/>
      <c r="O73" s="127"/>
      <c r="P73" s="127"/>
      <c r="Q73" s="127"/>
    </row>
    <row r="74" spans="1:17" s="100" customFormat="1" ht="31.5" customHeight="1">
      <c r="A74" s="127"/>
      <c r="B74" s="102" t="s">
        <v>200</v>
      </c>
      <c r="C74" s="535"/>
      <c r="D74" s="539"/>
      <c r="E74" s="536" t="s">
        <v>389</v>
      </c>
      <c r="F74" s="537"/>
      <c r="G74" s="537"/>
      <c r="H74" s="537"/>
      <c r="I74" s="537"/>
      <c r="J74" s="538"/>
      <c r="K74" s="526">
        <f>SUM(K75:K80)</f>
        <v>0</v>
      </c>
      <c r="L74" s="139"/>
      <c r="M74" s="128"/>
      <c r="N74" s="127"/>
      <c r="O74" s="127"/>
      <c r="P74" s="127"/>
      <c r="Q74" s="127"/>
    </row>
    <row r="75" spans="1:17" s="100" customFormat="1" ht="52.5" customHeight="1">
      <c r="A75" s="127"/>
      <c r="B75" s="102" t="s">
        <v>202</v>
      </c>
      <c r="C75" s="535"/>
      <c r="D75" s="539"/>
      <c r="E75" s="539"/>
      <c r="F75" s="536" t="s">
        <v>390</v>
      </c>
      <c r="G75" s="537"/>
      <c r="H75" s="537"/>
      <c r="I75" s="537"/>
      <c r="J75" s="538"/>
      <c r="K75" s="1184"/>
      <c r="L75" s="139" t="s">
        <v>953</v>
      </c>
      <c r="M75" s="128"/>
      <c r="N75" s="127"/>
      <c r="O75" s="127"/>
      <c r="P75" s="127"/>
      <c r="Q75" s="127"/>
    </row>
    <row r="76" spans="1:17" s="100" customFormat="1" ht="52.5" customHeight="1">
      <c r="A76" s="127"/>
      <c r="B76" s="102" t="s">
        <v>203</v>
      </c>
      <c r="C76" s="535"/>
      <c r="D76" s="539"/>
      <c r="E76" s="539"/>
      <c r="F76" s="542" t="s">
        <v>391</v>
      </c>
      <c r="G76" s="543"/>
      <c r="H76" s="543"/>
      <c r="I76" s="543"/>
      <c r="J76" s="544"/>
      <c r="K76" s="1184">
        <f>'（入力用）総括表'!E14</f>
        <v>0</v>
      </c>
      <c r="L76" s="139" t="s">
        <v>954</v>
      </c>
      <c r="M76" s="128"/>
      <c r="N76" s="127"/>
      <c r="O76" s="127"/>
      <c r="P76" s="127"/>
      <c r="Q76" s="127"/>
    </row>
    <row r="77" spans="1:17" s="100" customFormat="1" ht="52.5" customHeight="1">
      <c r="A77" s="127"/>
      <c r="B77" s="102" t="s">
        <v>204</v>
      </c>
      <c r="C77" s="535"/>
      <c r="D77" s="539"/>
      <c r="E77" s="539"/>
      <c r="F77" s="542" t="s">
        <v>392</v>
      </c>
      <c r="G77" s="543"/>
      <c r="H77" s="543"/>
      <c r="I77" s="543"/>
      <c r="J77" s="544"/>
      <c r="K77" s="1184">
        <f>'（入力用）総括表'!E15</f>
        <v>0</v>
      </c>
      <c r="L77" s="139" t="s">
        <v>955</v>
      </c>
      <c r="M77" s="128"/>
      <c r="N77" s="127"/>
      <c r="O77" s="127"/>
      <c r="P77" s="127"/>
      <c r="Q77" s="127"/>
    </row>
    <row r="78" spans="1:17" s="100" customFormat="1" ht="31.5" customHeight="1">
      <c r="A78" s="127"/>
      <c r="B78" s="102" t="s">
        <v>206</v>
      </c>
      <c r="C78" s="535"/>
      <c r="D78" s="539"/>
      <c r="E78" s="539"/>
      <c r="F78" s="1396" t="s">
        <v>328</v>
      </c>
      <c r="G78" s="542" t="s">
        <v>393</v>
      </c>
      <c r="H78" s="543"/>
      <c r="I78" s="543"/>
      <c r="J78" s="544"/>
      <c r="K78" s="1184"/>
      <c r="L78" s="139" t="s">
        <v>323</v>
      </c>
      <c r="M78" s="128"/>
      <c r="N78" s="127"/>
      <c r="O78" s="127"/>
      <c r="P78" s="127"/>
      <c r="Q78" s="127"/>
    </row>
    <row r="79" spans="1:17" s="100" customFormat="1" ht="31.5" customHeight="1">
      <c r="A79" s="127"/>
      <c r="B79" s="102" t="s">
        <v>208</v>
      </c>
      <c r="C79" s="535"/>
      <c r="D79" s="539"/>
      <c r="E79" s="539"/>
      <c r="F79" s="1397"/>
      <c r="G79" s="542" t="s">
        <v>394</v>
      </c>
      <c r="H79" s="543"/>
      <c r="I79" s="543"/>
      <c r="J79" s="544"/>
      <c r="K79" s="1184"/>
      <c r="L79" s="139" t="s">
        <v>956</v>
      </c>
      <c r="M79" s="128"/>
      <c r="N79" s="127"/>
      <c r="O79" s="127"/>
      <c r="P79" s="127"/>
      <c r="Q79" s="127"/>
    </row>
    <row r="80" spans="1:17" s="100" customFormat="1" ht="31.5" customHeight="1">
      <c r="A80" s="127"/>
      <c r="B80" s="104" t="s">
        <v>209</v>
      </c>
      <c r="C80" s="535"/>
      <c r="D80" s="539"/>
      <c r="E80" s="539"/>
      <c r="F80" s="1397"/>
      <c r="G80" s="536" t="s">
        <v>395</v>
      </c>
      <c r="H80" s="557"/>
      <c r="I80" s="557"/>
      <c r="J80" s="558"/>
      <c r="K80" s="528">
        <f>SUM(K81:K83)</f>
        <v>0</v>
      </c>
      <c r="L80" s="142"/>
      <c r="M80" s="128"/>
      <c r="N80" s="127"/>
      <c r="O80" s="127"/>
      <c r="P80" s="127"/>
      <c r="Q80" s="127"/>
    </row>
    <row r="81" spans="1:17" s="100" customFormat="1" ht="30" customHeight="1">
      <c r="A81" s="127"/>
      <c r="B81" s="105"/>
      <c r="C81" s="559"/>
      <c r="D81" s="560"/>
      <c r="E81" s="560"/>
      <c r="F81" s="561"/>
      <c r="G81" s="562"/>
      <c r="H81" s="563" t="s">
        <v>329</v>
      </c>
      <c r="I81" s="563"/>
      <c r="J81" s="564"/>
      <c r="K81" s="1186"/>
      <c r="L81" s="143" t="s">
        <v>332</v>
      </c>
      <c r="M81" s="128"/>
      <c r="N81" s="127"/>
      <c r="O81" s="127"/>
      <c r="P81" s="127"/>
      <c r="Q81" s="127"/>
    </row>
    <row r="82" spans="1:17" s="100" customFormat="1" ht="30" customHeight="1">
      <c r="A82" s="127"/>
      <c r="B82" s="105"/>
      <c r="C82" s="559"/>
      <c r="D82" s="560"/>
      <c r="E82" s="560"/>
      <c r="F82" s="565"/>
      <c r="G82" s="548"/>
      <c r="H82" s="566" t="s">
        <v>330</v>
      </c>
      <c r="I82" s="563"/>
      <c r="J82" s="567"/>
      <c r="K82" s="1187"/>
      <c r="L82" s="144" t="s">
        <v>333</v>
      </c>
      <c r="M82" s="128"/>
      <c r="N82" s="127"/>
      <c r="O82" s="127"/>
      <c r="P82" s="127"/>
      <c r="Q82" s="127"/>
    </row>
    <row r="83" spans="1:17" s="100" customFormat="1" ht="30" customHeight="1" thickBot="1">
      <c r="A83" s="127"/>
      <c r="B83" s="103"/>
      <c r="C83" s="568"/>
      <c r="D83" s="569"/>
      <c r="E83" s="569"/>
      <c r="F83" s="570"/>
      <c r="G83" s="569"/>
      <c r="H83" s="569" t="s">
        <v>331</v>
      </c>
      <c r="I83" s="571"/>
      <c r="J83" s="572"/>
      <c r="K83" s="1188">
        <f>'（入力用）総括表'!E16</f>
        <v>0</v>
      </c>
      <c r="L83" s="145" t="s">
        <v>334</v>
      </c>
      <c r="M83" s="128"/>
      <c r="N83" s="127"/>
      <c r="O83" s="127"/>
      <c r="P83" s="127"/>
      <c r="Q83" s="127"/>
    </row>
    <row r="84" spans="1:17" s="100" customFormat="1" ht="30" customHeight="1" thickBot="1">
      <c r="A84" s="127"/>
      <c r="B84" s="146"/>
      <c r="C84" s="1382" t="s">
        <v>324</v>
      </c>
      <c r="D84" s="1383"/>
      <c r="E84" s="1383"/>
      <c r="F84" s="1383"/>
      <c r="G84" s="1383"/>
      <c r="H84" s="1383"/>
      <c r="I84" s="1383"/>
      <c r="J84" s="1384"/>
      <c r="K84" s="529">
        <f>K11</f>
        <v>0</v>
      </c>
      <c r="L84" s="530"/>
      <c r="M84" s="128"/>
      <c r="N84" s="127"/>
      <c r="O84" s="127"/>
      <c r="P84" s="127"/>
      <c r="Q84" s="127"/>
    </row>
    <row r="85" spans="1:17" s="100" customFormat="1" ht="19.5" customHeight="1">
      <c r="A85" s="127"/>
      <c r="B85" s="99"/>
      <c r="C85" s="531" t="s">
        <v>1024</v>
      </c>
      <c r="D85" s="99"/>
      <c r="E85" s="99"/>
      <c r="F85" s="99"/>
      <c r="G85" s="99"/>
      <c r="H85" s="99"/>
      <c r="I85" s="99"/>
      <c r="J85" s="99"/>
      <c r="K85" s="99"/>
      <c r="M85" s="128"/>
      <c r="N85" s="127"/>
      <c r="O85" s="127"/>
      <c r="P85" s="127"/>
      <c r="Q85" s="127"/>
    </row>
    <row r="86" spans="1:17" ht="20.100000000000001" customHeight="1">
      <c r="C86" s="99" t="s">
        <v>1004</v>
      </c>
      <c r="N86" s="127"/>
      <c r="O86" s="127"/>
      <c r="P86" s="127"/>
    </row>
    <row r="87" spans="1:17" ht="20.100000000000001" customHeight="1"/>
  </sheetData>
  <sheetProtection algorithmName="SHA-512" hashValue="yhvyapZhcHHiYTo2ihtg8BSr61azw4IS1avSvPOr6aku5zgOvLqYqunrkvC7mBb8BDvNB7DKEjM10aSrxIHoqw==" saltValue="JgrxpBpgJNrOMjOB91reOw==" spinCount="100000" sheet="1"/>
  <mergeCells count="12">
    <mergeCell ref="N6:Q6"/>
    <mergeCell ref="G9:J9"/>
    <mergeCell ref="C10:J10"/>
    <mergeCell ref="B2:J2"/>
    <mergeCell ref="F78:F80"/>
    <mergeCell ref="N11:P11"/>
    <mergeCell ref="N33:P33"/>
    <mergeCell ref="C84:J84"/>
    <mergeCell ref="B4:G4"/>
    <mergeCell ref="H4:L4"/>
    <mergeCell ref="B8:G8"/>
    <mergeCell ref="B6:K6"/>
  </mergeCells>
  <phoneticPr fontId="28"/>
  <dataValidations count="1">
    <dataValidation type="list" allowBlank="1" showInputMessage="1" showErrorMessage="1" sqref="K8" xr:uid="{00000000-0002-0000-0100-000000000000}">
      <formula1>$N$40:$N$44</formula1>
    </dataValidation>
  </dataValidations>
  <printOptions horizontalCentered="1"/>
  <pageMargins left="0" right="0" top="0" bottom="0" header="0" footer="0"/>
  <pageSetup paperSize="9" scale="39" orientation="portrait" r:id="rId1"/>
  <headerFooter alignWithMargins="0"/>
  <ignoredErrors>
    <ignoredError sqref="P18:P19" formulaRange="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543BA-6FCC-4362-ACC8-57E00FA8D3BF}">
  <sheetPr>
    <tabColor rgb="FF00B0F0"/>
    <pageSetUpPr autoPageBreaks="0"/>
  </sheetPr>
  <dimension ref="B1:J153"/>
  <sheetViews>
    <sheetView view="pageBreakPreview" zoomScaleNormal="100" zoomScaleSheetLayoutView="100" workbookViewId="0">
      <selection activeCell="H57" sqref="H57"/>
    </sheetView>
  </sheetViews>
  <sheetFormatPr defaultColWidth="9.33203125" defaultRowHeight="20.25" customHeight="1"/>
  <cols>
    <col min="1" max="1" width="2.1640625" style="670" customWidth="1"/>
    <col min="2" max="10" width="12.33203125" style="670" customWidth="1"/>
    <col min="11" max="16384" width="9.33203125" style="670"/>
  </cols>
  <sheetData>
    <row r="1" spans="2:10" ht="15" customHeight="1"/>
    <row r="2" spans="2:10" ht="20.25" customHeight="1">
      <c r="B2" s="1374" t="s">
        <v>480</v>
      </c>
      <c r="C2" s="1375"/>
      <c r="H2" s="1586" t="s">
        <v>1029</v>
      </c>
      <c r="I2" s="1586"/>
      <c r="J2" s="1586"/>
    </row>
    <row r="6" spans="2:10" ht="20.25" customHeight="1">
      <c r="C6" s="1587" t="s">
        <v>1014</v>
      </c>
      <c r="D6" s="1587"/>
      <c r="E6" s="1587"/>
      <c r="F6" s="1587"/>
      <c r="G6" s="1587"/>
      <c r="H6" s="1587"/>
      <c r="I6" s="1587"/>
    </row>
    <row r="7" spans="2:10" ht="20.25" customHeight="1">
      <c r="C7" s="1587"/>
      <c r="D7" s="1587"/>
      <c r="E7" s="1587"/>
      <c r="F7" s="1587"/>
      <c r="G7" s="1587"/>
      <c r="H7" s="1587"/>
      <c r="I7" s="1587"/>
    </row>
    <row r="8" spans="2:10" ht="20.25" customHeight="1">
      <c r="C8" s="681"/>
      <c r="D8" s="681"/>
      <c r="E8" s="681"/>
      <c r="F8" s="681"/>
      <c r="G8" s="681"/>
      <c r="H8" s="681"/>
      <c r="I8" s="681"/>
    </row>
    <row r="9" spans="2:10" ht="20.25" customHeight="1">
      <c r="C9" s="681"/>
      <c r="D9" s="681"/>
      <c r="E9" s="681"/>
      <c r="F9" s="681"/>
      <c r="G9" s="681"/>
      <c r="H9" s="681"/>
      <c r="I9" s="681"/>
    </row>
    <row r="10" spans="2:10" ht="20.25" customHeight="1">
      <c r="C10" s="681"/>
      <c r="D10" s="681"/>
      <c r="E10" s="681"/>
      <c r="F10" s="681"/>
      <c r="H10" s="1588" t="s">
        <v>481</v>
      </c>
      <c r="I10" s="1588"/>
      <c r="J10" s="1588"/>
    </row>
    <row r="11" spans="2:10" ht="20.25" customHeight="1">
      <c r="H11" s="1583" t="s">
        <v>941</v>
      </c>
      <c r="I11" s="1583"/>
      <c r="J11" s="1583"/>
    </row>
    <row r="13" spans="2:10" ht="20.25" customHeight="1">
      <c r="B13" s="670" t="s">
        <v>963</v>
      </c>
    </row>
    <row r="14" spans="2:10" s="523" customFormat="1" ht="20.25" customHeight="1">
      <c r="B14" s="523" t="s">
        <v>964</v>
      </c>
    </row>
    <row r="15" spans="2:10" s="523" customFormat="1" ht="20.25" customHeight="1">
      <c r="B15" s="523" t="s">
        <v>965</v>
      </c>
    </row>
    <row r="16" spans="2:10" s="523" customFormat="1" ht="20.25" customHeight="1">
      <c r="B16" s="523" t="s">
        <v>966</v>
      </c>
    </row>
    <row r="17" spans="2:3" s="523" customFormat="1" ht="20.25" customHeight="1">
      <c r="B17" s="523" t="s">
        <v>967</v>
      </c>
    </row>
    <row r="18" spans="2:3" s="523" customFormat="1" ht="20.25" customHeight="1">
      <c r="B18" s="523" t="s">
        <v>482</v>
      </c>
    </row>
    <row r="19" spans="2:3" s="523" customFormat="1" ht="20.25" customHeight="1">
      <c r="B19" s="523" t="s">
        <v>483</v>
      </c>
    </row>
    <row r="20" spans="2:3" s="523" customFormat="1" ht="20.25" customHeight="1">
      <c r="B20" s="523" t="s">
        <v>484</v>
      </c>
    </row>
    <row r="21" spans="2:3" s="523" customFormat="1" ht="20.25" customHeight="1">
      <c r="B21" s="523" t="s">
        <v>968</v>
      </c>
    </row>
    <row r="22" spans="2:3" s="523" customFormat="1" ht="20.25" customHeight="1">
      <c r="B22" s="523" t="s">
        <v>485</v>
      </c>
    </row>
    <row r="23" spans="2:3" s="523" customFormat="1" ht="20.25" customHeight="1">
      <c r="B23" s="523" t="s">
        <v>969</v>
      </c>
    </row>
    <row r="24" spans="2:3" s="523" customFormat="1" ht="20.25" customHeight="1">
      <c r="B24" s="523" t="s">
        <v>970</v>
      </c>
    </row>
    <row r="25" spans="2:3" s="523" customFormat="1" ht="20.25" customHeight="1">
      <c r="B25" s="523" t="s">
        <v>971</v>
      </c>
    </row>
    <row r="26" spans="2:3" s="523" customFormat="1" ht="20.25" customHeight="1">
      <c r="B26" s="523" t="s">
        <v>1015</v>
      </c>
    </row>
    <row r="27" spans="2:3" s="523" customFormat="1" ht="20.25" customHeight="1">
      <c r="B27" s="523" t="s">
        <v>486</v>
      </c>
    </row>
    <row r="28" spans="2:3" s="523" customFormat="1" ht="20.25" customHeight="1">
      <c r="B28" s="523" t="s">
        <v>972</v>
      </c>
    </row>
    <row r="30" spans="2:3" ht="20.25" customHeight="1">
      <c r="B30" s="670" t="s">
        <v>942</v>
      </c>
    </row>
    <row r="31" spans="2:3" s="523" customFormat="1" ht="20.25" customHeight="1">
      <c r="C31" s="523" t="s">
        <v>1076</v>
      </c>
    </row>
    <row r="32" spans="2:3" s="523" customFormat="1" ht="20.25" customHeight="1">
      <c r="C32" s="523" t="s">
        <v>1157</v>
      </c>
    </row>
    <row r="33" spans="3:3" s="523" customFormat="1" ht="20.25" customHeight="1">
      <c r="C33" s="523" t="s">
        <v>1156</v>
      </c>
    </row>
    <row r="34" spans="3:3" s="523" customFormat="1" ht="6.75" customHeight="1"/>
    <row r="35" spans="3:3" s="523" customFormat="1" ht="19.5" customHeight="1">
      <c r="C35" s="523" t="s">
        <v>1155</v>
      </c>
    </row>
    <row r="36" spans="3:3" s="523" customFormat="1" ht="19.5" customHeight="1">
      <c r="C36" s="523" t="s">
        <v>1154</v>
      </c>
    </row>
    <row r="37" spans="3:3" s="523" customFormat="1" ht="20.25" customHeight="1">
      <c r="C37" s="523" t="s">
        <v>1153</v>
      </c>
    </row>
    <row r="38" spans="3:3" s="523" customFormat="1" ht="6.75" customHeight="1"/>
    <row r="39" spans="3:3" s="523" customFormat="1" ht="20.25" customHeight="1">
      <c r="C39" s="523" t="s">
        <v>1152</v>
      </c>
    </row>
    <row r="40" spans="3:3" s="523" customFormat="1" ht="20.25" customHeight="1">
      <c r="C40" s="523" t="s">
        <v>1151</v>
      </c>
    </row>
    <row r="41" spans="3:3" s="523" customFormat="1" ht="20.25" customHeight="1">
      <c r="C41" s="523" t="s">
        <v>1150</v>
      </c>
    </row>
    <row r="42" spans="3:3" s="523" customFormat="1" ht="20.25" customHeight="1">
      <c r="C42" s="523" t="s">
        <v>1149</v>
      </c>
    </row>
    <row r="43" spans="3:3" s="523" customFormat="1" ht="20.25" customHeight="1">
      <c r="C43" s="523" t="s">
        <v>1148</v>
      </c>
    </row>
    <row r="44" spans="3:3" s="523" customFormat="1" ht="20.25" customHeight="1">
      <c r="C44" s="523" t="s">
        <v>1147</v>
      </c>
    </row>
    <row r="45" spans="3:3" s="523" customFormat="1" ht="20.25" customHeight="1">
      <c r="C45" s="523" t="s">
        <v>1146</v>
      </c>
    </row>
    <row r="46" spans="3:3" s="523" customFormat="1" ht="20.25" customHeight="1">
      <c r="C46" s="523" t="s">
        <v>1145</v>
      </c>
    </row>
    <row r="47" spans="3:3" s="523" customFormat="1" ht="6.75" customHeight="1"/>
    <row r="48" spans="3:3" s="523" customFormat="1" ht="20.25" customHeight="1">
      <c r="C48" s="523" t="s">
        <v>973</v>
      </c>
    </row>
    <row r="49" spans="2:3" s="523" customFormat="1" ht="20.25" customHeight="1">
      <c r="C49" s="523" t="s">
        <v>982</v>
      </c>
    </row>
    <row r="50" spans="2:3" s="523" customFormat="1" ht="6.75" customHeight="1"/>
    <row r="51" spans="2:3" s="523" customFormat="1" ht="20.25" customHeight="1">
      <c r="C51" s="523" t="s">
        <v>1144</v>
      </c>
    </row>
    <row r="52" spans="2:3" s="523" customFormat="1" ht="20.25" customHeight="1">
      <c r="C52" s="523" t="s">
        <v>1143</v>
      </c>
    </row>
    <row r="53" spans="2:3" s="523" customFormat="1" ht="6.75" customHeight="1"/>
    <row r="54" spans="2:3" s="680" customFormat="1" ht="20.25" customHeight="1">
      <c r="C54" s="680" t="s">
        <v>1064</v>
      </c>
    </row>
    <row r="55" spans="2:3" s="680" customFormat="1" ht="20.25" customHeight="1">
      <c r="C55" s="680" t="s">
        <v>1000</v>
      </c>
    </row>
    <row r="56" spans="2:3" s="680" customFormat="1" ht="20.25" customHeight="1">
      <c r="C56" s="680" t="s">
        <v>1001</v>
      </c>
    </row>
    <row r="57" spans="2:3" s="523" customFormat="1" ht="6.75" customHeight="1"/>
    <row r="58" spans="2:3" s="523" customFormat="1" ht="20.25" customHeight="1">
      <c r="C58" s="523" t="s">
        <v>987</v>
      </c>
    </row>
    <row r="59" spans="2:3" s="523" customFormat="1" ht="6.75" customHeight="1"/>
    <row r="60" spans="2:3" s="523" customFormat="1" ht="20.25" customHeight="1">
      <c r="C60" s="523" t="s">
        <v>943</v>
      </c>
    </row>
    <row r="61" spans="2:3" s="523" customFormat="1" ht="20.25" customHeight="1">
      <c r="C61" s="523" t="s">
        <v>988</v>
      </c>
    </row>
    <row r="62" spans="2:3" s="523" customFormat="1" ht="20.25" customHeight="1">
      <c r="C62" s="523" t="s">
        <v>487</v>
      </c>
    </row>
    <row r="64" spans="2:3" ht="20.25" customHeight="1">
      <c r="B64" s="670" t="s">
        <v>488</v>
      </c>
    </row>
    <row r="65" spans="3:3" s="523" customFormat="1" ht="20.25" customHeight="1">
      <c r="C65" s="523" t="s">
        <v>489</v>
      </c>
    </row>
    <row r="66" spans="3:3" s="523" customFormat="1" ht="20.25" customHeight="1">
      <c r="C66" s="523" t="s">
        <v>1012</v>
      </c>
    </row>
    <row r="67" spans="3:3" s="523" customFormat="1" ht="6.75" customHeight="1"/>
    <row r="68" spans="3:3" s="523" customFormat="1" ht="20.25" customHeight="1">
      <c r="C68" s="523" t="s">
        <v>490</v>
      </c>
    </row>
    <row r="69" spans="3:3" s="523" customFormat="1" ht="6.75" customHeight="1"/>
    <row r="70" spans="3:3" s="523" customFormat="1" ht="20.25" customHeight="1">
      <c r="C70" s="523" t="s">
        <v>491</v>
      </c>
    </row>
    <row r="71" spans="3:3" s="523" customFormat="1" ht="20.25" customHeight="1">
      <c r="C71" s="523" t="s">
        <v>492</v>
      </c>
    </row>
    <row r="72" spans="3:3" s="523" customFormat="1" ht="6.75" customHeight="1"/>
    <row r="73" spans="3:3" s="523" customFormat="1" ht="20.25" customHeight="1">
      <c r="C73" s="523" t="s">
        <v>493</v>
      </c>
    </row>
    <row r="74" spans="3:3" s="523" customFormat="1" ht="20.25" customHeight="1">
      <c r="C74" s="523" t="s">
        <v>494</v>
      </c>
    </row>
    <row r="75" spans="3:3" s="523" customFormat="1" ht="6.75" customHeight="1"/>
    <row r="76" spans="3:3" s="523" customFormat="1" ht="20.25" customHeight="1">
      <c r="C76" s="523" t="s">
        <v>495</v>
      </c>
    </row>
    <row r="77" spans="3:3" s="523" customFormat="1" ht="20.25" customHeight="1">
      <c r="C77" s="523" t="s">
        <v>496</v>
      </c>
    </row>
    <row r="78" spans="3:3" s="523" customFormat="1" ht="20.25" customHeight="1"/>
    <row r="79" spans="3:3" s="523" customFormat="1" ht="20.25" customHeight="1">
      <c r="C79" s="523" t="s">
        <v>497</v>
      </c>
    </row>
    <row r="80" spans="3:3" s="523" customFormat="1" ht="20.25" customHeight="1">
      <c r="C80" s="523" t="s">
        <v>498</v>
      </c>
    </row>
    <row r="81" spans="3:3" s="523" customFormat="1" ht="20.25" customHeight="1">
      <c r="C81" s="523" t="s">
        <v>499</v>
      </c>
    </row>
    <row r="82" spans="3:3" s="523" customFormat="1" ht="6.75" customHeight="1"/>
    <row r="83" spans="3:3" s="523" customFormat="1" ht="20.25" customHeight="1">
      <c r="C83" s="523" t="s">
        <v>500</v>
      </c>
    </row>
    <row r="84" spans="3:3" s="523" customFormat="1" ht="20.25" customHeight="1">
      <c r="C84" s="523" t="s">
        <v>501</v>
      </c>
    </row>
    <row r="85" spans="3:3" s="523" customFormat="1" ht="6.75" customHeight="1"/>
    <row r="86" spans="3:3" s="523" customFormat="1" ht="20.25" customHeight="1">
      <c r="C86" s="523" t="s">
        <v>1016</v>
      </c>
    </row>
    <row r="87" spans="3:3" s="523" customFormat="1" ht="20.25" customHeight="1">
      <c r="C87" s="523" t="s">
        <v>502</v>
      </c>
    </row>
    <row r="88" spans="3:3" s="523" customFormat="1" ht="20.25" customHeight="1"/>
    <row r="89" spans="3:3" s="523" customFormat="1" ht="20.25" customHeight="1">
      <c r="C89" s="523" t="s">
        <v>503</v>
      </c>
    </row>
    <row r="90" spans="3:3" s="523" customFormat="1" ht="20.25" customHeight="1">
      <c r="C90" s="523" t="s">
        <v>504</v>
      </c>
    </row>
    <row r="91" spans="3:3" s="523" customFormat="1" ht="20.25" customHeight="1">
      <c r="C91" s="523" t="s">
        <v>505</v>
      </c>
    </row>
    <row r="92" spans="3:3" s="523" customFormat="1" ht="20.25" customHeight="1">
      <c r="C92" s="523" t="s">
        <v>974</v>
      </c>
    </row>
    <row r="93" spans="3:3" s="523" customFormat="1" ht="6.75" customHeight="1"/>
    <row r="94" spans="3:3" s="523" customFormat="1" ht="20.25" customHeight="1">
      <c r="C94" s="523" t="s">
        <v>506</v>
      </c>
    </row>
    <row r="95" spans="3:3" s="523" customFormat="1" ht="6.75" customHeight="1"/>
    <row r="96" spans="3:3" s="523" customFormat="1" ht="20.25" customHeight="1">
      <c r="C96" s="523" t="s">
        <v>507</v>
      </c>
    </row>
    <row r="97" spans="3:3" s="523" customFormat="1" ht="20.25" customHeight="1">
      <c r="C97" s="523" t="s">
        <v>508</v>
      </c>
    </row>
    <row r="98" spans="3:3" s="523" customFormat="1" ht="6.75" customHeight="1"/>
    <row r="99" spans="3:3" s="523" customFormat="1" ht="20.25" customHeight="1">
      <c r="C99" s="523" t="s">
        <v>509</v>
      </c>
    </row>
    <row r="100" spans="3:3" s="523" customFormat="1" ht="20.25" customHeight="1">
      <c r="C100" s="523" t="s">
        <v>510</v>
      </c>
    </row>
    <row r="101" spans="3:3" s="523" customFormat="1" ht="20.25" customHeight="1">
      <c r="C101" s="523" t="s">
        <v>511</v>
      </c>
    </row>
    <row r="102" spans="3:3" s="523" customFormat="1" ht="20.25" customHeight="1">
      <c r="C102" s="523" t="s">
        <v>496</v>
      </c>
    </row>
    <row r="103" spans="3:3" s="523" customFormat="1" ht="6.75" customHeight="1"/>
    <row r="104" spans="3:3" s="523" customFormat="1" ht="20.25" customHeight="1">
      <c r="C104" s="523" t="s">
        <v>512</v>
      </c>
    </row>
    <row r="105" spans="3:3" s="523" customFormat="1" ht="20.25" customHeight="1">
      <c r="C105" s="523" t="s">
        <v>513</v>
      </c>
    </row>
    <row r="106" spans="3:3" s="523" customFormat="1" ht="6.75" customHeight="1"/>
    <row r="107" spans="3:3" s="523" customFormat="1" ht="20.25" customHeight="1">
      <c r="C107" s="523" t="s">
        <v>514</v>
      </c>
    </row>
    <row r="108" spans="3:3" s="523" customFormat="1" ht="20.25" customHeight="1">
      <c r="C108" s="523" t="s">
        <v>515</v>
      </c>
    </row>
    <row r="109" spans="3:3" s="523" customFormat="1" ht="20.25" customHeight="1">
      <c r="C109" s="523" t="s">
        <v>516</v>
      </c>
    </row>
    <row r="110" spans="3:3" s="523" customFormat="1" ht="20.25" customHeight="1">
      <c r="C110" s="523" t="s">
        <v>517</v>
      </c>
    </row>
    <row r="111" spans="3:3" s="523" customFormat="1" ht="20.25" customHeight="1">
      <c r="C111" s="523" t="s">
        <v>518</v>
      </c>
    </row>
    <row r="112" spans="3:3" s="523" customFormat="1" ht="6.75" customHeight="1"/>
    <row r="113" spans="3:3" s="523" customFormat="1" ht="20.25" customHeight="1">
      <c r="C113" s="523" t="s">
        <v>519</v>
      </c>
    </row>
    <row r="114" spans="3:3" s="523" customFormat="1" ht="20.25" customHeight="1">
      <c r="C114" s="523" t="s">
        <v>520</v>
      </c>
    </row>
    <row r="115" spans="3:3" s="523" customFormat="1" ht="20.25" customHeight="1">
      <c r="C115" s="523" t="s">
        <v>975</v>
      </c>
    </row>
    <row r="116" spans="3:3" s="523" customFormat="1" ht="20.25" customHeight="1"/>
    <row r="117" spans="3:3" s="523" customFormat="1" ht="20.25" customHeight="1">
      <c r="C117" s="523" t="s">
        <v>521</v>
      </c>
    </row>
    <row r="118" spans="3:3" s="523" customFormat="1" ht="20.25" customHeight="1">
      <c r="C118" s="523" t="s">
        <v>522</v>
      </c>
    </row>
    <row r="119" spans="3:3" s="523" customFormat="1" ht="20.25" customHeight="1">
      <c r="C119" s="523" t="s">
        <v>523</v>
      </c>
    </row>
    <row r="120" spans="3:3" s="523" customFormat="1" ht="20.25" customHeight="1">
      <c r="C120" s="523" t="s">
        <v>524</v>
      </c>
    </row>
    <row r="121" spans="3:3" s="523" customFormat="1" ht="20.25" customHeight="1">
      <c r="C121" s="523" t="s">
        <v>525</v>
      </c>
    </row>
    <row r="122" spans="3:3" s="523" customFormat="1" ht="20.25" customHeight="1"/>
    <row r="123" spans="3:3" s="523" customFormat="1" ht="20.25" customHeight="1">
      <c r="C123" s="523" t="s">
        <v>526</v>
      </c>
    </row>
    <row r="124" spans="3:3" s="523" customFormat="1" ht="20.25" customHeight="1">
      <c r="C124" s="523" t="s">
        <v>527</v>
      </c>
    </row>
    <row r="125" spans="3:3" s="523" customFormat="1" ht="20.25" customHeight="1">
      <c r="C125" s="523" t="s">
        <v>528</v>
      </c>
    </row>
    <row r="126" spans="3:3" s="523" customFormat="1" ht="6.75" customHeight="1"/>
    <row r="127" spans="3:3" s="523" customFormat="1" ht="20.25" customHeight="1">
      <c r="C127" s="523" t="s">
        <v>1013</v>
      </c>
    </row>
    <row r="128" spans="3:3" s="523" customFormat="1" ht="20.25" customHeight="1">
      <c r="C128" s="523" t="s">
        <v>529</v>
      </c>
    </row>
    <row r="129" spans="2:3" s="523" customFormat="1" ht="20.25" customHeight="1">
      <c r="C129" s="523" t="s">
        <v>530</v>
      </c>
    </row>
    <row r="130" spans="2:3" s="523" customFormat="1" ht="20.25" customHeight="1">
      <c r="C130" s="523" t="s">
        <v>976</v>
      </c>
    </row>
    <row r="131" spans="2:3" s="523" customFormat="1" ht="6.75" customHeight="1"/>
    <row r="132" spans="2:3" s="523" customFormat="1" ht="20.25" customHeight="1">
      <c r="C132" s="523" t="s">
        <v>531</v>
      </c>
    </row>
    <row r="133" spans="2:3" s="523" customFormat="1" ht="20.25" customHeight="1">
      <c r="C133" s="523" t="s">
        <v>532</v>
      </c>
    </row>
    <row r="135" spans="2:3" ht="20.25" customHeight="1">
      <c r="B135" s="670" t="s">
        <v>533</v>
      </c>
    </row>
    <row r="136" spans="2:3" ht="20.25" customHeight="1">
      <c r="C136" s="523" t="s">
        <v>944</v>
      </c>
    </row>
    <row r="137" spans="2:3" ht="20.25" customHeight="1">
      <c r="C137" s="523" t="s">
        <v>945</v>
      </c>
    </row>
    <row r="138" spans="2:3" ht="20.25" customHeight="1">
      <c r="C138" s="523"/>
    </row>
    <row r="139" spans="2:3" s="523" customFormat="1" ht="20.25" customHeight="1">
      <c r="C139" s="523" t="s">
        <v>534</v>
      </c>
    </row>
    <row r="140" spans="2:3" s="523" customFormat="1" ht="20.25" customHeight="1">
      <c r="C140" s="523" t="s">
        <v>977</v>
      </c>
    </row>
    <row r="141" spans="2:3" s="523" customFormat="1" ht="6.75" customHeight="1"/>
    <row r="142" spans="2:3" s="523" customFormat="1" ht="6.75" customHeight="1"/>
    <row r="143" spans="2:3" s="523" customFormat="1" ht="20.25" customHeight="1">
      <c r="C143" s="523" t="s">
        <v>535</v>
      </c>
    </row>
    <row r="144" spans="2:3" s="523" customFormat="1" ht="20.25" customHeight="1">
      <c r="C144" s="523" t="s">
        <v>536</v>
      </c>
    </row>
    <row r="145" spans="3:9" ht="20.25" customHeight="1">
      <c r="C145" s="679"/>
    </row>
    <row r="146" spans="3:9" ht="20.25" customHeight="1">
      <c r="E146" s="1585" t="s">
        <v>537</v>
      </c>
      <c r="F146" s="1585"/>
      <c r="G146" s="1585"/>
    </row>
    <row r="147" spans="3:9" ht="20.25" customHeight="1">
      <c r="C147" s="678"/>
      <c r="D147" s="677"/>
      <c r="E147" s="1585"/>
      <c r="F147" s="1585"/>
      <c r="G147" s="1585"/>
      <c r="H147" s="677"/>
      <c r="I147" s="676"/>
    </row>
    <row r="148" spans="3:9" ht="20.25" customHeight="1">
      <c r="C148" s="675"/>
      <c r="D148" s="1583" t="s">
        <v>978</v>
      </c>
      <c r="E148" s="1583"/>
      <c r="F148" s="1583"/>
      <c r="G148" s="1583"/>
      <c r="H148" s="1583"/>
      <c r="I148" s="674"/>
    </row>
    <row r="149" spans="3:9" ht="20.25" customHeight="1">
      <c r="C149" s="675"/>
      <c r="D149" s="1583" t="s">
        <v>946</v>
      </c>
      <c r="E149" s="1583"/>
      <c r="F149" s="1583"/>
      <c r="G149" s="1583"/>
      <c r="H149" s="1583"/>
      <c r="I149" s="674"/>
    </row>
    <row r="150" spans="3:9" ht="20.25" customHeight="1">
      <c r="C150" s="675"/>
      <c r="D150" s="1584" t="s">
        <v>979</v>
      </c>
      <c r="E150" s="1584"/>
      <c r="F150" s="1584"/>
      <c r="G150" s="1584"/>
      <c r="H150" s="1584"/>
      <c r="I150" s="674"/>
    </row>
    <row r="151" spans="3:9" ht="20.25" customHeight="1">
      <c r="C151" s="675"/>
      <c r="D151" s="1584" t="s">
        <v>980</v>
      </c>
      <c r="E151" s="1584"/>
      <c r="F151" s="1584"/>
      <c r="G151" s="1584"/>
      <c r="H151" s="1584"/>
      <c r="I151" s="674"/>
    </row>
    <row r="152" spans="3:9" ht="20.25" customHeight="1">
      <c r="C152" s="675"/>
      <c r="D152" s="1584" t="s">
        <v>981</v>
      </c>
      <c r="E152" s="1584"/>
      <c r="F152" s="1584"/>
      <c r="G152" s="1584"/>
      <c r="H152" s="1584"/>
      <c r="I152" s="674"/>
    </row>
    <row r="153" spans="3:9" ht="20.25" customHeight="1">
      <c r="C153" s="673"/>
      <c r="D153" s="672"/>
      <c r="E153" s="672"/>
      <c r="F153" s="672"/>
      <c r="G153" s="672"/>
      <c r="H153" s="672"/>
      <c r="I153" s="671"/>
    </row>
  </sheetData>
  <sheetProtection algorithmName="SHA-512" hashValue="sV1WBczk1Q4c86F19KHVK3uHys1qccRmDFA81AEK/dMf30VTMRgOGBj9N9BD48+0ZP6bTQ9/GOrR8Sh7KKBDHw==" saltValue="9DjaYynFrhpnpjKtx41PXQ==" spinCount="100000" sheet="1"/>
  <mergeCells count="11">
    <mergeCell ref="E146:G147"/>
    <mergeCell ref="B2:C2"/>
    <mergeCell ref="H2:J2"/>
    <mergeCell ref="C6:I7"/>
    <mergeCell ref="H10:J10"/>
    <mergeCell ref="H11:J11"/>
    <mergeCell ref="D148:H148"/>
    <mergeCell ref="D149:H149"/>
    <mergeCell ref="D150:H150"/>
    <mergeCell ref="D151:H151"/>
    <mergeCell ref="D152:H152"/>
  </mergeCells>
  <phoneticPr fontId="28"/>
  <printOptions horizontalCentered="1"/>
  <pageMargins left="0.78740157480314965" right="0.78740157480314965" top="0.78740157480314965" bottom="0.78740157480314965" header="0" footer="0.19685039370078741"/>
  <pageSetup paperSize="9" scale="61" orientation="portrait" useFirstPageNumber="1" r:id="rId1"/>
  <headerFooter alignWithMargins="0">
    <oddFooter>&amp;C［ &amp;P ］</oddFooter>
  </headerFooter>
  <rowBreaks count="2" manualBreakCount="2">
    <brk id="63" min="1" max="9" man="1"/>
    <brk id="134" min="1" max="9"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72EEA-AE03-41BF-9734-39D6174C2FA9}">
  <sheetPr>
    <tabColor rgb="FF92D050"/>
  </sheetPr>
  <dimension ref="A1:L94"/>
  <sheetViews>
    <sheetView view="pageBreakPreview" zoomScale="115" zoomScaleNormal="100" zoomScaleSheetLayoutView="115" workbookViewId="0">
      <selection activeCell="D7" sqref="D7"/>
    </sheetView>
  </sheetViews>
  <sheetFormatPr defaultRowHeight="11.25"/>
  <cols>
    <col min="1" max="2" width="4" style="125" customWidth="1"/>
    <col min="3" max="3" width="14.33203125" style="125" customWidth="1"/>
    <col min="4" max="4" width="12.6640625" style="125" customWidth="1"/>
    <col min="5" max="5" width="15.6640625" style="125" customWidth="1"/>
    <col min="6" max="6" width="50.83203125" style="125" bestFit="1" customWidth="1"/>
    <col min="7" max="7" width="16.6640625" style="125" customWidth="1"/>
    <col min="8" max="8" width="6.33203125" style="125" customWidth="1"/>
    <col min="9" max="9" width="9.33203125" style="125"/>
    <col min="10" max="10" width="7.6640625" style="125" customWidth="1"/>
    <col min="11" max="16384" width="9.33203125" style="125"/>
  </cols>
  <sheetData>
    <row r="1" spans="1:6" ht="25.15" customHeight="1">
      <c r="A1" s="1363" t="s">
        <v>1167</v>
      </c>
    </row>
    <row r="2" spans="1:6" ht="14.1" customHeight="1">
      <c r="A2" s="123"/>
    </row>
    <row r="3" spans="1:6" ht="20.100000000000001" customHeight="1">
      <c r="A3" s="123"/>
      <c r="B3" s="1364" t="s">
        <v>1166</v>
      </c>
    </row>
    <row r="4" spans="1:6" ht="13.15" customHeight="1" thickBot="1"/>
    <row r="5" spans="1:6" ht="15" customHeight="1" thickBot="1">
      <c r="B5" s="1589" t="s">
        <v>1095</v>
      </c>
      <c r="C5" s="1590"/>
      <c r="D5" s="1597" t="s">
        <v>1165</v>
      </c>
      <c r="E5" s="1598"/>
      <c r="F5" s="1770"/>
    </row>
    <row r="6" spans="1:6" ht="20.100000000000001" customHeight="1">
      <c r="B6" s="1246"/>
      <c r="C6" s="1246"/>
    </row>
    <row r="7" spans="1:6" ht="20.100000000000001" customHeight="1">
      <c r="B7" s="1364" t="s">
        <v>1164</v>
      </c>
      <c r="C7" s="1246"/>
    </row>
    <row r="8" spans="1:6" ht="13.15" customHeight="1" thickBot="1">
      <c r="B8" s="1246"/>
      <c r="C8" s="1246"/>
    </row>
    <row r="9" spans="1:6" ht="15" customHeight="1" thickBot="1">
      <c r="B9" s="125" t="s">
        <v>1078</v>
      </c>
      <c r="C9" s="125" t="s">
        <v>1093</v>
      </c>
      <c r="D9" s="133" t="s">
        <v>1092</v>
      </c>
      <c r="E9" s="1247" t="s">
        <v>1163</v>
      </c>
    </row>
    <row r="10" spans="1:6" ht="20.100000000000001" customHeight="1">
      <c r="D10" s="133"/>
      <c r="E10" s="1365"/>
    </row>
    <row r="11" spans="1:6" ht="20.100000000000001" customHeight="1">
      <c r="B11" s="1364" t="s">
        <v>1162</v>
      </c>
      <c r="D11" s="133"/>
      <c r="E11" s="1246"/>
    </row>
    <row r="12" spans="1:6" ht="13.15" customHeight="1">
      <c r="D12" s="133"/>
      <c r="E12" s="1246"/>
    </row>
    <row r="13" spans="1:6" ht="12" thickBot="1">
      <c r="B13" s="1248"/>
      <c r="C13" s="1249" t="s">
        <v>1091</v>
      </c>
      <c r="D13" s="1272"/>
      <c r="E13" s="1250" t="s">
        <v>1161</v>
      </c>
      <c r="F13" s="1251" t="s">
        <v>1225</v>
      </c>
    </row>
    <row r="14" spans="1:6">
      <c r="B14" s="1366">
        <v>1</v>
      </c>
      <c r="C14" s="1367" t="s">
        <v>0</v>
      </c>
      <c r="E14" s="1253"/>
      <c r="F14" s="1254" t="s">
        <v>1253</v>
      </c>
    </row>
    <row r="15" spans="1:6">
      <c r="B15" s="1252">
        <v>2</v>
      </c>
      <c r="C15" s="1368" t="s">
        <v>1</v>
      </c>
      <c r="E15" s="1256"/>
      <c r="F15" s="1254" t="s">
        <v>1254</v>
      </c>
    </row>
    <row r="16" spans="1:6">
      <c r="B16" s="1252">
        <v>3</v>
      </c>
      <c r="C16" s="1368" t="s">
        <v>2</v>
      </c>
      <c r="E16" s="1256"/>
      <c r="F16" s="1254" t="s">
        <v>1255</v>
      </c>
    </row>
    <row r="17" spans="2:6">
      <c r="B17" s="1252">
        <v>4</v>
      </c>
      <c r="C17" s="1368" t="s">
        <v>3</v>
      </c>
      <c r="E17" s="1256"/>
      <c r="F17" s="1254" t="s">
        <v>1256</v>
      </c>
    </row>
    <row r="18" spans="2:6">
      <c r="B18" s="1263">
        <v>5</v>
      </c>
      <c r="C18" s="1369" t="s">
        <v>4</v>
      </c>
      <c r="E18" s="1256"/>
      <c r="F18" s="1254" t="s">
        <v>1257</v>
      </c>
    </row>
    <row r="19" spans="2:6">
      <c r="B19" s="1252">
        <v>6</v>
      </c>
      <c r="C19" s="1368" t="s">
        <v>5</v>
      </c>
      <c r="D19" s="1260"/>
      <c r="E19" s="1261"/>
      <c r="F19" s="1262" t="s">
        <v>1258</v>
      </c>
    </row>
    <row r="20" spans="2:6">
      <c r="B20" s="1252">
        <v>7</v>
      </c>
      <c r="C20" s="1368" t="s">
        <v>6</v>
      </c>
      <c r="E20" s="1256"/>
      <c r="F20" s="1254" t="s">
        <v>1259</v>
      </c>
    </row>
    <row r="21" spans="2:6">
      <c r="B21" s="1252">
        <v>8</v>
      </c>
      <c r="C21" s="1368" t="s">
        <v>7</v>
      </c>
      <c r="E21" s="1256"/>
      <c r="F21" s="1254" t="s">
        <v>1260</v>
      </c>
    </row>
    <row r="22" spans="2:6">
      <c r="B22" s="1252">
        <v>9</v>
      </c>
      <c r="C22" s="1368" t="s">
        <v>8</v>
      </c>
      <c r="E22" s="1256"/>
      <c r="F22" s="1254" t="s">
        <v>1261</v>
      </c>
    </row>
    <row r="23" spans="2:6">
      <c r="B23" s="1263">
        <v>10</v>
      </c>
      <c r="C23" s="1369" t="s">
        <v>576</v>
      </c>
      <c r="D23" s="1264"/>
      <c r="E23" s="1265"/>
      <c r="F23" s="1266" t="s">
        <v>1262</v>
      </c>
    </row>
    <row r="24" spans="2:6">
      <c r="B24" s="1252">
        <v>11</v>
      </c>
      <c r="C24" s="1368" t="s">
        <v>9</v>
      </c>
      <c r="E24" s="1256"/>
      <c r="F24" s="1254" t="s">
        <v>1263</v>
      </c>
    </row>
    <row r="25" spans="2:6">
      <c r="B25" s="1252">
        <v>12</v>
      </c>
      <c r="C25" s="1368" t="s">
        <v>10</v>
      </c>
      <c r="E25" s="1256"/>
      <c r="F25" s="1254" t="s">
        <v>1226</v>
      </c>
    </row>
    <row r="26" spans="2:6">
      <c r="B26" s="1252">
        <v>13</v>
      </c>
      <c r="C26" s="1368" t="s">
        <v>11</v>
      </c>
      <c r="E26" s="1256"/>
      <c r="F26" s="1254" t="s">
        <v>1227</v>
      </c>
    </row>
    <row r="27" spans="2:6">
      <c r="B27" s="1252">
        <v>14</v>
      </c>
      <c r="C27" s="1368" t="s">
        <v>12</v>
      </c>
      <c r="E27" s="1256"/>
      <c r="F27" s="1254" t="s">
        <v>1228</v>
      </c>
    </row>
    <row r="28" spans="2:6">
      <c r="B28" s="1263">
        <v>15</v>
      </c>
      <c r="C28" s="1369" t="s">
        <v>418</v>
      </c>
      <c r="E28" s="1256"/>
      <c r="F28" s="1254" t="s">
        <v>1229</v>
      </c>
    </row>
    <row r="29" spans="2:6">
      <c r="B29" s="1252">
        <v>16</v>
      </c>
      <c r="C29" s="1368" t="s">
        <v>419</v>
      </c>
      <c r="D29" s="1260"/>
      <c r="E29" s="1261"/>
      <c r="F29" s="1262" t="s">
        <v>1230</v>
      </c>
    </row>
    <row r="30" spans="2:6">
      <c r="B30" s="1252">
        <v>17</v>
      </c>
      <c r="C30" s="1368" t="s">
        <v>420</v>
      </c>
      <c r="E30" s="1256"/>
      <c r="F30" s="1254" t="s">
        <v>1231</v>
      </c>
    </row>
    <row r="31" spans="2:6">
      <c r="B31" s="1252">
        <v>18</v>
      </c>
      <c r="C31" s="1368" t="s">
        <v>14</v>
      </c>
      <c r="E31" s="1256"/>
      <c r="F31" s="1254" t="s">
        <v>1232</v>
      </c>
    </row>
    <row r="32" spans="2:6">
      <c r="B32" s="1252">
        <v>19</v>
      </c>
      <c r="C32" s="1368" t="s">
        <v>13</v>
      </c>
      <c r="E32" s="1256"/>
      <c r="F32" s="1254" t="s">
        <v>1233</v>
      </c>
    </row>
    <row r="33" spans="2:6">
      <c r="B33" s="1263">
        <v>20</v>
      </c>
      <c r="C33" s="1369" t="s">
        <v>577</v>
      </c>
      <c r="D33" s="1264"/>
      <c r="E33" s="1265"/>
      <c r="F33" s="1266" t="s">
        <v>1234</v>
      </c>
    </row>
    <row r="34" spans="2:6">
      <c r="B34" s="1252">
        <v>21</v>
      </c>
      <c r="C34" s="1368" t="s">
        <v>15</v>
      </c>
      <c r="E34" s="1256"/>
      <c r="F34" s="1254" t="s">
        <v>1235</v>
      </c>
    </row>
    <row r="35" spans="2:6">
      <c r="B35" s="1252">
        <v>22</v>
      </c>
      <c r="C35" s="1368" t="s">
        <v>16</v>
      </c>
      <c r="E35" s="1256"/>
      <c r="F35" s="1254" t="s">
        <v>1236</v>
      </c>
    </row>
    <row r="36" spans="2:6">
      <c r="B36" s="1252">
        <v>23</v>
      </c>
      <c r="C36" s="1368" t="s">
        <v>17</v>
      </c>
      <c r="E36" s="1256"/>
      <c r="F36" s="1254" t="s">
        <v>1237</v>
      </c>
    </row>
    <row r="37" spans="2:6">
      <c r="B37" s="1252">
        <v>24</v>
      </c>
      <c r="C37" s="1368" t="s">
        <v>18</v>
      </c>
      <c r="E37" s="1256">
        <f>'（入力用）総括表'!E29</f>
        <v>0</v>
      </c>
      <c r="F37" s="1254" t="s">
        <v>1238</v>
      </c>
    </row>
    <row r="38" spans="2:6">
      <c r="B38" s="1263">
        <v>25</v>
      </c>
      <c r="C38" s="1369" t="s">
        <v>29</v>
      </c>
      <c r="E38" s="1256"/>
      <c r="F38" s="1254" t="s">
        <v>1239</v>
      </c>
    </row>
    <row r="39" spans="2:6">
      <c r="B39" s="1252">
        <v>26</v>
      </c>
      <c r="C39" s="1368" t="s">
        <v>30</v>
      </c>
      <c r="D39" s="1260"/>
      <c r="E39" s="1261"/>
      <c r="F39" s="1262" t="s">
        <v>1240</v>
      </c>
    </row>
    <row r="40" spans="2:6">
      <c r="B40" s="1252">
        <v>27</v>
      </c>
      <c r="C40" s="1368" t="s">
        <v>19</v>
      </c>
      <c r="E40" s="1256"/>
      <c r="F40" s="1254" t="s">
        <v>1241</v>
      </c>
    </row>
    <row r="41" spans="2:6">
      <c r="B41" s="1252">
        <v>28</v>
      </c>
      <c r="C41" s="1368" t="s">
        <v>20</v>
      </c>
      <c r="E41" s="1256"/>
      <c r="F41" s="1254" t="s">
        <v>1242</v>
      </c>
    </row>
    <row r="42" spans="2:6">
      <c r="B42" s="1252">
        <v>29</v>
      </c>
      <c r="C42" s="1368" t="s">
        <v>21</v>
      </c>
      <c r="E42" s="1256"/>
      <c r="F42" s="1254" t="s">
        <v>1243</v>
      </c>
    </row>
    <row r="43" spans="2:6">
      <c r="B43" s="1263">
        <v>30</v>
      </c>
      <c r="C43" s="1369" t="s">
        <v>32</v>
      </c>
      <c r="D43" s="1264"/>
      <c r="E43" s="1265"/>
      <c r="F43" s="1266" t="s">
        <v>1244</v>
      </c>
    </row>
    <row r="44" spans="2:6">
      <c r="B44" s="1252">
        <v>31</v>
      </c>
      <c r="C44" s="1368" t="s">
        <v>22</v>
      </c>
      <c r="D44" s="1260"/>
      <c r="E44" s="1261"/>
      <c r="F44" s="1262" t="s">
        <v>1245</v>
      </c>
    </row>
    <row r="45" spans="2:6">
      <c r="B45" s="1252">
        <v>32</v>
      </c>
      <c r="C45" s="1368" t="s">
        <v>23</v>
      </c>
      <c r="E45" s="1256"/>
      <c r="F45" s="1254" t="s">
        <v>1246</v>
      </c>
    </row>
    <row r="46" spans="2:6">
      <c r="B46" s="1252">
        <v>33</v>
      </c>
      <c r="C46" s="1368" t="s">
        <v>24</v>
      </c>
      <c r="E46" s="1256"/>
      <c r="F46" s="1254" t="s">
        <v>1247</v>
      </c>
    </row>
    <row r="47" spans="2:6">
      <c r="B47" s="1252">
        <v>34</v>
      </c>
      <c r="C47" s="1368" t="s">
        <v>31</v>
      </c>
      <c r="E47" s="1256"/>
      <c r="F47" s="1254" t="s">
        <v>1248</v>
      </c>
    </row>
    <row r="48" spans="2:6">
      <c r="B48" s="1263">
        <v>35</v>
      </c>
      <c r="C48" s="1369" t="s">
        <v>447</v>
      </c>
      <c r="D48" s="1264"/>
      <c r="E48" s="1265"/>
      <c r="F48" s="1266" t="s">
        <v>1249</v>
      </c>
    </row>
    <row r="49" spans="2:12">
      <c r="B49" s="1252">
        <v>36</v>
      </c>
      <c r="C49" s="1370" t="s">
        <v>25</v>
      </c>
      <c r="D49" s="1260"/>
      <c r="E49" s="1261">
        <f>'（入力用）総括表'!E30</f>
        <v>0</v>
      </c>
      <c r="F49" s="1254" t="s">
        <v>1250</v>
      </c>
    </row>
    <row r="50" spans="2:12">
      <c r="B50" s="1252">
        <v>37</v>
      </c>
      <c r="C50" s="1368" t="s">
        <v>26</v>
      </c>
      <c r="E50" s="1256"/>
      <c r="F50" s="1254" t="s">
        <v>1251</v>
      </c>
    </row>
    <row r="51" spans="2:12">
      <c r="B51" s="1252">
        <v>38</v>
      </c>
      <c r="C51" s="1368" t="s">
        <v>27</v>
      </c>
      <c r="E51" s="1256"/>
      <c r="F51" s="1254" t="s">
        <v>1252</v>
      </c>
    </row>
    <row r="52" spans="2:12" ht="12" thickBot="1">
      <c r="B52" s="1267">
        <v>39</v>
      </c>
      <c r="C52" s="1371" t="s">
        <v>28</v>
      </c>
      <c r="D52" s="1268"/>
      <c r="E52" s="1269"/>
      <c r="F52" s="1270"/>
    </row>
    <row r="53" spans="2:12">
      <c r="B53" s="1248"/>
      <c r="C53" s="1249" t="s">
        <v>1085</v>
      </c>
      <c r="D53" s="1272"/>
      <c r="E53" s="1273">
        <f>SUM(E14:E52)</f>
        <v>0</v>
      </c>
      <c r="F53" s="1366"/>
    </row>
    <row r="54" spans="2:12" ht="20.100000000000001" customHeight="1">
      <c r="E54" s="1368"/>
    </row>
    <row r="55" spans="2:12" ht="20.100000000000001" customHeight="1">
      <c r="B55" s="1364" t="s">
        <v>1160</v>
      </c>
      <c r="E55" s="1368"/>
    </row>
    <row r="56" spans="2:12" ht="13.15" customHeight="1" thickBot="1"/>
    <row r="57" spans="2:12" ht="15" customHeight="1" thickBot="1">
      <c r="B57" s="125" t="s">
        <v>1078</v>
      </c>
      <c r="C57" s="125" t="s">
        <v>783</v>
      </c>
      <c r="D57" s="1277">
        <f>D62</f>
        <v>0.495722</v>
      </c>
    </row>
    <row r="58" spans="2:12" ht="13.5" customHeight="1">
      <c r="C58" s="1278"/>
      <c r="D58" s="1279"/>
      <c r="E58" s="1280"/>
      <c r="F58" s="1281"/>
      <c r="G58" s="1281"/>
      <c r="H58" s="1281"/>
      <c r="I58" s="1281"/>
      <c r="J58" s="1282"/>
      <c r="K58" s="1281"/>
      <c r="L58" s="1281"/>
    </row>
    <row r="59" spans="2:12">
      <c r="C59" s="1283"/>
      <c r="D59" s="1279"/>
      <c r="E59" s="1284"/>
      <c r="F59" s="1281"/>
      <c r="G59" s="1281"/>
      <c r="H59" s="1281"/>
      <c r="I59" s="1281"/>
      <c r="J59" s="1282"/>
      <c r="K59" s="1281"/>
      <c r="L59" s="1281"/>
    </row>
    <row r="60" spans="2:12">
      <c r="C60" s="1591" t="s">
        <v>960</v>
      </c>
      <c r="D60" s="1592"/>
      <c r="E60" s="1593"/>
      <c r="F60" s="1281"/>
      <c r="G60" s="1281"/>
      <c r="H60" s="1281"/>
      <c r="I60" s="1281"/>
      <c r="J60" s="1281"/>
      <c r="K60" s="1281"/>
      <c r="L60" s="1281"/>
    </row>
    <row r="61" spans="2:12" ht="19.5">
      <c r="C61" s="1286" t="s">
        <v>888</v>
      </c>
      <c r="D61" s="1287" t="s">
        <v>783</v>
      </c>
      <c r="E61" s="1288" t="s">
        <v>889</v>
      </c>
      <c r="F61" s="1281"/>
      <c r="G61" s="1290"/>
      <c r="H61" s="1290"/>
      <c r="I61" s="1290"/>
      <c r="J61" s="1290"/>
      <c r="K61" s="1290"/>
      <c r="L61" s="1281"/>
    </row>
    <row r="62" spans="2:12">
      <c r="C62" s="1291" t="s">
        <v>1028</v>
      </c>
      <c r="D62" s="1292">
        <f>ROUND(255676/515765,6)</f>
        <v>0.495722</v>
      </c>
      <c r="E62" s="1293">
        <f t="shared" ref="E62:E68" si="0">AVERAGE(D62:D64)</f>
        <v>0.5316993333333333</v>
      </c>
      <c r="F62" s="1281"/>
      <c r="G62" s="1290"/>
      <c r="H62" s="1290"/>
      <c r="I62" s="1290"/>
      <c r="J62" s="1290"/>
      <c r="K62" s="1290"/>
      <c r="L62" s="1281"/>
    </row>
    <row r="63" spans="2:12">
      <c r="C63" s="1291" t="s">
        <v>1027</v>
      </c>
      <c r="D63" s="1295">
        <f>ROUND(291388/532665,6)</f>
        <v>0.54703800000000002</v>
      </c>
      <c r="E63" s="1293">
        <f t="shared" si="0"/>
        <v>0.54704033333333335</v>
      </c>
      <c r="F63" s="1281"/>
      <c r="G63" s="1290"/>
      <c r="H63" s="1290"/>
      <c r="I63" s="1290"/>
      <c r="J63" s="1290"/>
      <c r="K63" s="1290"/>
      <c r="L63" s="1281"/>
    </row>
    <row r="64" spans="2:12">
      <c r="C64" s="1291" t="s">
        <v>1077</v>
      </c>
      <c r="D64" s="1295">
        <f>ROUND(281663/509947,6)</f>
        <v>0.552338</v>
      </c>
      <c r="E64" s="1293">
        <f t="shared" si="0"/>
        <v>0.58155666666666661</v>
      </c>
      <c r="F64" s="1281"/>
      <c r="G64" s="1290"/>
      <c r="H64" s="1290"/>
      <c r="I64" s="1290"/>
      <c r="J64" s="1290"/>
      <c r="K64" s="1290"/>
      <c r="L64" s="1281"/>
    </row>
    <row r="65" spans="3:12">
      <c r="C65" s="1291" t="s">
        <v>890</v>
      </c>
      <c r="D65" s="1295">
        <f>ROUND(296141/546643,6)</f>
        <v>0.54174500000000003</v>
      </c>
      <c r="E65" s="1293">
        <f t="shared" si="0"/>
        <v>0.60670499999999994</v>
      </c>
      <c r="F65" s="1281"/>
      <c r="G65" s="1290"/>
      <c r="H65" s="1290"/>
      <c r="I65" s="1290"/>
      <c r="J65" s="1290"/>
      <c r="K65" s="1290"/>
      <c r="L65" s="1281"/>
    </row>
    <row r="66" spans="3:12">
      <c r="C66" s="1291" t="s">
        <v>891</v>
      </c>
      <c r="D66" s="1295">
        <f>ROUND(272054/418167,6)</f>
        <v>0.65058700000000003</v>
      </c>
      <c r="E66" s="1293">
        <f t="shared" si="0"/>
        <v>0.62639833333333339</v>
      </c>
      <c r="F66" s="1281"/>
      <c r="G66" s="1281"/>
      <c r="H66" s="1281"/>
      <c r="I66" s="1281"/>
      <c r="J66" s="1281"/>
      <c r="K66" s="1281"/>
      <c r="L66" s="1281"/>
    </row>
    <row r="67" spans="3:12">
      <c r="C67" s="1291" t="s">
        <v>892</v>
      </c>
      <c r="D67" s="1295">
        <v>0.62778299999999998</v>
      </c>
      <c r="E67" s="1293">
        <f t="shared" si="0"/>
        <v>0.63088999999999995</v>
      </c>
      <c r="F67" s="1281"/>
      <c r="G67" s="1281"/>
      <c r="H67" s="1281"/>
      <c r="I67" s="1281"/>
      <c r="J67" s="1281"/>
      <c r="K67" s="1281"/>
      <c r="L67" s="1281"/>
    </row>
    <row r="68" spans="3:12">
      <c r="C68" s="1291" t="s">
        <v>893</v>
      </c>
      <c r="D68" s="1296">
        <v>0.60082500000000005</v>
      </c>
      <c r="E68" s="1297">
        <f t="shared" si="0"/>
        <v>0.64752366666666672</v>
      </c>
      <c r="F68" s="1281"/>
      <c r="G68" s="1281"/>
      <c r="H68" s="1281"/>
      <c r="I68" s="1281"/>
      <c r="J68" s="1281"/>
      <c r="K68" s="1281"/>
      <c r="L68" s="1281"/>
    </row>
    <row r="69" spans="3:12">
      <c r="C69" s="1291" t="s">
        <v>894</v>
      </c>
      <c r="D69" s="1295">
        <v>0.66406200000000004</v>
      </c>
      <c r="E69" s="1299"/>
      <c r="F69" s="1281"/>
      <c r="G69" s="1281"/>
      <c r="H69" s="1281"/>
      <c r="I69" s="1281"/>
      <c r="J69" s="1281"/>
      <c r="K69" s="1281"/>
      <c r="L69" s="1281"/>
    </row>
    <row r="70" spans="3:12">
      <c r="C70" s="1291" t="s">
        <v>895</v>
      </c>
      <c r="D70" s="1295">
        <v>0.67768399999999995</v>
      </c>
      <c r="E70" s="1297"/>
      <c r="F70" s="1281"/>
      <c r="G70" s="1281"/>
      <c r="H70" s="1281"/>
      <c r="I70" s="1281"/>
      <c r="J70" s="1281"/>
      <c r="K70" s="1281"/>
      <c r="L70" s="1281"/>
    </row>
    <row r="71" spans="3:12">
      <c r="C71" s="1291" t="s">
        <v>896</v>
      </c>
      <c r="D71" s="1295">
        <v>0.62573400000000001</v>
      </c>
      <c r="E71" s="1297"/>
      <c r="F71" s="1281"/>
      <c r="G71" s="1281"/>
      <c r="H71" s="1281"/>
      <c r="I71" s="1281"/>
      <c r="J71" s="1281"/>
      <c r="K71" s="1281"/>
      <c r="L71" s="1281"/>
    </row>
    <row r="72" spans="3:12">
      <c r="C72" s="1291" t="s">
        <v>897</v>
      </c>
      <c r="D72" s="1295">
        <v>0.62355400000000005</v>
      </c>
      <c r="E72" s="1297"/>
      <c r="F72" s="1281"/>
      <c r="G72" s="1281"/>
      <c r="H72" s="1281"/>
      <c r="I72" s="1281"/>
      <c r="J72" s="1281"/>
      <c r="K72" s="1281"/>
      <c r="L72" s="1281"/>
    </row>
    <row r="73" spans="3:12">
      <c r="C73" s="1291" t="s">
        <v>898</v>
      </c>
      <c r="D73" s="1295">
        <v>0.63372200000000001</v>
      </c>
      <c r="E73" s="1297"/>
      <c r="F73" s="1281"/>
      <c r="G73" s="1281"/>
      <c r="H73" s="1281"/>
      <c r="I73" s="1281"/>
      <c r="J73" s="1281"/>
      <c r="K73" s="1281"/>
      <c r="L73" s="1281"/>
    </row>
    <row r="74" spans="3:12">
      <c r="C74" s="1291" t="s">
        <v>899</v>
      </c>
      <c r="D74" s="1295">
        <v>0.65362699999999996</v>
      </c>
      <c r="E74" s="1297"/>
      <c r="F74" s="1281"/>
      <c r="G74" s="1281"/>
      <c r="H74" s="1281"/>
      <c r="I74" s="1281"/>
      <c r="J74" s="1281"/>
      <c r="K74" s="1281"/>
      <c r="L74" s="1281"/>
    </row>
    <row r="75" spans="3:12">
      <c r="C75" s="1291" t="s">
        <v>900</v>
      </c>
      <c r="D75" s="1295">
        <v>0.65875700000000004</v>
      </c>
      <c r="E75" s="1297"/>
      <c r="F75" s="1281"/>
      <c r="G75" s="1281"/>
      <c r="H75" s="1281"/>
      <c r="I75" s="1281"/>
      <c r="J75" s="1281"/>
      <c r="K75" s="1281"/>
      <c r="L75" s="1281"/>
    </row>
    <row r="76" spans="3:12">
      <c r="C76" s="1291" t="s">
        <v>901</v>
      </c>
      <c r="D76" s="1295">
        <v>0.60351500000000002</v>
      </c>
      <c r="E76" s="1297"/>
      <c r="F76" s="1281"/>
      <c r="G76" s="1281"/>
      <c r="H76" s="1281"/>
      <c r="I76" s="1281"/>
      <c r="J76" s="1281"/>
      <c r="K76" s="1281"/>
      <c r="L76" s="1281"/>
    </row>
    <row r="77" spans="3:12">
      <c r="C77" s="1291" t="s">
        <v>902</v>
      </c>
      <c r="D77" s="1295">
        <v>0.56442700000000001</v>
      </c>
      <c r="E77" s="1297"/>
      <c r="F77" s="1281"/>
      <c r="G77" s="1281"/>
      <c r="H77" s="1281"/>
      <c r="I77" s="1281"/>
      <c r="J77" s="1281"/>
      <c r="K77" s="1281"/>
      <c r="L77" s="1281"/>
    </row>
    <row r="78" spans="3:12">
      <c r="C78" s="1301" t="s">
        <v>903</v>
      </c>
      <c r="D78" s="1295">
        <v>0.55764999999999998</v>
      </c>
      <c r="E78" s="1297"/>
      <c r="F78" s="1281"/>
      <c r="G78" s="1281"/>
      <c r="H78" s="1281"/>
      <c r="I78" s="1281"/>
      <c r="J78" s="1281"/>
      <c r="K78" s="1281"/>
      <c r="L78" s="1281"/>
    </row>
    <row r="79" spans="3:12" ht="12">
      <c r="C79" s="1302" t="s">
        <v>904</v>
      </c>
      <c r="D79" s="1303">
        <v>0.60202299999999997</v>
      </c>
      <c r="E79" s="1304"/>
      <c r="F79" s="1305"/>
      <c r="G79" s="1305"/>
      <c r="H79" s="1305"/>
      <c r="I79" s="1305"/>
      <c r="J79" s="1305"/>
      <c r="K79" s="1305"/>
      <c r="L79" s="1305"/>
    </row>
    <row r="80" spans="3:12" ht="12">
      <c r="F80" s="1305"/>
      <c r="G80" s="1305"/>
      <c r="H80" s="1305"/>
      <c r="I80" s="1305"/>
      <c r="J80" s="1305"/>
      <c r="K80" s="1305"/>
      <c r="L80" s="1305"/>
    </row>
    <row r="81" spans="2:12" ht="12">
      <c r="F81" s="1305"/>
      <c r="G81" s="1305"/>
      <c r="H81" s="1305"/>
      <c r="I81" s="1305"/>
      <c r="J81" s="1305"/>
      <c r="K81" s="1305"/>
      <c r="L81" s="1305"/>
    </row>
    <row r="82" spans="2:12" ht="12">
      <c r="C82" s="1281"/>
      <c r="D82" s="1281"/>
      <c r="E82" s="1306" t="s">
        <v>871</v>
      </c>
      <c r="F82" s="1305"/>
      <c r="G82" s="1305"/>
      <c r="H82" s="1305"/>
      <c r="I82" s="1305"/>
      <c r="J82" s="1305"/>
      <c r="K82" s="1305"/>
      <c r="L82" s="1305"/>
    </row>
    <row r="83" spans="2:12" ht="12.75" thickBot="1">
      <c r="C83" s="1594" t="s">
        <v>961</v>
      </c>
      <c r="D83" s="1595"/>
      <c r="E83" s="1596"/>
      <c r="F83" s="1305"/>
      <c r="G83" s="1305"/>
      <c r="H83" s="1305"/>
      <c r="I83" s="1305"/>
      <c r="J83" s="1305"/>
      <c r="K83" s="1305"/>
      <c r="L83" s="1305"/>
    </row>
    <row r="84" spans="2:12" ht="12">
      <c r="C84" s="1307" t="s">
        <v>883</v>
      </c>
      <c r="D84" s="1308" t="s">
        <v>884</v>
      </c>
      <c r="E84" s="1309"/>
      <c r="F84" s="1305"/>
      <c r="G84" s="1305"/>
      <c r="H84" s="1305"/>
      <c r="I84" s="1305"/>
      <c r="J84" s="1305"/>
      <c r="K84" s="1305"/>
      <c r="L84" s="1305"/>
    </row>
    <row r="85" spans="2:12" ht="12" thickBot="1">
      <c r="C85" s="1307" t="s">
        <v>885</v>
      </c>
      <c r="D85" s="1308" t="s">
        <v>886</v>
      </c>
      <c r="E85" s="1311"/>
    </row>
    <row r="86" spans="2:12">
      <c r="C86" s="1312" t="s">
        <v>783</v>
      </c>
      <c r="D86" s="1313" t="s">
        <v>887</v>
      </c>
      <c r="E86" s="1314" t="str">
        <f>IF(E84&gt;0,ROUND(E85/E84,6),"")</f>
        <v/>
      </c>
    </row>
    <row r="87" spans="2:12" ht="12">
      <c r="C87" s="1316" t="s">
        <v>962</v>
      </c>
      <c r="D87" s="1305"/>
      <c r="E87" s="1305"/>
    </row>
    <row r="88" spans="2:12" ht="12">
      <c r="D88" s="1305"/>
    </row>
    <row r="89" spans="2:12" ht="12">
      <c r="B89" s="1305" t="s">
        <v>1159</v>
      </c>
      <c r="C89" s="1305" t="s">
        <v>1158</v>
      </c>
      <c r="D89" s="1305"/>
    </row>
    <row r="90" spans="2:12" ht="12">
      <c r="B90" s="1305"/>
      <c r="C90" s="1317" t="s">
        <v>993</v>
      </c>
      <c r="D90" s="1318">
        <v>1</v>
      </c>
    </row>
    <row r="91" spans="2:12" ht="12">
      <c r="B91" s="1305"/>
      <c r="C91" s="1317" t="s">
        <v>994</v>
      </c>
      <c r="D91" s="1318">
        <v>1000</v>
      </c>
    </row>
    <row r="92" spans="2:12" ht="12">
      <c r="B92" s="1305"/>
      <c r="C92" s="1317" t="s">
        <v>995</v>
      </c>
      <c r="D92" s="1318">
        <v>10000</v>
      </c>
    </row>
    <row r="93" spans="2:12" ht="12">
      <c r="B93" s="1305"/>
      <c r="C93" s="1317" t="s">
        <v>996</v>
      </c>
      <c r="D93" s="1318">
        <v>1000000</v>
      </c>
    </row>
    <row r="94" spans="2:12" ht="12">
      <c r="B94" s="1305"/>
      <c r="C94" s="1317" t="s">
        <v>997</v>
      </c>
      <c r="D94" s="1319">
        <v>100000000</v>
      </c>
    </row>
  </sheetData>
  <sheetProtection algorithmName="SHA-512" hashValue="fCtOLTW8CW1NwkfIC79uvLNS3PtQN2StiCAl+DUZPOrXsCXwACaCAdl1xFpkfBVLJkVzb943Mg1Y2EgkdbBEeA==" saltValue="8fGZiSdvSepDv9DFzp9GUw==" spinCount="100000" sheet="1" objects="1" scenarios="1"/>
  <mergeCells count="4">
    <mergeCell ref="B5:C5"/>
    <mergeCell ref="C60:E60"/>
    <mergeCell ref="C83:E83"/>
    <mergeCell ref="D5:F5"/>
  </mergeCells>
  <phoneticPr fontId="28"/>
  <dataValidations count="1">
    <dataValidation type="list" allowBlank="1" showInputMessage="1" showErrorMessage="1" sqref="E9" xr:uid="{00000000-0002-0000-0100-000000000000}">
      <formula1>$C$90:$C$94</formula1>
    </dataValidation>
  </dataValidations>
  <printOptions horizontalCentered="1"/>
  <pageMargins left="0.70866141732283472" right="0.70866141732283472" top="0.74803149606299213" bottom="0.74803149606299213" header="0.31496062992125984" footer="0.31496062992125984"/>
  <pageSetup paperSize="9" scale="88" orientation="portrait" horizontalDpi="300" verticalDpi="300" r:id="rId1"/>
  <rowBreaks count="1" manualBreakCount="1">
    <brk id="54" max="6"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AA27D-A444-4165-AEEC-98AAC7CFA79C}">
  <sheetPr>
    <tabColor rgb="FFFFC000"/>
  </sheetPr>
  <dimension ref="B1:H42"/>
  <sheetViews>
    <sheetView view="pageBreakPreview" zoomScaleNormal="100" zoomScaleSheetLayoutView="100" workbookViewId="0">
      <selection activeCell="C10" sqref="C10:H10"/>
    </sheetView>
  </sheetViews>
  <sheetFormatPr defaultColWidth="9.33203125" defaultRowHeight="20.25" customHeight="1"/>
  <cols>
    <col min="1" max="1" width="2.1640625" style="1320" customWidth="1"/>
    <col min="2" max="2" width="23.1640625" style="1320" customWidth="1"/>
    <col min="3" max="3" width="15" style="1320" customWidth="1"/>
    <col min="4" max="8" width="15.5" style="1320" customWidth="1"/>
    <col min="9" max="16384" width="9.33203125" style="1320"/>
  </cols>
  <sheetData>
    <row r="1" spans="2:8" ht="15" customHeight="1"/>
    <row r="2" spans="2:8" ht="20.25" customHeight="1">
      <c r="B2" s="1200" t="s">
        <v>538</v>
      </c>
    </row>
    <row r="3" spans="2:8" ht="20.25" customHeight="1" thickBot="1">
      <c r="F3" s="1321"/>
      <c r="G3" s="1628">
        <f ca="1">TODAY()</f>
        <v>45009</v>
      </c>
      <c r="H3" s="1628"/>
    </row>
    <row r="4" spans="2:8" ht="20.25" customHeight="1" thickTop="1">
      <c r="B4" s="1322" t="s">
        <v>539</v>
      </c>
      <c r="C4" s="1323"/>
      <c r="D4" s="1323"/>
      <c r="E4" s="1323"/>
      <c r="F4" s="1323"/>
      <c r="G4" s="1323"/>
      <c r="H4" s="1324"/>
    </row>
    <row r="5" spans="2:8" ht="20.25" customHeight="1">
      <c r="B5" s="1629" t="str">
        <f>'用語定義（生産増加）'!D5</f>
        <v>（例）輸送機械部門の生産額が100億円増加する場合の県内経済への波及効果</v>
      </c>
      <c r="C5" s="1630"/>
      <c r="D5" s="1630"/>
      <c r="E5" s="1630"/>
      <c r="F5" s="1630"/>
      <c r="G5" s="1630"/>
      <c r="H5" s="1631"/>
    </row>
    <row r="6" spans="2:8" ht="20.25" customHeight="1" thickBot="1">
      <c r="B6" s="1632"/>
      <c r="C6" s="1633"/>
      <c r="D6" s="1633"/>
      <c r="E6" s="1633"/>
      <c r="F6" s="1633"/>
      <c r="G6" s="1633"/>
      <c r="H6" s="1634"/>
    </row>
    <row r="7" spans="2:8" ht="20.25" customHeight="1" thickTop="1"/>
    <row r="8" spans="2:8" ht="20.25" customHeight="1">
      <c r="B8" s="1320" t="s">
        <v>540</v>
      </c>
    </row>
    <row r="9" spans="2:8" ht="20.25" customHeight="1">
      <c r="B9" s="1325" t="s">
        <v>541</v>
      </c>
      <c r="C9" s="1635"/>
      <c r="D9" s="1636"/>
      <c r="E9" s="1636"/>
      <c r="F9" s="1636"/>
      <c r="G9" s="1636"/>
      <c r="H9" s="1637"/>
    </row>
    <row r="10" spans="2:8" ht="20.25" customHeight="1">
      <c r="B10" s="1326" t="s">
        <v>542</v>
      </c>
      <c r="C10" s="1638"/>
      <c r="D10" s="1639"/>
      <c r="E10" s="1639"/>
      <c r="F10" s="1639"/>
      <c r="G10" s="1639"/>
      <c r="H10" s="1640"/>
    </row>
    <row r="11" spans="2:8" ht="20.25" customHeight="1">
      <c r="B11" s="1327" t="s">
        <v>543</v>
      </c>
      <c r="C11" s="1641"/>
      <c r="D11" s="1642"/>
      <c r="E11" s="1642"/>
      <c r="F11" s="1642"/>
      <c r="G11" s="1642"/>
      <c r="H11" s="1643"/>
    </row>
    <row r="13" spans="2:8" ht="20.25" customHeight="1">
      <c r="B13" s="1320" t="s">
        <v>544</v>
      </c>
      <c r="D13" s="1328" t="s">
        <v>545</v>
      </c>
    </row>
    <row r="14" spans="2:8" ht="20.25" customHeight="1">
      <c r="B14" s="1626" t="s">
        <v>1169</v>
      </c>
      <c r="C14" s="1627"/>
      <c r="D14" s="1329">
        <f>★波及効果計算ｼｰﾄ!D47</f>
        <v>0</v>
      </c>
    </row>
    <row r="15" spans="2:8" ht="20.25" customHeight="1">
      <c r="B15" s="1771" t="s">
        <v>1168</v>
      </c>
      <c r="C15" s="1772"/>
      <c r="D15" s="1330">
        <f>★波及効果計算ｼｰﾄ!E47</f>
        <v>0</v>
      </c>
    </row>
    <row r="16" spans="2:8" ht="20.25" customHeight="1">
      <c r="B16" s="1614" t="s">
        <v>548</v>
      </c>
      <c r="C16" s="1615"/>
      <c r="D16" s="1331">
        <f>★波及効果計算ｼｰﾄ!I138</f>
        <v>0.495722</v>
      </c>
    </row>
    <row r="17" spans="2:8" ht="20.25" customHeight="1">
      <c r="B17" s="1320" t="s">
        <v>549</v>
      </c>
    </row>
    <row r="19" spans="2:8" ht="20.25" customHeight="1">
      <c r="B19" s="1320" t="s">
        <v>550</v>
      </c>
      <c r="F19" s="1328"/>
      <c r="H19" s="1328" t="s">
        <v>551</v>
      </c>
    </row>
    <row r="20" spans="2:8" ht="12" customHeight="1">
      <c r="B20" s="1616"/>
      <c r="C20" s="1617"/>
      <c r="D20" s="1332"/>
      <c r="E20" s="1333"/>
      <c r="F20" s="1333"/>
      <c r="G20" s="1334"/>
      <c r="H20" s="1335"/>
    </row>
    <row r="21" spans="2:8" ht="12" customHeight="1">
      <c r="B21" s="1618"/>
      <c r="C21" s="1619"/>
      <c r="D21" s="1336"/>
      <c r="E21" s="1337"/>
      <c r="F21" s="1338"/>
      <c r="G21" s="1339"/>
      <c r="H21" s="1340"/>
    </row>
    <row r="22" spans="2:8" ht="26.25" customHeight="1">
      <c r="B22" s="1620"/>
      <c r="C22" s="1621"/>
      <c r="D22" s="1341" t="s">
        <v>552</v>
      </c>
      <c r="E22" s="1342" t="s">
        <v>553</v>
      </c>
      <c r="F22" s="1343" t="s">
        <v>554</v>
      </c>
      <c r="G22" s="1344" t="s">
        <v>555</v>
      </c>
      <c r="H22" s="1345" t="s">
        <v>556</v>
      </c>
    </row>
    <row r="23" spans="2:8" ht="20.25" customHeight="1">
      <c r="B23" s="1622" t="s">
        <v>557</v>
      </c>
      <c r="C23" s="1623"/>
      <c r="D23" s="1346">
        <f>★波及効果計算ｼｰﾄ!E47</f>
        <v>0</v>
      </c>
      <c r="E23" s="1347">
        <f>★波及効果計算ｼｰﾄ!F47</f>
        <v>0</v>
      </c>
      <c r="F23" s="1348">
        <f>★波及効果計算ｼｰﾄ!G47</f>
        <v>0</v>
      </c>
      <c r="G23" s="1349">
        <f>★波及効果計算ｼｰﾄ!D93</f>
        <v>0</v>
      </c>
      <c r="H23" s="1348">
        <f>★波及効果計算ｼｰﾄ!E93</f>
        <v>0</v>
      </c>
    </row>
    <row r="24" spans="2:8" ht="20.25" customHeight="1">
      <c r="B24" s="1624" t="s">
        <v>558</v>
      </c>
      <c r="C24" s="1625"/>
      <c r="D24" s="1350">
        <f>★波及効果計算ｼｰﾄ!J47</f>
        <v>0</v>
      </c>
      <c r="E24" s="1351">
        <f>★波及効果計算ｼｰﾄ!K47</f>
        <v>0</v>
      </c>
      <c r="F24" s="1352">
        <f>★波及効果計算ｼｰﾄ!L47</f>
        <v>0</v>
      </c>
      <c r="G24" s="1353">
        <f>★波及効果計算ｼｰﾄ!F93</f>
        <v>0</v>
      </c>
      <c r="H24" s="1354">
        <f>★波及効果計算ｼｰﾄ!G93</f>
        <v>0</v>
      </c>
    </row>
    <row r="25" spans="2:8" ht="20.25" customHeight="1">
      <c r="B25" s="1624" t="s">
        <v>559</v>
      </c>
      <c r="C25" s="1625"/>
      <c r="D25" s="1350">
        <f>★波及効果計算ｼｰﾄ!Q47</f>
        <v>0</v>
      </c>
      <c r="E25" s="1351">
        <f>★波及効果計算ｼｰﾄ!R47</f>
        <v>0</v>
      </c>
      <c r="F25" s="1352">
        <f>★波及効果計算ｼｰﾄ!S47</f>
        <v>0</v>
      </c>
      <c r="G25" s="1353">
        <f>★波及効果計算ｼｰﾄ!H93</f>
        <v>0</v>
      </c>
      <c r="H25" s="1354">
        <f>★波及効果計算ｼｰﾄ!I93</f>
        <v>0</v>
      </c>
    </row>
    <row r="26" spans="2:8" ht="20.25" customHeight="1">
      <c r="B26" s="1599" t="s">
        <v>560</v>
      </c>
      <c r="C26" s="1600"/>
      <c r="D26" s="1355">
        <f>★波及効果計算ｼｰﾄ!T47</f>
        <v>0</v>
      </c>
      <c r="E26" s="1356">
        <f>★波及効果計算ｼｰﾄ!U47</f>
        <v>0</v>
      </c>
      <c r="F26" s="1357">
        <f>★波及効果計算ｼｰﾄ!V47</f>
        <v>0</v>
      </c>
      <c r="G26" s="1358">
        <f>★波及効果計算ｼｰﾄ!J93</f>
        <v>0</v>
      </c>
      <c r="H26" s="1359">
        <f>★波及効果計算ｼｰﾄ!K93</f>
        <v>0</v>
      </c>
    </row>
    <row r="27" spans="2:8" ht="20.25" customHeight="1">
      <c r="B27" s="1601" t="s">
        <v>561</v>
      </c>
      <c r="C27" s="1602"/>
      <c r="D27" s="1360" t="str">
        <f>IF(D14=0,"",ROUND(D26/D14,2))</f>
        <v/>
      </c>
      <c r="E27" s="1361"/>
      <c r="F27" s="1361"/>
    </row>
    <row r="28" spans="2:8" ht="20.25" customHeight="1">
      <c r="B28" s="1320" t="s">
        <v>562</v>
      </c>
    </row>
    <row r="29" spans="2:8" ht="20.25" customHeight="1">
      <c r="B29" s="1320" t="s">
        <v>563</v>
      </c>
    </row>
    <row r="30" spans="2:8" ht="20.25" customHeight="1">
      <c r="B30" s="1320" t="s">
        <v>564</v>
      </c>
    </row>
    <row r="31" spans="2:8" ht="20.25" customHeight="1">
      <c r="B31" s="1320" t="s">
        <v>565</v>
      </c>
    </row>
    <row r="32" spans="2:8" ht="20.25" customHeight="1">
      <c r="B32" s="1362" t="s">
        <v>1098</v>
      </c>
    </row>
    <row r="33" spans="2:8" ht="20.25" customHeight="1">
      <c r="B33" s="1362" t="s">
        <v>1097</v>
      </c>
    </row>
    <row r="35" spans="2:8" ht="20.25" customHeight="1">
      <c r="B35" s="1320" t="s">
        <v>566</v>
      </c>
    </row>
    <row r="36" spans="2:8" ht="20.25" customHeight="1">
      <c r="B36" s="1603"/>
      <c r="C36" s="1604"/>
      <c r="D36" s="1604"/>
      <c r="E36" s="1604"/>
      <c r="F36" s="1604"/>
      <c r="G36" s="1604"/>
      <c r="H36" s="1605"/>
    </row>
    <row r="37" spans="2:8" ht="20.25" customHeight="1">
      <c r="B37" s="1606"/>
      <c r="C37" s="1607"/>
      <c r="D37" s="1607"/>
      <c r="E37" s="1607"/>
      <c r="F37" s="1607"/>
      <c r="G37" s="1607"/>
      <c r="H37" s="1608"/>
    </row>
    <row r="38" spans="2:8" ht="20.25" customHeight="1">
      <c r="B38" s="1606"/>
      <c r="C38" s="1607"/>
      <c r="D38" s="1607"/>
      <c r="E38" s="1607"/>
      <c r="F38" s="1607"/>
      <c r="G38" s="1607"/>
      <c r="H38" s="1608"/>
    </row>
    <row r="39" spans="2:8" ht="20.25" customHeight="1">
      <c r="B39" s="1606"/>
      <c r="C39" s="1607"/>
      <c r="D39" s="1607"/>
      <c r="E39" s="1607"/>
      <c r="F39" s="1607"/>
      <c r="G39" s="1607"/>
      <c r="H39" s="1608"/>
    </row>
    <row r="40" spans="2:8" ht="20.25" customHeight="1">
      <c r="B40" s="1606"/>
      <c r="C40" s="1607"/>
      <c r="D40" s="1607"/>
      <c r="E40" s="1607"/>
      <c r="F40" s="1607"/>
      <c r="G40" s="1607"/>
      <c r="H40" s="1608"/>
    </row>
    <row r="41" spans="2:8" ht="20.25" customHeight="1">
      <c r="B41" s="1606"/>
      <c r="C41" s="1607"/>
      <c r="D41" s="1607"/>
      <c r="E41" s="1607"/>
      <c r="F41" s="1607"/>
      <c r="G41" s="1607"/>
      <c r="H41" s="1608"/>
    </row>
    <row r="42" spans="2:8" ht="20.25" customHeight="1">
      <c r="B42" s="1609"/>
      <c r="C42" s="1610"/>
      <c r="D42" s="1610"/>
      <c r="E42" s="1610"/>
      <c r="F42" s="1610"/>
      <c r="G42" s="1610"/>
      <c r="H42" s="1611"/>
    </row>
  </sheetData>
  <sheetProtection algorithmName="SHA-512" hashValue="NA5bzabvm4Qu0k1EnZW75uQR1S+BB22C2hJMt+wrqta4L5tJhV6zictzzEtFz65jBLNceUr8CvIbnFV6GDK/XA==" saltValue="BkwPuizfsp/Ys4mygoeALw==" spinCount="100000" sheet="1"/>
  <mergeCells count="15">
    <mergeCell ref="B14:C14"/>
    <mergeCell ref="G3:H3"/>
    <mergeCell ref="B5:H6"/>
    <mergeCell ref="C9:H9"/>
    <mergeCell ref="C10:H10"/>
    <mergeCell ref="C11:H11"/>
    <mergeCell ref="B26:C26"/>
    <mergeCell ref="B27:C27"/>
    <mergeCell ref="B36:H42"/>
    <mergeCell ref="B15:C15"/>
    <mergeCell ref="B16:C16"/>
    <mergeCell ref="B20:C22"/>
    <mergeCell ref="B23:C23"/>
    <mergeCell ref="B24:C24"/>
    <mergeCell ref="B25:C25"/>
  </mergeCells>
  <phoneticPr fontId="28"/>
  <pageMargins left="0.78740157480314965" right="0.78740157480314965" top="0.78740157480314965" bottom="0.78740157480314965" header="0" footer="0.19685039370078741"/>
  <pageSetup paperSize="9" scale="91" orientation="portrait" useFirstPageNumber="1" r:id="rId1"/>
  <headerFooter alignWithMargins="0">
    <oddFooter>&amp;C&amp;P ページ</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63329-F7FC-44DF-B05D-252713F76695}">
  <sheetPr>
    <tabColor rgb="FFFFC000"/>
  </sheetPr>
  <dimension ref="B1:W91"/>
  <sheetViews>
    <sheetView view="pageBreakPreview" zoomScaleNormal="100" zoomScaleSheetLayoutView="100" workbookViewId="0"/>
  </sheetViews>
  <sheetFormatPr defaultColWidth="9.33203125" defaultRowHeight="25.5" customHeight="1"/>
  <cols>
    <col min="1" max="1" width="2.1640625" style="688" customWidth="1"/>
    <col min="2" max="2" width="4.6640625" style="688" customWidth="1"/>
    <col min="3" max="3" width="39.5" style="688" customWidth="1"/>
    <col min="4" max="6" width="23.5" style="688" customWidth="1"/>
    <col min="7" max="16384" width="9.33203125" style="688"/>
  </cols>
  <sheetData>
    <row r="1" spans="2:23" ht="15" customHeight="1"/>
    <row r="2" spans="2:23" ht="20.25" customHeight="1">
      <c r="B2" s="1374" t="s">
        <v>567</v>
      </c>
      <c r="C2" s="1375"/>
      <c r="D2" s="709"/>
    </row>
    <row r="3" spans="2:23" ht="20.25" customHeight="1">
      <c r="F3" s="708" t="s">
        <v>568</v>
      </c>
    </row>
    <row r="4" spans="2:23" ht="22.5" customHeight="1">
      <c r="B4" s="1644" t="s">
        <v>569</v>
      </c>
      <c r="C4" s="1645"/>
      <c r="D4" s="1648" t="s">
        <v>570</v>
      </c>
      <c r="E4" s="1649"/>
      <c r="F4" s="1650"/>
    </row>
    <row r="5" spans="2:23" s="715" customFormat="1" ht="22.5" customHeight="1">
      <c r="B5" s="1646"/>
      <c r="C5" s="1647"/>
      <c r="D5" s="707" t="s">
        <v>571</v>
      </c>
      <c r="E5" s="718" t="s">
        <v>572</v>
      </c>
      <c r="F5" s="706" t="s">
        <v>573</v>
      </c>
      <c r="G5" s="716"/>
      <c r="H5" s="717"/>
      <c r="I5" s="717"/>
      <c r="J5" s="717"/>
      <c r="K5" s="717"/>
      <c r="L5" s="716"/>
      <c r="M5" s="716"/>
      <c r="N5" s="716"/>
      <c r="O5" s="716"/>
      <c r="P5" s="716"/>
      <c r="Q5" s="716"/>
      <c r="R5" s="716"/>
      <c r="S5" s="716"/>
      <c r="T5" s="716"/>
      <c r="U5" s="716"/>
      <c r="V5" s="716"/>
      <c r="W5" s="716"/>
    </row>
    <row r="6" spans="2:23" s="710" customFormat="1" ht="20.25" customHeight="1">
      <c r="B6" s="696" t="s">
        <v>263</v>
      </c>
      <c r="C6" s="695" t="s">
        <v>0</v>
      </c>
      <c r="D6" s="694">
        <f>★波及効果計算ｼｰﾄ!T8</f>
        <v>0</v>
      </c>
      <c r="E6" s="712">
        <f>★波及効果計算ｼｰﾄ!U8</f>
        <v>0</v>
      </c>
      <c r="F6" s="693">
        <f>★波及効果計算ｼｰﾄ!V8</f>
        <v>0</v>
      </c>
    </row>
    <row r="7" spans="2:23" s="710" customFormat="1" ht="20.25" customHeight="1">
      <c r="B7" s="700" t="s">
        <v>265</v>
      </c>
      <c r="C7" s="699" t="s">
        <v>574</v>
      </c>
      <c r="D7" s="698">
        <f>★波及効果計算ｼｰﾄ!T9</f>
        <v>0</v>
      </c>
      <c r="E7" s="713">
        <f>★波及効果計算ｼｰﾄ!U9</f>
        <v>0</v>
      </c>
      <c r="F7" s="697">
        <f>★波及効果計算ｼｰﾄ!V9</f>
        <v>0</v>
      </c>
    </row>
    <row r="8" spans="2:23" s="710" customFormat="1" ht="20.25" customHeight="1">
      <c r="B8" s="700" t="s">
        <v>267</v>
      </c>
      <c r="C8" s="699" t="s">
        <v>575</v>
      </c>
      <c r="D8" s="698">
        <f>★波及効果計算ｼｰﾄ!T10</f>
        <v>0</v>
      </c>
      <c r="E8" s="713">
        <f>★波及効果計算ｼｰﾄ!U10</f>
        <v>0</v>
      </c>
      <c r="F8" s="697">
        <f>★波及効果計算ｼｰﾄ!V10</f>
        <v>0</v>
      </c>
    </row>
    <row r="9" spans="2:23" s="710" customFormat="1" ht="20.25" customHeight="1">
      <c r="B9" s="700" t="s">
        <v>268</v>
      </c>
      <c r="C9" s="699" t="s">
        <v>3</v>
      </c>
      <c r="D9" s="698">
        <f>★波及効果計算ｼｰﾄ!T11</f>
        <v>0</v>
      </c>
      <c r="E9" s="713">
        <f>★波及効果計算ｼｰﾄ!U11</f>
        <v>0</v>
      </c>
      <c r="F9" s="697">
        <f>★波及効果計算ｼｰﾄ!V11</f>
        <v>0</v>
      </c>
    </row>
    <row r="10" spans="2:23" s="710" customFormat="1" ht="20.25" customHeight="1">
      <c r="B10" s="700" t="s">
        <v>269</v>
      </c>
      <c r="C10" s="699" t="s">
        <v>4</v>
      </c>
      <c r="D10" s="698">
        <f>★波及効果計算ｼｰﾄ!T12</f>
        <v>0</v>
      </c>
      <c r="E10" s="713">
        <f>★波及効果計算ｼｰﾄ!U12</f>
        <v>0</v>
      </c>
      <c r="F10" s="697">
        <f>★波及効果計算ｼｰﾄ!V12</f>
        <v>0</v>
      </c>
    </row>
    <row r="11" spans="2:23" s="710" customFormat="1" ht="20.25" customHeight="1">
      <c r="B11" s="700" t="s">
        <v>271</v>
      </c>
      <c r="C11" s="699" t="s">
        <v>5</v>
      </c>
      <c r="D11" s="698">
        <f>★波及効果計算ｼｰﾄ!T13</f>
        <v>0</v>
      </c>
      <c r="E11" s="713">
        <f>★波及効果計算ｼｰﾄ!U13</f>
        <v>0</v>
      </c>
      <c r="F11" s="697">
        <f>★波及効果計算ｼｰﾄ!V13</f>
        <v>0</v>
      </c>
    </row>
    <row r="12" spans="2:23" s="710" customFormat="1" ht="20.25" customHeight="1">
      <c r="B12" s="700" t="s">
        <v>273</v>
      </c>
      <c r="C12" s="705" t="s">
        <v>6</v>
      </c>
      <c r="D12" s="698">
        <f>★波及効果計算ｼｰﾄ!T14</f>
        <v>0</v>
      </c>
      <c r="E12" s="713">
        <f>★波及効果計算ｼｰﾄ!U14</f>
        <v>0</v>
      </c>
      <c r="F12" s="697">
        <f>★波及効果計算ｼｰﾄ!V14</f>
        <v>0</v>
      </c>
    </row>
    <row r="13" spans="2:23" s="710" customFormat="1" ht="20.25" customHeight="1">
      <c r="B13" s="700" t="s">
        <v>274</v>
      </c>
      <c r="C13" s="699" t="s">
        <v>7</v>
      </c>
      <c r="D13" s="698">
        <f>★波及効果計算ｼｰﾄ!T15</f>
        <v>0</v>
      </c>
      <c r="E13" s="713">
        <f>★波及効果計算ｼｰﾄ!U15</f>
        <v>0</v>
      </c>
      <c r="F13" s="697">
        <f>★波及効果計算ｼｰﾄ!V15</f>
        <v>0</v>
      </c>
    </row>
    <row r="14" spans="2:23" s="710" customFormat="1" ht="20.25" customHeight="1">
      <c r="B14" s="700" t="s">
        <v>277</v>
      </c>
      <c r="C14" s="699" t="s">
        <v>8</v>
      </c>
      <c r="D14" s="698">
        <f>★波及効果計算ｼｰﾄ!T16</f>
        <v>0</v>
      </c>
      <c r="E14" s="713">
        <f>★波及効果計算ｼｰﾄ!U16</f>
        <v>0</v>
      </c>
      <c r="F14" s="697">
        <f>★波及効果計算ｼｰﾄ!V16</f>
        <v>0</v>
      </c>
    </row>
    <row r="15" spans="2:23" s="710" customFormat="1" ht="20.25" customHeight="1">
      <c r="B15" s="700" t="s">
        <v>120</v>
      </c>
      <c r="C15" s="699" t="s">
        <v>576</v>
      </c>
      <c r="D15" s="698">
        <f>★波及効果計算ｼｰﾄ!T17</f>
        <v>0</v>
      </c>
      <c r="E15" s="713">
        <f>★波及効果計算ｼｰﾄ!U17</f>
        <v>0</v>
      </c>
      <c r="F15" s="697">
        <f>★波及効果計算ｼｰﾄ!V17</f>
        <v>0</v>
      </c>
    </row>
    <row r="16" spans="2:23" s="710" customFormat="1" ht="20.25" customHeight="1">
      <c r="B16" s="700" t="s">
        <v>121</v>
      </c>
      <c r="C16" s="699" t="s">
        <v>9</v>
      </c>
      <c r="D16" s="698">
        <f>★波及効果計算ｼｰﾄ!T18</f>
        <v>0</v>
      </c>
      <c r="E16" s="713">
        <f>★波及効果計算ｼｰﾄ!U18</f>
        <v>0</v>
      </c>
      <c r="F16" s="697">
        <f>★波及効果計算ｼｰﾄ!V18</f>
        <v>0</v>
      </c>
    </row>
    <row r="17" spans="2:6" s="710" customFormat="1" ht="20.25" customHeight="1">
      <c r="B17" s="700" t="s">
        <v>123</v>
      </c>
      <c r="C17" s="699" t="s">
        <v>10</v>
      </c>
      <c r="D17" s="698">
        <f>★波及効果計算ｼｰﾄ!T19</f>
        <v>0</v>
      </c>
      <c r="E17" s="713">
        <f>★波及効果計算ｼｰﾄ!U19</f>
        <v>0</v>
      </c>
      <c r="F17" s="697">
        <f>★波及効果計算ｼｰﾄ!V19</f>
        <v>0</v>
      </c>
    </row>
    <row r="18" spans="2:6" s="710" customFormat="1" ht="20.25" customHeight="1">
      <c r="B18" s="700" t="s">
        <v>125</v>
      </c>
      <c r="C18" s="699" t="s">
        <v>11</v>
      </c>
      <c r="D18" s="698">
        <f>★波及効果計算ｼｰﾄ!T20</f>
        <v>0</v>
      </c>
      <c r="E18" s="713">
        <f>★波及効果計算ｼｰﾄ!U20</f>
        <v>0</v>
      </c>
      <c r="F18" s="697">
        <f>★波及効果計算ｼｰﾄ!V20</f>
        <v>0</v>
      </c>
    </row>
    <row r="19" spans="2:6" s="710" customFormat="1" ht="20.25" customHeight="1">
      <c r="B19" s="700" t="s">
        <v>127</v>
      </c>
      <c r="C19" s="699" t="s">
        <v>12</v>
      </c>
      <c r="D19" s="698">
        <f>★波及効果計算ｼｰﾄ!T21</f>
        <v>0</v>
      </c>
      <c r="E19" s="713">
        <f>★波及効果計算ｼｰﾄ!U21</f>
        <v>0</v>
      </c>
      <c r="F19" s="697">
        <f>★波及効果計算ｼｰﾄ!V21</f>
        <v>0</v>
      </c>
    </row>
    <row r="20" spans="2:6" s="710" customFormat="1" ht="20.25" customHeight="1">
      <c r="B20" s="700" t="s">
        <v>128</v>
      </c>
      <c r="C20" s="699" t="s">
        <v>418</v>
      </c>
      <c r="D20" s="698">
        <f>★波及効果計算ｼｰﾄ!T22</f>
        <v>0</v>
      </c>
      <c r="E20" s="713">
        <f>★波及効果計算ｼｰﾄ!U22</f>
        <v>0</v>
      </c>
      <c r="F20" s="697">
        <f>★波及効果計算ｼｰﾄ!V22</f>
        <v>0</v>
      </c>
    </row>
    <row r="21" spans="2:6" s="710" customFormat="1" ht="20.25" customHeight="1">
      <c r="B21" s="696" t="s">
        <v>129</v>
      </c>
      <c r="C21" s="695" t="s">
        <v>419</v>
      </c>
      <c r="D21" s="694">
        <f>★波及効果計算ｼｰﾄ!T23</f>
        <v>0</v>
      </c>
      <c r="E21" s="712">
        <f>★波及効果計算ｼｰﾄ!U23</f>
        <v>0</v>
      </c>
      <c r="F21" s="693">
        <f>★波及効果計算ｼｰﾄ!V23</f>
        <v>0</v>
      </c>
    </row>
    <row r="22" spans="2:6" s="710" customFormat="1" ht="20.25" customHeight="1">
      <c r="B22" s="700" t="s">
        <v>131</v>
      </c>
      <c r="C22" s="699" t="s">
        <v>420</v>
      </c>
      <c r="D22" s="698">
        <f>★波及効果計算ｼｰﾄ!T24</f>
        <v>0</v>
      </c>
      <c r="E22" s="713">
        <f>★波及効果計算ｼｰﾄ!U24</f>
        <v>0</v>
      </c>
      <c r="F22" s="697">
        <f>★波及効果計算ｼｰﾄ!V24</f>
        <v>0</v>
      </c>
    </row>
    <row r="23" spans="2:6" s="710" customFormat="1" ht="20.25" customHeight="1">
      <c r="B23" s="700" t="s">
        <v>133</v>
      </c>
      <c r="C23" s="699" t="s">
        <v>14</v>
      </c>
      <c r="D23" s="698">
        <f>★波及効果計算ｼｰﾄ!T25</f>
        <v>0</v>
      </c>
      <c r="E23" s="713">
        <f>★波及効果計算ｼｰﾄ!U25</f>
        <v>0</v>
      </c>
      <c r="F23" s="697">
        <f>★波及効果計算ｼｰﾄ!V25</f>
        <v>0</v>
      </c>
    </row>
    <row r="24" spans="2:6" s="710" customFormat="1" ht="20.25" customHeight="1">
      <c r="B24" s="700" t="s">
        <v>135</v>
      </c>
      <c r="C24" s="699" t="s">
        <v>13</v>
      </c>
      <c r="D24" s="698">
        <f>★波及効果計算ｼｰﾄ!T26</f>
        <v>0</v>
      </c>
      <c r="E24" s="713">
        <f>★波及効果計算ｼｰﾄ!U26</f>
        <v>0</v>
      </c>
      <c r="F24" s="697">
        <f>★波及効果計算ｼｰﾄ!V26</f>
        <v>0</v>
      </c>
    </row>
    <row r="25" spans="2:6" s="710" customFormat="1" ht="20.25" customHeight="1">
      <c r="B25" s="700" t="s">
        <v>136</v>
      </c>
      <c r="C25" s="699" t="s">
        <v>577</v>
      </c>
      <c r="D25" s="698">
        <f>★波及効果計算ｼｰﾄ!T27</f>
        <v>0</v>
      </c>
      <c r="E25" s="713">
        <f>★波及効果計算ｼｰﾄ!U27</f>
        <v>0</v>
      </c>
      <c r="F25" s="697">
        <f>★波及効果計算ｼｰﾄ!V27</f>
        <v>0</v>
      </c>
    </row>
    <row r="26" spans="2:6" s="710" customFormat="1" ht="20.25" customHeight="1">
      <c r="B26" s="700" t="s">
        <v>138</v>
      </c>
      <c r="C26" s="699" t="s">
        <v>15</v>
      </c>
      <c r="D26" s="698">
        <f>★波及効果計算ｼｰﾄ!T28</f>
        <v>0</v>
      </c>
      <c r="E26" s="713">
        <f>★波及効果計算ｼｰﾄ!U28</f>
        <v>0</v>
      </c>
      <c r="F26" s="697">
        <f>★波及効果計算ｼｰﾄ!V28</f>
        <v>0</v>
      </c>
    </row>
    <row r="27" spans="2:6" s="710" customFormat="1" ht="20.25" customHeight="1">
      <c r="B27" s="700" t="s">
        <v>139</v>
      </c>
      <c r="C27" s="705" t="s">
        <v>16</v>
      </c>
      <c r="D27" s="698">
        <f>★波及効果計算ｼｰﾄ!T29</f>
        <v>0</v>
      </c>
      <c r="E27" s="713">
        <f>★波及効果計算ｼｰﾄ!U29</f>
        <v>0</v>
      </c>
      <c r="F27" s="697">
        <f>★波及効果計算ｼｰﾄ!V29</f>
        <v>0</v>
      </c>
    </row>
    <row r="28" spans="2:6" s="710" customFormat="1" ht="20.25" customHeight="1">
      <c r="B28" s="700" t="s">
        <v>140</v>
      </c>
      <c r="C28" s="699" t="s">
        <v>17</v>
      </c>
      <c r="D28" s="698">
        <f>★波及効果計算ｼｰﾄ!T30</f>
        <v>0</v>
      </c>
      <c r="E28" s="713">
        <f>★波及効果計算ｼｰﾄ!U30</f>
        <v>0</v>
      </c>
      <c r="F28" s="697">
        <f>★波及効果計算ｼｰﾄ!V30</f>
        <v>0</v>
      </c>
    </row>
    <row r="29" spans="2:6" s="710" customFormat="1" ht="20.25" customHeight="1">
      <c r="B29" s="700" t="s">
        <v>141</v>
      </c>
      <c r="C29" s="699" t="s">
        <v>18</v>
      </c>
      <c r="D29" s="698">
        <f>★波及効果計算ｼｰﾄ!T31</f>
        <v>0</v>
      </c>
      <c r="E29" s="713">
        <f>★波及効果計算ｼｰﾄ!U31</f>
        <v>0</v>
      </c>
      <c r="F29" s="697">
        <f>★波及効果計算ｼｰﾄ!V31</f>
        <v>0</v>
      </c>
    </row>
    <row r="30" spans="2:6" s="710" customFormat="1" ht="20.25" customHeight="1">
      <c r="B30" s="700" t="s">
        <v>143</v>
      </c>
      <c r="C30" s="699" t="s">
        <v>29</v>
      </c>
      <c r="D30" s="698">
        <f>★波及効果計算ｼｰﾄ!T32</f>
        <v>0</v>
      </c>
      <c r="E30" s="713">
        <f>★波及効果計算ｼｰﾄ!U32</f>
        <v>0</v>
      </c>
      <c r="F30" s="697">
        <f>★波及効果計算ｼｰﾄ!V32</f>
        <v>0</v>
      </c>
    </row>
    <row r="31" spans="2:6" s="710" customFormat="1" ht="20.25" customHeight="1">
      <c r="B31" s="700" t="s">
        <v>145</v>
      </c>
      <c r="C31" s="699" t="s">
        <v>30</v>
      </c>
      <c r="D31" s="698">
        <f>★波及効果計算ｼｰﾄ!T33</f>
        <v>0</v>
      </c>
      <c r="E31" s="713">
        <f>★波及効果計算ｼｰﾄ!U33</f>
        <v>0</v>
      </c>
      <c r="F31" s="697">
        <f>★波及効果計算ｼｰﾄ!V33</f>
        <v>0</v>
      </c>
    </row>
    <row r="32" spans="2:6" s="710" customFormat="1" ht="20.25" customHeight="1">
      <c r="B32" s="700" t="s">
        <v>146</v>
      </c>
      <c r="C32" s="699" t="s">
        <v>19</v>
      </c>
      <c r="D32" s="698">
        <f>★波及効果計算ｼｰﾄ!T34</f>
        <v>0</v>
      </c>
      <c r="E32" s="713">
        <f>★波及効果計算ｼｰﾄ!U34</f>
        <v>0</v>
      </c>
      <c r="F32" s="697">
        <f>★波及効果計算ｼｰﾄ!V34</f>
        <v>0</v>
      </c>
    </row>
    <row r="33" spans="2:6" s="710" customFormat="1" ht="20.25" customHeight="1">
      <c r="B33" s="700" t="s">
        <v>147</v>
      </c>
      <c r="C33" s="699" t="s">
        <v>20</v>
      </c>
      <c r="D33" s="698">
        <f>★波及効果計算ｼｰﾄ!T35</f>
        <v>0</v>
      </c>
      <c r="E33" s="713">
        <f>★波及効果計算ｼｰﾄ!U35</f>
        <v>0</v>
      </c>
      <c r="F33" s="697">
        <f>★波及効果計算ｼｰﾄ!V35</f>
        <v>0</v>
      </c>
    </row>
    <row r="34" spans="2:6" s="710" customFormat="1" ht="20.25" customHeight="1">
      <c r="B34" s="700" t="s">
        <v>149</v>
      </c>
      <c r="C34" s="699" t="s">
        <v>21</v>
      </c>
      <c r="D34" s="698">
        <f>★波及効果計算ｼｰﾄ!T36</f>
        <v>0</v>
      </c>
      <c r="E34" s="713">
        <f>★波及効果計算ｼｰﾄ!U36</f>
        <v>0</v>
      </c>
      <c r="F34" s="697">
        <f>★波及効果計算ｼｰﾄ!V36</f>
        <v>0</v>
      </c>
    </row>
    <row r="35" spans="2:6" s="710" customFormat="1" ht="20.25" customHeight="1">
      <c r="B35" s="700" t="s">
        <v>151</v>
      </c>
      <c r="C35" s="699" t="s">
        <v>32</v>
      </c>
      <c r="D35" s="698">
        <f>★波及効果計算ｼｰﾄ!T37</f>
        <v>0</v>
      </c>
      <c r="E35" s="713">
        <f>★波及効果計算ｼｰﾄ!U37</f>
        <v>0</v>
      </c>
      <c r="F35" s="697">
        <f>★波及効果計算ｼｰﾄ!V37</f>
        <v>0</v>
      </c>
    </row>
    <row r="36" spans="2:6" s="710" customFormat="1" ht="20.25" customHeight="1">
      <c r="B36" s="700" t="s">
        <v>153</v>
      </c>
      <c r="C36" s="699" t="s">
        <v>22</v>
      </c>
      <c r="D36" s="698">
        <f>★波及効果計算ｼｰﾄ!T38</f>
        <v>0</v>
      </c>
      <c r="E36" s="713">
        <f>★波及効果計算ｼｰﾄ!U38</f>
        <v>0</v>
      </c>
      <c r="F36" s="697">
        <f>★波及効果計算ｼｰﾄ!V38</f>
        <v>0</v>
      </c>
    </row>
    <row r="37" spans="2:6" s="710" customFormat="1" ht="20.25" customHeight="1">
      <c r="B37" s="700" t="s">
        <v>155</v>
      </c>
      <c r="C37" s="699" t="s">
        <v>23</v>
      </c>
      <c r="D37" s="698">
        <f>★波及効果計算ｼｰﾄ!T39</f>
        <v>0</v>
      </c>
      <c r="E37" s="713">
        <f>★波及効果計算ｼｰﾄ!U39</f>
        <v>0</v>
      </c>
      <c r="F37" s="697">
        <f>★波及効果計算ｼｰﾄ!V39</f>
        <v>0</v>
      </c>
    </row>
    <row r="38" spans="2:6" s="710" customFormat="1" ht="20.25" customHeight="1">
      <c r="B38" s="700" t="s">
        <v>156</v>
      </c>
      <c r="C38" s="699" t="s">
        <v>24</v>
      </c>
      <c r="D38" s="698">
        <f>★波及効果計算ｼｰﾄ!T40</f>
        <v>0</v>
      </c>
      <c r="E38" s="713">
        <f>★波及効果計算ｼｰﾄ!U40</f>
        <v>0</v>
      </c>
      <c r="F38" s="697">
        <f>★波及効果計算ｼｰﾄ!V40</f>
        <v>0</v>
      </c>
    </row>
    <row r="39" spans="2:6" s="710" customFormat="1" ht="20.25" customHeight="1">
      <c r="B39" s="704" t="s">
        <v>158</v>
      </c>
      <c r="C39" s="703" t="s">
        <v>31</v>
      </c>
      <c r="D39" s="702">
        <f>★波及効果計算ｼｰﾄ!T41</f>
        <v>0</v>
      </c>
      <c r="E39" s="714">
        <f>★波及効果計算ｼｰﾄ!U41</f>
        <v>0</v>
      </c>
      <c r="F39" s="701">
        <f>★波及効果計算ｼｰﾄ!V41</f>
        <v>0</v>
      </c>
    </row>
    <row r="40" spans="2:6" s="710" customFormat="1" ht="20.25" customHeight="1">
      <c r="B40" s="700" t="s">
        <v>160</v>
      </c>
      <c r="C40" s="699" t="s">
        <v>447</v>
      </c>
      <c r="D40" s="698">
        <f>★波及効果計算ｼｰﾄ!T42</f>
        <v>0</v>
      </c>
      <c r="E40" s="713">
        <f>★波及効果計算ｼｰﾄ!U42</f>
        <v>0</v>
      </c>
      <c r="F40" s="697">
        <f>★波及効果計算ｼｰﾄ!V42</f>
        <v>0</v>
      </c>
    </row>
    <row r="41" spans="2:6" s="710" customFormat="1" ht="20.25" customHeight="1">
      <c r="B41" s="696" t="s">
        <v>162</v>
      </c>
      <c r="C41" s="695" t="s">
        <v>25</v>
      </c>
      <c r="D41" s="694">
        <f>★波及効果計算ｼｰﾄ!T43</f>
        <v>0</v>
      </c>
      <c r="E41" s="712">
        <f>★波及効果計算ｼｰﾄ!U43</f>
        <v>0</v>
      </c>
      <c r="F41" s="693">
        <f>★波及効果計算ｼｰﾄ!V43</f>
        <v>0</v>
      </c>
    </row>
    <row r="42" spans="2:6" s="710" customFormat="1" ht="20.25" customHeight="1">
      <c r="B42" s="700" t="s">
        <v>164</v>
      </c>
      <c r="C42" s="699" t="s">
        <v>26</v>
      </c>
      <c r="D42" s="698">
        <f>★波及効果計算ｼｰﾄ!T44</f>
        <v>0</v>
      </c>
      <c r="E42" s="713">
        <f>★波及効果計算ｼｰﾄ!U44</f>
        <v>0</v>
      </c>
      <c r="F42" s="697">
        <f>★波及効果計算ｼｰﾄ!V44</f>
        <v>0</v>
      </c>
    </row>
    <row r="43" spans="2:6" s="710" customFormat="1" ht="20.25" customHeight="1">
      <c r="B43" s="700" t="s">
        <v>166</v>
      </c>
      <c r="C43" s="699" t="s">
        <v>27</v>
      </c>
      <c r="D43" s="698">
        <f>★波及効果計算ｼｰﾄ!T45</f>
        <v>0</v>
      </c>
      <c r="E43" s="713">
        <f>★波及効果計算ｼｰﾄ!U45</f>
        <v>0</v>
      </c>
      <c r="F43" s="697">
        <f>★波及効果計算ｼｰﾄ!V45</f>
        <v>0</v>
      </c>
    </row>
    <row r="44" spans="2:6" s="710" customFormat="1" ht="20.25" customHeight="1">
      <c r="B44" s="696" t="s">
        <v>168</v>
      </c>
      <c r="C44" s="695" t="s">
        <v>28</v>
      </c>
      <c r="D44" s="694">
        <f>★波及効果計算ｼｰﾄ!T46</f>
        <v>0</v>
      </c>
      <c r="E44" s="712">
        <f>★波及効果計算ｼｰﾄ!U46</f>
        <v>0</v>
      </c>
      <c r="F44" s="693">
        <f>★波及効果計算ｼｰﾄ!V46</f>
        <v>0</v>
      </c>
    </row>
    <row r="45" spans="2:6" s="710" customFormat="1" ht="20.25" customHeight="1">
      <c r="B45" s="692"/>
      <c r="C45" s="691" t="s">
        <v>578</v>
      </c>
      <c r="D45" s="690">
        <f>SUM(D6:D44)</f>
        <v>0</v>
      </c>
      <c r="E45" s="711">
        <f>SUM(E6:E44)</f>
        <v>0</v>
      </c>
      <c r="F45" s="689">
        <f>SUM(F6:F44)</f>
        <v>0</v>
      </c>
    </row>
    <row r="46" spans="2:6" ht="20.25" customHeight="1">
      <c r="B46" s="688" t="s">
        <v>579</v>
      </c>
    </row>
    <row r="47" spans="2:6" ht="20.25" customHeight="1"/>
    <row r="48" spans="2:6" ht="20.25" customHeight="1">
      <c r="B48" s="1374" t="s">
        <v>580</v>
      </c>
      <c r="C48" s="1375"/>
      <c r="D48" s="709"/>
    </row>
    <row r="49" spans="2:5" ht="20.25" customHeight="1">
      <c r="E49" s="708" t="s">
        <v>581</v>
      </c>
    </row>
    <row r="50" spans="2:5" ht="20.25" customHeight="1">
      <c r="B50" s="1644" t="s">
        <v>569</v>
      </c>
      <c r="C50" s="1645"/>
      <c r="D50" s="1648" t="s">
        <v>583</v>
      </c>
      <c r="E50" s="1650"/>
    </row>
    <row r="51" spans="2:5" ht="20.25" customHeight="1">
      <c r="B51" s="1646"/>
      <c r="C51" s="1647"/>
      <c r="D51" s="707" t="s">
        <v>584</v>
      </c>
      <c r="E51" s="706" t="s">
        <v>585</v>
      </c>
    </row>
    <row r="52" spans="2:5" ht="20.25" customHeight="1">
      <c r="B52" s="696" t="s">
        <v>263</v>
      </c>
      <c r="C52" s="695" t="s">
        <v>0</v>
      </c>
      <c r="D52" s="694">
        <f>★波及効果計算ｼｰﾄ!J54</f>
        <v>0</v>
      </c>
      <c r="E52" s="693">
        <f>★波及効果計算ｼｰﾄ!K54</f>
        <v>0</v>
      </c>
    </row>
    <row r="53" spans="2:5" ht="20.25" customHeight="1">
      <c r="B53" s="700" t="s">
        <v>265</v>
      </c>
      <c r="C53" s="699" t="s">
        <v>574</v>
      </c>
      <c r="D53" s="698">
        <f>★波及効果計算ｼｰﾄ!J55</f>
        <v>0</v>
      </c>
      <c r="E53" s="697">
        <f>★波及効果計算ｼｰﾄ!K55</f>
        <v>0</v>
      </c>
    </row>
    <row r="54" spans="2:5" ht="20.25" customHeight="1">
      <c r="B54" s="700" t="s">
        <v>267</v>
      </c>
      <c r="C54" s="699" t="s">
        <v>575</v>
      </c>
      <c r="D54" s="698">
        <f>★波及効果計算ｼｰﾄ!J56</f>
        <v>0</v>
      </c>
      <c r="E54" s="697">
        <f>★波及効果計算ｼｰﾄ!K56</f>
        <v>0</v>
      </c>
    </row>
    <row r="55" spans="2:5" ht="20.25" customHeight="1">
      <c r="B55" s="700" t="s">
        <v>268</v>
      </c>
      <c r="C55" s="699" t="s">
        <v>3</v>
      </c>
      <c r="D55" s="698">
        <f>★波及効果計算ｼｰﾄ!J57</f>
        <v>0</v>
      </c>
      <c r="E55" s="697">
        <f>★波及効果計算ｼｰﾄ!K57</f>
        <v>0</v>
      </c>
    </row>
    <row r="56" spans="2:5" ht="20.25" customHeight="1">
      <c r="B56" s="700" t="s">
        <v>269</v>
      </c>
      <c r="C56" s="699" t="s">
        <v>4</v>
      </c>
      <c r="D56" s="698">
        <f>★波及効果計算ｼｰﾄ!J58</f>
        <v>0</v>
      </c>
      <c r="E56" s="697">
        <f>★波及効果計算ｼｰﾄ!K58</f>
        <v>0</v>
      </c>
    </row>
    <row r="57" spans="2:5" ht="20.25" customHeight="1">
      <c r="B57" s="700" t="s">
        <v>271</v>
      </c>
      <c r="C57" s="699" t="s">
        <v>5</v>
      </c>
      <c r="D57" s="698">
        <f>★波及効果計算ｼｰﾄ!J59</f>
        <v>0</v>
      </c>
      <c r="E57" s="697">
        <f>★波及効果計算ｼｰﾄ!K59</f>
        <v>0</v>
      </c>
    </row>
    <row r="58" spans="2:5" ht="20.25" customHeight="1">
      <c r="B58" s="700" t="s">
        <v>273</v>
      </c>
      <c r="C58" s="705" t="s">
        <v>6</v>
      </c>
      <c r="D58" s="698">
        <f>★波及効果計算ｼｰﾄ!J60</f>
        <v>0</v>
      </c>
      <c r="E58" s="697">
        <f>★波及効果計算ｼｰﾄ!K60</f>
        <v>0</v>
      </c>
    </row>
    <row r="59" spans="2:5" ht="20.25" customHeight="1">
      <c r="B59" s="700" t="s">
        <v>274</v>
      </c>
      <c r="C59" s="699" t="s">
        <v>7</v>
      </c>
      <c r="D59" s="698">
        <f>★波及効果計算ｼｰﾄ!J61</f>
        <v>0</v>
      </c>
      <c r="E59" s="697">
        <f>★波及効果計算ｼｰﾄ!K61</f>
        <v>0</v>
      </c>
    </row>
    <row r="60" spans="2:5" ht="20.25" customHeight="1">
      <c r="B60" s="700" t="s">
        <v>277</v>
      </c>
      <c r="C60" s="699" t="s">
        <v>8</v>
      </c>
      <c r="D60" s="698">
        <f>★波及効果計算ｼｰﾄ!J62</f>
        <v>0</v>
      </c>
      <c r="E60" s="697">
        <f>★波及効果計算ｼｰﾄ!K62</f>
        <v>0</v>
      </c>
    </row>
    <row r="61" spans="2:5" ht="20.25" customHeight="1">
      <c r="B61" s="700" t="s">
        <v>120</v>
      </c>
      <c r="C61" s="699" t="s">
        <v>576</v>
      </c>
      <c r="D61" s="698">
        <f>★波及効果計算ｼｰﾄ!J63</f>
        <v>0</v>
      </c>
      <c r="E61" s="697">
        <f>★波及効果計算ｼｰﾄ!K63</f>
        <v>0</v>
      </c>
    </row>
    <row r="62" spans="2:5" ht="20.25" customHeight="1">
      <c r="B62" s="700" t="s">
        <v>121</v>
      </c>
      <c r="C62" s="699" t="s">
        <v>9</v>
      </c>
      <c r="D62" s="698">
        <f>★波及効果計算ｼｰﾄ!J64</f>
        <v>0</v>
      </c>
      <c r="E62" s="697">
        <f>★波及効果計算ｼｰﾄ!K64</f>
        <v>0</v>
      </c>
    </row>
    <row r="63" spans="2:5" ht="20.25" customHeight="1">
      <c r="B63" s="700" t="s">
        <v>123</v>
      </c>
      <c r="C63" s="699" t="s">
        <v>10</v>
      </c>
      <c r="D63" s="698">
        <f>★波及効果計算ｼｰﾄ!J65</f>
        <v>0</v>
      </c>
      <c r="E63" s="697">
        <f>★波及効果計算ｼｰﾄ!K65</f>
        <v>0</v>
      </c>
    </row>
    <row r="64" spans="2:5" ht="20.25" customHeight="1">
      <c r="B64" s="700" t="s">
        <v>125</v>
      </c>
      <c r="C64" s="699" t="s">
        <v>11</v>
      </c>
      <c r="D64" s="698">
        <f>★波及効果計算ｼｰﾄ!J66</f>
        <v>0</v>
      </c>
      <c r="E64" s="697">
        <f>★波及効果計算ｼｰﾄ!K66</f>
        <v>0</v>
      </c>
    </row>
    <row r="65" spans="2:5" ht="20.25" customHeight="1">
      <c r="B65" s="700" t="s">
        <v>127</v>
      </c>
      <c r="C65" s="699" t="s">
        <v>12</v>
      </c>
      <c r="D65" s="698">
        <f>★波及効果計算ｼｰﾄ!J67</f>
        <v>0</v>
      </c>
      <c r="E65" s="697">
        <f>★波及効果計算ｼｰﾄ!K67</f>
        <v>0</v>
      </c>
    </row>
    <row r="66" spans="2:5" ht="20.25" customHeight="1">
      <c r="B66" s="700" t="s">
        <v>128</v>
      </c>
      <c r="C66" s="699" t="s">
        <v>418</v>
      </c>
      <c r="D66" s="698">
        <f>★波及効果計算ｼｰﾄ!J68</f>
        <v>0</v>
      </c>
      <c r="E66" s="697">
        <f>★波及効果計算ｼｰﾄ!K68</f>
        <v>0</v>
      </c>
    </row>
    <row r="67" spans="2:5" ht="20.25" customHeight="1">
      <c r="B67" s="696" t="s">
        <v>129</v>
      </c>
      <c r="C67" s="695" t="s">
        <v>419</v>
      </c>
      <c r="D67" s="694">
        <f>★波及効果計算ｼｰﾄ!J69</f>
        <v>0</v>
      </c>
      <c r="E67" s="693">
        <f>★波及効果計算ｼｰﾄ!K69</f>
        <v>0</v>
      </c>
    </row>
    <row r="68" spans="2:5" ht="20.25" customHeight="1">
      <c r="B68" s="700" t="s">
        <v>131</v>
      </c>
      <c r="C68" s="699" t="s">
        <v>420</v>
      </c>
      <c r="D68" s="698">
        <f>★波及効果計算ｼｰﾄ!J70</f>
        <v>0</v>
      </c>
      <c r="E68" s="697">
        <f>★波及効果計算ｼｰﾄ!K70</f>
        <v>0</v>
      </c>
    </row>
    <row r="69" spans="2:5" ht="20.25" customHeight="1">
      <c r="B69" s="700" t="s">
        <v>133</v>
      </c>
      <c r="C69" s="699" t="s">
        <v>14</v>
      </c>
      <c r="D69" s="698">
        <f>★波及効果計算ｼｰﾄ!J71</f>
        <v>0</v>
      </c>
      <c r="E69" s="697">
        <f>★波及効果計算ｼｰﾄ!K71</f>
        <v>0</v>
      </c>
    </row>
    <row r="70" spans="2:5" ht="20.25" customHeight="1">
      <c r="B70" s="700" t="s">
        <v>135</v>
      </c>
      <c r="C70" s="699" t="s">
        <v>13</v>
      </c>
      <c r="D70" s="698">
        <f>★波及効果計算ｼｰﾄ!J72</f>
        <v>0</v>
      </c>
      <c r="E70" s="697">
        <f>★波及効果計算ｼｰﾄ!K72</f>
        <v>0</v>
      </c>
    </row>
    <row r="71" spans="2:5" ht="20.25" customHeight="1">
      <c r="B71" s="700" t="s">
        <v>136</v>
      </c>
      <c r="C71" s="699" t="s">
        <v>577</v>
      </c>
      <c r="D71" s="698">
        <f>★波及効果計算ｼｰﾄ!J73</f>
        <v>0</v>
      </c>
      <c r="E71" s="697">
        <f>★波及効果計算ｼｰﾄ!K73</f>
        <v>0</v>
      </c>
    </row>
    <row r="72" spans="2:5" ht="20.25" customHeight="1">
      <c r="B72" s="700" t="s">
        <v>138</v>
      </c>
      <c r="C72" s="699" t="s">
        <v>15</v>
      </c>
      <c r="D72" s="698">
        <f>★波及効果計算ｼｰﾄ!J74</f>
        <v>0</v>
      </c>
      <c r="E72" s="697">
        <f>★波及効果計算ｼｰﾄ!K74</f>
        <v>0</v>
      </c>
    </row>
    <row r="73" spans="2:5" ht="20.25" customHeight="1">
      <c r="B73" s="700" t="s">
        <v>139</v>
      </c>
      <c r="C73" s="705" t="s">
        <v>16</v>
      </c>
      <c r="D73" s="698">
        <f>★波及効果計算ｼｰﾄ!J75</f>
        <v>0</v>
      </c>
      <c r="E73" s="697">
        <f>★波及効果計算ｼｰﾄ!K75</f>
        <v>0</v>
      </c>
    </row>
    <row r="74" spans="2:5" ht="20.25" customHeight="1">
      <c r="B74" s="700" t="s">
        <v>140</v>
      </c>
      <c r="C74" s="699" t="s">
        <v>17</v>
      </c>
      <c r="D74" s="698">
        <f>★波及効果計算ｼｰﾄ!J76</f>
        <v>0</v>
      </c>
      <c r="E74" s="697">
        <f>★波及効果計算ｼｰﾄ!K76</f>
        <v>0</v>
      </c>
    </row>
    <row r="75" spans="2:5" ht="20.25" customHeight="1">
      <c r="B75" s="700" t="s">
        <v>141</v>
      </c>
      <c r="C75" s="699" t="s">
        <v>18</v>
      </c>
      <c r="D75" s="698">
        <f>★波及効果計算ｼｰﾄ!J77</f>
        <v>0</v>
      </c>
      <c r="E75" s="697">
        <f>★波及効果計算ｼｰﾄ!K77</f>
        <v>0</v>
      </c>
    </row>
    <row r="76" spans="2:5" ht="20.25" customHeight="1">
      <c r="B76" s="700" t="s">
        <v>143</v>
      </c>
      <c r="C76" s="699" t="s">
        <v>29</v>
      </c>
      <c r="D76" s="698">
        <f>★波及効果計算ｼｰﾄ!J78</f>
        <v>0</v>
      </c>
      <c r="E76" s="697">
        <f>★波及効果計算ｼｰﾄ!K78</f>
        <v>0</v>
      </c>
    </row>
    <row r="77" spans="2:5" ht="20.25" customHeight="1">
      <c r="B77" s="700" t="s">
        <v>145</v>
      </c>
      <c r="C77" s="699" t="s">
        <v>30</v>
      </c>
      <c r="D77" s="698">
        <f>★波及効果計算ｼｰﾄ!J79</f>
        <v>0</v>
      </c>
      <c r="E77" s="697">
        <f>★波及効果計算ｼｰﾄ!K79</f>
        <v>0</v>
      </c>
    </row>
    <row r="78" spans="2:5" ht="20.25" customHeight="1">
      <c r="B78" s="700" t="s">
        <v>146</v>
      </c>
      <c r="C78" s="699" t="s">
        <v>19</v>
      </c>
      <c r="D78" s="698">
        <f>★波及効果計算ｼｰﾄ!J80</f>
        <v>0</v>
      </c>
      <c r="E78" s="697">
        <f>★波及効果計算ｼｰﾄ!K80</f>
        <v>0</v>
      </c>
    </row>
    <row r="79" spans="2:5" ht="20.25" customHeight="1">
      <c r="B79" s="700" t="s">
        <v>147</v>
      </c>
      <c r="C79" s="699" t="s">
        <v>20</v>
      </c>
      <c r="D79" s="698">
        <f>★波及効果計算ｼｰﾄ!J81</f>
        <v>0</v>
      </c>
      <c r="E79" s="697">
        <f>★波及効果計算ｼｰﾄ!K81</f>
        <v>0</v>
      </c>
    </row>
    <row r="80" spans="2:5" ht="20.25" customHeight="1">
      <c r="B80" s="700" t="s">
        <v>149</v>
      </c>
      <c r="C80" s="699" t="s">
        <v>21</v>
      </c>
      <c r="D80" s="698">
        <f>★波及効果計算ｼｰﾄ!J82</f>
        <v>0</v>
      </c>
      <c r="E80" s="697">
        <f>★波及効果計算ｼｰﾄ!K82</f>
        <v>0</v>
      </c>
    </row>
    <row r="81" spans="2:5" ht="20.25" customHeight="1">
      <c r="B81" s="700" t="s">
        <v>151</v>
      </c>
      <c r="C81" s="699" t="s">
        <v>32</v>
      </c>
      <c r="D81" s="698">
        <f>★波及効果計算ｼｰﾄ!J83</f>
        <v>0</v>
      </c>
      <c r="E81" s="697">
        <f>★波及効果計算ｼｰﾄ!K83</f>
        <v>0</v>
      </c>
    </row>
    <row r="82" spans="2:5" ht="20.25" customHeight="1">
      <c r="B82" s="700" t="s">
        <v>153</v>
      </c>
      <c r="C82" s="699" t="s">
        <v>22</v>
      </c>
      <c r="D82" s="698">
        <f>★波及効果計算ｼｰﾄ!J84</f>
        <v>0</v>
      </c>
      <c r="E82" s="697">
        <f>★波及効果計算ｼｰﾄ!K84</f>
        <v>0</v>
      </c>
    </row>
    <row r="83" spans="2:5" ht="20.25" customHeight="1">
      <c r="B83" s="700" t="s">
        <v>155</v>
      </c>
      <c r="C83" s="699" t="s">
        <v>23</v>
      </c>
      <c r="D83" s="698">
        <f>★波及効果計算ｼｰﾄ!J85</f>
        <v>0</v>
      </c>
      <c r="E83" s="697">
        <f>★波及効果計算ｼｰﾄ!K85</f>
        <v>0</v>
      </c>
    </row>
    <row r="84" spans="2:5" ht="20.25" customHeight="1">
      <c r="B84" s="700" t="s">
        <v>156</v>
      </c>
      <c r="C84" s="699" t="s">
        <v>24</v>
      </c>
      <c r="D84" s="698">
        <f>★波及効果計算ｼｰﾄ!J86</f>
        <v>0</v>
      </c>
      <c r="E84" s="697">
        <f>★波及効果計算ｼｰﾄ!K86</f>
        <v>0</v>
      </c>
    </row>
    <row r="85" spans="2:5" ht="20.25" customHeight="1">
      <c r="B85" s="704" t="s">
        <v>158</v>
      </c>
      <c r="C85" s="703" t="s">
        <v>31</v>
      </c>
      <c r="D85" s="702">
        <f>★波及効果計算ｼｰﾄ!J87</f>
        <v>0</v>
      </c>
      <c r="E85" s="701">
        <f>★波及効果計算ｼｰﾄ!K87</f>
        <v>0</v>
      </c>
    </row>
    <row r="86" spans="2:5" ht="20.25" customHeight="1">
      <c r="B86" s="700" t="s">
        <v>160</v>
      </c>
      <c r="C86" s="699" t="s">
        <v>447</v>
      </c>
      <c r="D86" s="698">
        <f>★波及効果計算ｼｰﾄ!J88</f>
        <v>0</v>
      </c>
      <c r="E86" s="697">
        <f>★波及効果計算ｼｰﾄ!K88</f>
        <v>0</v>
      </c>
    </row>
    <row r="87" spans="2:5" ht="20.25" customHeight="1">
      <c r="B87" s="696" t="s">
        <v>162</v>
      </c>
      <c r="C87" s="695" t="s">
        <v>25</v>
      </c>
      <c r="D87" s="694">
        <f>★波及効果計算ｼｰﾄ!J89</f>
        <v>0</v>
      </c>
      <c r="E87" s="693">
        <f>★波及効果計算ｼｰﾄ!K89</f>
        <v>0</v>
      </c>
    </row>
    <row r="88" spans="2:5" ht="20.25" customHeight="1">
      <c r="B88" s="700" t="s">
        <v>164</v>
      </c>
      <c r="C88" s="699" t="s">
        <v>26</v>
      </c>
      <c r="D88" s="698">
        <f>★波及効果計算ｼｰﾄ!J90</f>
        <v>0</v>
      </c>
      <c r="E88" s="697">
        <f>★波及効果計算ｼｰﾄ!K90</f>
        <v>0</v>
      </c>
    </row>
    <row r="89" spans="2:5" ht="20.25" customHeight="1">
      <c r="B89" s="700" t="s">
        <v>166</v>
      </c>
      <c r="C89" s="699" t="s">
        <v>27</v>
      </c>
      <c r="D89" s="698">
        <f>★波及効果計算ｼｰﾄ!J91</f>
        <v>0</v>
      </c>
      <c r="E89" s="697">
        <f>★波及効果計算ｼｰﾄ!K91</f>
        <v>0</v>
      </c>
    </row>
    <row r="90" spans="2:5" ht="20.25" customHeight="1">
      <c r="B90" s="696" t="s">
        <v>168</v>
      </c>
      <c r="C90" s="695" t="s">
        <v>28</v>
      </c>
      <c r="D90" s="694">
        <f>★波及効果計算ｼｰﾄ!J92</f>
        <v>0</v>
      </c>
      <c r="E90" s="693">
        <f>★波及効果計算ｼｰﾄ!K92</f>
        <v>0</v>
      </c>
    </row>
    <row r="91" spans="2:5" ht="20.25" customHeight="1">
      <c r="B91" s="692"/>
      <c r="C91" s="691" t="s">
        <v>578</v>
      </c>
      <c r="D91" s="690">
        <f>SUM(D52:D90)</f>
        <v>0</v>
      </c>
      <c r="E91" s="689">
        <f>SUM(E52:E90)</f>
        <v>0</v>
      </c>
    </row>
  </sheetData>
  <sheetProtection algorithmName="SHA-512" hashValue="Uve0Le6IOVWojpsJAKJzTriJrEq/X0o68JATmneRxJ/dlAVfTzCK0W7w5J5zwSxV4S+d95McqR+xV6ozcCaREQ==" saltValue="P9ARDvQ9o219i1FU5wQMTQ==" spinCount="100000" sheet="1"/>
  <mergeCells count="6">
    <mergeCell ref="B2:C2"/>
    <mergeCell ref="B4:C5"/>
    <mergeCell ref="D4:F4"/>
    <mergeCell ref="B48:C48"/>
    <mergeCell ref="B50:C51"/>
    <mergeCell ref="D50:E50"/>
  </mergeCells>
  <phoneticPr fontId="28"/>
  <pageMargins left="0.78740157480314965" right="0.78740157480314965" top="0.78740157480314965" bottom="0.78740157480314965" header="0" footer="0.19685039370078741"/>
  <pageSetup paperSize="9" scale="84" firstPageNumber="2" orientation="portrait" useFirstPageNumber="1" r:id="rId1"/>
  <headerFooter alignWithMargins="0">
    <oddFooter>&amp;P ページ</oddFooter>
  </headerFooter>
  <rowBreaks count="1" manualBreakCount="1">
    <brk id="46" min="1" max="5"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7C072-AEB8-4D16-BC61-69FE17760B38}">
  <sheetPr>
    <tabColor rgb="FFFFC000"/>
  </sheetPr>
  <dimension ref="B1:AH100"/>
  <sheetViews>
    <sheetView view="pageBreakPreview" zoomScaleNormal="100" zoomScaleSheetLayoutView="100" workbookViewId="0"/>
  </sheetViews>
  <sheetFormatPr defaultColWidth="3.5" defaultRowHeight="15.75" customHeight="1"/>
  <cols>
    <col min="1" max="1" width="2.1640625" style="719" customWidth="1"/>
    <col min="2" max="16384" width="3.5" style="719"/>
  </cols>
  <sheetData>
    <row r="1" spans="2:33" ht="15" customHeight="1"/>
    <row r="2" spans="2:33" ht="20.25" customHeight="1">
      <c r="B2" s="1374" t="s">
        <v>586</v>
      </c>
      <c r="C2" s="1468"/>
      <c r="D2" s="1468"/>
      <c r="E2" s="1468"/>
      <c r="F2" s="1468"/>
      <c r="G2" s="1468"/>
      <c r="H2" s="1468"/>
      <c r="I2" s="1468"/>
      <c r="J2" s="1468"/>
      <c r="K2" s="1468"/>
      <c r="L2" s="1375"/>
    </row>
    <row r="3" spans="2:33" ht="9" customHeight="1">
      <c r="B3" s="736"/>
    </row>
    <row r="4" spans="2:33" ht="16.5" customHeight="1">
      <c r="B4" s="720"/>
      <c r="C4" s="720"/>
      <c r="D4" s="720"/>
      <c r="E4" s="720"/>
      <c r="F4" s="720"/>
      <c r="G4" s="720"/>
      <c r="H4" s="720"/>
      <c r="I4" s="720"/>
      <c r="J4" s="720"/>
      <c r="K4" s="720"/>
      <c r="M4" s="720"/>
      <c r="N4" s="720"/>
      <c r="AG4" s="735" t="s">
        <v>587</v>
      </c>
    </row>
    <row r="5" spans="2:33" ht="16.5" customHeight="1">
      <c r="B5" s="720"/>
      <c r="C5" s="1659" t="s">
        <v>1171</v>
      </c>
      <c r="D5" s="1660"/>
      <c r="E5" s="1660"/>
      <c r="F5" s="1660"/>
      <c r="G5" s="1660"/>
      <c r="H5" s="1660"/>
      <c r="I5" s="1660"/>
      <c r="J5" s="1660"/>
      <c r="K5" s="1660"/>
      <c r="L5" s="1660"/>
      <c r="M5" s="1660"/>
      <c r="N5" s="1660"/>
      <c r="O5" s="1660"/>
      <c r="P5" s="1660"/>
      <c r="Q5" s="1660"/>
      <c r="R5" s="1660"/>
      <c r="S5" s="1660"/>
      <c r="T5" s="1660"/>
      <c r="U5" s="1660"/>
      <c r="V5" s="1660"/>
      <c r="W5" s="1660"/>
      <c r="X5" s="1660"/>
      <c r="Y5" s="1660"/>
      <c r="Z5" s="1660"/>
      <c r="AA5" s="1660"/>
      <c r="AB5" s="1660"/>
      <c r="AC5" s="1660"/>
      <c r="AD5" s="1660"/>
      <c r="AE5" s="1660"/>
      <c r="AF5" s="1660"/>
      <c r="AG5" s="1661"/>
    </row>
    <row r="6" spans="2:33" ht="16.5" customHeight="1">
      <c r="B6" s="720"/>
      <c r="C6" s="1662"/>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c r="AE6" s="1663"/>
      <c r="AF6" s="1663"/>
      <c r="AG6" s="1664"/>
    </row>
    <row r="7" spans="2:33" ht="16.5" customHeight="1">
      <c r="B7" s="720"/>
      <c r="C7" s="1665">
        <f>★波及効果計算ｼｰﾄ!D47</f>
        <v>0</v>
      </c>
      <c r="D7" s="1666"/>
      <c r="E7" s="1666"/>
      <c r="F7" s="1666"/>
      <c r="G7" s="1666"/>
      <c r="H7" s="1666"/>
      <c r="I7" s="1666"/>
      <c r="J7" s="1666"/>
      <c r="K7" s="1666"/>
      <c r="L7" s="1666"/>
      <c r="M7" s="1666"/>
      <c r="N7" s="1666"/>
      <c r="O7" s="1666"/>
      <c r="P7" s="1666"/>
      <c r="Q7" s="1666"/>
      <c r="R7" s="1666"/>
      <c r="S7" s="1666"/>
      <c r="T7" s="1666"/>
      <c r="U7" s="1666"/>
      <c r="V7" s="1666"/>
      <c r="W7" s="1666"/>
      <c r="X7" s="1666"/>
      <c r="Y7" s="1666"/>
      <c r="Z7" s="1666"/>
      <c r="AA7" s="1666"/>
      <c r="AB7" s="1666"/>
      <c r="AC7" s="1666"/>
      <c r="AD7" s="1666"/>
      <c r="AE7" s="1666"/>
      <c r="AF7" s="1666"/>
      <c r="AG7" s="1667"/>
    </row>
    <row r="8" spans="2:33" ht="16.5" customHeight="1">
      <c r="B8" s="720"/>
      <c r="C8" s="720"/>
      <c r="D8" s="720"/>
      <c r="E8" s="720"/>
      <c r="F8" s="734"/>
      <c r="G8" s="720"/>
      <c r="H8" s="720"/>
      <c r="I8" s="720"/>
      <c r="J8" s="720"/>
      <c r="K8" s="720"/>
      <c r="L8" s="720"/>
      <c r="M8" s="720"/>
      <c r="N8" s="720"/>
    </row>
    <row r="9" spans="2:33" ht="16.5" customHeight="1">
      <c r="C9" s="720"/>
      <c r="D9" s="733"/>
      <c r="E9" s="720"/>
      <c r="F9" s="720"/>
      <c r="G9" s="720"/>
      <c r="H9" s="720"/>
      <c r="I9" s="720"/>
      <c r="J9" s="720"/>
      <c r="K9" s="720"/>
      <c r="L9" s="720"/>
      <c r="M9" s="720"/>
      <c r="N9" s="720"/>
      <c r="Q9" s="720" t="s">
        <v>1176</v>
      </c>
    </row>
    <row r="10" spans="2:33" ht="16.5" customHeight="1">
      <c r="B10" s="733"/>
      <c r="C10" s="720"/>
      <c r="D10" s="720"/>
      <c r="E10" s="720"/>
      <c r="F10" s="720"/>
      <c r="G10" s="720"/>
      <c r="H10" s="720"/>
      <c r="I10" s="720"/>
      <c r="J10" s="720"/>
      <c r="K10" s="731" t="s">
        <v>589</v>
      </c>
      <c r="L10" s="731"/>
      <c r="M10" s="220"/>
      <c r="N10" s="220"/>
      <c r="O10" s="221"/>
      <c r="P10" s="221"/>
      <c r="Q10" s="221"/>
      <c r="R10" s="221"/>
      <c r="S10" s="221"/>
      <c r="T10" s="221"/>
      <c r="U10" s="221"/>
      <c r="V10" s="221"/>
      <c r="W10" s="221"/>
      <c r="X10" s="221"/>
      <c r="Y10" s="221"/>
      <c r="Z10" s="221"/>
      <c r="AA10" s="221"/>
      <c r="AB10" s="221"/>
      <c r="AC10" s="221"/>
      <c r="AD10" s="221"/>
      <c r="AE10" s="221"/>
      <c r="AF10" s="221"/>
      <c r="AG10" s="221"/>
    </row>
    <row r="11" spans="2:33" ht="16.5" customHeight="1">
      <c r="B11" s="720"/>
      <c r="C11" s="720"/>
      <c r="D11" s="720"/>
      <c r="E11" s="720"/>
      <c r="F11" s="720"/>
      <c r="G11" s="720"/>
      <c r="H11" s="720"/>
      <c r="I11" s="720"/>
      <c r="J11" s="720"/>
      <c r="K11" s="1069"/>
      <c r="L11" s="1659" t="s">
        <v>1175</v>
      </c>
      <c r="M11" s="1660"/>
      <c r="N11" s="1660"/>
      <c r="O11" s="1660"/>
      <c r="P11" s="1660"/>
      <c r="Q11" s="1660"/>
      <c r="R11" s="1660"/>
      <c r="S11" s="1660"/>
      <c r="T11" s="1660"/>
      <c r="U11" s="1660"/>
      <c r="V11" s="1660"/>
      <c r="W11" s="1660"/>
      <c r="X11" s="1660"/>
      <c r="Y11" s="1660"/>
      <c r="Z11" s="1660"/>
      <c r="AA11" s="1660"/>
      <c r="AB11" s="1660"/>
      <c r="AC11" s="1660"/>
      <c r="AD11" s="1660"/>
      <c r="AE11" s="1660"/>
      <c r="AF11" s="1661"/>
      <c r="AG11" s="221"/>
    </row>
    <row r="12" spans="2:33" ht="16.5" customHeight="1">
      <c r="B12" s="720"/>
      <c r="C12" s="720"/>
      <c r="D12" s="720"/>
      <c r="E12" s="720"/>
      <c r="F12" s="720"/>
      <c r="G12" s="720"/>
      <c r="H12" s="720"/>
      <c r="I12" s="720"/>
      <c r="J12" s="720"/>
      <c r="K12" s="1069"/>
      <c r="L12" s="1662"/>
      <c r="M12" s="1663"/>
      <c r="N12" s="1663"/>
      <c r="O12" s="1663"/>
      <c r="P12" s="1663"/>
      <c r="Q12" s="1663"/>
      <c r="R12" s="1663"/>
      <c r="S12" s="1663"/>
      <c r="T12" s="1663"/>
      <c r="U12" s="1663"/>
      <c r="V12" s="1663"/>
      <c r="W12" s="1663"/>
      <c r="X12" s="1663"/>
      <c r="Y12" s="1663"/>
      <c r="Z12" s="1663"/>
      <c r="AA12" s="1663"/>
      <c r="AB12" s="1663"/>
      <c r="AC12" s="1663"/>
      <c r="AD12" s="1663"/>
      <c r="AE12" s="1663"/>
      <c r="AF12" s="1664"/>
      <c r="AG12" s="221"/>
    </row>
    <row r="13" spans="2:33" ht="16.5" customHeight="1">
      <c r="B13" s="720"/>
      <c r="C13" s="723"/>
      <c r="D13" s="723"/>
      <c r="E13" s="723"/>
      <c r="F13" s="723"/>
      <c r="G13" s="723"/>
      <c r="H13" s="723"/>
      <c r="I13" s="723"/>
      <c r="J13" s="723"/>
      <c r="K13" s="1068"/>
      <c r="L13" s="1665">
        <f>★波及効果計算ｼｰﾄ!E47</f>
        <v>0</v>
      </c>
      <c r="M13" s="1666"/>
      <c r="N13" s="1666"/>
      <c r="O13" s="1666"/>
      <c r="P13" s="1666"/>
      <c r="Q13" s="1666"/>
      <c r="R13" s="1666"/>
      <c r="S13" s="1666"/>
      <c r="T13" s="1666"/>
      <c r="U13" s="1666"/>
      <c r="V13" s="1666"/>
      <c r="W13" s="1666"/>
      <c r="X13" s="1666"/>
      <c r="Y13" s="1666"/>
      <c r="Z13" s="1666"/>
      <c r="AA13" s="1666"/>
      <c r="AB13" s="1666"/>
      <c r="AC13" s="1666"/>
      <c r="AD13" s="1666"/>
      <c r="AE13" s="1666"/>
      <c r="AF13" s="1667"/>
      <c r="AG13" s="221"/>
    </row>
    <row r="14" spans="2:33" ht="16.5" customHeight="1">
      <c r="B14" s="720"/>
      <c r="C14" s="720"/>
      <c r="D14" s="720"/>
      <c r="E14" s="720"/>
      <c r="F14" s="720"/>
      <c r="G14" s="720"/>
      <c r="H14" s="720"/>
      <c r="I14" s="720"/>
      <c r="J14" s="720"/>
      <c r="K14" s="220"/>
      <c r="L14" s="220"/>
      <c r="M14" s="220"/>
      <c r="N14" s="220"/>
      <c r="O14" s="221"/>
      <c r="P14" s="221"/>
      <c r="Q14" s="221"/>
      <c r="R14" s="221"/>
      <c r="S14" s="221"/>
      <c r="T14" s="221"/>
      <c r="U14" s="221"/>
      <c r="V14" s="221"/>
      <c r="W14" s="221"/>
      <c r="X14" s="221"/>
      <c r="Y14" s="221"/>
      <c r="Z14" s="221"/>
      <c r="AA14" s="221"/>
      <c r="AB14" s="221"/>
      <c r="AC14" s="221"/>
      <c r="AD14" s="221"/>
      <c r="AE14" s="221"/>
      <c r="AF14" s="221"/>
      <c r="AG14" s="221"/>
    </row>
    <row r="15" spans="2:33" ht="16.5" customHeight="1">
      <c r="B15" s="720"/>
      <c r="C15" s="720"/>
      <c r="D15" s="733"/>
      <c r="E15" s="720"/>
      <c r="F15" s="720"/>
      <c r="G15" s="720"/>
      <c r="H15" s="720"/>
      <c r="I15" s="735" t="s">
        <v>1174</v>
      </c>
      <c r="J15" s="720"/>
      <c r="K15" s="220"/>
      <c r="L15" s="220"/>
      <c r="M15" s="220"/>
      <c r="N15" s="220"/>
      <c r="O15" s="221"/>
      <c r="P15" s="221"/>
      <c r="Q15" s="221"/>
      <c r="R15" s="220"/>
      <c r="S15" s="221"/>
      <c r="T15" s="220" t="s">
        <v>591</v>
      </c>
      <c r="U15" s="221"/>
      <c r="V15" s="221"/>
      <c r="W15" s="220"/>
      <c r="X15" s="220"/>
      <c r="Y15" s="221"/>
      <c r="Z15" s="221"/>
      <c r="AA15" s="220" t="s">
        <v>592</v>
      </c>
      <c r="AB15" s="221"/>
      <c r="AC15" s="221"/>
      <c r="AD15" s="221"/>
      <c r="AE15" s="221"/>
      <c r="AF15" s="221"/>
      <c r="AG15" s="221"/>
    </row>
    <row r="16" spans="2:33" ht="16.5" customHeight="1">
      <c r="B16" s="720"/>
      <c r="C16" s="720"/>
      <c r="D16" s="720"/>
      <c r="E16" s="720"/>
      <c r="F16" s="720"/>
      <c r="G16" s="720"/>
      <c r="H16" s="720"/>
      <c r="I16" s="720"/>
      <c r="J16" s="720"/>
      <c r="K16" s="220"/>
      <c r="L16" s="220"/>
      <c r="M16" s="220"/>
      <c r="N16" s="220"/>
      <c r="O16" s="221"/>
      <c r="P16" s="221"/>
      <c r="Q16" s="221"/>
      <c r="R16" s="221"/>
      <c r="S16" s="221"/>
      <c r="T16" s="221"/>
      <c r="U16" s="221"/>
      <c r="V16" s="221"/>
      <c r="W16" s="221"/>
      <c r="X16" s="221"/>
      <c r="Y16" s="221"/>
      <c r="Z16" s="221"/>
      <c r="AA16" s="221"/>
      <c r="AB16" s="221"/>
      <c r="AC16" s="221"/>
      <c r="AD16" s="221"/>
      <c r="AE16" s="221"/>
      <c r="AF16" s="221"/>
      <c r="AG16" s="221"/>
    </row>
    <row r="17" spans="2:33" ht="16.5" customHeight="1">
      <c r="B17" s="720"/>
      <c r="C17" s="729"/>
      <c r="D17" s="729"/>
      <c r="E17" s="729"/>
      <c r="F17" s="729"/>
      <c r="G17" s="729"/>
      <c r="H17" s="729"/>
      <c r="I17" s="729"/>
      <c r="J17" s="729"/>
      <c r="K17" s="1067"/>
      <c r="L17" s="1067"/>
      <c r="M17" s="1067"/>
      <c r="N17" s="1067"/>
      <c r="O17" s="1067"/>
      <c r="P17" s="1067"/>
      <c r="Q17" s="1067"/>
      <c r="R17" s="1067"/>
      <c r="S17" s="1673" t="s">
        <v>594</v>
      </c>
      <c r="T17" s="1674"/>
      <c r="U17" s="1674"/>
      <c r="V17" s="1674"/>
      <c r="W17" s="1674"/>
      <c r="X17" s="1674"/>
      <c r="Y17" s="1674"/>
      <c r="Z17" s="1674"/>
      <c r="AA17" s="1674"/>
      <c r="AB17" s="1674"/>
      <c r="AC17" s="1674"/>
      <c r="AD17" s="1674"/>
      <c r="AE17" s="1674"/>
      <c r="AF17" s="1675"/>
      <c r="AG17" s="220"/>
    </row>
    <row r="18" spans="2:33" ht="16.5" customHeight="1">
      <c r="B18" s="720"/>
      <c r="C18" s="729"/>
      <c r="D18" s="729"/>
      <c r="E18" s="729"/>
      <c r="F18" s="729"/>
      <c r="G18" s="729"/>
      <c r="H18" s="729"/>
      <c r="I18" s="729"/>
      <c r="J18" s="729"/>
      <c r="K18" s="1067"/>
      <c r="L18" s="1067"/>
      <c r="M18" s="1067"/>
      <c r="N18" s="1067"/>
      <c r="O18" s="1067"/>
      <c r="P18" s="1067"/>
      <c r="Q18" s="1067"/>
      <c r="R18" s="1067"/>
      <c r="S18" s="1066"/>
      <c r="T18" s="743"/>
      <c r="U18" s="1676" t="s">
        <v>595</v>
      </c>
      <c r="V18" s="1677"/>
      <c r="W18" s="1677"/>
      <c r="X18" s="1677"/>
      <c r="Y18" s="1677"/>
      <c r="Z18" s="1677"/>
      <c r="AA18" s="1677"/>
      <c r="AB18" s="1677"/>
      <c r="AC18" s="1677"/>
      <c r="AD18" s="1677"/>
      <c r="AE18" s="1677"/>
      <c r="AF18" s="1678"/>
      <c r="AG18" s="220"/>
    </row>
    <row r="19" spans="2:33" s="721" customFormat="1" ht="16.5" customHeight="1">
      <c r="B19" s="722"/>
      <c r="C19" s="723"/>
      <c r="D19" s="723"/>
      <c r="E19" s="723"/>
      <c r="F19" s="723"/>
      <c r="G19" s="723"/>
      <c r="H19" s="723"/>
      <c r="I19" s="723"/>
      <c r="J19" s="723"/>
      <c r="K19" s="730"/>
      <c r="L19" s="730"/>
      <c r="M19" s="730"/>
      <c r="N19" s="730"/>
      <c r="O19" s="730"/>
      <c r="P19" s="730"/>
      <c r="Q19" s="730"/>
      <c r="R19" s="730"/>
      <c r="S19" s="1665">
        <f>★波及効果計算ｼｰﾄ!F47</f>
        <v>0</v>
      </c>
      <c r="T19" s="1671"/>
      <c r="U19" s="1672">
        <f>★波及効果計算ｼｰﾄ!G47</f>
        <v>0</v>
      </c>
      <c r="V19" s="1666"/>
      <c r="W19" s="1666"/>
      <c r="X19" s="1666"/>
      <c r="Y19" s="1666"/>
      <c r="Z19" s="1666"/>
      <c r="AA19" s="1666"/>
      <c r="AB19" s="1666"/>
      <c r="AC19" s="1666"/>
      <c r="AD19" s="1666"/>
      <c r="AE19" s="1666"/>
      <c r="AF19" s="1667"/>
      <c r="AG19" s="224"/>
    </row>
    <row r="20" spans="2:33" ht="16.5" customHeight="1">
      <c r="B20" s="720"/>
      <c r="C20" s="720"/>
      <c r="D20" s="720"/>
      <c r="E20" s="720"/>
      <c r="F20" s="720"/>
      <c r="G20" s="720"/>
      <c r="H20" s="720"/>
      <c r="I20" s="720"/>
      <c r="J20" s="720"/>
      <c r="K20" s="220"/>
      <c r="L20" s="220"/>
      <c r="M20" s="220"/>
      <c r="N20" s="220"/>
      <c r="O20" s="221"/>
      <c r="P20" s="221"/>
      <c r="Q20" s="221"/>
      <c r="R20" s="221"/>
      <c r="S20" s="221"/>
      <c r="T20" s="221"/>
      <c r="U20" s="221"/>
      <c r="V20" s="221"/>
      <c r="W20" s="221"/>
      <c r="X20" s="221"/>
      <c r="Y20" s="221"/>
      <c r="Z20" s="221"/>
      <c r="AA20" s="221"/>
      <c r="AB20" s="221"/>
      <c r="AC20" s="221"/>
      <c r="AD20" s="221"/>
      <c r="AE20" s="221"/>
      <c r="AF20" s="221"/>
      <c r="AG20" s="221"/>
    </row>
    <row r="21" spans="2:33" ht="16.5" customHeight="1">
      <c r="B21" s="720"/>
      <c r="C21" s="720"/>
      <c r="D21" s="720"/>
      <c r="E21" s="720"/>
      <c r="F21" s="720"/>
      <c r="G21" s="720"/>
      <c r="H21" s="720"/>
      <c r="I21" s="720"/>
      <c r="J21" s="720"/>
      <c r="K21" s="720"/>
      <c r="L21" s="720"/>
      <c r="M21" s="720"/>
      <c r="N21" s="720"/>
    </row>
    <row r="22" spans="2:33" ht="16.5" customHeight="1">
      <c r="B22" s="720"/>
      <c r="C22" s="720"/>
      <c r="D22" s="720"/>
      <c r="E22" s="720"/>
      <c r="F22" s="720"/>
      <c r="G22" s="720"/>
      <c r="H22" s="720"/>
      <c r="I22" s="720"/>
      <c r="J22" s="720"/>
      <c r="K22" s="720"/>
      <c r="L22" s="720"/>
      <c r="M22" s="720"/>
      <c r="N22" s="720"/>
    </row>
    <row r="23" spans="2:33" ht="16.5" customHeight="1">
      <c r="B23" s="720"/>
      <c r="C23" s="1679" t="s">
        <v>1173</v>
      </c>
      <c r="D23" s="1680"/>
      <c r="E23" s="1680"/>
      <c r="F23" s="1680"/>
      <c r="G23" s="1680"/>
      <c r="H23" s="1680"/>
      <c r="I23" s="1680"/>
      <c r="J23" s="1680"/>
      <c r="K23" s="1680"/>
      <c r="L23" s="1680"/>
      <c r="M23" s="1680"/>
      <c r="N23" s="1680"/>
      <c r="O23" s="1680"/>
      <c r="P23" s="1680"/>
      <c r="Q23" s="1680"/>
      <c r="R23" s="1688"/>
      <c r="S23" s="720"/>
      <c r="T23" s="720"/>
      <c r="U23" s="720"/>
      <c r="V23" s="1679" t="s">
        <v>598</v>
      </c>
      <c r="W23" s="1680"/>
      <c r="X23" s="1680"/>
      <c r="Y23" s="1680"/>
      <c r="Z23" s="1680"/>
      <c r="AA23" s="1680"/>
      <c r="AB23" s="1680"/>
      <c r="AC23" s="1680"/>
      <c r="AD23" s="1680"/>
      <c r="AE23" s="1680"/>
      <c r="AF23" s="1680"/>
      <c r="AG23" s="1688"/>
    </row>
    <row r="24" spans="2:33" ht="16.5" customHeight="1">
      <c r="B24" s="720"/>
      <c r="C24" s="1682"/>
      <c r="D24" s="1683"/>
      <c r="E24" s="1683"/>
      <c r="F24" s="1683"/>
      <c r="G24" s="1683"/>
      <c r="H24" s="1683"/>
      <c r="I24" s="1683"/>
      <c r="J24" s="1683"/>
      <c r="K24" s="1683"/>
      <c r="L24" s="1683"/>
      <c r="M24" s="1683"/>
      <c r="N24" s="1683"/>
      <c r="O24" s="1683"/>
      <c r="P24" s="1683"/>
      <c r="Q24" s="1683"/>
      <c r="R24" s="1689"/>
      <c r="S24" s="720"/>
      <c r="T24" s="720"/>
      <c r="U24" s="720"/>
      <c r="V24" s="1682"/>
      <c r="W24" s="1683"/>
      <c r="X24" s="1683"/>
      <c r="Y24" s="1683"/>
      <c r="Z24" s="1683"/>
      <c r="AA24" s="1683"/>
      <c r="AB24" s="1683"/>
      <c r="AC24" s="1683"/>
      <c r="AD24" s="1683"/>
      <c r="AE24" s="1683"/>
      <c r="AF24" s="1683"/>
      <c r="AG24" s="1689"/>
    </row>
    <row r="25" spans="2:33" ht="16.5" customHeight="1">
      <c r="B25" s="720"/>
      <c r="C25" s="1665">
        <f>★波及効果計算ｼｰﾄ!H47</f>
        <v>0</v>
      </c>
      <c r="D25" s="1666"/>
      <c r="E25" s="1666"/>
      <c r="F25" s="1666"/>
      <c r="G25" s="1666"/>
      <c r="H25" s="1666"/>
      <c r="I25" s="1666"/>
      <c r="J25" s="1666"/>
      <c r="K25" s="1666"/>
      <c r="L25" s="1666"/>
      <c r="M25" s="1666"/>
      <c r="N25" s="1666"/>
      <c r="O25" s="1666"/>
      <c r="P25" s="1666"/>
      <c r="Q25" s="1666"/>
      <c r="R25" s="1667"/>
      <c r="S25" s="720"/>
      <c r="T25" s="720"/>
      <c r="U25" s="720"/>
      <c r="V25" s="1665">
        <f>★波及効果計算ｼｰﾄ!M47</f>
        <v>0</v>
      </c>
      <c r="W25" s="1666"/>
      <c r="X25" s="1666"/>
      <c r="Y25" s="1666"/>
      <c r="Z25" s="1666"/>
      <c r="AA25" s="1666"/>
      <c r="AB25" s="1666"/>
      <c r="AC25" s="1666"/>
      <c r="AD25" s="1666"/>
      <c r="AE25" s="1666"/>
      <c r="AF25" s="1666"/>
      <c r="AG25" s="1667"/>
    </row>
    <row r="26" spans="2:33" ht="16.5" customHeight="1">
      <c r="B26" s="720"/>
      <c r="C26" s="720"/>
      <c r="D26" s="720"/>
      <c r="E26" s="720"/>
      <c r="F26" s="720"/>
      <c r="G26" s="720"/>
      <c r="H26" s="720"/>
      <c r="I26" s="720"/>
      <c r="J26" s="720"/>
      <c r="K26" s="720"/>
      <c r="L26" s="720"/>
      <c r="M26" s="720"/>
      <c r="N26" s="720"/>
    </row>
    <row r="27" spans="2:33" ht="16.5" customHeight="1">
      <c r="C27" s="733"/>
      <c r="D27" s="733"/>
      <c r="E27" s="720"/>
      <c r="F27" s="720"/>
      <c r="G27" s="720"/>
      <c r="H27" s="720"/>
      <c r="I27" s="720"/>
      <c r="J27" s="1065" t="s">
        <v>1172</v>
      </c>
      <c r="K27" s="720"/>
      <c r="L27" s="720"/>
      <c r="M27" s="720"/>
      <c r="N27" s="720"/>
      <c r="AB27" s="720" t="s">
        <v>600</v>
      </c>
    </row>
    <row r="28" spans="2:33" ht="16.5" customHeight="1">
      <c r="B28" s="731" t="s">
        <v>558</v>
      </c>
      <c r="C28" s="220"/>
      <c r="D28" s="220"/>
      <c r="E28" s="220"/>
      <c r="F28" s="220"/>
      <c r="G28" s="220"/>
      <c r="H28" s="220"/>
      <c r="I28" s="220"/>
      <c r="J28" s="220"/>
      <c r="K28" s="220"/>
      <c r="L28" s="220"/>
      <c r="M28" s="220"/>
      <c r="N28" s="220"/>
      <c r="O28" s="220"/>
      <c r="P28" s="221"/>
      <c r="Q28" s="221"/>
      <c r="R28" s="221"/>
      <c r="S28" s="221"/>
    </row>
    <row r="29" spans="2:33" ht="16.5" customHeight="1">
      <c r="B29" s="220"/>
      <c r="C29" s="1659" t="s">
        <v>601</v>
      </c>
      <c r="D29" s="1660"/>
      <c r="E29" s="1660"/>
      <c r="F29" s="1660"/>
      <c r="G29" s="1660"/>
      <c r="H29" s="1660"/>
      <c r="I29" s="1660"/>
      <c r="J29" s="1660"/>
      <c r="K29" s="1660"/>
      <c r="L29" s="1660"/>
      <c r="M29" s="1660"/>
      <c r="N29" s="1660"/>
      <c r="O29" s="1660"/>
      <c r="P29" s="1660"/>
      <c r="Q29" s="1660"/>
      <c r="R29" s="1661"/>
      <c r="S29" s="220"/>
      <c r="T29" s="720"/>
      <c r="U29" s="720"/>
      <c r="V29" s="720"/>
      <c r="W29" s="1659" t="s">
        <v>602</v>
      </c>
      <c r="X29" s="1660"/>
      <c r="Y29" s="1660"/>
      <c r="Z29" s="1660"/>
      <c r="AA29" s="1660"/>
      <c r="AB29" s="1660"/>
      <c r="AC29" s="1660"/>
      <c r="AD29" s="1660"/>
      <c r="AE29" s="1660"/>
      <c r="AF29" s="1660"/>
      <c r="AG29" s="1661"/>
    </row>
    <row r="30" spans="2:33" ht="16.5" customHeight="1">
      <c r="B30" s="220"/>
      <c r="C30" s="1662"/>
      <c r="D30" s="1663"/>
      <c r="E30" s="1663"/>
      <c r="F30" s="1663"/>
      <c r="G30" s="1663"/>
      <c r="H30" s="1663"/>
      <c r="I30" s="1663"/>
      <c r="J30" s="1663"/>
      <c r="K30" s="1663"/>
      <c r="L30" s="1663"/>
      <c r="M30" s="1663"/>
      <c r="N30" s="1663"/>
      <c r="O30" s="1663"/>
      <c r="P30" s="1663"/>
      <c r="Q30" s="1663"/>
      <c r="R30" s="1664"/>
      <c r="S30" s="220"/>
      <c r="T30" s="720"/>
      <c r="U30" s="720"/>
      <c r="V30" s="720"/>
      <c r="W30" s="1662"/>
      <c r="X30" s="1663"/>
      <c r="Y30" s="1663"/>
      <c r="Z30" s="1663"/>
      <c r="AA30" s="1663"/>
      <c r="AB30" s="1663"/>
      <c r="AC30" s="1663"/>
      <c r="AD30" s="1663"/>
      <c r="AE30" s="1663"/>
      <c r="AF30" s="1663"/>
      <c r="AG30" s="1664"/>
    </row>
    <row r="31" spans="2:33" ht="16.5" customHeight="1">
      <c r="B31" s="220"/>
      <c r="C31" s="1665">
        <f>★波及効果計算ｼｰﾄ!J47</f>
        <v>0</v>
      </c>
      <c r="D31" s="1666"/>
      <c r="E31" s="1666"/>
      <c r="F31" s="1666"/>
      <c r="G31" s="1666"/>
      <c r="H31" s="1666"/>
      <c r="I31" s="1666"/>
      <c r="J31" s="1666"/>
      <c r="K31" s="1666"/>
      <c r="L31" s="1666"/>
      <c r="M31" s="1666"/>
      <c r="N31" s="1666"/>
      <c r="O31" s="1666"/>
      <c r="P31" s="1666"/>
      <c r="Q31" s="1666"/>
      <c r="R31" s="1667"/>
      <c r="S31" s="220"/>
      <c r="T31" s="720"/>
      <c r="U31" s="720"/>
      <c r="V31" s="720"/>
      <c r="W31" s="1665">
        <f>★波及効果計算ｼｰﾄ!N47</f>
        <v>0</v>
      </c>
      <c r="X31" s="1666"/>
      <c r="Y31" s="1666"/>
      <c r="Z31" s="1666"/>
      <c r="AA31" s="1666"/>
      <c r="AB31" s="1666"/>
      <c r="AC31" s="1666"/>
      <c r="AD31" s="1666"/>
      <c r="AE31" s="1666"/>
      <c r="AF31" s="1666"/>
      <c r="AG31" s="1667"/>
    </row>
    <row r="32" spans="2:33" ht="16.5" customHeight="1">
      <c r="B32" s="220"/>
      <c r="C32" s="220"/>
      <c r="D32" s="220"/>
      <c r="E32" s="220"/>
      <c r="F32" s="220"/>
      <c r="G32" s="220"/>
      <c r="H32" s="220"/>
      <c r="I32" s="220"/>
      <c r="J32" s="220"/>
      <c r="K32" s="220"/>
      <c r="L32" s="220"/>
      <c r="M32" s="220"/>
      <c r="N32" s="220"/>
      <c r="O32" s="220"/>
      <c r="P32" s="220"/>
      <c r="Q32" s="221"/>
      <c r="R32" s="221"/>
      <c r="S32" s="221"/>
    </row>
    <row r="33" spans="2:33" ht="16.5" customHeight="1">
      <c r="B33" s="220"/>
      <c r="C33" s="220"/>
      <c r="D33" s="220"/>
      <c r="E33" s="220" t="s">
        <v>591</v>
      </c>
      <c r="F33" s="220"/>
      <c r="G33" s="220"/>
      <c r="H33" s="220"/>
      <c r="I33" s="220"/>
      <c r="J33" s="220"/>
      <c r="K33" s="220"/>
      <c r="L33" s="220" t="s">
        <v>592</v>
      </c>
      <c r="M33" s="220"/>
      <c r="N33" s="220"/>
      <c r="O33" s="220"/>
      <c r="P33" s="220"/>
      <c r="Q33" s="221"/>
      <c r="R33" s="221"/>
      <c r="S33" s="221"/>
      <c r="AB33" s="720" t="s">
        <v>603</v>
      </c>
    </row>
    <row r="34" spans="2:33" ht="16.5" customHeight="1">
      <c r="B34" s="220"/>
      <c r="C34" s="220"/>
      <c r="D34" s="220"/>
      <c r="E34" s="220"/>
      <c r="F34" s="220"/>
      <c r="G34" s="220"/>
      <c r="H34" s="220"/>
      <c r="I34" s="220"/>
      <c r="J34" s="220"/>
      <c r="K34" s="220"/>
      <c r="L34" s="220"/>
      <c r="M34" s="220"/>
      <c r="N34" s="220"/>
      <c r="O34" s="220"/>
      <c r="P34" s="220"/>
      <c r="Q34" s="221"/>
      <c r="R34" s="221"/>
      <c r="S34" s="221"/>
    </row>
    <row r="35" spans="2:33" ht="16.5" customHeight="1">
      <c r="B35" s="220"/>
      <c r="C35" s="1673" t="s">
        <v>604</v>
      </c>
      <c r="D35" s="1674"/>
      <c r="E35" s="1674"/>
      <c r="F35" s="1674"/>
      <c r="G35" s="1674"/>
      <c r="H35" s="1674"/>
      <c r="I35" s="1674"/>
      <c r="J35" s="1674"/>
      <c r="K35" s="1674"/>
      <c r="L35" s="1674"/>
      <c r="M35" s="1674"/>
      <c r="N35" s="1674"/>
      <c r="O35" s="1674"/>
      <c r="P35" s="1674"/>
      <c r="Q35" s="1675"/>
      <c r="R35" s="220"/>
      <c r="S35" s="220"/>
      <c r="T35" s="720"/>
      <c r="W35" s="1679" t="s">
        <v>605</v>
      </c>
      <c r="X35" s="1680"/>
      <c r="Y35" s="1680"/>
      <c r="Z35" s="1680"/>
      <c r="AA35" s="1680"/>
      <c r="AB35" s="1680"/>
      <c r="AC35" s="1680"/>
      <c r="AD35" s="1680"/>
      <c r="AE35" s="1680"/>
      <c r="AF35" s="1680"/>
      <c r="AG35" s="1688"/>
    </row>
    <row r="36" spans="2:33" ht="16.5" customHeight="1">
      <c r="B36" s="220"/>
      <c r="C36" s="742"/>
      <c r="D36" s="741"/>
      <c r="E36" s="1690" t="s">
        <v>606</v>
      </c>
      <c r="F36" s="1691"/>
      <c r="G36" s="1691"/>
      <c r="H36" s="1691"/>
      <c r="I36" s="1691"/>
      <c r="J36" s="1691"/>
      <c r="K36" s="1691"/>
      <c r="L36" s="1691"/>
      <c r="M36" s="1691"/>
      <c r="N36" s="1691"/>
      <c r="O36" s="1691"/>
      <c r="P36" s="1691"/>
      <c r="Q36" s="1692"/>
      <c r="R36" s="220"/>
      <c r="S36" s="220"/>
      <c r="T36" s="720"/>
      <c r="W36" s="1682"/>
      <c r="X36" s="1683"/>
      <c r="Y36" s="1683"/>
      <c r="Z36" s="1683"/>
      <c r="AA36" s="1683"/>
      <c r="AB36" s="1683"/>
      <c r="AC36" s="1683"/>
      <c r="AD36" s="1683"/>
      <c r="AE36" s="1683"/>
      <c r="AF36" s="1683"/>
      <c r="AG36" s="1689"/>
    </row>
    <row r="37" spans="2:33" ht="16.5" customHeight="1">
      <c r="B37" s="220"/>
      <c r="C37" s="1665">
        <f>★波及効果計算ｼｰﾄ!K47</f>
        <v>0</v>
      </c>
      <c r="D37" s="1671"/>
      <c r="E37" s="1672">
        <f>★波及効果計算ｼｰﾄ!L47</f>
        <v>0</v>
      </c>
      <c r="F37" s="1666"/>
      <c r="G37" s="1666"/>
      <c r="H37" s="1666"/>
      <c r="I37" s="1666"/>
      <c r="J37" s="1666"/>
      <c r="K37" s="1666"/>
      <c r="L37" s="1666"/>
      <c r="M37" s="1666"/>
      <c r="N37" s="1666"/>
      <c r="O37" s="1666"/>
      <c r="P37" s="1666"/>
      <c r="Q37" s="1667"/>
      <c r="R37" s="220"/>
      <c r="S37" s="220"/>
      <c r="T37" s="720"/>
      <c r="W37" s="1665">
        <f>★波及効果計算ｼｰﾄ!O47</f>
        <v>0</v>
      </c>
      <c r="X37" s="1666"/>
      <c r="Y37" s="1666"/>
      <c r="Z37" s="1666"/>
      <c r="AA37" s="1666"/>
      <c r="AB37" s="1666"/>
      <c r="AC37" s="1666"/>
      <c r="AD37" s="1666"/>
      <c r="AE37" s="1666"/>
      <c r="AF37" s="1666"/>
      <c r="AG37" s="1667"/>
    </row>
    <row r="38" spans="2:33" ht="16.5" customHeight="1">
      <c r="B38" s="220"/>
      <c r="C38" s="220"/>
      <c r="D38" s="220"/>
      <c r="E38" s="220"/>
      <c r="F38" s="220"/>
      <c r="G38" s="220"/>
      <c r="H38" s="220"/>
      <c r="I38" s="220"/>
      <c r="J38" s="220"/>
      <c r="K38" s="220"/>
      <c r="L38" s="220"/>
      <c r="M38" s="220"/>
      <c r="N38" s="220"/>
      <c r="O38" s="220"/>
      <c r="P38" s="221"/>
      <c r="Q38" s="221"/>
      <c r="R38" s="221"/>
      <c r="S38" s="221"/>
    </row>
    <row r="39" spans="2:33" ht="16.5" customHeight="1">
      <c r="C39" s="733"/>
      <c r="D39" s="720"/>
      <c r="E39" s="720"/>
      <c r="F39" s="720"/>
      <c r="G39" s="720"/>
      <c r="H39" s="720"/>
      <c r="I39" s="720"/>
      <c r="J39" s="720"/>
      <c r="AB39" s="720" t="s">
        <v>588</v>
      </c>
    </row>
    <row r="40" spans="2:33" ht="16.5" customHeight="1">
      <c r="B40" s="731" t="s">
        <v>559</v>
      </c>
      <c r="C40" s="220"/>
      <c r="D40" s="220"/>
      <c r="E40" s="220"/>
      <c r="F40" s="220"/>
      <c r="G40" s="220"/>
      <c r="H40" s="220"/>
      <c r="I40" s="220"/>
      <c r="J40" s="220"/>
      <c r="K40" s="221"/>
      <c r="L40" s="221"/>
      <c r="M40" s="221"/>
      <c r="N40" s="221"/>
    </row>
    <row r="41" spans="2:33" ht="16.5" customHeight="1">
      <c r="B41" s="220"/>
      <c r="C41" s="1659" t="s">
        <v>607</v>
      </c>
      <c r="D41" s="1660"/>
      <c r="E41" s="1660"/>
      <c r="F41" s="1660"/>
      <c r="G41" s="1660"/>
      <c r="H41" s="1660"/>
      <c r="I41" s="1660"/>
      <c r="J41" s="1660"/>
      <c r="K41" s="1660"/>
      <c r="L41" s="1660"/>
      <c r="M41" s="1661"/>
      <c r="N41" s="220"/>
      <c r="O41" s="1663"/>
      <c r="P41" s="1663"/>
      <c r="Q41" s="1663"/>
      <c r="R41" s="1663"/>
      <c r="S41" s="1663"/>
      <c r="T41" s="1663"/>
      <c r="U41" s="1663"/>
      <c r="V41" s="1664"/>
      <c r="W41" s="1679" t="s">
        <v>608</v>
      </c>
      <c r="X41" s="1680"/>
      <c r="Y41" s="1680"/>
      <c r="Z41" s="1680"/>
      <c r="AA41" s="1680"/>
      <c r="AB41" s="1680"/>
      <c r="AC41" s="1680"/>
      <c r="AD41" s="1680"/>
      <c r="AE41" s="1680"/>
      <c r="AF41" s="1681"/>
      <c r="AG41" s="1685" t="s">
        <v>597</v>
      </c>
    </row>
    <row r="42" spans="2:33" ht="16.5" customHeight="1">
      <c r="B42" s="220"/>
      <c r="C42" s="1662"/>
      <c r="D42" s="1663"/>
      <c r="E42" s="1663"/>
      <c r="F42" s="1663"/>
      <c r="G42" s="1663"/>
      <c r="H42" s="1663"/>
      <c r="I42" s="1663"/>
      <c r="J42" s="1663"/>
      <c r="K42" s="1663"/>
      <c r="L42" s="1663"/>
      <c r="M42" s="1664"/>
      <c r="N42" s="220"/>
      <c r="P42" s="740" t="s">
        <v>609</v>
      </c>
      <c r="R42" s="737"/>
      <c r="S42" s="737"/>
      <c r="T42" s="737"/>
      <c r="U42" s="737"/>
      <c r="V42" s="737"/>
      <c r="W42" s="1682"/>
      <c r="X42" s="1683"/>
      <c r="Y42" s="1683"/>
      <c r="Z42" s="1683"/>
      <c r="AA42" s="1683"/>
      <c r="AB42" s="1683"/>
      <c r="AC42" s="1683"/>
      <c r="AD42" s="1683"/>
      <c r="AE42" s="1683"/>
      <c r="AF42" s="1684"/>
      <c r="AG42" s="1686"/>
    </row>
    <row r="43" spans="2:33" ht="16.5" customHeight="1">
      <c r="B43" s="220"/>
      <c r="C43" s="1665">
        <f>★波及効果計算ｼｰﾄ!Q47</f>
        <v>0</v>
      </c>
      <c r="D43" s="1666"/>
      <c r="E43" s="1666"/>
      <c r="F43" s="1666"/>
      <c r="G43" s="1666"/>
      <c r="H43" s="1666"/>
      <c r="I43" s="1666"/>
      <c r="J43" s="1666"/>
      <c r="K43" s="1666"/>
      <c r="L43" s="1666"/>
      <c r="M43" s="1667"/>
      <c r="N43" s="220"/>
      <c r="O43" s="720"/>
      <c r="P43" s="734"/>
      <c r="Q43" s="720" t="s">
        <v>610</v>
      </c>
      <c r="R43" s="720"/>
      <c r="S43" s="720"/>
      <c r="W43" s="1665">
        <f>★波及効果計算ｼｰﾄ!P47</f>
        <v>0</v>
      </c>
      <c r="X43" s="1666"/>
      <c r="Y43" s="1666"/>
      <c r="Z43" s="1666"/>
      <c r="AA43" s="1666"/>
      <c r="AB43" s="1666"/>
      <c r="AC43" s="1666"/>
      <c r="AD43" s="1666"/>
      <c r="AE43" s="1666"/>
      <c r="AF43" s="1671"/>
      <c r="AG43" s="1687"/>
    </row>
    <row r="44" spans="2:33" ht="16.5" customHeight="1">
      <c r="B44" s="220"/>
      <c r="C44" s="220"/>
      <c r="D44" s="220"/>
      <c r="E44" s="220"/>
      <c r="F44" s="220"/>
      <c r="G44" s="220"/>
      <c r="H44" s="220"/>
      <c r="I44" s="220"/>
      <c r="J44" s="220"/>
      <c r="K44" s="220"/>
      <c r="L44" s="220"/>
      <c r="M44" s="739"/>
      <c r="N44" s="220"/>
      <c r="O44" s="720"/>
      <c r="P44" s="720"/>
    </row>
    <row r="45" spans="2:33" ht="16.5" customHeight="1">
      <c r="B45" s="220"/>
      <c r="C45" s="220"/>
      <c r="D45" s="220" t="s">
        <v>591</v>
      </c>
      <c r="E45" s="220"/>
      <c r="F45" s="220"/>
      <c r="G45" s="220"/>
      <c r="H45" s="220"/>
      <c r="I45" s="220"/>
      <c r="J45" s="220"/>
      <c r="K45" s="220"/>
      <c r="L45" s="220" t="s">
        <v>592</v>
      </c>
      <c r="M45" s="220"/>
      <c r="N45" s="220"/>
      <c r="O45" s="720"/>
      <c r="P45" s="720"/>
      <c r="AB45" s="720"/>
    </row>
    <row r="46" spans="2:33" ht="16.5" customHeight="1">
      <c r="B46" s="220"/>
      <c r="C46" s="220"/>
      <c r="D46" s="220"/>
      <c r="E46" s="220"/>
      <c r="F46" s="220"/>
      <c r="G46" s="220"/>
      <c r="H46" s="220"/>
      <c r="I46" s="220"/>
      <c r="J46" s="220"/>
      <c r="K46" s="220"/>
      <c r="L46" s="220"/>
      <c r="M46" s="220"/>
      <c r="N46" s="220"/>
      <c r="O46" s="720"/>
      <c r="P46" s="720"/>
    </row>
    <row r="47" spans="2:33" ht="16.5" customHeight="1">
      <c r="B47" s="220"/>
      <c r="C47" s="1673" t="s">
        <v>611</v>
      </c>
      <c r="D47" s="1674"/>
      <c r="E47" s="1674"/>
      <c r="F47" s="1674"/>
      <c r="G47" s="1674"/>
      <c r="H47" s="1674"/>
      <c r="I47" s="1674"/>
      <c r="J47" s="1674"/>
      <c r="K47" s="1674"/>
      <c r="L47" s="1675"/>
      <c r="M47" s="220"/>
      <c r="N47" s="220"/>
      <c r="O47" s="720"/>
      <c r="P47" s="720"/>
      <c r="Q47" s="720"/>
      <c r="R47" s="720"/>
    </row>
    <row r="48" spans="2:33" ht="16.5" customHeight="1">
      <c r="B48" s="220"/>
      <c r="C48" s="738"/>
      <c r="D48" s="737"/>
      <c r="E48" s="1676" t="s">
        <v>612</v>
      </c>
      <c r="F48" s="1677"/>
      <c r="G48" s="1677"/>
      <c r="H48" s="1677"/>
      <c r="I48" s="1677"/>
      <c r="J48" s="1677"/>
      <c r="K48" s="1677"/>
      <c r="L48" s="1678"/>
      <c r="M48" s="220"/>
      <c r="N48" s="232"/>
      <c r="O48" s="720"/>
      <c r="P48" s="720"/>
      <c r="Q48" s="720"/>
      <c r="R48" s="720"/>
    </row>
    <row r="49" spans="2:33" ht="16.5" customHeight="1">
      <c r="B49" s="220"/>
      <c r="C49" s="1665">
        <f>★波及効果計算ｼｰﾄ!R47</f>
        <v>0</v>
      </c>
      <c r="D49" s="1671"/>
      <c r="E49" s="1672">
        <f>★波及効果計算ｼｰﾄ!S47</f>
        <v>0</v>
      </c>
      <c r="F49" s="1666"/>
      <c r="G49" s="1666"/>
      <c r="H49" s="1666"/>
      <c r="I49" s="1666"/>
      <c r="J49" s="1666"/>
      <c r="K49" s="1666"/>
      <c r="L49" s="1667"/>
      <c r="M49" s="220"/>
      <c r="N49" s="220"/>
      <c r="O49" s="720"/>
      <c r="P49" s="720"/>
      <c r="Q49" s="720"/>
      <c r="R49" s="720"/>
    </row>
    <row r="50" spans="2:33" ht="16.5" customHeight="1">
      <c r="B50" s="220"/>
      <c r="C50" s="220"/>
      <c r="D50" s="220"/>
      <c r="E50" s="220"/>
      <c r="F50" s="220"/>
      <c r="G50" s="220"/>
      <c r="H50" s="220"/>
      <c r="I50" s="220"/>
      <c r="J50" s="220"/>
      <c r="K50" s="220"/>
      <c r="L50" s="220"/>
      <c r="M50" s="220"/>
      <c r="N50" s="220"/>
    </row>
    <row r="51" spans="2:33" ht="16.5" customHeight="1">
      <c r="B51" s="720"/>
      <c r="C51" s="720"/>
      <c r="D51" s="720"/>
      <c r="E51" s="720"/>
      <c r="F51" s="720"/>
      <c r="G51" s="720"/>
      <c r="H51" s="720"/>
      <c r="I51" s="720"/>
      <c r="J51" s="720"/>
      <c r="K51" s="720"/>
      <c r="L51" s="720"/>
      <c r="M51" s="720"/>
      <c r="N51" s="720"/>
    </row>
    <row r="52" spans="2:33" ht="20.25" customHeight="1">
      <c r="B52" s="1374" t="s">
        <v>613</v>
      </c>
      <c r="C52" s="1468"/>
      <c r="D52" s="1468"/>
      <c r="E52" s="1468"/>
      <c r="F52" s="1468"/>
      <c r="G52" s="1468"/>
      <c r="H52" s="1468"/>
      <c r="I52" s="1468"/>
      <c r="J52" s="1468"/>
      <c r="K52" s="1468"/>
      <c r="L52" s="1375"/>
    </row>
    <row r="53" spans="2:33" ht="9" customHeight="1">
      <c r="B53" s="736"/>
    </row>
    <row r="54" spans="2:33" ht="15.75" customHeight="1">
      <c r="B54" s="720"/>
      <c r="C54" s="720"/>
      <c r="D54" s="720"/>
      <c r="E54" s="720"/>
      <c r="F54" s="720"/>
      <c r="G54" s="720"/>
      <c r="H54" s="720"/>
      <c r="I54" s="720"/>
      <c r="J54" s="720"/>
      <c r="K54" s="720"/>
      <c r="M54" s="720"/>
      <c r="N54" s="720"/>
      <c r="AG54" s="735" t="s">
        <v>614</v>
      </c>
    </row>
    <row r="55" spans="2:33" ht="15.75" customHeight="1">
      <c r="B55" s="720"/>
      <c r="C55" s="720"/>
      <c r="D55" s="720"/>
      <c r="E55" s="720"/>
      <c r="F55" s="720"/>
      <c r="G55" s="720"/>
      <c r="H55" s="720"/>
      <c r="I55" s="720"/>
      <c r="J55" s="720"/>
      <c r="K55" s="720"/>
      <c r="M55" s="720"/>
      <c r="N55" s="720"/>
      <c r="AG55" s="735"/>
    </row>
    <row r="56" spans="2:33" ht="15.75" customHeight="1">
      <c r="B56" s="720"/>
      <c r="C56" s="720"/>
      <c r="D56" s="720"/>
      <c r="E56" s="720"/>
      <c r="F56" s="720"/>
      <c r="G56" s="720"/>
      <c r="H56" s="720"/>
      <c r="I56" s="720"/>
      <c r="J56" s="720"/>
      <c r="K56" s="720"/>
      <c r="M56" s="720"/>
      <c r="N56" s="720"/>
      <c r="AG56" s="735"/>
    </row>
    <row r="57" spans="2:33" ht="15.75" customHeight="1">
      <c r="B57" s="720"/>
      <c r="C57" s="1659" t="s">
        <v>1171</v>
      </c>
      <c r="D57" s="1660"/>
      <c r="E57" s="1660"/>
      <c r="F57" s="1660"/>
      <c r="G57" s="1660"/>
      <c r="H57" s="1660"/>
      <c r="I57" s="1660"/>
      <c r="J57" s="1660"/>
      <c r="K57" s="1660"/>
      <c r="L57" s="1660"/>
      <c r="M57" s="1660"/>
      <c r="N57" s="1660"/>
      <c r="O57" s="1661"/>
      <c r="P57" s="720"/>
      <c r="Q57" s="720"/>
      <c r="R57" s="720"/>
      <c r="AG57" s="735"/>
    </row>
    <row r="58" spans="2:33" ht="15.75" customHeight="1">
      <c r="B58" s="720"/>
      <c r="C58" s="1662"/>
      <c r="D58" s="1663"/>
      <c r="E58" s="1663"/>
      <c r="F58" s="1663"/>
      <c r="G58" s="1663"/>
      <c r="H58" s="1663"/>
      <c r="I58" s="1663"/>
      <c r="J58" s="1663"/>
      <c r="K58" s="1663"/>
      <c r="L58" s="1663"/>
      <c r="M58" s="1663"/>
      <c r="N58" s="1663"/>
      <c r="O58" s="1664"/>
      <c r="P58" s="720"/>
      <c r="Q58" s="720"/>
      <c r="R58" s="720"/>
      <c r="AG58" s="735"/>
    </row>
    <row r="59" spans="2:33" ht="15.75" customHeight="1">
      <c r="B59" s="720"/>
      <c r="C59" s="1665">
        <f>★波及効果計算ｼｰﾄ!D47</f>
        <v>0</v>
      </c>
      <c r="D59" s="1666"/>
      <c r="E59" s="1666"/>
      <c r="F59" s="1666"/>
      <c r="G59" s="1666"/>
      <c r="H59" s="1666"/>
      <c r="I59" s="1666"/>
      <c r="J59" s="1666"/>
      <c r="K59" s="1666"/>
      <c r="L59" s="1666"/>
      <c r="M59" s="1666"/>
      <c r="N59" s="1666"/>
      <c r="O59" s="1667"/>
      <c r="P59" s="723"/>
      <c r="Q59" s="723"/>
      <c r="R59" s="723"/>
      <c r="S59" s="720"/>
      <c r="T59" s="720"/>
      <c r="U59" s="720"/>
      <c r="V59" s="720"/>
      <c r="W59" s="720"/>
      <c r="X59" s="720"/>
      <c r="Y59" s="720"/>
      <c r="Z59" s="720"/>
      <c r="AA59" s="720"/>
      <c r="AB59" s="720"/>
      <c r="AC59" s="720"/>
      <c r="AD59" s="720"/>
      <c r="AE59" s="720"/>
      <c r="AF59" s="720"/>
      <c r="AG59" s="720"/>
    </row>
    <row r="60" spans="2:33" ht="15.75" customHeight="1">
      <c r="B60" s="720"/>
      <c r="S60" s="720"/>
      <c r="T60" s="720"/>
      <c r="U60" s="720"/>
      <c r="V60" s="720"/>
      <c r="W60" s="720"/>
      <c r="X60" s="720"/>
      <c r="Y60" s="720"/>
      <c r="Z60" s="720"/>
      <c r="AA60" s="720"/>
      <c r="AB60" s="720"/>
      <c r="AC60" s="720"/>
      <c r="AD60" s="720"/>
      <c r="AE60" s="720"/>
      <c r="AF60" s="720"/>
      <c r="AG60" s="720"/>
    </row>
    <row r="61" spans="2:33" ht="15.75" customHeight="1">
      <c r="B61" s="720"/>
      <c r="S61" s="723"/>
      <c r="T61" s="723"/>
      <c r="U61" s="723"/>
      <c r="V61" s="723"/>
      <c r="W61" s="723"/>
      <c r="X61" s="723"/>
      <c r="Y61" s="723"/>
      <c r="Z61" s="723"/>
      <c r="AA61" s="723"/>
      <c r="AB61" s="723"/>
      <c r="AC61" s="723"/>
      <c r="AD61" s="723"/>
      <c r="AE61" s="723"/>
      <c r="AF61" s="723"/>
      <c r="AG61" s="723"/>
    </row>
    <row r="62" spans="2:33" ht="15.75" customHeight="1">
      <c r="B62" s="720"/>
      <c r="C62" s="720"/>
      <c r="D62" s="720"/>
      <c r="E62" s="720"/>
      <c r="F62" s="734"/>
      <c r="G62" s="720"/>
      <c r="H62" s="720"/>
      <c r="I62" s="720"/>
      <c r="J62" s="720"/>
      <c r="K62" s="720"/>
      <c r="L62" s="720"/>
      <c r="M62" s="720"/>
      <c r="N62" s="720"/>
    </row>
    <row r="63" spans="2:33" ht="15.75" customHeight="1">
      <c r="C63" s="720"/>
      <c r="D63" s="733"/>
      <c r="E63" s="720"/>
      <c r="F63" s="720"/>
      <c r="G63" s="720"/>
      <c r="H63" s="720"/>
      <c r="I63" s="720"/>
      <c r="J63" s="720"/>
      <c r="K63" s="720"/>
      <c r="L63" s="720"/>
      <c r="M63" s="720"/>
      <c r="N63" s="720"/>
      <c r="Q63" s="720"/>
    </row>
    <row r="64" spans="2:33" ht="15.75" customHeight="1">
      <c r="B64" s="731" t="s">
        <v>589</v>
      </c>
      <c r="C64" s="220"/>
      <c r="D64" s="220"/>
      <c r="E64" s="220"/>
      <c r="F64" s="220"/>
      <c r="G64" s="220"/>
      <c r="H64" s="220"/>
      <c r="I64" s="220"/>
      <c r="J64" s="220"/>
      <c r="K64" s="220"/>
      <c r="L64" s="220"/>
      <c r="M64" s="220"/>
      <c r="N64" s="220"/>
      <c r="O64" s="221"/>
      <c r="P64" s="221"/>
      <c r="Y64" s="720"/>
      <c r="AA64" s="720"/>
    </row>
    <row r="65" spans="2:33" ht="15.75" customHeight="1">
      <c r="B65" s="220"/>
      <c r="C65" s="1659" t="s">
        <v>1170</v>
      </c>
      <c r="D65" s="1660"/>
      <c r="E65" s="1660"/>
      <c r="F65" s="1660"/>
      <c r="G65" s="1660"/>
      <c r="H65" s="1660"/>
      <c r="I65" s="1660"/>
      <c r="J65" s="1660"/>
      <c r="K65" s="1660"/>
      <c r="L65" s="1660"/>
      <c r="M65" s="1660"/>
      <c r="N65" s="1660"/>
      <c r="O65" s="1661"/>
      <c r="P65" s="220"/>
      <c r="Q65" s="720"/>
      <c r="R65" s="720"/>
      <c r="S65" s="720"/>
      <c r="T65" s="720"/>
      <c r="U65" s="720"/>
      <c r="V65" s="720"/>
      <c r="W65" s="720"/>
      <c r="X65" s="720"/>
      <c r="Y65" s="720"/>
      <c r="Z65" s="720"/>
      <c r="AA65" s="720"/>
      <c r="AB65" s="720"/>
      <c r="AC65" s="720"/>
      <c r="AD65" s="720"/>
      <c r="AE65" s="720"/>
      <c r="AF65" s="720"/>
    </row>
    <row r="66" spans="2:33" ht="15.75" customHeight="1">
      <c r="B66" s="220"/>
      <c r="C66" s="1662"/>
      <c r="D66" s="1663"/>
      <c r="E66" s="1663"/>
      <c r="F66" s="1663"/>
      <c r="G66" s="1663"/>
      <c r="H66" s="1663"/>
      <c r="I66" s="1663"/>
      <c r="J66" s="1663"/>
      <c r="K66" s="1663"/>
      <c r="L66" s="1663"/>
      <c r="M66" s="1663"/>
      <c r="N66" s="1663"/>
      <c r="O66" s="1664"/>
      <c r="P66" s="220"/>
      <c r="Q66" s="720"/>
      <c r="R66" s="720"/>
      <c r="S66" s="720"/>
      <c r="T66" s="720"/>
      <c r="U66" s="720"/>
      <c r="V66" s="720"/>
      <c r="W66" s="720"/>
      <c r="X66" s="720"/>
      <c r="Y66" s="720"/>
      <c r="Z66" s="720"/>
      <c r="AA66" s="720"/>
      <c r="AB66" s="720"/>
      <c r="AC66" s="720"/>
      <c r="AD66" s="720"/>
      <c r="AE66" s="720"/>
      <c r="AF66" s="720"/>
    </row>
    <row r="67" spans="2:33" ht="15.75" customHeight="1">
      <c r="B67" s="220"/>
      <c r="C67" s="1665">
        <f>★波及効果計算ｼｰﾄ!E47</f>
        <v>0</v>
      </c>
      <c r="D67" s="1666"/>
      <c r="E67" s="1666"/>
      <c r="F67" s="1666"/>
      <c r="G67" s="1666"/>
      <c r="H67" s="1666"/>
      <c r="I67" s="1666"/>
      <c r="J67" s="1666"/>
      <c r="K67" s="1666"/>
      <c r="L67" s="1666"/>
      <c r="M67" s="1666"/>
      <c r="N67" s="1666"/>
      <c r="O67" s="1667"/>
      <c r="P67" s="730"/>
      <c r="Q67" s="723"/>
      <c r="R67" s="720" t="s">
        <v>615</v>
      </c>
      <c r="S67" s="723"/>
      <c r="T67" s="723"/>
      <c r="U67" s="720"/>
      <c r="V67" s="720"/>
      <c r="W67" s="720"/>
      <c r="X67" s="720"/>
      <c r="Y67" s="723"/>
      <c r="Z67" s="723"/>
      <c r="AA67" s="723"/>
      <c r="AB67" s="720" t="s">
        <v>616</v>
      </c>
      <c r="AC67" s="723"/>
      <c r="AD67" s="723"/>
      <c r="AE67" s="723"/>
      <c r="AF67" s="723"/>
    </row>
    <row r="68" spans="2:33" ht="15.75" customHeight="1">
      <c r="B68" s="220"/>
      <c r="C68" s="220"/>
      <c r="D68" s="220"/>
      <c r="E68" s="220"/>
      <c r="F68" s="220"/>
      <c r="G68" s="220"/>
      <c r="H68" s="220"/>
      <c r="I68" s="220"/>
      <c r="J68" s="220"/>
      <c r="K68" s="220"/>
      <c r="L68" s="220"/>
      <c r="M68" s="220"/>
      <c r="N68" s="220"/>
      <c r="O68" s="221"/>
      <c r="P68" s="221"/>
      <c r="R68" s="720"/>
    </row>
    <row r="69" spans="2:33" ht="15.75" customHeight="1">
      <c r="B69" s="720"/>
      <c r="C69" s="720"/>
      <c r="D69" s="733"/>
      <c r="E69" s="720"/>
      <c r="F69" s="720"/>
      <c r="G69" s="720"/>
      <c r="H69" s="720"/>
      <c r="I69" s="720"/>
      <c r="J69" s="720"/>
      <c r="K69" s="720"/>
      <c r="L69" s="720"/>
      <c r="M69" s="720"/>
      <c r="N69" s="720"/>
      <c r="R69" s="720"/>
      <c r="T69" s="720"/>
    </row>
    <row r="70" spans="2:33" ht="15.75" customHeight="1">
      <c r="B70" s="720"/>
      <c r="C70" s="720"/>
      <c r="D70" s="720"/>
      <c r="E70" s="720"/>
      <c r="F70" s="720"/>
      <c r="G70" s="720"/>
      <c r="H70" s="720"/>
      <c r="I70" s="720"/>
      <c r="J70" s="720"/>
      <c r="K70" s="720"/>
      <c r="L70" s="720"/>
      <c r="M70" s="720"/>
      <c r="N70" s="720"/>
      <c r="R70" s="728" t="s">
        <v>589</v>
      </c>
      <c r="S70" s="239"/>
      <c r="T70" s="239"/>
      <c r="U70" s="239"/>
      <c r="V70" s="239"/>
      <c r="W70" s="239"/>
      <c r="X70" s="239"/>
      <c r="Y70" s="239"/>
      <c r="Z70" s="239"/>
      <c r="AA70" s="239"/>
      <c r="AB70" s="239"/>
      <c r="AC70" s="239"/>
      <c r="AD70" s="239"/>
      <c r="AE70" s="239"/>
      <c r="AF70" s="239"/>
      <c r="AG70" s="239"/>
    </row>
    <row r="71" spans="2:33" ht="15.75" customHeight="1">
      <c r="B71" s="720"/>
      <c r="C71" s="729"/>
      <c r="D71" s="729"/>
      <c r="E71" s="729"/>
      <c r="F71" s="729"/>
      <c r="G71" s="729"/>
      <c r="H71" s="729"/>
      <c r="I71" s="729"/>
      <c r="J71" s="729"/>
      <c r="K71" s="729"/>
      <c r="L71" s="729"/>
      <c r="M71" s="729"/>
      <c r="N71" s="729"/>
      <c r="O71" s="729"/>
      <c r="P71" s="729"/>
      <c r="Q71" s="729"/>
      <c r="R71" s="724"/>
      <c r="S71" s="1668" t="s">
        <v>617</v>
      </c>
      <c r="T71" s="1669"/>
      <c r="U71" s="1669"/>
      <c r="V71" s="1669"/>
      <c r="W71" s="1669"/>
      <c r="X71" s="1669"/>
      <c r="Y71" s="1669"/>
      <c r="Z71" s="1669"/>
      <c r="AA71" s="1669"/>
      <c r="AB71" s="1669"/>
      <c r="AC71" s="1669"/>
      <c r="AD71" s="1669"/>
      <c r="AE71" s="1669"/>
      <c r="AF71" s="1670"/>
      <c r="AG71" s="239"/>
    </row>
    <row r="72" spans="2:33" ht="15.75" customHeight="1">
      <c r="B72" s="720"/>
      <c r="C72" s="729"/>
      <c r="D72" s="729"/>
      <c r="E72" s="729"/>
      <c r="F72" s="729"/>
      <c r="G72" s="729"/>
      <c r="H72" s="729"/>
      <c r="I72" s="729"/>
      <c r="J72" s="729"/>
      <c r="K72" s="729"/>
      <c r="L72" s="729"/>
      <c r="M72" s="729"/>
      <c r="N72" s="729"/>
      <c r="O72" s="729"/>
      <c r="P72" s="729"/>
      <c r="Q72" s="729"/>
      <c r="R72" s="239"/>
      <c r="S72" s="727"/>
      <c r="U72" s="1651" t="s">
        <v>618</v>
      </c>
      <c r="V72" s="1652"/>
      <c r="W72" s="1652"/>
      <c r="X72" s="1652"/>
      <c r="Y72" s="1652"/>
      <c r="Z72" s="1652"/>
      <c r="AA72" s="1652"/>
      <c r="AB72" s="1652"/>
      <c r="AC72" s="1652"/>
      <c r="AD72" s="1652"/>
      <c r="AE72" s="1652"/>
      <c r="AF72" s="1653"/>
      <c r="AG72" s="239"/>
    </row>
    <row r="73" spans="2:33" ht="15.75" customHeight="1">
      <c r="B73" s="720"/>
      <c r="C73" s="729"/>
      <c r="D73" s="729"/>
      <c r="E73" s="729"/>
      <c r="F73" s="729"/>
      <c r="G73" s="729"/>
      <c r="H73" s="729"/>
      <c r="I73" s="729"/>
      <c r="J73" s="729"/>
      <c r="K73" s="729"/>
      <c r="L73" s="729"/>
      <c r="M73" s="729"/>
      <c r="N73" s="729"/>
      <c r="O73" s="729"/>
      <c r="P73" s="729"/>
      <c r="Q73" s="729"/>
      <c r="R73" s="724"/>
      <c r="S73" s="1773">
        <f>★波及効果計算ｼｰﾄ!D93</f>
        <v>0</v>
      </c>
      <c r="T73" s="1777"/>
      <c r="U73" s="1775">
        <f>★波及効果計算ｼｰﾄ!E93</f>
        <v>0</v>
      </c>
      <c r="V73" s="1774"/>
      <c r="W73" s="1774"/>
      <c r="X73" s="1774"/>
      <c r="Y73" s="1774"/>
      <c r="Z73" s="1774"/>
      <c r="AA73" s="1774"/>
      <c r="AB73" s="1774"/>
      <c r="AC73" s="1774"/>
      <c r="AD73" s="1774"/>
      <c r="AE73" s="1774"/>
      <c r="AF73" s="1776"/>
      <c r="AG73" s="239"/>
    </row>
    <row r="74" spans="2:33" ht="15.75" customHeight="1">
      <c r="B74" s="720"/>
      <c r="C74" s="729"/>
      <c r="D74" s="729"/>
      <c r="E74" s="729"/>
      <c r="F74" s="729"/>
      <c r="G74" s="729"/>
      <c r="H74" s="729"/>
      <c r="I74" s="729"/>
      <c r="J74" s="729"/>
      <c r="K74" s="729"/>
      <c r="L74" s="729"/>
      <c r="M74" s="729"/>
      <c r="N74" s="729"/>
      <c r="O74" s="729"/>
      <c r="P74" s="729"/>
      <c r="Q74" s="729"/>
      <c r="R74" s="724"/>
      <c r="S74" s="724"/>
      <c r="T74" s="724"/>
      <c r="U74" s="724"/>
      <c r="V74" s="724"/>
      <c r="W74" s="724"/>
      <c r="X74" s="724"/>
      <c r="Y74" s="724"/>
      <c r="Z74" s="724"/>
      <c r="AA74" s="724"/>
      <c r="AB74" s="724"/>
      <c r="AC74" s="724"/>
      <c r="AD74" s="724"/>
      <c r="AE74" s="724"/>
      <c r="AF74" s="732"/>
      <c r="AG74" s="239"/>
    </row>
    <row r="75" spans="2:33" ht="15.75" customHeight="1">
      <c r="T75" s="729"/>
      <c r="U75" s="729"/>
      <c r="V75" s="729"/>
      <c r="W75" s="729"/>
      <c r="X75" s="729"/>
      <c r="Y75" s="729"/>
      <c r="Z75" s="729"/>
      <c r="AA75" s="729"/>
      <c r="AB75" s="729"/>
      <c r="AC75" s="729"/>
      <c r="AD75" s="729"/>
      <c r="AE75" s="729"/>
      <c r="AF75" s="729"/>
      <c r="AG75" s="720"/>
    </row>
    <row r="76" spans="2:33" ht="15.75" customHeight="1">
      <c r="B76" s="731" t="s">
        <v>619</v>
      </c>
      <c r="C76" s="220"/>
      <c r="D76" s="220"/>
      <c r="E76" s="220"/>
      <c r="F76" s="220"/>
      <c r="G76" s="220"/>
      <c r="H76" s="220"/>
      <c r="I76" s="220"/>
      <c r="J76" s="220"/>
      <c r="K76" s="220"/>
      <c r="L76" s="220"/>
      <c r="M76" s="220"/>
      <c r="N76" s="220"/>
      <c r="R76" s="720"/>
      <c r="S76" s="720"/>
      <c r="T76" s="729"/>
      <c r="U76" s="729"/>
      <c r="V76" s="729"/>
      <c r="W76" s="729"/>
      <c r="X76" s="729"/>
      <c r="Y76" s="720"/>
      <c r="Z76" s="729"/>
      <c r="AA76" s="720"/>
      <c r="AB76" s="729"/>
      <c r="AC76" s="729"/>
      <c r="AD76" s="729"/>
      <c r="AE76" s="729"/>
      <c r="AF76" s="729"/>
      <c r="AG76" s="720"/>
    </row>
    <row r="77" spans="2:33" ht="15.75" customHeight="1">
      <c r="B77" s="220"/>
      <c r="C77" s="1659" t="s">
        <v>620</v>
      </c>
      <c r="D77" s="1660"/>
      <c r="E77" s="1660"/>
      <c r="F77" s="1660"/>
      <c r="G77" s="1660"/>
      <c r="H77" s="1660"/>
      <c r="I77" s="1660"/>
      <c r="J77" s="1660"/>
      <c r="K77" s="1660"/>
      <c r="L77" s="1660"/>
      <c r="M77" s="1661"/>
      <c r="N77" s="220"/>
      <c r="O77" s="720"/>
      <c r="P77" s="720"/>
      <c r="Q77" s="720"/>
      <c r="R77" s="720"/>
      <c r="S77" s="720"/>
      <c r="T77" s="729"/>
      <c r="U77" s="729"/>
      <c r="V77" s="729"/>
      <c r="W77" s="729"/>
      <c r="X77" s="729"/>
      <c r="Y77" s="720"/>
      <c r="Z77" s="729"/>
      <c r="AA77" s="729"/>
      <c r="AB77" s="729"/>
      <c r="AC77" s="729"/>
      <c r="AD77" s="729"/>
      <c r="AE77" s="729"/>
      <c r="AF77" s="729"/>
      <c r="AG77" s="720"/>
    </row>
    <row r="78" spans="2:33" ht="15.75" customHeight="1">
      <c r="B78" s="220"/>
      <c r="C78" s="1662"/>
      <c r="D78" s="1663"/>
      <c r="E78" s="1663"/>
      <c r="F78" s="1663"/>
      <c r="G78" s="1663"/>
      <c r="H78" s="1663"/>
      <c r="I78" s="1663"/>
      <c r="J78" s="1663"/>
      <c r="K78" s="1663"/>
      <c r="L78" s="1663"/>
      <c r="M78" s="1664"/>
      <c r="N78" s="220"/>
      <c r="O78" s="720"/>
      <c r="P78" s="720"/>
      <c r="Q78" s="720"/>
      <c r="R78" s="723"/>
      <c r="S78" s="723"/>
      <c r="T78" s="729"/>
      <c r="U78" s="729"/>
      <c r="V78" s="729"/>
      <c r="W78" s="729"/>
      <c r="X78" s="729"/>
      <c r="Y78" s="729"/>
      <c r="Z78" s="729"/>
      <c r="AA78" s="729"/>
      <c r="AB78" s="729"/>
      <c r="AC78" s="729"/>
      <c r="AD78" s="729"/>
      <c r="AE78" s="729"/>
      <c r="AF78" s="729"/>
      <c r="AG78" s="720"/>
    </row>
    <row r="79" spans="2:33" ht="15.75" customHeight="1">
      <c r="B79" s="220"/>
      <c r="C79" s="1665">
        <f>★波及効果計算ｼｰﾄ!J47</f>
        <v>0</v>
      </c>
      <c r="D79" s="1666"/>
      <c r="E79" s="1666"/>
      <c r="F79" s="1666"/>
      <c r="G79" s="1666"/>
      <c r="H79" s="1666"/>
      <c r="I79" s="1666"/>
      <c r="J79" s="1666"/>
      <c r="K79" s="1666"/>
      <c r="L79" s="1666"/>
      <c r="M79" s="1667"/>
      <c r="N79" s="730"/>
      <c r="O79" s="723"/>
      <c r="P79" s="723"/>
      <c r="Q79" s="723"/>
      <c r="R79" s="720" t="s">
        <v>615</v>
      </c>
      <c r="T79" s="729"/>
      <c r="U79" s="720"/>
      <c r="V79" s="729"/>
      <c r="W79" s="720"/>
      <c r="X79" s="720"/>
      <c r="Y79" s="729"/>
      <c r="Z79" s="729"/>
      <c r="AA79" s="729"/>
      <c r="AB79" s="720" t="s">
        <v>616</v>
      </c>
      <c r="AC79" s="729"/>
      <c r="AD79" s="729"/>
      <c r="AE79" s="729"/>
      <c r="AF79" s="729"/>
      <c r="AG79" s="720"/>
    </row>
    <row r="80" spans="2:33" ht="15.75" customHeight="1">
      <c r="B80" s="220"/>
      <c r="C80" s="220"/>
      <c r="D80" s="220"/>
      <c r="E80" s="220"/>
      <c r="F80" s="220"/>
      <c r="G80" s="220"/>
      <c r="H80" s="220"/>
      <c r="I80" s="220"/>
      <c r="J80" s="220"/>
      <c r="K80" s="220"/>
      <c r="L80" s="220"/>
      <c r="M80" s="220"/>
      <c r="N80" s="220"/>
      <c r="R80" s="720"/>
      <c r="S80" s="729"/>
      <c r="T80" s="729"/>
      <c r="U80" s="729"/>
      <c r="V80" s="729"/>
      <c r="W80" s="729"/>
      <c r="X80" s="729"/>
      <c r="Y80" s="729"/>
      <c r="Z80" s="729"/>
      <c r="AA80" s="729"/>
      <c r="AB80" s="729"/>
      <c r="AC80" s="729"/>
      <c r="AD80" s="729"/>
      <c r="AE80" s="729"/>
      <c r="AF80" s="729"/>
      <c r="AG80" s="720"/>
    </row>
    <row r="81" spans="2:34" ht="15.75" customHeight="1">
      <c r="B81" s="722"/>
      <c r="C81" s="723"/>
      <c r="D81" s="723"/>
      <c r="E81" s="723"/>
      <c r="F81" s="723"/>
      <c r="G81" s="723"/>
      <c r="H81" s="723"/>
      <c r="I81" s="723"/>
      <c r="J81" s="723"/>
      <c r="K81" s="723"/>
      <c r="L81" s="723"/>
      <c r="M81" s="723"/>
      <c r="N81" s="723"/>
      <c r="O81" s="723"/>
      <c r="P81" s="723"/>
      <c r="Q81" s="723"/>
      <c r="R81" s="723"/>
      <c r="S81" s="723"/>
      <c r="T81" s="723"/>
      <c r="U81" s="723"/>
      <c r="V81" s="723"/>
      <c r="W81" s="723"/>
      <c r="X81" s="723"/>
      <c r="Y81" s="723"/>
      <c r="Z81" s="723"/>
      <c r="AA81" s="723"/>
      <c r="AB81" s="723"/>
      <c r="AC81" s="723"/>
      <c r="AD81" s="723"/>
      <c r="AE81" s="723"/>
      <c r="AF81" s="723"/>
      <c r="AG81" s="722"/>
      <c r="AH81" s="721"/>
    </row>
    <row r="82" spans="2:34" ht="15.75" customHeight="1">
      <c r="B82" s="722"/>
      <c r="C82" s="723"/>
      <c r="D82" s="723"/>
      <c r="E82" s="723"/>
      <c r="F82" s="723"/>
      <c r="G82" s="723"/>
      <c r="H82" s="723"/>
      <c r="I82" s="723"/>
      <c r="J82" s="723"/>
      <c r="K82" s="723"/>
      <c r="L82" s="723"/>
      <c r="M82" s="723"/>
      <c r="N82" s="723"/>
      <c r="O82" s="723"/>
      <c r="P82" s="723"/>
      <c r="Q82" s="723"/>
      <c r="R82" s="728" t="s">
        <v>619</v>
      </c>
      <c r="S82" s="239"/>
      <c r="T82" s="239"/>
      <c r="U82" s="239"/>
      <c r="V82" s="239"/>
      <c r="W82" s="239"/>
      <c r="X82" s="239"/>
      <c r="Y82" s="239"/>
      <c r="Z82" s="239"/>
      <c r="AA82" s="239"/>
      <c r="AB82" s="239"/>
      <c r="AC82" s="239"/>
      <c r="AD82" s="239"/>
      <c r="AE82" s="239"/>
      <c r="AF82" s="721"/>
      <c r="AG82" s="721"/>
      <c r="AH82" s="721"/>
    </row>
    <row r="83" spans="2:34" ht="15.75" customHeight="1">
      <c r="B83" s="722"/>
      <c r="C83" s="723"/>
      <c r="D83" s="723"/>
      <c r="E83" s="723"/>
      <c r="F83" s="723"/>
      <c r="G83" s="723"/>
      <c r="H83" s="723"/>
      <c r="I83" s="723"/>
      <c r="J83" s="723"/>
      <c r="K83" s="723"/>
      <c r="L83" s="723"/>
      <c r="M83" s="723"/>
      <c r="N83" s="723"/>
      <c r="O83" s="723"/>
      <c r="P83" s="723"/>
      <c r="Q83" s="723"/>
      <c r="R83" s="239"/>
      <c r="S83" s="1668" t="s">
        <v>621</v>
      </c>
      <c r="T83" s="1669"/>
      <c r="U83" s="1669"/>
      <c r="V83" s="1669"/>
      <c r="W83" s="1669"/>
      <c r="X83" s="1669"/>
      <c r="Y83" s="1669"/>
      <c r="Z83" s="1669"/>
      <c r="AA83" s="1669"/>
      <c r="AB83" s="1669"/>
      <c r="AC83" s="1669"/>
      <c r="AD83" s="1670"/>
      <c r="AE83" s="239"/>
      <c r="AF83" s="721"/>
      <c r="AG83" s="721"/>
      <c r="AH83" s="721"/>
    </row>
    <row r="84" spans="2:34" ht="15.75" customHeight="1">
      <c r="B84" s="722"/>
      <c r="C84" s="723"/>
      <c r="D84" s="723"/>
      <c r="E84" s="723"/>
      <c r="F84" s="723"/>
      <c r="G84" s="723"/>
      <c r="H84" s="723"/>
      <c r="I84" s="723"/>
      <c r="J84" s="723"/>
      <c r="K84" s="723"/>
      <c r="L84" s="723"/>
      <c r="M84" s="723"/>
      <c r="N84" s="723"/>
      <c r="O84" s="723"/>
      <c r="P84" s="723"/>
      <c r="Q84" s="723"/>
      <c r="R84" s="239"/>
      <c r="S84" s="727"/>
      <c r="U84" s="1651" t="s">
        <v>622</v>
      </c>
      <c r="V84" s="1652"/>
      <c r="W84" s="1652"/>
      <c r="X84" s="1652"/>
      <c r="Y84" s="1652"/>
      <c r="Z84" s="1652"/>
      <c r="AA84" s="1652"/>
      <c r="AB84" s="1652"/>
      <c r="AC84" s="1652"/>
      <c r="AD84" s="1653"/>
      <c r="AE84" s="239"/>
      <c r="AF84" s="721"/>
      <c r="AG84" s="721"/>
      <c r="AH84" s="721"/>
    </row>
    <row r="85" spans="2:34" ht="15.75" customHeight="1">
      <c r="B85" s="722"/>
      <c r="C85" s="723"/>
      <c r="D85" s="723"/>
      <c r="E85" s="723"/>
      <c r="F85" s="723"/>
      <c r="G85" s="723"/>
      <c r="H85" s="723"/>
      <c r="I85" s="723"/>
      <c r="J85" s="723"/>
      <c r="K85" s="723"/>
      <c r="L85" s="723"/>
      <c r="M85" s="723"/>
      <c r="N85" s="723"/>
      <c r="O85" s="723"/>
      <c r="P85" s="723"/>
      <c r="Q85" s="723"/>
      <c r="R85" s="724"/>
      <c r="S85" s="1773">
        <f>★波及効果計算ｼｰﾄ!F93</f>
        <v>0</v>
      </c>
      <c r="T85" s="1777"/>
      <c r="U85" s="1775">
        <f>★波及効果計算ｼｰﾄ!G93</f>
        <v>0</v>
      </c>
      <c r="V85" s="1774"/>
      <c r="W85" s="1774"/>
      <c r="X85" s="1774"/>
      <c r="Y85" s="1774"/>
      <c r="Z85" s="1774"/>
      <c r="AA85" s="1774"/>
      <c r="AB85" s="1774"/>
      <c r="AC85" s="1774"/>
      <c r="AD85" s="1776"/>
      <c r="AE85" s="239"/>
      <c r="AF85" s="721"/>
      <c r="AG85" s="721"/>
      <c r="AH85" s="721"/>
    </row>
    <row r="86" spans="2:34" ht="15.75" customHeight="1">
      <c r="B86" s="722"/>
      <c r="C86" s="723"/>
      <c r="D86" s="723"/>
      <c r="E86" s="723"/>
      <c r="F86" s="723"/>
      <c r="G86" s="723"/>
      <c r="H86" s="723"/>
      <c r="I86" s="723"/>
      <c r="J86" s="723"/>
      <c r="K86" s="723"/>
      <c r="L86" s="723"/>
      <c r="M86" s="723"/>
      <c r="N86" s="723"/>
      <c r="O86" s="723"/>
      <c r="P86" s="723"/>
      <c r="Q86" s="723"/>
      <c r="R86" s="724"/>
      <c r="S86" s="724"/>
      <c r="T86" s="724"/>
      <c r="U86" s="724"/>
      <c r="V86" s="724"/>
      <c r="W86" s="724"/>
      <c r="X86" s="724"/>
      <c r="Y86" s="724"/>
      <c r="Z86" s="724"/>
      <c r="AA86" s="724"/>
      <c r="AB86" s="724"/>
      <c r="AC86" s="724"/>
      <c r="AD86" s="732"/>
      <c r="AE86" s="239"/>
      <c r="AF86" s="721"/>
      <c r="AG86" s="721"/>
      <c r="AH86" s="721"/>
    </row>
    <row r="87" spans="2:34" ht="15.75" customHeight="1">
      <c r="B87" s="722"/>
      <c r="C87" s="723"/>
      <c r="D87" s="723"/>
      <c r="E87" s="723"/>
      <c r="F87" s="723"/>
      <c r="G87" s="723"/>
      <c r="H87" s="723"/>
      <c r="I87" s="723"/>
      <c r="J87" s="723"/>
      <c r="K87" s="723"/>
      <c r="L87" s="723"/>
      <c r="M87" s="723"/>
      <c r="N87" s="723"/>
      <c r="O87" s="723"/>
      <c r="P87" s="723"/>
      <c r="Q87" s="723"/>
      <c r="R87" s="723"/>
      <c r="S87" s="723"/>
      <c r="T87" s="723"/>
      <c r="U87" s="723"/>
      <c r="V87" s="723"/>
      <c r="W87" s="723"/>
      <c r="X87" s="723"/>
      <c r="Y87" s="723"/>
      <c r="Z87" s="723"/>
      <c r="AA87" s="723"/>
      <c r="AB87" s="723"/>
      <c r="AC87" s="723"/>
      <c r="AD87" s="723"/>
      <c r="AE87" s="723"/>
      <c r="AF87" s="723"/>
      <c r="AG87" s="722"/>
      <c r="AH87" s="721"/>
    </row>
    <row r="88" spans="2:34" ht="15.75" customHeight="1">
      <c r="B88" s="731" t="s">
        <v>623</v>
      </c>
      <c r="C88" s="220"/>
      <c r="D88" s="220"/>
      <c r="E88" s="220"/>
      <c r="F88" s="220"/>
      <c r="G88" s="220"/>
      <c r="H88" s="220"/>
      <c r="I88" s="220"/>
      <c r="J88" s="220"/>
      <c r="K88" s="220"/>
      <c r="L88" s="220"/>
      <c r="M88" s="720"/>
      <c r="N88" s="720"/>
      <c r="R88" s="720"/>
      <c r="S88" s="720"/>
      <c r="T88" s="729"/>
      <c r="U88" s="729"/>
      <c r="V88" s="729"/>
      <c r="W88" s="729"/>
      <c r="X88" s="729"/>
      <c r="Y88" s="720"/>
      <c r="Z88" s="729"/>
      <c r="AA88" s="720"/>
      <c r="AB88" s="729"/>
      <c r="AC88" s="729"/>
      <c r="AD88" s="729"/>
      <c r="AE88" s="729"/>
      <c r="AF88" s="729"/>
      <c r="AG88" s="720"/>
    </row>
    <row r="89" spans="2:34" ht="15.75" customHeight="1">
      <c r="B89" s="220"/>
      <c r="C89" s="1659" t="s">
        <v>624</v>
      </c>
      <c r="D89" s="1660"/>
      <c r="E89" s="1660"/>
      <c r="F89" s="1660"/>
      <c r="G89" s="1660"/>
      <c r="H89" s="1660"/>
      <c r="I89" s="1660"/>
      <c r="J89" s="1660"/>
      <c r="K89" s="1661"/>
      <c r="L89" s="220"/>
      <c r="M89" s="720"/>
      <c r="N89" s="720"/>
      <c r="O89" s="720"/>
      <c r="P89" s="720"/>
      <c r="Q89" s="720"/>
      <c r="R89" s="720"/>
      <c r="S89" s="720"/>
      <c r="T89" s="729"/>
      <c r="U89" s="729"/>
      <c r="V89" s="729"/>
      <c r="W89" s="729"/>
      <c r="X89" s="729"/>
      <c r="Y89" s="720"/>
      <c r="Z89" s="729"/>
      <c r="AA89" s="729"/>
      <c r="AB89" s="729"/>
      <c r="AC89" s="729"/>
      <c r="AD89" s="729"/>
      <c r="AE89" s="729"/>
      <c r="AF89" s="729"/>
      <c r="AG89" s="720"/>
    </row>
    <row r="90" spans="2:34" ht="15.75" customHeight="1">
      <c r="B90" s="220"/>
      <c r="C90" s="1662"/>
      <c r="D90" s="1663"/>
      <c r="E90" s="1663"/>
      <c r="F90" s="1663"/>
      <c r="G90" s="1663"/>
      <c r="H90" s="1663"/>
      <c r="I90" s="1663"/>
      <c r="J90" s="1663"/>
      <c r="K90" s="1664"/>
      <c r="L90" s="220"/>
      <c r="M90" s="720"/>
      <c r="N90" s="720"/>
      <c r="O90" s="720"/>
      <c r="P90" s="720"/>
      <c r="Q90" s="720"/>
      <c r="R90" s="723"/>
      <c r="S90" s="723"/>
      <c r="T90" s="729"/>
      <c r="U90" s="729"/>
      <c r="V90" s="729"/>
      <c r="W90" s="729"/>
      <c r="X90" s="729"/>
      <c r="Y90" s="729"/>
      <c r="Z90" s="729"/>
      <c r="AA90" s="729"/>
      <c r="AB90" s="729"/>
      <c r="AC90" s="729"/>
      <c r="AD90" s="729"/>
      <c r="AE90" s="729"/>
      <c r="AF90" s="729"/>
      <c r="AG90" s="720"/>
    </row>
    <row r="91" spans="2:34" ht="15.75" customHeight="1">
      <c r="B91" s="220"/>
      <c r="C91" s="1665">
        <f>★波及効果計算ｼｰﾄ!Q47</f>
        <v>0</v>
      </c>
      <c r="D91" s="1666"/>
      <c r="E91" s="1666"/>
      <c r="F91" s="1666"/>
      <c r="G91" s="1666"/>
      <c r="H91" s="1666"/>
      <c r="I91" s="1666"/>
      <c r="J91" s="1666"/>
      <c r="K91" s="1667"/>
      <c r="L91" s="730"/>
      <c r="M91" s="723"/>
      <c r="N91" s="723"/>
      <c r="O91" s="723"/>
      <c r="P91" s="723"/>
      <c r="Q91" s="723"/>
      <c r="R91" s="720" t="s">
        <v>615</v>
      </c>
      <c r="T91" s="729"/>
      <c r="U91" s="720"/>
      <c r="V91" s="729"/>
      <c r="W91" s="720"/>
      <c r="X91" s="720"/>
      <c r="Y91" s="729"/>
      <c r="Z91" s="729"/>
      <c r="AA91" s="729"/>
      <c r="AB91" s="720" t="s">
        <v>616</v>
      </c>
      <c r="AC91" s="729"/>
      <c r="AD91" s="729"/>
      <c r="AE91" s="729"/>
      <c r="AF91" s="729"/>
      <c r="AG91" s="720"/>
    </row>
    <row r="92" spans="2:34" ht="15.75" customHeight="1">
      <c r="B92" s="220"/>
      <c r="C92" s="220"/>
      <c r="D92" s="220"/>
      <c r="E92" s="220"/>
      <c r="F92" s="220"/>
      <c r="G92" s="220"/>
      <c r="H92" s="220"/>
      <c r="I92" s="220"/>
      <c r="J92" s="220"/>
      <c r="K92" s="220"/>
      <c r="L92" s="220"/>
      <c r="M92" s="720"/>
      <c r="N92" s="720"/>
      <c r="R92" s="720"/>
      <c r="S92" s="729"/>
      <c r="T92" s="729"/>
      <c r="U92" s="729"/>
      <c r="V92" s="729"/>
      <c r="W92" s="729"/>
      <c r="X92" s="729"/>
      <c r="Y92" s="729"/>
      <c r="Z92" s="729"/>
      <c r="AA92" s="729"/>
      <c r="AB92" s="729"/>
      <c r="AC92" s="729"/>
      <c r="AD92" s="729"/>
      <c r="AE92" s="729"/>
      <c r="AF92" s="729"/>
      <c r="AG92" s="720"/>
    </row>
    <row r="93" spans="2:34" ht="15.75" customHeight="1">
      <c r="B93" s="722"/>
      <c r="C93" s="723"/>
      <c r="D93" s="723"/>
      <c r="E93" s="723"/>
      <c r="F93" s="723"/>
      <c r="G93" s="723"/>
      <c r="H93" s="723"/>
      <c r="I93" s="723"/>
      <c r="J93" s="723"/>
      <c r="K93" s="723"/>
      <c r="L93" s="723"/>
      <c r="M93" s="723"/>
      <c r="N93" s="723"/>
      <c r="O93" s="723"/>
      <c r="P93" s="723"/>
      <c r="Q93" s="723"/>
      <c r="R93" s="723"/>
      <c r="S93" s="723"/>
      <c r="T93" s="723"/>
      <c r="U93" s="723"/>
      <c r="V93" s="723"/>
      <c r="W93" s="723"/>
      <c r="X93" s="723"/>
      <c r="Y93" s="723"/>
      <c r="Z93" s="723"/>
      <c r="AA93" s="723"/>
      <c r="AB93" s="723"/>
      <c r="AC93" s="723"/>
      <c r="AD93" s="723"/>
      <c r="AE93" s="723"/>
      <c r="AF93" s="723"/>
      <c r="AG93" s="722"/>
      <c r="AH93" s="721"/>
    </row>
    <row r="94" spans="2:34" ht="15.75" customHeight="1">
      <c r="B94" s="722"/>
      <c r="C94" s="723"/>
      <c r="D94" s="723"/>
      <c r="E94" s="723"/>
      <c r="F94" s="723"/>
      <c r="G94" s="723"/>
      <c r="H94" s="723"/>
      <c r="I94" s="723"/>
      <c r="J94" s="723"/>
      <c r="K94" s="723"/>
      <c r="L94" s="723"/>
      <c r="M94" s="723"/>
      <c r="N94" s="723"/>
      <c r="O94" s="723"/>
      <c r="P94" s="723"/>
      <c r="Q94" s="723"/>
      <c r="R94" s="728" t="s">
        <v>623</v>
      </c>
      <c r="S94" s="239"/>
      <c r="T94" s="239"/>
      <c r="U94" s="239"/>
      <c r="V94" s="239"/>
      <c r="W94" s="239"/>
      <c r="X94" s="239"/>
      <c r="Y94" s="239"/>
      <c r="Z94" s="239"/>
      <c r="AA94" s="239"/>
      <c r="AB94" s="239"/>
      <c r="AC94" s="239"/>
      <c r="AF94" s="721"/>
      <c r="AG94" s="721"/>
      <c r="AH94" s="721"/>
    </row>
    <row r="95" spans="2:34" ht="15.75" customHeight="1">
      <c r="B95" s="722"/>
      <c r="C95" s="723"/>
      <c r="D95" s="723"/>
      <c r="E95" s="723"/>
      <c r="F95" s="723"/>
      <c r="G95" s="723"/>
      <c r="H95" s="723"/>
      <c r="I95" s="723"/>
      <c r="J95" s="723"/>
      <c r="K95" s="723"/>
      <c r="L95" s="723"/>
      <c r="M95" s="723"/>
      <c r="N95" s="723"/>
      <c r="O95" s="723"/>
      <c r="P95" s="723"/>
      <c r="Q95" s="723"/>
      <c r="R95" s="239"/>
      <c r="S95" s="1668" t="s">
        <v>625</v>
      </c>
      <c r="T95" s="1669"/>
      <c r="U95" s="1669"/>
      <c r="V95" s="1669"/>
      <c r="W95" s="1669"/>
      <c r="X95" s="1669"/>
      <c r="Y95" s="1669"/>
      <c r="Z95" s="1669"/>
      <c r="AA95" s="1669"/>
      <c r="AB95" s="1670"/>
      <c r="AC95" s="239"/>
      <c r="AF95" s="721"/>
      <c r="AG95" s="721"/>
      <c r="AH95" s="721"/>
    </row>
    <row r="96" spans="2:34" ht="15.75" customHeight="1">
      <c r="B96" s="722"/>
      <c r="C96" s="723"/>
      <c r="D96" s="723"/>
      <c r="E96" s="723"/>
      <c r="F96" s="723"/>
      <c r="G96" s="723"/>
      <c r="H96" s="723"/>
      <c r="I96" s="723"/>
      <c r="J96" s="723"/>
      <c r="K96" s="723"/>
      <c r="L96" s="723"/>
      <c r="M96" s="723"/>
      <c r="N96" s="723"/>
      <c r="O96" s="723"/>
      <c r="P96" s="723"/>
      <c r="Q96" s="723"/>
      <c r="R96" s="239"/>
      <c r="S96" s="727"/>
      <c r="U96" s="1651" t="s">
        <v>626</v>
      </c>
      <c r="V96" s="1652"/>
      <c r="W96" s="1652"/>
      <c r="X96" s="1652"/>
      <c r="Y96" s="1652"/>
      <c r="Z96" s="1652"/>
      <c r="AA96" s="1652"/>
      <c r="AB96" s="1653"/>
      <c r="AC96" s="239"/>
      <c r="AF96" s="721"/>
      <c r="AG96" s="721"/>
      <c r="AH96" s="721"/>
    </row>
    <row r="97" spans="2:34" ht="15.75" customHeight="1">
      <c r="B97" s="722"/>
      <c r="C97" s="723"/>
      <c r="D97" s="723"/>
      <c r="E97" s="723"/>
      <c r="F97" s="723"/>
      <c r="G97" s="723"/>
      <c r="H97" s="723"/>
      <c r="I97" s="723"/>
      <c r="J97" s="723"/>
      <c r="K97" s="723"/>
      <c r="L97" s="723"/>
      <c r="M97" s="723"/>
      <c r="N97" s="723"/>
      <c r="O97" s="723"/>
      <c r="P97" s="723"/>
      <c r="Q97" s="723"/>
      <c r="R97" s="724"/>
      <c r="S97" s="1773">
        <f>★波及効果計算ｼｰﾄ!H93</f>
        <v>0</v>
      </c>
      <c r="T97" s="1774"/>
      <c r="U97" s="1775">
        <f>★波及効果計算ｼｰﾄ!I93</f>
        <v>0</v>
      </c>
      <c r="V97" s="1774"/>
      <c r="W97" s="1774"/>
      <c r="X97" s="1774"/>
      <c r="Y97" s="1774"/>
      <c r="Z97" s="1774"/>
      <c r="AA97" s="1774"/>
      <c r="AB97" s="1776"/>
      <c r="AC97" s="726"/>
      <c r="AD97" s="725"/>
      <c r="AF97" s="721"/>
      <c r="AG97" s="721"/>
      <c r="AH97" s="721"/>
    </row>
    <row r="98" spans="2:34" ht="15.75" customHeight="1">
      <c r="B98" s="722"/>
      <c r="C98" s="723"/>
      <c r="D98" s="723"/>
      <c r="E98" s="723"/>
      <c r="F98" s="723"/>
      <c r="G98" s="723"/>
      <c r="H98" s="723"/>
      <c r="I98" s="723"/>
      <c r="J98" s="723"/>
      <c r="K98" s="723"/>
      <c r="L98" s="723"/>
      <c r="M98" s="723"/>
      <c r="N98" s="723"/>
      <c r="O98" s="723"/>
      <c r="P98" s="723"/>
      <c r="Q98" s="723"/>
      <c r="R98" s="724"/>
      <c r="S98" s="724"/>
      <c r="T98" s="724"/>
      <c r="U98" s="724"/>
      <c r="V98" s="724"/>
      <c r="W98" s="724"/>
      <c r="X98" s="724"/>
      <c r="Y98" s="724"/>
      <c r="Z98" s="724"/>
      <c r="AA98" s="724"/>
      <c r="AB98" s="724"/>
      <c r="AC98" s="724"/>
      <c r="AD98" s="720"/>
      <c r="AF98" s="721"/>
      <c r="AG98" s="721"/>
      <c r="AH98" s="721"/>
    </row>
    <row r="99" spans="2:34" ht="15.75" customHeight="1">
      <c r="B99" s="722"/>
      <c r="C99" s="723"/>
      <c r="D99" s="723"/>
      <c r="E99" s="723"/>
      <c r="F99" s="723"/>
      <c r="G99" s="723"/>
      <c r="H99" s="723"/>
      <c r="I99" s="723"/>
      <c r="J99" s="723"/>
      <c r="K99" s="723"/>
      <c r="L99" s="723"/>
      <c r="M99" s="723"/>
      <c r="N99" s="723"/>
      <c r="O99" s="723"/>
      <c r="P99" s="723"/>
      <c r="Q99" s="723"/>
      <c r="R99" s="723"/>
      <c r="S99" s="723"/>
      <c r="T99" s="723"/>
      <c r="U99" s="723"/>
      <c r="V99" s="723"/>
      <c r="W99" s="723"/>
      <c r="X99" s="723"/>
      <c r="Y99" s="723"/>
      <c r="Z99" s="723"/>
      <c r="AA99" s="723"/>
      <c r="AB99" s="723"/>
      <c r="AC99" s="723"/>
      <c r="AD99" s="723"/>
      <c r="AE99" s="723"/>
      <c r="AF99" s="723"/>
      <c r="AG99" s="722"/>
      <c r="AH99" s="721"/>
    </row>
    <row r="100" spans="2:34" ht="15.75" customHeight="1">
      <c r="B100" s="720"/>
      <c r="C100" s="720"/>
      <c r="D100" s="720"/>
      <c r="E100" s="720"/>
      <c r="F100" s="720"/>
      <c r="G100" s="720"/>
      <c r="H100" s="720"/>
      <c r="I100" s="720"/>
      <c r="J100" s="720"/>
      <c r="K100" s="720"/>
      <c r="L100" s="720"/>
      <c r="M100" s="720"/>
      <c r="N100" s="720"/>
    </row>
  </sheetData>
  <sheetProtection algorithmName="SHA-512" hashValue="pSAyxu9wqFVvpXrYD4/xlwioNEBEqBMYTYXgWH18liiiRJF2tl6CBZXdSSqQ0po6fc2/E7C/os3yq0REdv65Jg==" saltValue="h7vs2WhUrsICh9RoXRNdtw==" spinCount="100000" sheet="1"/>
  <mergeCells count="54">
    <mergeCell ref="B2:L2"/>
    <mergeCell ref="C5:AG6"/>
    <mergeCell ref="C7:AG7"/>
    <mergeCell ref="S17:AF17"/>
    <mergeCell ref="U18:AF18"/>
    <mergeCell ref="L11:AF12"/>
    <mergeCell ref="L13:AF13"/>
    <mergeCell ref="S19:T19"/>
    <mergeCell ref="U19:AF19"/>
    <mergeCell ref="V23:AG24"/>
    <mergeCell ref="V25:AG25"/>
    <mergeCell ref="C23:R24"/>
    <mergeCell ref="C25:R25"/>
    <mergeCell ref="C29:R30"/>
    <mergeCell ref="W29:AG30"/>
    <mergeCell ref="C31:R31"/>
    <mergeCell ref="W31:AG31"/>
    <mergeCell ref="C35:Q35"/>
    <mergeCell ref="W35:AG36"/>
    <mergeCell ref="E36:Q36"/>
    <mergeCell ref="W37:AG37"/>
    <mergeCell ref="C41:M42"/>
    <mergeCell ref="O41:V41"/>
    <mergeCell ref="W41:AF42"/>
    <mergeCell ref="AG41:AG43"/>
    <mergeCell ref="C43:M43"/>
    <mergeCell ref="W43:AF43"/>
    <mergeCell ref="C57:O58"/>
    <mergeCell ref="C59:O59"/>
    <mergeCell ref="C65:O66"/>
    <mergeCell ref="C37:D37"/>
    <mergeCell ref="E37:Q37"/>
    <mergeCell ref="C47:L47"/>
    <mergeCell ref="E48:L48"/>
    <mergeCell ref="C49:D49"/>
    <mergeCell ref="E49:L49"/>
    <mergeCell ref="B52:L52"/>
    <mergeCell ref="C89:K90"/>
    <mergeCell ref="C91:K91"/>
    <mergeCell ref="S95:AB95"/>
    <mergeCell ref="C67:O67"/>
    <mergeCell ref="S71:AF71"/>
    <mergeCell ref="U72:AF72"/>
    <mergeCell ref="C77:M78"/>
    <mergeCell ref="C79:M79"/>
    <mergeCell ref="S83:AD83"/>
    <mergeCell ref="S73:T73"/>
    <mergeCell ref="U73:AF73"/>
    <mergeCell ref="U96:AB96"/>
    <mergeCell ref="S97:T97"/>
    <mergeCell ref="U97:AB97"/>
    <mergeCell ref="U84:AD84"/>
    <mergeCell ref="S85:T85"/>
    <mergeCell ref="U85:AD85"/>
  </mergeCells>
  <phoneticPr fontId="28"/>
  <pageMargins left="0.78740157480314965" right="0.78740157480314965" top="0.78740157480314965" bottom="0.78740157480314965" header="0" footer="0.19685039370078741"/>
  <pageSetup paperSize="9" scale="90" firstPageNumber="4" orientation="portrait" useFirstPageNumber="1" r:id="rId1"/>
  <headerFooter alignWithMargins="0">
    <oddFooter>&amp;P ページ</oddFooter>
  </headerFooter>
  <rowBreaks count="1" manualBreakCount="1">
    <brk id="51" min="1" max="3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34B4E-022E-4D19-9D15-663428235E57}">
  <sheetPr>
    <tabColor rgb="FFFFC000"/>
  </sheetPr>
  <dimension ref="B1:E37"/>
  <sheetViews>
    <sheetView view="pageBreakPreview" zoomScaleNormal="100" zoomScaleSheetLayoutView="100" workbookViewId="0">
      <selection activeCell="D5" sqref="D5"/>
    </sheetView>
  </sheetViews>
  <sheetFormatPr defaultColWidth="9.33203125" defaultRowHeight="25.5" customHeight="1"/>
  <cols>
    <col min="1" max="1" width="2.1640625" style="745" customWidth="1"/>
    <col min="2" max="2" width="6.1640625" style="745" customWidth="1"/>
    <col min="3" max="3" width="53.33203125" style="745" customWidth="1"/>
    <col min="4" max="4" width="35" style="745" customWidth="1"/>
    <col min="5" max="5" width="18.6640625" style="746" customWidth="1"/>
    <col min="6" max="16384" width="9.33203125" style="745"/>
  </cols>
  <sheetData>
    <row r="1" spans="2:5" ht="15" customHeight="1"/>
    <row r="2" spans="2:5" ht="20.25" customHeight="1">
      <c r="B2" s="1502" t="s">
        <v>627</v>
      </c>
      <c r="C2" s="1503"/>
      <c r="D2" s="746"/>
      <c r="E2" s="745"/>
    </row>
    <row r="3" spans="2:5" ht="20.25" customHeight="1">
      <c r="B3" s="767"/>
    </row>
    <row r="4" spans="2:5" ht="20.25" customHeight="1">
      <c r="B4" s="758" t="s">
        <v>628</v>
      </c>
      <c r="C4" s="757" t="s">
        <v>629</v>
      </c>
      <c r="D4" s="757" t="s">
        <v>630</v>
      </c>
      <c r="E4" s="756" t="s">
        <v>631</v>
      </c>
    </row>
    <row r="5" spans="2:5" ht="39" customHeight="1">
      <c r="B5" s="752" t="s">
        <v>632</v>
      </c>
      <c r="C5" s="764" t="s">
        <v>1189</v>
      </c>
      <c r="D5" s="750"/>
      <c r="E5" s="765"/>
    </row>
    <row r="6" spans="2:5" ht="39" customHeight="1">
      <c r="B6" s="752" t="s">
        <v>634</v>
      </c>
      <c r="C6" s="764" t="s">
        <v>1188</v>
      </c>
      <c r="D6" s="1074" t="s">
        <v>1187</v>
      </c>
      <c r="E6" s="1696" t="s">
        <v>637</v>
      </c>
    </row>
    <row r="7" spans="2:5" ht="39" customHeight="1">
      <c r="B7" s="752" t="s">
        <v>638</v>
      </c>
      <c r="C7" s="751" t="s">
        <v>1186</v>
      </c>
      <c r="D7" s="750" t="s">
        <v>1102</v>
      </c>
      <c r="E7" s="1697"/>
    </row>
    <row r="8" spans="2:5" ht="39" customHeight="1">
      <c r="B8" s="752" t="s">
        <v>640</v>
      </c>
      <c r="C8" s="751" t="s">
        <v>1185</v>
      </c>
      <c r="D8" s="750" t="s">
        <v>1101</v>
      </c>
      <c r="E8" s="1698"/>
    </row>
    <row r="9" spans="2:5" ht="39" customHeight="1">
      <c r="B9" s="752" t="s">
        <v>642</v>
      </c>
      <c r="C9" s="751" t="s">
        <v>1184</v>
      </c>
      <c r="D9" s="750" t="s">
        <v>1183</v>
      </c>
      <c r="E9" s="766"/>
    </row>
    <row r="10" spans="2:5" ht="39" customHeight="1">
      <c r="B10" s="1073" t="s">
        <v>644</v>
      </c>
      <c r="C10" s="1072"/>
      <c r="D10" s="1071"/>
      <c r="E10" s="1070"/>
    </row>
    <row r="11" spans="2:5" ht="39" customHeight="1">
      <c r="B11" s="752" t="s">
        <v>646</v>
      </c>
      <c r="C11" s="751" t="s">
        <v>1182</v>
      </c>
      <c r="D11" s="750" t="s">
        <v>1181</v>
      </c>
      <c r="E11" s="1696" t="s">
        <v>649</v>
      </c>
    </row>
    <row r="12" spans="2:5" ht="39" customHeight="1">
      <c r="B12" s="752" t="s">
        <v>650</v>
      </c>
      <c r="C12" s="751" t="s">
        <v>1180</v>
      </c>
      <c r="D12" s="750" t="s">
        <v>652</v>
      </c>
      <c r="E12" s="1697"/>
    </row>
    <row r="13" spans="2:5" ht="39" customHeight="1">
      <c r="B13" s="752" t="s">
        <v>653</v>
      </c>
      <c r="C13" s="751" t="s">
        <v>1179</v>
      </c>
      <c r="D13" s="750" t="s">
        <v>655</v>
      </c>
      <c r="E13" s="1698"/>
    </row>
    <row r="14" spans="2:5" ht="39" customHeight="1">
      <c r="B14" s="752" t="s">
        <v>656</v>
      </c>
      <c r="C14" s="764" t="s">
        <v>657</v>
      </c>
      <c r="D14" s="750" t="s">
        <v>658</v>
      </c>
      <c r="E14" s="765"/>
    </row>
    <row r="15" spans="2:5" ht="39" customHeight="1">
      <c r="B15" s="752" t="s">
        <v>659</v>
      </c>
      <c r="C15" s="751" t="s">
        <v>660</v>
      </c>
      <c r="D15" s="750" t="s">
        <v>661</v>
      </c>
      <c r="E15" s="765"/>
    </row>
    <row r="16" spans="2:5" ht="39" customHeight="1">
      <c r="B16" s="752" t="s">
        <v>662</v>
      </c>
      <c r="C16" s="751" t="s">
        <v>663</v>
      </c>
      <c r="D16" s="750" t="s">
        <v>664</v>
      </c>
      <c r="E16" s="765"/>
    </row>
    <row r="17" spans="2:5" ht="39" customHeight="1">
      <c r="B17" s="752" t="s">
        <v>665</v>
      </c>
      <c r="C17" s="751" t="s">
        <v>666</v>
      </c>
      <c r="D17" s="750" t="s">
        <v>667</v>
      </c>
      <c r="E17" s="765"/>
    </row>
    <row r="18" spans="2:5" ht="39" customHeight="1">
      <c r="B18" s="752" t="s">
        <v>668</v>
      </c>
      <c r="C18" s="751" t="s">
        <v>669</v>
      </c>
      <c r="D18" s="750" t="s">
        <v>670</v>
      </c>
      <c r="E18" s="1696" t="s">
        <v>671</v>
      </c>
    </row>
    <row r="19" spans="2:5" ht="39" customHeight="1">
      <c r="B19" s="752" t="s">
        <v>672</v>
      </c>
      <c r="C19" s="751" t="s">
        <v>673</v>
      </c>
      <c r="D19" s="750" t="s">
        <v>674</v>
      </c>
      <c r="E19" s="1697"/>
    </row>
    <row r="20" spans="2:5" ht="39" customHeight="1">
      <c r="B20" s="752" t="s">
        <v>675</v>
      </c>
      <c r="C20" s="751" t="s">
        <v>676</v>
      </c>
      <c r="D20" s="750" t="s">
        <v>677</v>
      </c>
      <c r="E20" s="1698"/>
    </row>
    <row r="21" spans="2:5" ht="39" customHeight="1">
      <c r="B21" s="752" t="s">
        <v>678</v>
      </c>
      <c r="C21" s="764" t="s">
        <v>679</v>
      </c>
      <c r="D21" s="750" t="s">
        <v>680</v>
      </c>
      <c r="E21" s="1696" t="s">
        <v>681</v>
      </c>
    </row>
    <row r="22" spans="2:5" ht="39" customHeight="1">
      <c r="B22" s="752" t="s">
        <v>682</v>
      </c>
      <c r="C22" s="764" t="s">
        <v>683</v>
      </c>
      <c r="D22" s="750" t="s">
        <v>684</v>
      </c>
      <c r="E22" s="1697"/>
    </row>
    <row r="23" spans="2:5" ht="39" customHeight="1">
      <c r="B23" s="749" t="s">
        <v>685</v>
      </c>
      <c r="C23" s="763" t="s">
        <v>686</v>
      </c>
      <c r="D23" s="747" t="s">
        <v>687</v>
      </c>
      <c r="E23" s="1699"/>
    </row>
    <row r="24" spans="2:5" ht="39" customHeight="1">
      <c r="B24" s="762"/>
      <c r="C24" s="761"/>
      <c r="D24" s="760"/>
      <c r="E24" s="759"/>
    </row>
    <row r="25" spans="2:5" ht="20.25" customHeight="1">
      <c r="B25" s="758" t="s">
        <v>628</v>
      </c>
      <c r="C25" s="757" t="s">
        <v>629</v>
      </c>
      <c r="D25" s="757" t="s">
        <v>630</v>
      </c>
      <c r="E25" s="756" t="s">
        <v>631</v>
      </c>
    </row>
    <row r="26" spans="2:5" ht="39" customHeight="1">
      <c r="B26" s="755" t="s">
        <v>688</v>
      </c>
      <c r="C26" s="754" t="s">
        <v>1178</v>
      </c>
      <c r="D26" s="753" t="s">
        <v>690</v>
      </c>
      <c r="E26" s="1698" t="s">
        <v>637</v>
      </c>
    </row>
    <row r="27" spans="2:5" ht="39" customHeight="1">
      <c r="B27" s="752" t="s">
        <v>691</v>
      </c>
      <c r="C27" s="751" t="s">
        <v>1177</v>
      </c>
      <c r="D27" s="750" t="s">
        <v>693</v>
      </c>
      <c r="E27" s="1694"/>
    </row>
    <row r="28" spans="2:5" ht="39" customHeight="1">
      <c r="B28" s="752" t="s">
        <v>694</v>
      </c>
      <c r="C28" s="751" t="s">
        <v>695</v>
      </c>
      <c r="D28" s="750" t="s">
        <v>696</v>
      </c>
      <c r="E28" s="1694" t="s">
        <v>649</v>
      </c>
    </row>
    <row r="29" spans="2:5" ht="39" customHeight="1">
      <c r="B29" s="752" t="s">
        <v>697</v>
      </c>
      <c r="C29" s="751" t="s">
        <v>698</v>
      </c>
      <c r="D29" s="750" t="s">
        <v>699</v>
      </c>
      <c r="E29" s="1694"/>
    </row>
    <row r="30" spans="2:5" ht="39" customHeight="1">
      <c r="B30" s="752" t="s">
        <v>700</v>
      </c>
      <c r="C30" s="751" t="s">
        <v>701</v>
      </c>
      <c r="D30" s="750" t="s">
        <v>702</v>
      </c>
      <c r="E30" s="1694" t="s">
        <v>671</v>
      </c>
    </row>
    <row r="31" spans="2:5" ht="39" customHeight="1">
      <c r="B31" s="752" t="s">
        <v>703</v>
      </c>
      <c r="C31" s="751" t="s">
        <v>704</v>
      </c>
      <c r="D31" s="750" t="s">
        <v>705</v>
      </c>
      <c r="E31" s="1694"/>
    </row>
    <row r="32" spans="2:5" ht="39" customHeight="1">
      <c r="B32" s="752" t="s">
        <v>706</v>
      </c>
      <c r="C32" s="751" t="s">
        <v>707</v>
      </c>
      <c r="D32" s="750" t="s">
        <v>708</v>
      </c>
      <c r="E32" s="1694" t="s">
        <v>681</v>
      </c>
    </row>
    <row r="33" spans="2:5" ht="39" customHeight="1">
      <c r="B33" s="749" t="s">
        <v>709</v>
      </c>
      <c r="C33" s="748" t="s">
        <v>710</v>
      </c>
      <c r="D33" s="747" t="s">
        <v>711</v>
      </c>
      <c r="E33" s="1695"/>
    </row>
    <row r="34" spans="2:5" ht="39" customHeight="1"/>
    <row r="35" spans="2:5" ht="39" customHeight="1"/>
    <row r="36" spans="2:5" ht="39" customHeight="1"/>
    <row r="37" spans="2:5" ht="39" customHeight="1"/>
  </sheetData>
  <sheetProtection algorithmName="SHA-512" hashValue="reTPiXuhKCt0we9Iq1TAP4locNvLQnROQjrkQlLvIPN/sticeeyzNAplIB3qTA0xF5k0rB+XCVL/aDeD/UzsPg==" saltValue="H799UEihvZzvu4lM0TUQ7w==" spinCount="100000" sheet="1"/>
  <mergeCells count="9">
    <mergeCell ref="E28:E29"/>
    <mergeCell ref="E30:E31"/>
    <mergeCell ref="E32:E33"/>
    <mergeCell ref="B2:C2"/>
    <mergeCell ref="E6:E8"/>
    <mergeCell ref="E11:E13"/>
    <mergeCell ref="E18:E20"/>
    <mergeCell ref="E21:E23"/>
    <mergeCell ref="E26:E27"/>
  </mergeCells>
  <phoneticPr fontId="28"/>
  <pageMargins left="0.78740157480314965" right="0.78740157480314965" top="0.78740157480314965" bottom="0.78740157480314965" header="0" footer="0.19685039370078741"/>
  <pageSetup paperSize="9" scale="91" firstPageNumber="6" orientation="portrait" useFirstPageNumber="1" r:id="rId1"/>
  <headerFooter alignWithMargins="0">
    <oddFooter>&amp;P ページ</oddFooter>
  </headerFooter>
  <rowBreaks count="1" manualBreakCount="1">
    <brk id="23" max="4"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B8DE0-E468-4ADD-8193-0CFC14335502}">
  <sheetPr>
    <tabColor rgb="FFFFC000"/>
  </sheetPr>
  <dimension ref="B1:W183"/>
  <sheetViews>
    <sheetView view="pageBreakPreview" topLeftCell="A65" zoomScaleNormal="100" zoomScaleSheetLayoutView="100" workbookViewId="0">
      <selection activeCell="M70" sqref="M70"/>
    </sheetView>
  </sheetViews>
  <sheetFormatPr defaultColWidth="9.33203125" defaultRowHeight="18.75" customHeight="1"/>
  <cols>
    <col min="1" max="1" width="2.1640625" style="768" customWidth="1"/>
    <col min="2" max="2" width="3.5" style="768" bestFit="1" customWidth="1"/>
    <col min="3" max="3" width="33" style="768" bestFit="1" customWidth="1"/>
    <col min="4" max="4" width="11.5" style="768" customWidth="1"/>
    <col min="5" max="6" width="11.33203125" style="768" customWidth="1"/>
    <col min="7" max="7" width="10.6640625" style="768" customWidth="1"/>
    <col min="8" max="9" width="11" style="768" customWidth="1"/>
    <col min="10" max="16384" width="9.33203125" style="768"/>
  </cols>
  <sheetData>
    <row r="1" spans="2:23" ht="15" customHeight="1"/>
    <row r="2" spans="2:23" ht="20.25" customHeight="1">
      <c r="B2" s="1502" t="s">
        <v>712</v>
      </c>
      <c r="C2" s="1503"/>
    </row>
    <row r="3" spans="2:23" s="800" customFormat="1" ht="18.75" customHeight="1">
      <c r="I3" s="788" t="s">
        <v>713</v>
      </c>
      <c r="W3" s="812"/>
    </row>
    <row r="4" spans="2:23" s="812" customFormat="1" ht="18.75" customHeight="1">
      <c r="B4" s="787"/>
      <c r="C4" s="786"/>
      <c r="D4" s="1712" t="s">
        <v>1194</v>
      </c>
      <c r="E4" s="1716" t="s">
        <v>637</v>
      </c>
      <c r="F4" s="1716"/>
      <c r="G4" s="1704"/>
      <c r="H4" s="1778" t="s">
        <v>1193</v>
      </c>
      <c r="I4" s="1780"/>
    </row>
    <row r="5" spans="2:23" s="810" customFormat="1" ht="36" customHeight="1">
      <c r="B5" s="785"/>
      <c r="C5" s="784"/>
      <c r="D5" s="1713"/>
      <c r="E5" s="783" t="s">
        <v>1192</v>
      </c>
      <c r="F5" s="783" t="s">
        <v>718</v>
      </c>
      <c r="G5" s="811" t="s">
        <v>719</v>
      </c>
      <c r="H5" s="1779"/>
      <c r="I5" s="1781"/>
    </row>
    <row r="6" spans="2:23" s="808" customFormat="1" ht="18.75" customHeight="1">
      <c r="B6" s="1700" t="s">
        <v>628</v>
      </c>
      <c r="C6" s="1701"/>
      <c r="D6" s="781" t="s">
        <v>632</v>
      </c>
      <c r="E6" s="781" t="s">
        <v>634</v>
      </c>
      <c r="F6" s="781" t="s">
        <v>638</v>
      </c>
      <c r="G6" s="809" t="s">
        <v>640</v>
      </c>
      <c r="H6" s="1087" t="s">
        <v>642</v>
      </c>
      <c r="I6" s="1086" t="s">
        <v>725</v>
      </c>
    </row>
    <row r="7" spans="2:23" s="805" customFormat="1" ht="18.75" customHeight="1">
      <c r="B7" s="1714" t="s">
        <v>630</v>
      </c>
      <c r="C7" s="1715"/>
      <c r="D7" s="798"/>
      <c r="E7" s="1085" t="s">
        <v>632</v>
      </c>
      <c r="F7" s="798" t="s">
        <v>1105</v>
      </c>
      <c r="G7" s="807" t="s">
        <v>1104</v>
      </c>
      <c r="H7" s="1084" t="s">
        <v>1191</v>
      </c>
      <c r="I7" s="1083"/>
    </row>
    <row r="8" spans="2:23" s="800" customFormat="1" ht="18.75" customHeight="1">
      <c r="B8" s="796" t="s">
        <v>263</v>
      </c>
      <c r="C8" s="795" t="s">
        <v>0</v>
      </c>
      <c r="D8" s="794">
        <f>★波及効果計算ｼｰﾄ!D8</f>
        <v>0</v>
      </c>
      <c r="E8" s="794">
        <f>★波及効果計算ｼｰﾄ!E8</f>
        <v>0</v>
      </c>
      <c r="F8" s="794">
        <f>★波及効果計算ｼｰﾄ!F8</f>
        <v>0</v>
      </c>
      <c r="G8" s="804">
        <f>★波及効果計算ｼｰﾄ!G8</f>
        <v>0</v>
      </c>
      <c r="H8" s="1082">
        <f>★波及効果計算ｼｰﾄ!H8</f>
        <v>0</v>
      </c>
      <c r="I8" s="1081"/>
    </row>
    <row r="9" spans="2:23" s="800" customFormat="1" ht="18.75" customHeight="1">
      <c r="B9" s="776" t="s">
        <v>265</v>
      </c>
      <c r="C9" s="775" t="s">
        <v>574</v>
      </c>
      <c r="D9" s="774">
        <f>★波及効果計算ｼｰﾄ!D9</f>
        <v>0</v>
      </c>
      <c r="E9" s="774">
        <f>★波及効果計算ｼｰﾄ!E9</f>
        <v>0</v>
      </c>
      <c r="F9" s="774">
        <f>★波及効果計算ｼｰﾄ!F9</f>
        <v>0</v>
      </c>
      <c r="G9" s="802">
        <f>★波及効果計算ｼｰﾄ!G9</f>
        <v>0</v>
      </c>
      <c r="H9" s="491">
        <f>★波及効果計算ｼｰﾄ!H9</f>
        <v>0</v>
      </c>
      <c r="I9" s="1080"/>
    </row>
    <row r="10" spans="2:23" s="800" customFormat="1" ht="18.75" customHeight="1">
      <c r="B10" s="776" t="s">
        <v>267</v>
      </c>
      <c r="C10" s="775" t="s">
        <v>575</v>
      </c>
      <c r="D10" s="774">
        <f>★波及効果計算ｼｰﾄ!D10</f>
        <v>0</v>
      </c>
      <c r="E10" s="774">
        <f>★波及効果計算ｼｰﾄ!E10</f>
        <v>0</v>
      </c>
      <c r="F10" s="774">
        <f>★波及効果計算ｼｰﾄ!F10</f>
        <v>0</v>
      </c>
      <c r="G10" s="802">
        <f>★波及効果計算ｼｰﾄ!G10</f>
        <v>0</v>
      </c>
      <c r="H10" s="491">
        <f>★波及効果計算ｼｰﾄ!H10</f>
        <v>0</v>
      </c>
      <c r="I10" s="1080"/>
    </row>
    <row r="11" spans="2:23" s="800" customFormat="1" ht="18.75" customHeight="1">
      <c r="B11" s="776" t="s">
        <v>268</v>
      </c>
      <c r="C11" s="775" t="s">
        <v>3</v>
      </c>
      <c r="D11" s="774">
        <f>★波及効果計算ｼｰﾄ!D11</f>
        <v>0</v>
      </c>
      <c r="E11" s="774">
        <f>★波及効果計算ｼｰﾄ!E11</f>
        <v>0</v>
      </c>
      <c r="F11" s="774">
        <f>★波及効果計算ｼｰﾄ!F11</f>
        <v>0</v>
      </c>
      <c r="G11" s="802">
        <f>★波及効果計算ｼｰﾄ!G11</f>
        <v>0</v>
      </c>
      <c r="H11" s="491">
        <f>★波及効果計算ｼｰﾄ!H11</f>
        <v>0</v>
      </c>
      <c r="I11" s="1080"/>
    </row>
    <row r="12" spans="2:23" s="800" customFormat="1" ht="18.75" customHeight="1">
      <c r="B12" s="776" t="s">
        <v>269</v>
      </c>
      <c r="C12" s="775" t="s">
        <v>4</v>
      </c>
      <c r="D12" s="774">
        <f>★波及効果計算ｼｰﾄ!D12</f>
        <v>0</v>
      </c>
      <c r="E12" s="774">
        <f>★波及効果計算ｼｰﾄ!E12</f>
        <v>0</v>
      </c>
      <c r="F12" s="774">
        <f>★波及効果計算ｼｰﾄ!F12</f>
        <v>0</v>
      </c>
      <c r="G12" s="802">
        <f>★波及効果計算ｼｰﾄ!G12</f>
        <v>0</v>
      </c>
      <c r="H12" s="491">
        <f>★波及効果計算ｼｰﾄ!H12</f>
        <v>0</v>
      </c>
      <c r="I12" s="1080"/>
    </row>
    <row r="13" spans="2:23" s="800" customFormat="1" ht="18.75" customHeight="1">
      <c r="B13" s="776" t="s">
        <v>271</v>
      </c>
      <c r="C13" s="775" t="s">
        <v>5</v>
      </c>
      <c r="D13" s="774">
        <f>★波及効果計算ｼｰﾄ!D13</f>
        <v>0</v>
      </c>
      <c r="E13" s="774">
        <f>★波及効果計算ｼｰﾄ!E13</f>
        <v>0</v>
      </c>
      <c r="F13" s="774">
        <f>★波及効果計算ｼｰﾄ!F13</f>
        <v>0</v>
      </c>
      <c r="G13" s="802">
        <f>★波及効果計算ｼｰﾄ!G13</f>
        <v>0</v>
      </c>
      <c r="H13" s="491">
        <f>★波及効果計算ｼｰﾄ!H13</f>
        <v>0</v>
      </c>
      <c r="I13" s="1080"/>
    </row>
    <row r="14" spans="2:23" s="800" customFormat="1" ht="18.75" customHeight="1">
      <c r="B14" s="776" t="s">
        <v>273</v>
      </c>
      <c r="C14" s="777" t="s">
        <v>6</v>
      </c>
      <c r="D14" s="774">
        <f>★波及効果計算ｼｰﾄ!D14</f>
        <v>0</v>
      </c>
      <c r="E14" s="774">
        <f>★波及効果計算ｼｰﾄ!E14</f>
        <v>0</v>
      </c>
      <c r="F14" s="774">
        <f>★波及効果計算ｼｰﾄ!F14</f>
        <v>0</v>
      </c>
      <c r="G14" s="802">
        <f>★波及効果計算ｼｰﾄ!G14</f>
        <v>0</v>
      </c>
      <c r="H14" s="491">
        <f>★波及効果計算ｼｰﾄ!H14</f>
        <v>0</v>
      </c>
      <c r="I14" s="1080"/>
    </row>
    <row r="15" spans="2:23" s="800" customFormat="1" ht="18.75" customHeight="1">
      <c r="B15" s="776" t="s">
        <v>274</v>
      </c>
      <c r="C15" s="775" t="s">
        <v>7</v>
      </c>
      <c r="D15" s="774">
        <f>★波及効果計算ｼｰﾄ!D15</f>
        <v>0</v>
      </c>
      <c r="E15" s="774">
        <f>★波及効果計算ｼｰﾄ!E15</f>
        <v>0</v>
      </c>
      <c r="F15" s="774">
        <f>★波及効果計算ｼｰﾄ!F15</f>
        <v>0</v>
      </c>
      <c r="G15" s="802">
        <f>★波及効果計算ｼｰﾄ!G15</f>
        <v>0</v>
      </c>
      <c r="H15" s="491">
        <f>★波及効果計算ｼｰﾄ!H15</f>
        <v>0</v>
      </c>
      <c r="I15" s="1080"/>
    </row>
    <row r="16" spans="2:23" s="800" customFormat="1" ht="18.75" customHeight="1">
      <c r="B16" s="776" t="s">
        <v>277</v>
      </c>
      <c r="C16" s="777" t="s">
        <v>8</v>
      </c>
      <c r="D16" s="774">
        <f>★波及効果計算ｼｰﾄ!D16</f>
        <v>0</v>
      </c>
      <c r="E16" s="774">
        <f>★波及効果計算ｼｰﾄ!E16</f>
        <v>0</v>
      </c>
      <c r="F16" s="774">
        <f>★波及効果計算ｼｰﾄ!F16</f>
        <v>0</v>
      </c>
      <c r="G16" s="802">
        <f>★波及効果計算ｼｰﾄ!G16</f>
        <v>0</v>
      </c>
      <c r="H16" s="491">
        <f>★波及効果計算ｼｰﾄ!H16</f>
        <v>0</v>
      </c>
      <c r="I16" s="1080"/>
    </row>
    <row r="17" spans="2:9" s="800" customFormat="1" ht="18.75" customHeight="1">
      <c r="B17" s="776" t="s">
        <v>120</v>
      </c>
      <c r="C17" s="777" t="s">
        <v>576</v>
      </c>
      <c r="D17" s="774">
        <f>★波及効果計算ｼｰﾄ!D17</f>
        <v>0</v>
      </c>
      <c r="E17" s="774">
        <f>★波及効果計算ｼｰﾄ!E17</f>
        <v>0</v>
      </c>
      <c r="F17" s="774">
        <f>★波及効果計算ｼｰﾄ!F17</f>
        <v>0</v>
      </c>
      <c r="G17" s="802">
        <f>★波及効果計算ｼｰﾄ!G17</f>
        <v>0</v>
      </c>
      <c r="H17" s="491">
        <f>★波及効果計算ｼｰﾄ!H17</f>
        <v>0</v>
      </c>
      <c r="I17" s="1080"/>
    </row>
    <row r="18" spans="2:9" s="800" customFormat="1" ht="18.75" customHeight="1">
      <c r="B18" s="776" t="s">
        <v>121</v>
      </c>
      <c r="C18" s="775" t="s">
        <v>9</v>
      </c>
      <c r="D18" s="774">
        <f>★波及効果計算ｼｰﾄ!D18</f>
        <v>0</v>
      </c>
      <c r="E18" s="774">
        <f>★波及効果計算ｼｰﾄ!E18</f>
        <v>0</v>
      </c>
      <c r="F18" s="774">
        <f>★波及効果計算ｼｰﾄ!F18</f>
        <v>0</v>
      </c>
      <c r="G18" s="802">
        <f>★波及効果計算ｼｰﾄ!G18</f>
        <v>0</v>
      </c>
      <c r="H18" s="491">
        <f>★波及効果計算ｼｰﾄ!H18</f>
        <v>0</v>
      </c>
      <c r="I18" s="1080"/>
    </row>
    <row r="19" spans="2:9" s="800" customFormat="1" ht="18.75" customHeight="1">
      <c r="B19" s="776" t="s">
        <v>123</v>
      </c>
      <c r="C19" s="775" t="s">
        <v>10</v>
      </c>
      <c r="D19" s="774">
        <f>★波及効果計算ｼｰﾄ!D19</f>
        <v>0</v>
      </c>
      <c r="E19" s="774">
        <f>★波及効果計算ｼｰﾄ!E19</f>
        <v>0</v>
      </c>
      <c r="F19" s="774">
        <f>★波及効果計算ｼｰﾄ!F19</f>
        <v>0</v>
      </c>
      <c r="G19" s="802">
        <f>★波及効果計算ｼｰﾄ!G19</f>
        <v>0</v>
      </c>
      <c r="H19" s="491">
        <f>★波及効果計算ｼｰﾄ!H19</f>
        <v>0</v>
      </c>
      <c r="I19" s="1080"/>
    </row>
    <row r="20" spans="2:9" s="800" customFormat="1" ht="18.75" customHeight="1">
      <c r="B20" s="776" t="s">
        <v>125</v>
      </c>
      <c r="C20" s="775" t="s">
        <v>11</v>
      </c>
      <c r="D20" s="774">
        <f>★波及効果計算ｼｰﾄ!D20</f>
        <v>0</v>
      </c>
      <c r="E20" s="774">
        <f>★波及効果計算ｼｰﾄ!E20</f>
        <v>0</v>
      </c>
      <c r="F20" s="774">
        <f>★波及効果計算ｼｰﾄ!F20</f>
        <v>0</v>
      </c>
      <c r="G20" s="802">
        <f>★波及効果計算ｼｰﾄ!G20</f>
        <v>0</v>
      </c>
      <c r="H20" s="491">
        <f>★波及効果計算ｼｰﾄ!H20</f>
        <v>0</v>
      </c>
      <c r="I20" s="1080"/>
    </row>
    <row r="21" spans="2:9" s="800" customFormat="1" ht="18.75" customHeight="1">
      <c r="B21" s="776" t="s">
        <v>127</v>
      </c>
      <c r="C21" s="775" t="s">
        <v>12</v>
      </c>
      <c r="D21" s="774">
        <f>★波及効果計算ｼｰﾄ!D21</f>
        <v>0</v>
      </c>
      <c r="E21" s="774">
        <f>★波及効果計算ｼｰﾄ!E21</f>
        <v>0</v>
      </c>
      <c r="F21" s="774">
        <f>★波及効果計算ｼｰﾄ!F21</f>
        <v>0</v>
      </c>
      <c r="G21" s="802">
        <f>★波及効果計算ｼｰﾄ!G21</f>
        <v>0</v>
      </c>
      <c r="H21" s="491">
        <f>★波及効果計算ｼｰﾄ!H21</f>
        <v>0</v>
      </c>
      <c r="I21" s="1080"/>
    </row>
    <row r="22" spans="2:9" s="800" customFormat="1" ht="18.75" customHeight="1">
      <c r="B22" s="776" t="s">
        <v>128</v>
      </c>
      <c r="C22" s="775" t="s">
        <v>418</v>
      </c>
      <c r="D22" s="774">
        <f>★波及効果計算ｼｰﾄ!D22</f>
        <v>0</v>
      </c>
      <c r="E22" s="774">
        <f>★波及効果計算ｼｰﾄ!E22</f>
        <v>0</v>
      </c>
      <c r="F22" s="774">
        <f>★波及効果計算ｼｰﾄ!F22</f>
        <v>0</v>
      </c>
      <c r="G22" s="802">
        <f>★波及効果計算ｼｰﾄ!G22</f>
        <v>0</v>
      </c>
      <c r="H22" s="491">
        <f>★波及効果計算ｼｰﾄ!H22</f>
        <v>0</v>
      </c>
      <c r="I22" s="1080"/>
    </row>
    <row r="23" spans="2:9" s="800" customFormat="1" ht="18.75" customHeight="1">
      <c r="B23" s="776" t="s">
        <v>129</v>
      </c>
      <c r="C23" s="775" t="s">
        <v>419</v>
      </c>
      <c r="D23" s="774">
        <f>★波及効果計算ｼｰﾄ!D23</f>
        <v>0</v>
      </c>
      <c r="E23" s="774">
        <f>★波及効果計算ｼｰﾄ!E23</f>
        <v>0</v>
      </c>
      <c r="F23" s="774">
        <f>★波及効果計算ｼｰﾄ!F23</f>
        <v>0</v>
      </c>
      <c r="G23" s="802">
        <f>★波及効果計算ｼｰﾄ!G23</f>
        <v>0</v>
      </c>
      <c r="H23" s="491">
        <f>★波及効果計算ｼｰﾄ!H23</f>
        <v>0</v>
      </c>
      <c r="I23" s="1080"/>
    </row>
    <row r="24" spans="2:9" s="800" customFormat="1" ht="18.75" customHeight="1">
      <c r="B24" s="776" t="s">
        <v>131</v>
      </c>
      <c r="C24" s="775" t="s">
        <v>420</v>
      </c>
      <c r="D24" s="774">
        <f>★波及効果計算ｼｰﾄ!D24</f>
        <v>0</v>
      </c>
      <c r="E24" s="774">
        <f>★波及効果計算ｼｰﾄ!E24</f>
        <v>0</v>
      </c>
      <c r="F24" s="774">
        <f>★波及効果計算ｼｰﾄ!F24</f>
        <v>0</v>
      </c>
      <c r="G24" s="802">
        <f>★波及効果計算ｼｰﾄ!G24</f>
        <v>0</v>
      </c>
      <c r="H24" s="491">
        <f>★波及効果計算ｼｰﾄ!H24</f>
        <v>0</v>
      </c>
      <c r="I24" s="1080"/>
    </row>
    <row r="25" spans="2:9" s="800" customFormat="1" ht="18.75" customHeight="1">
      <c r="B25" s="776" t="s">
        <v>133</v>
      </c>
      <c r="C25" s="775" t="s">
        <v>14</v>
      </c>
      <c r="D25" s="774">
        <f>★波及効果計算ｼｰﾄ!D25</f>
        <v>0</v>
      </c>
      <c r="E25" s="774">
        <f>★波及効果計算ｼｰﾄ!E25</f>
        <v>0</v>
      </c>
      <c r="F25" s="774">
        <f>★波及効果計算ｼｰﾄ!F25</f>
        <v>0</v>
      </c>
      <c r="G25" s="802">
        <f>★波及効果計算ｼｰﾄ!G25</f>
        <v>0</v>
      </c>
      <c r="H25" s="491">
        <f>★波及効果計算ｼｰﾄ!H25</f>
        <v>0</v>
      </c>
      <c r="I25" s="1080"/>
    </row>
    <row r="26" spans="2:9" s="800" customFormat="1" ht="18.75" customHeight="1">
      <c r="B26" s="776" t="s">
        <v>135</v>
      </c>
      <c r="C26" s="775" t="s">
        <v>13</v>
      </c>
      <c r="D26" s="774">
        <f>★波及効果計算ｼｰﾄ!D26</f>
        <v>0</v>
      </c>
      <c r="E26" s="774">
        <f>★波及効果計算ｼｰﾄ!E26</f>
        <v>0</v>
      </c>
      <c r="F26" s="774">
        <f>★波及効果計算ｼｰﾄ!F26</f>
        <v>0</v>
      </c>
      <c r="G26" s="802">
        <f>★波及効果計算ｼｰﾄ!G26</f>
        <v>0</v>
      </c>
      <c r="H26" s="491">
        <f>★波及効果計算ｼｰﾄ!H26</f>
        <v>0</v>
      </c>
      <c r="I26" s="1080"/>
    </row>
    <row r="27" spans="2:9" s="800" customFormat="1" ht="18.75" customHeight="1">
      <c r="B27" s="776" t="s">
        <v>136</v>
      </c>
      <c r="C27" s="775" t="s">
        <v>577</v>
      </c>
      <c r="D27" s="774">
        <f>★波及効果計算ｼｰﾄ!D27</f>
        <v>0</v>
      </c>
      <c r="E27" s="774">
        <f>★波及効果計算ｼｰﾄ!E27</f>
        <v>0</v>
      </c>
      <c r="F27" s="774">
        <f>★波及効果計算ｼｰﾄ!F27</f>
        <v>0</v>
      </c>
      <c r="G27" s="802">
        <f>★波及効果計算ｼｰﾄ!G27</f>
        <v>0</v>
      </c>
      <c r="H27" s="491">
        <f>★波及効果計算ｼｰﾄ!H27</f>
        <v>0</v>
      </c>
      <c r="I27" s="1080"/>
    </row>
    <row r="28" spans="2:9" s="800" customFormat="1" ht="18.75" customHeight="1">
      <c r="B28" s="776" t="s">
        <v>138</v>
      </c>
      <c r="C28" s="775" t="s">
        <v>15</v>
      </c>
      <c r="D28" s="774">
        <f>★波及効果計算ｼｰﾄ!D28</f>
        <v>0</v>
      </c>
      <c r="E28" s="774">
        <f>★波及効果計算ｼｰﾄ!E28</f>
        <v>0</v>
      </c>
      <c r="F28" s="774">
        <f>★波及効果計算ｼｰﾄ!F28</f>
        <v>0</v>
      </c>
      <c r="G28" s="802">
        <f>★波及効果計算ｼｰﾄ!G28</f>
        <v>0</v>
      </c>
      <c r="H28" s="491">
        <f>★波及効果計算ｼｰﾄ!H28</f>
        <v>0</v>
      </c>
      <c r="I28" s="1080"/>
    </row>
    <row r="29" spans="2:9" s="800" customFormat="1" ht="18.75" customHeight="1">
      <c r="B29" s="776" t="s">
        <v>139</v>
      </c>
      <c r="C29" s="775" t="s">
        <v>16</v>
      </c>
      <c r="D29" s="774">
        <f>★波及効果計算ｼｰﾄ!D29</f>
        <v>0</v>
      </c>
      <c r="E29" s="774">
        <f>★波及効果計算ｼｰﾄ!E29</f>
        <v>0</v>
      </c>
      <c r="F29" s="774">
        <f>★波及効果計算ｼｰﾄ!F29</f>
        <v>0</v>
      </c>
      <c r="G29" s="802">
        <f>★波及効果計算ｼｰﾄ!G29</f>
        <v>0</v>
      </c>
      <c r="H29" s="491">
        <f>★波及効果計算ｼｰﾄ!H29</f>
        <v>0</v>
      </c>
      <c r="I29" s="1080"/>
    </row>
    <row r="30" spans="2:9" s="800" customFormat="1" ht="18.75" customHeight="1">
      <c r="B30" s="776" t="s">
        <v>140</v>
      </c>
      <c r="C30" s="775" t="s">
        <v>17</v>
      </c>
      <c r="D30" s="774">
        <f>★波及効果計算ｼｰﾄ!D30</f>
        <v>0</v>
      </c>
      <c r="E30" s="774">
        <f>★波及効果計算ｼｰﾄ!E30</f>
        <v>0</v>
      </c>
      <c r="F30" s="774">
        <f>★波及効果計算ｼｰﾄ!F30</f>
        <v>0</v>
      </c>
      <c r="G30" s="802">
        <f>★波及効果計算ｼｰﾄ!G30</f>
        <v>0</v>
      </c>
      <c r="H30" s="491">
        <f>★波及効果計算ｼｰﾄ!H30</f>
        <v>0</v>
      </c>
      <c r="I30" s="1080"/>
    </row>
    <row r="31" spans="2:9" s="800" customFormat="1" ht="18.75" customHeight="1">
      <c r="B31" s="776" t="s">
        <v>141</v>
      </c>
      <c r="C31" s="775" t="s">
        <v>18</v>
      </c>
      <c r="D31" s="774">
        <f>★波及効果計算ｼｰﾄ!D31</f>
        <v>0</v>
      </c>
      <c r="E31" s="774">
        <f>★波及効果計算ｼｰﾄ!E31</f>
        <v>0</v>
      </c>
      <c r="F31" s="774">
        <f>★波及効果計算ｼｰﾄ!F31</f>
        <v>0</v>
      </c>
      <c r="G31" s="802">
        <f>★波及効果計算ｼｰﾄ!G31</f>
        <v>0</v>
      </c>
      <c r="H31" s="491">
        <f>★波及効果計算ｼｰﾄ!H31</f>
        <v>0</v>
      </c>
      <c r="I31" s="1080"/>
    </row>
    <row r="32" spans="2:9" s="800" customFormat="1" ht="18.75" customHeight="1">
      <c r="B32" s="776" t="s">
        <v>143</v>
      </c>
      <c r="C32" s="775" t="s">
        <v>29</v>
      </c>
      <c r="D32" s="774">
        <f>★波及効果計算ｼｰﾄ!D32</f>
        <v>0</v>
      </c>
      <c r="E32" s="774">
        <f>★波及効果計算ｼｰﾄ!E32</f>
        <v>0</v>
      </c>
      <c r="F32" s="774">
        <f>★波及効果計算ｼｰﾄ!F32</f>
        <v>0</v>
      </c>
      <c r="G32" s="802">
        <f>★波及効果計算ｼｰﾄ!G32</f>
        <v>0</v>
      </c>
      <c r="H32" s="491">
        <f>★波及効果計算ｼｰﾄ!H32</f>
        <v>0</v>
      </c>
      <c r="I32" s="1080"/>
    </row>
    <row r="33" spans="2:9" s="800" customFormat="1" ht="18.75" customHeight="1">
      <c r="B33" s="776" t="s">
        <v>145</v>
      </c>
      <c r="C33" s="775" t="s">
        <v>30</v>
      </c>
      <c r="D33" s="774">
        <f>★波及効果計算ｼｰﾄ!D33</f>
        <v>0</v>
      </c>
      <c r="E33" s="774">
        <f>★波及効果計算ｼｰﾄ!E33</f>
        <v>0</v>
      </c>
      <c r="F33" s="774">
        <f>★波及効果計算ｼｰﾄ!F33</f>
        <v>0</v>
      </c>
      <c r="G33" s="802">
        <f>★波及効果計算ｼｰﾄ!G33</f>
        <v>0</v>
      </c>
      <c r="H33" s="491">
        <f>★波及効果計算ｼｰﾄ!H33</f>
        <v>0</v>
      </c>
      <c r="I33" s="1080"/>
    </row>
    <row r="34" spans="2:9" s="800" customFormat="1" ht="18.75" customHeight="1">
      <c r="B34" s="776" t="s">
        <v>146</v>
      </c>
      <c r="C34" s="775" t="s">
        <v>19</v>
      </c>
      <c r="D34" s="774">
        <f>★波及効果計算ｼｰﾄ!D34</f>
        <v>0</v>
      </c>
      <c r="E34" s="774">
        <f>★波及効果計算ｼｰﾄ!E34</f>
        <v>0</v>
      </c>
      <c r="F34" s="774">
        <f>★波及効果計算ｼｰﾄ!F34</f>
        <v>0</v>
      </c>
      <c r="G34" s="802">
        <f>★波及効果計算ｼｰﾄ!G34</f>
        <v>0</v>
      </c>
      <c r="H34" s="491">
        <f>★波及効果計算ｼｰﾄ!H34</f>
        <v>0</v>
      </c>
      <c r="I34" s="1080"/>
    </row>
    <row r="35" spans="2:9" s="800" customFormat="1" ht="18.75" customHeight="1">
      <c r="B35" s="776" t="s">
        <v>147</v>
      </c>
      <c r="C35" s="775" t="s">
        <v>20</v>
      </c>
      <c r="D35" s="774">
        <f>★波及効果計算ｼｰﾄ!D35</f>
        <v>0</v>
      </c>
      <c r="E35" s="774">
        <f>★波及効果計算ｼｰﾄ!E35</f>
        <v>0</v>
      </c>
      <c r="F35" s="774">
        <f>★波及効果計算ｼｰﾄ!F35</f>
        <v>0</v>
      </c>
      <c r="G35" s="802">
        <f>★波及効果計算ｼｰﾄ!G35</f>
        <v>0</v>
      </c>
      <c r="H35" s="491">
        <f>★波及効果計算ｼｰﾄ!H35</f>
        <v>0</v>
      </c>
      <c r="I35" s="1080"/>
    </row>
    <row r="36" spans="2:9" s="800" customFormat="1" ht="18.75" customHeight="1">
      <c r="B36" s="776" t="s">
        <v>149</v>
      </c>
      <c r="C36" s="775" t="s">
        <v>21</v>
      </c>
      <c r="D36" s="774">
        <f>★波及効果計算ｼｰﾄ!D36</f>
        <v>0</v>
      </c>
      <c r="E36" s="774">
        <f>★波及効果計算ｼｰﾄ!E36</f>
        <v>0</v>
      </c>
      <c r="F36" s="774">
        <f>★波及効果計算ｼｰﾄ!F36</f>
        <v>0</v>
      </c>
      <c r="G36" s="802">
        <f>★波及効果計算ｼｰﾄ!G36</f>
        <v>0</v>
      </c>
      <c r="H36" s="491">
        <f>★波及効果計算ｼｰﾄ!H36</f>
        <v>0</v>
      </c>
      <c r="I36" s="1080"/>
    </row>
    <row r="37" spans="2:9" s="800" customFormat="1" ht="18.75" customHeight="1">
      <c r="B37" s="776" t="s">
        <v>151</v>
      </c>
      <c r="C37" s="775" t="s">
        <v>32</v>
      </c>
      <c r="D37" s="774">
        <f>★波及効果計算ｼｰﾄ!D37</f>
        <v>0</v>
      </c>
      <c r="E37" s="774">
        <f>★波及効果計算ｼｰﾄ!E37</f>
        <v>0</v>
      </c>
      <c r="F37" s="774">
        <f>★波及効果計算ｼｰﾄ!F37</f>
        <v>0</v>
      </c>
      <c r="G37" s="802">
        <f>★波及効果計算ｼｰﾄ!G37</f>
        <v>0</v>
      </c>
      <c r="H37" s="491">
        <f>★波及効果計算ｼｰﾄ!H37</f>
        <v>0</v>
      </c>
      <c r="I37" s="1080"/>
    </row>
    <row r="38" spans="2:9" s="800" customFormat="1" ht="18.75" customHeight="1">
      <c r="B38" s="776" t="s">
        <v>153</v>
      </c>
      <c r="C38" s="775" t="s">
        <v>22</v>
      </c>
      <c r="D38" s="774">
        <f>★波及効果計算ｼｰﾄ!D38</f>
        <v>0</v>
      </c>
      <c r="E38" s="774">
        <f>★波及効果計算ｼｰﾄ!E38</f>
        <v>0</v>
      </c>
      <c r="F38" s="774">
        <f>★波及効果計算ｼｰﾄ!F38</f>
        <v>0</v>
      </c>
      <c r="G38" s="802">
        <f>★波及効果計算ｼｰﾄ!G38</f>
        <v>0</v>
      </c>
      <c r="H38" s="491">
        <f>★波及効果計算ｼｰﾄ!H38</f>
        <v>0</v>
      </c>
      <c r="I38" s="1080"/>
    </row>
    <row r="39" spans="2:9" s="800" customFormat="1" ht="18.75" customHeight="1">
      <c r="B39" s="776" t="s">
        <v>155</v>
      </c>
      <c r="C39" s="775" t="s">
        <v>23</v>
      </c>
      <c r="D39" s="774">
        <f>★波及効果計算ｼｰﾄ!D39</f>
        <v>0</v>
      </c>
      <c r="E39" s="774">
        <f>★波及効果計算ｼｰﾄ!E39</f>
        <v>0</v>
      </c>
      <c r="F39" s="774">
        <f>★波及効果計算ｼｰﾄ!F39</f>
        <v>0</v>
      </c>
      <c r="G39" s="802">
        <f>★波及効果計算ｼｰﾄ!G39</f>
        <v>0</v>
      </c>
      <c r="H39" s="491">
        <f>★波及効果計算ｼｰﾄ!H39</f>
        <v>0</v>
      </c>
      <c r="I39" s="1080"/>
    </row>
    <row r="40" spans="2:9" s="800" customFormat="1" ht="18.75" customHeight="1">
      <c r="B40" s="776" t="s">
        <v>156</v>
      </c>
      <c r="C40" s="775" t="s">
        <v>24</v>
      </c>
      <c r="D40" s="774">
        <f>★波及効果計算ｼｰﾄ!D40</f>
        <v>0</v>
      </c>
      <c r="E40" s="774">
        <f>★波及効果計算ｼｰﾄ!E40</f>
        <v>0</v>
      </c>
      <c r="F40" s="774">
        <f>★波及効果計算ｼｰﾄ!F40</f>
        <v>0</v>
      </c>
      <c r="G40" s="802">
        <f>★波及効果計算ｼｰﾄ!G40</f>
        <v>0</v>
      </c>
      <c r="H40" s="491">
        <f>★波及効果計算ｼｰﾄ!H40</f>
        <v>0</v>
      </c>
      <c r="I40" s="1080"/>
    </row>
    <row r="41" spans="2:9" s="800" customFormat="1" ht="18.75" customHeight="1">
      <c r="B41" s="776" t="s">
        <v>158</v>
      </c>
      <c r="C41" s="775" t="s">
        <v>31</v>
      </c>
      <c r="D41" s="774">
        <f>★波及効果計算ｼｰﾄ!D41</f>
        <v>0</v>
      </c>
      <c r="E41" s="774">
        <f>★波及効果計算ｼｰﾄ!E41</f>
        <v>0</v>
      </c>
      <c r="F41" s="774">
        <f>★波及効果計算ｼｰﾄ!F41</f>
        <v>0</v>
      </c>
      <c r="G41" s="802">
        <f>★波及効果計算ｼｰﾄ!G41</f>
        <v>0</v>
      </c>
      <c r="H41" s="491">
        <f>★波及効果計算ｼｰﾄ!H41</f>
        <v>0</v>
      </c>
      <c r="I41" s="1080"/>
    </row>
    <row r="42" spans="2:9" s="800" customFormat="1" ht="18.75" customHeight="1">
      <c r="B42" s="776" t="s">
        <v>160</v>
      </c>
      <c r="C42" s="775" t="s">
        <v>447</v>
      </c>
      <c r="D42" s="774">
        <f>★波及効果計算ｼｰﾄ!D42</f>
        <v>0</v>
      </c>
      <c r="E42" s="774">
        <f>★波及効果計算ｼｰﾄ!E42</f>
        <v>0</v>
      </c>
      <c r="F42" s="774">
        <f>★波及効果計算ｼｰﾄ!F42</f>
        <v>0</v>
      </c>
      <c r="G42" s="802">
        <f>★波及効果計算ｼｰﾄ!G42</f>
        <v>0</v>
      </c>
      <c r="H42" s="491">
        <f>★波及効果計算ｼｰﾄ!H42</f>
        <v>0</v>
      </c>
      <c r="I42" s="1080"/>
    </row>
    <row r="43" spans="2:9" s="800" customFormat="1" ht="18.75" customHeight="1">
      <c r="B43" s="776" t="s">
        <v>162</v>
      </c>
      <c r="C43" s="775" t="s">
        <v>25</v>
      </c>
      <c r="D43" s="774">
        <f>★波及効果計算ｼｰﾄ!D43</f>
        <v>0</v>
      </c>
      <c r="E43" s="774">
        <f>★波及効果計算ｼｰﾄ!E43</f>
        <v>0</v>
      </c>
      <c r="F43" s="774">
        <f>★波及効果計算ｼｰﾄ!F43</f>
        <v>0</v>
      </c>
      <c r="G43" s="802">
        <f>★波及効果計算ｼｰﾄ!G43</f>
        <v>0</v>
      </c>
      <c r="H43" s="491">
        <f>★波及効果計算ｼｰﾄ!H43</f>
        <v>0</v>
      </c>
      <c r="I43" s="1080"/>
    </row>
    <row r="44" spans="2:9" s="800" customFormat="1" ht="18.75" customHeight="1">
      <c r="B44" s="776" t="s">
        <v>164</v>
      </c>
      <c r="C44" s="775" t="s">
        <v>26</v>
      </c>
      <c r="D44" s="774">
        <f>★波及効果計算ｼｰﾄ!D44</f>
        <v>0</v>
      </c>
      <c r="E44" s="774">
        <f>★波及効果計算ｼｰﾄ!E44</f>
        <v>0</v>
      </c>
      <c r="F44" s="774">
        <f>★波及効果計算ｼｰﾄ!F44</f>
        <v>0</v>
      </c>
      <c r="G44" s="802">
        <f>★波及効果計算ｼｰﾄ!G44</f>
        <v>0</v>
      </c>
      <c r="H44" s="491">
        <f>★波及効果計算ｼｰﾄ!H44</f>
        <v>0</v>
      </c>
      <c r="I44" s="1080"/>
    </row>
    <row r="45" spans="2:9" s="800" customFormat="1" ht="18.75" customHeight="1">
      <c r="B45" s="776" t="s">
        <v>166</v>
      </c>
      <c r="C45" s="775" t="s">
        <v>27</v>
      </c>
      <c r="D45" s="774">
        <f>★波及効果計算ｼｰﾄ!D45</f>
        <v>0</v>
      </c>
      <c r="E45" s="774">
        <f>★波及効果計算ｼｰﾄ!E45</f>
        <v>0</v>
      </c>
      <c r="F45" s="774">
        <f>★波及効果計算ｼｰﾄ!F45</f>
        <v>0</v>
      </c>
      <c r="G45" s="802">
        <f>★波及効果計算ｼｰﾄ!G45</f>
        <v>0</v>
      </c>
      <c r="H45" s="491">
        <f>★波及効果計算ｼｰﾄ!H45</f>
        <v>0</v>
      </c>
      <c r="I45" s="1080"/>
    </row>
    <row r="46" spans="2:9" s="800" customFormat="1" ht="18.75" customHeight="1">
      <c r="B46" s="776" t="s">
        <v>168</v>
      </c>
      <c r="C46" s="775" t="s">
        <v>28</v>
      </c>
      <c r="D46" s="774">
        <f>★波及効果計算ｼｰﾄ!D46</f>
        <v>0</v>
      </c>
      <c r="E46" s="774">
        <f>★波及効果計算ｼｰﾄ!E46</f>
        <v>0</v>
      </c>
      <c r="F46" s="774">
        <f>★波及効果計算ｼｰﾄ!F46</f>
        <v>0</v>
      </c>
      <c r="G46" s="802">
        <f>★波及効果計算ｼｰﾄ!G46</f>
        <v>0</v>
      </c>
      <c r="H46" s="491">
        <f>★波及効果計算ｼｰﾄ!H46</f>
        <v>0</v>
      </c>
      <c r="I46" s="1080"/>
    </row>
    <row r="47" spans="2:9" s="800" customFormat="1" ht="18.75" customHeight="1">
      <c r="B47" s="772"/>
      <c r="C47" s="771" t="s">
        <v>578</v>
      </c>
      <c r="D47" s="770">
        <f>★波及効果計算ｼｰﾄ!D47</f>
        <v>0</v>
      </c>
      <c r="E47" s="770">
        <f>★波及効果計算ｼｰﾄ!E47</f>
        <v>0</v>
      </c>
      <c r="F47" s="770">
        <f>★波及効果計算ｼｰﾄ!F47</f>
        <v>0</v>
      </c>
      <c r="G47" s="801">
        <f>★波及効果計算ｼｰﾄ!G47</f>
        <v>0</v>
      </c>
      <c r="H47" s="1079">
        <f>★波及効果計算ｼｰﾄ!H47</f>
        <v>0</v>
      </c>
      <c r="I47" s="1078"/>
    </row>
    <row r="49" spans="2:10" ht="18.75" customHeight="1">
      <c r="B49" s="787"/>
      <c r="C49" s="786"/>
      <c r="D49" s="1716" t="s">
        <v>728</v>
      </c>
      <c r="E49" s="1716"/>
      <c r="F49" s="1716"/>
      <c r="G49" s="1718" t="s">
        <v>729</v>
      </c>
      <c r="H49" s="1712" t="s">
        <v>730</v>
      </c>
      <c r="I49" s="1712" t="s">
        <v>731</v>
      </c>
      <c r="J49" s="1707" t="s">
        <v>732</v>
      </c>
    </row>
    <row r="50" spans="2:10" ht="36" customHeight="1">
      <c r="B50" s="785"/>
      <c r="C50" s="784"/>
      <c r="D50" s="783" t="s">
        <v>733</v>
      </c>
      <c r="E50" s="783" t="s">
        <v>734</v>
      </c>
      <c r="F50" s="783" t="s">
        <v>735</v>
      </c>
      <c r="G50" s="1719"/>
      <c r="H50" s="1713"/>
      <c r="I50" s="1713"/>
      <c r="J50" s="1708"/>
    </row>
    <row r="51" spans="2:10" ht="18.75" customHeight="1">
      <c r="B51" s="1700" t="s">
        <v>628</v>
      </c>
      <c r="C51" s="1701"/>
      <c r="D51" s="781" t="s">
        <v>736</v>
      </c>
      <c r="E51" s="781" t="s">
        <v>737</v>
      </c>
      <c r="F51" s="781" t="s">
        <v>738</v>
      </c>
      <c r="G51" s="799" t="s">
        <v>739</v>
      </c>
      <c r="H51" s="781" t="s">
        <v>740</v>
      </c>
      <c r="I51" s="781" t="s">
        <v>741</v>
      </c>
      <c r="J51" s="780" t="s">
        <v>742</v>
      </c>
    </row>
    <row r="52" spans="2:10" ht="18.75" customHeight="1">
      <c r="B52" s="1714" t="s">
        <v>630</v>
      </c>
      <c r="C52" s="1715"/>
      <c r="D52" s="1077" t="s">
        <v>1190</v>
      </c>
      <c r="E52" s="798" t="s">
        <v>744</v>
      </c>
      <c r="F52" s="798" t="s">
        <v>745</v>
      </c>
      <c r="G52" s="797" t="s">
        <v>658</v>
      </c>
      <c r="H52" s="779" t="s">
        <v>747</v>
      </c>
      <c r="I52" s="779" t="s">
        <v>748</v>
      </c>
      <c r="J52" s="778" t="s">
        <v>749</v>
      </c>
    </row>
    <row r="53" spans="2:10" ht="18.75" customHeight="1">
      <c r="B53" s="796" t="s">
        <v>263</v>
      </c>
      <c r="C53" s="795" t="s">
        <v>0</v>
      </c>
      <c r="D53" s="794">
        <f>★波及効果計算ｼｰﾄ!J8</f>
        <v>0</v>
      </c>
      <c r="E53" s="794">
        <f>★波及効果計算ｼｰﾄ!K8</f>
        <v>0</v>
      </c>
      <c r="F53" s="794">
        <f>★波及効果計算ｼｰﾄ!L8</f>
        <v>0</v>
      </c>
      <c r="G53" s="1709"/>
      <c r="H53" s="1709"/>
      <c r="I53" s="774">
        <f>★波及効果計算ｼｰﾄ!O8</f>
        <v>0</v>
      </c>
      <c r="J53" s="773">
        <f>★波及効果計算ｼｰﾄ!P8</f>
        <v>0</v>
      </c>
    </row>
    <row r="54" spans="2:10" ht="18.75" customHeight="1">
      <c r="B54" s="776" t="s">
        <v>265</v>
      </c>
      <c r="C54" s="775" t="s">
        <v>574</v>
      </c>
      <c r="D54" s="774">
        <f>★波及効果計算ｼｰﾄ!J9</f>
        <v>0</v>
      </c>
      <c r="E54" s="774">
        <f>★波及効果計算ｼｰﾄ!K9</f>
        <v>0</v>
      </c>
      <c r="F54" s="774">
        <f>★波及効果計算ｼｰﾄ!L9</f>
        <v>0</v>
      </c>
      <c r="G54" s="1710"/>
      <c r="H54" s="1710"/>
      <c r="I54" s="774">
        <f>★波及効果計算ｼｰﾄ!O9</f>
        <v>0</v>
      </c>
      <c r="J54" s="773">
        <f>★波及効果計算ｼｰﾄ!P9</f>
        <v>0</v>
      </c>
    </row>
    <row r="55" spans="2:10" ht="18.75" customHeight="1">
      <c r="B55" s="776" t="s">
        <v>267</v>
      </c>
      <c r="C55" s="775" t="s">
        <v>575</v>
      </c>
      <c r="D55" s="774">
        <f>★波及効果計算ｼｰﾄ!J10</f>
        <v>0</v>
      </c>
      <c r="E55" s="774">
        <f>★波及効果計算ｼｰﾄ!K10</f>
        <v>0</v>
      </c>
      <c r="F55" s="774">
        <f>★波及効果計算ｼｰﾄ!L10</f>
        <v>0</v>
      </c>
      <c r="G55" s="1710"/>
      <c r="H55" s="1710"/>
      <c r="I55" s="774">
        <f>★波及効果計算ｼｰﾄ!O10</f>
        <v>0</v>
      </c>
      <c r="J55" s="773">
        <f>★波及効果計算ｼｰﾄ!P10</f>
        <v>0</v>
      </c>
    </row>
    <row r="56" spans="2:10" ht="18.75" customHeight="1">
      <c r="B56" s="776" t="s">
        <v>268</v>
      </c>
      <c r="C56" s="775" t="s">
        <v>3</v>
      </c>
      <c r="D56" s="774">
        <f>★波及効果計算ｼｰﾄ!J11</f>
        <v>0</v>
      </c>
      <c r="E56" s="774">
        <f>★波及効果計算ｼｰﾄ!K11</f>
        <v>0</v>
      </c>
      <c r="F56" s="774">
        <f>★波及効果計算ｼｰﾄ!L11</f>
        <v>0</v>
      </c>
      <c r="G56" s="1710"/>
      <c r="H56" s="1710"/>
      <c r="I56" s="774">
        <f>★波及効果計算ｼｰﾄ!O11</f>
        <v>0</v>
      </c>
      <c r="J56" s="773">
        <f>★波及効果計算ｼｰﾄ!P11</f>
        <v>0</v>
      </c>
    </row>
    <row r="57" spans="2:10" ht="18.75" customHeight="1">
      <c r="B57" s="776" t="s">
        <v>269</v>
      </c>
      <c r="C57" s="775" t="s">
        <v>4</v>
      </c>
      <c r="D57" s="774">
        <f>★波及効果計算ｼｰﾄ!J12</f>
        <v>0</v>
      </c>
      <c r="E57" s="774">
        <f>★波及効果計算ｼｰﾄ!K12</f>
        <v>0</v>
      </c>
      <c r="F57" s="774">
        <f>★波及効果計算ｼｰﾄ!L12</f>
        <v>0</v>
      </c>
      <c r="G57" s="1710"/>
      <c r="H57" s="1710"/>
      <c r="I57" s="774">
        <f>★波及効果計算ｼｰﾄ!O12</f>
        <v>0</v>
      </c>
      <c r="J57" s="773">
        <f>★波及効果計算ｼｰﾄ!P12</f>
        <v>0</v>
      </c>
    </row>
    <row r="58" spans="2:10" ht="18.75" customHeight="1">
      <c r="B58" s="776" t="s">
        <v>271</v>
      </c>
      <c r="C58" s="775" t="s">
        <v>5</v>
      </c>
      <c r="D58" s="774">
        <f>★波及効果計算ｼｰﾄ!J13</f>
        <v>0</v>
      </c>
      <c r="E58" s="774">
        <f>★波及効果計算ｼｰﾄ!K13</f>
        <v>0</v>
      </c>
      <c r="F58" s="774">
        <f>★波及効果計算ｼｰﾄ!L13</f>
        <v>0</v>
      </c>
      <c r="G58" s="1710"/>
      <c r="H58" s="1710"/>
      <c r="I58" s="774">
        <f>★波及効果計算ｼｰﾄ!O13</f>
        <v>0</v>
      </c>
      <c r="J58" s="773">
        <f>★波及効果計算ｼｰﾄ!P13</f>
        <v>0</v>
      </c>
    </row>
    <row r="59" spans="2:10" ht="18.75" customHeight="1">
      <c r="B59" s="776" t="s">
        <v>273</v>
      </c>
      <c r="C59" s="777" t="s">
        <v>6</v>
      </c>
      <c r="D59" s="774">
        <f>★波及効果計算ｼｰﾄ!J14</f>
        <v>0</v>
      </c>
      <c r="E59" s="774">
        <f>★波及効果計算ｼｰﾄ!K14</f>
        <v>0</v>
      </c>
      <c r="F59" s="774">
        <f>★波及効果計算ｼｰﾄ!L14</f>
        <v>0</v>
      </c>
      <c r="G59" s="1710"/>
      <c r="H59" s="1710"/>
      <c r="I59" s="774">
        <f>★波及効果計算ｼｰﾄ!O14</f>
        <v>0</v>
      </c>
      <c r="J59" s="773">
        <f>★波及効果計算ｼｰﾄ!P14</f>
        <v>0</v>
      </c>
    </row>
    <row r="60" spans="2:10" ht="18.75" customHeight="1">
      <c r="B60" s="776" t="s">
        <v>274</v>
      </c>
      <c r="C60" s="775" t="s">
        <v>7</v>
      </c>
      <c r="D60" s="774">
        <f>★波及効果計算ｼｰﾄ!J15</f>
        <v>0</v>
      </c>
      <c r="E60" s="774">
        <f>★波及効果計算ｼｰﾄ!K15</f>
        <v>0</v>
      </c>
      <c r="F60" s="774">
        <f>★波及効果計算ｼｰﾄ!L15</f>
        <v>0</v>
      </c>
      <c r="G60" s="1710"/>
      <c r="H60" s="1710"/>
      <c r="I60" s="774">
        <f>★波及効果計算ｼｰﾄ!O15</f>
        <v>0</v>
      </c>
      <c r="J60" s="773">
        <f>★波及効果計算ｼｰﾄ!P15</f>
        <v>0</v>
      </c>
    </row>
    <row r="61" spans="2:10" ht="18.75" customHeight="1">
      <c r="B61" s="776" t="s">
        <v>277</v>
      </c>
      <c r="C61" s="777" t="s">
        <v>8</v>
      </c>
      <c r="D61" s="774">
        <f>★波及効果計算ｼｰﾄ!J16</f>
        <v>0</v>
      </c>
      <c r="E61" s="774">
        <f>★波及効果計算ｼｰﾄ!K16</f>
        <v>0</v>
      </c>
      <c r="F61" s="774">
        <f>★波及効果計算ｼｰﾄ!L16</f>
        <v>0</v>
      </c>
      <c r="G61" s="1710"/>
      <c r="H61" s="1710"/>
      <c r="I61" s="774">
        <f>★波及効果計算ｼｰﾄ!O16</f>
        <v>0</v>
      </c>
      <c r="J61" s="773">
        <f>★波及効果計算ｼｰﾄ!P16</f>
        <v>0</v>
      </c>
    </row>
    <row r="62" spans="2:10" ht="18.75" customHeight="1">
      <c r="B62" s="776" t="s">
        <v>120</v>
      </c>
      <c r="C62" s="777" t="s">
        <v>576</v>
      </c>
      <c r="D62" s="774">
        <f>★波及効果計算ｼｰﾄ!J17</f>
        <v>0</v>
      </c>
      <c r="E62" s="774">
        <f>★波及効果計算ｼｰﾄ!K17</f>
        <v>0</v>
      </c>
      <c r="F62" s="774">
        <f>★波及効果計算ｼｰﾄ!L17</f>
        <v>0</v>
      </c>
      <c r="G62" s="1710"/>
      <c r="H62" s="1710"/>
      <c r="I62" s="774">
        <f>★波及効果計算ｼｰﾄ!O17</f>
        <v>0</v>
      </c>
      <c r="J62" s="773">
        <f>★波及効果計算ｼｰﾄ!P17</f>
        <v>0</v>
      </c>
    </row>
    <row r="63" spans="2:10" ht="18.75" customHeight="1">
      <c r="B63" s="776" t="s">
        <v>121</v>
      </c>
      <c r="C63" s="775" t="s">
        <v>9</v>
      </c>
      <c r="D63" s="774">
        <f>★波及効果計算ｼｰﾄ!J18</f>
        <v>0</v>
      </c>
      <c r="E63" s="774">
        <f>★波及効果計算ｼｰﾄ!K18</f>
        <v>0</v>
      </c>
      <c r="F63" s="774">
        <f>★波及効果計算ｼｰﾄ!L18</f>
        <v>0</v>
      </c>
      <c r="G63" s="1710"/>
      <c r="H63" s="1710"/>
      <c r="I63" s="774">
        <f>★波及効果計算ｼｰﾄ!O18</f>
        <v>0</v>
      </c>
      <c r="J63" s="773">
        <f>★波及効果計算ｼｰﾄ!P18</f>
        <v>0</v>
      </c>
    </row>
    <row r="64" spans="2:10" ht="18.75" customHeight="1">
      <c r="B64" s="776" t="s">
        <v>123</v>
      </c>
      <c r="C64" s="775" t="s">
        <v>10</v>
      </c>
      <c r="D64" s="774">
        <f>★波及効果計算ｼｰﾄ!J19</f>
        <v>0</v>
      </c>
      <c r="E64" s="774">
        <f>★波及効果計算ｼｰﾄ!K19</f>
        <v>0</v>
      </c>
      <c r="F64" s="774">
        <f>★波及効果計算ｼｰﾄ!L19</f>
        <v>0</v>
      </c>
      <c r="G64" s="1710"/>
      <c r="H64" s="1710"/>
      <c r="I64" s="774">
        <f>★波及効果計算ｼｰﾄ!O19</f>
        <v>0</v>
      </c>
      <c r="J64" s="773">
        <f>★波及効果計算ｼｰﾄ!P19</f>
        <v>0</v>
      </c>
    </row>
    <row r="65" spans="2:10" ht="18.75" customHeight="1">
      <c r="B65" s="776" t="s">
        <v>125</v>
      </c>
      <c r="C65" s="775" t="s">
        <v>11</v>
      </c>
      <c r="D65" s="774">
        <f>★波及効果計算ｼｰﾄ!J20</f>
        <v>0</v>
      </c>
      <c r="E65" s="774">
        <f>★波及効果計算ｼｰﾄ!K20</f>
        <v>0</v>
      </c>
      <c r="F65" s="774">
        <f>★波及効果計算ｼｰﾄ!L20</f>
        <v>0</v>
      </c>
      <c r="G65" s="1710"/>
      <c r="H65" s="1710"/>
      <c r="I65" s="774">
        <f>★波及効果計算ｼｰﾄ!O20</f>
        <v>0</v>
      </c>
      <c r="J65" s="773">
        <f>★波及効果計算ｼｰﾄ!P20</f>
        <v>0</v>
      </c>
    </row>
    <row r="66" spans="2:10" ht="18.75" customHeight="1">
      <c r="B66" s="776" t="s">
        <v>127</v>
      </c>
      <c r="C66" s="775" t="s">
        <v>12</v>
      </c>
      <c r="D66" s="774">
        <f>★波及効果計算ｼｰﾄ!J21</f>
        <v>0</v>
      </c>
      <c r="E66" s="774">
        <f>★波及効果計算ｼｰﾄ!K21</f>
        <v>0</v>
      </c>
      <c r="F66" s="774">
        <f>★波及効果計算ｼｰﾄ!L21</f>
        <v>0</v>
      </c>
      <c r="G66" s="1710"/>
      <c r="H66" s="1710"/>
      <c r="I66" s="774">
        <f>★波及効果計算ｼｰﾄ!O21</f>
        <v>0</v>
      </c>
      <c r="J66" s="773">
        <f>★波及効果計算ｼｰﾄ!P21</f>
        <v>0</v>
      </c>
    </row>
    <row r="67" spans="2:10" ht="18.75" customHeight="1">
      <c r="B67" s="776" t="s">
        <v>128</v>
      </c>
      <c r="C67" s="775" t="s">
        <v>418</v>
      </c>
      <c r="D67" s="774">
        <f>★波及効果計算ｼｰﾄ!J22</f>
        <v>0</v>
      </c>
      <c r="E67" s="774">
        <f>★波及効果計算ｼｰﾄ!K22</f>
        <v>0</v>
      </c>
      <c r="F67" s="774">
        <f>★波及効果計算ｼｰﾄ!L22</f>
        <v>0</v>
      </c>
      <c r="G67" s="1710"/>
      <c r="H67" s="1710"/>
      <c r="I67" s="774">
        <f>★波及効果計算ｼｰﾄ!O22</f>
        <v>0</v>
      </c>
      <c r="J67" s="773">
        <f>★波及効果計算ｼｰﾄ!P22</f>
        <v>0</v>
      </c>
    </row>
    <row r="68" spans="2:10" ht="18.75" customHeight="1">
      <c r="B68" s="776" t="s">
        <v>129</v>
      </c>
      <c r="C68" s="775" t="s">
        <v>419</v>
      </c>
      <c r="D68" s="774">
        <f>★波及効果計算ｼｰﾄ!J23</f>
        <v>0</v>
      </c>
      <c r="E68" s="774">
        <f>★波及効果計算ｼｰﾄ!K23</f>
        <v>0</v>
      </c>
      <c r="F68" s="774">
        <f>★波及効果計算ｼｰﾄ!L23</f>
        <v>0</v>
      </c>
      <c r="G68" s="1710"/>
      <c r="H68" s="1710"/>
      <c r="I68" s="774">
        <f>★波及効果計算ｼｰﾄ!O23</f>
        <v>0</v>
      </c>
      <c r="J68" s="773">
        <f>★波及効果計算ｼｰﾄ!P23</f>
        <v>0</v>
      </c>
    </row>
    <row r="69" spans="2:10" ht="18.75" customHeight="1">
      <c r="B69" s="776" t="s">
        <v>131</v>
      </c>
      <c r="C69" s="775" t="s">
        <v>420</v>
      </c>
      <c r="D69" s="774">
        <f>★波及効果計算ｼｰﾄ!J24</f>
        <v>0</v>
      </c>
      <c r="E69" s="774">
        <f>★波及効果計算ｼｰﾄ!K24</f>
        <v>0</v>
      </c>
      <c r="F69" s="774">
        <f>★波及効果計算ｼｰﾄ!L24</f>
        <v>0</v>
      </c>
      <c r="G69" s="1710"/>
      <c r="H69" s="1710"/>
      <c r="I69" s="774">
        <f>★波及効果計算ｼｰﾄ!O24</f>
        <v>0</v>
      </c>
      <c r="J69" s="773">
        <f>★波及効果計算ｼｰﾄ!P24</f>
        <v>0</v>
      </c>
    </row>
    <row r="70" spans="2:10" ht="18.75" customHeight="1">
      <c r="B70" s="776" t="s">
        <v>133</v>
      </c>
      <c r="C70" s="775" t="s">
        <v>14</v>
      </c>
      <c r="D70" s="774">
        <f>★波及効果計算ｼｰﾄ!J25</f>
        <v>0</v>
      </c>
      <c r="E70" s="774">
        <f>★波及効果計算ｼｰﾄ!K25</f>
        <v>0</v>
      </c>
      <c r="F70" s="774">
        <f>★波及効果計算ｼｰﾄ!L25</f>
        <v>0</v>
      </c>
      <c r="G70" s="1710"/>
      <c r="H70" s="1710"/>
      <c r="I70" s="774">
        <f>★波及効果計算ｼｰﾄ!O25</f>
        <v>0</v>
      </c>
      <c r="J70" s="773">
        <f>★波及効果計算ｼｰﾄ!P25</f>
        <v>0</v>
      </c>
    </row>
    <row r="71" spans="2:10" ht="18.75" customHeight="1">
      <c r="B71" s="776" t="s">
        <v>135</v>
      </c>
      <c r="C71" s="775" t="s">
        <v>13</v>
      </c>
      <c r="D71" s="774">
        <f>★波及効果計算ｼｰﾄ!J26</f>
        <v>0</v>
      </c>
      <c r="E71" s="774">
        <f>★波及効果計算ｼｰﾄ!K26</f>
        <v>0</v>
      </c>
      <c r="F71" s="774">
        <f>★波及効果計算ｼｰﾄ!L26</f>
        <v>0</v>
      </c>
      <c r="G71" s="1710"/>
      <c r="H71" s="1710"/>
      <c r="I71" s="774">
        <f>★波及効果計算ｼｰﾄ!O26</f>
        <v>0</v>
      </c>
      <c r="J71" s="773">
        <f>★波及効果計算ｼｰﾄ!P26</f>
        <v>0</v>
      </c>
    </row>
    <row r="72" spans="2:10" ht="18.75" customHeight="1">
      <c r="B72" s="776" t="s">
        <v>136</v>
      </c>
      <c r="C72" s="775" t="s">
        <v>577</v>
      </c>
      <c r="D72" s="774">
        <f>★波及効果計算ｼｰﾄ!J27</f>
        <v>0</v>
      </c>
      <c r="E72" s="774">
        <f>★波及効果計算ｼｰﾄ!K27</f>
        <v>0</v>
      </c>
      <c r="F72" s="774">
        <f>★波及効果計算ｼｰﾄ!L27</f>
        <v>0</v>
      </c>
      <c r="G72" s="1710"/>
      <c r="H72" s="1710"/>
      <c r="I72" s="774">
        <f>★波及効果計算ｼｰﾄ!O27</f>
        <v>0</v>
      </c>
      <c r="J72" s="773">
        <f>★波及効果計算ｼｰﾄ!P27</f>
        <v>0</v>
      </c>
    </row>
    <row r="73" spans="2:10" ht="18.75" customHeight="1">
      <c r="B73" s="776" t="s">
        <v>138</v>
      </c>
      <c r="C73" s="775" t="s">
        <v>15</v>
      </c>
      <c r="D73" s="774">
        <f>★波及効果計算ｼｰﾄ!J28</f>
        <v>0</v>
      </c>
      <c r="E73" s="774">
        <f>★波及効果計算ｼｰﾄ!K28</f>
        <v>0</v>
      </c>
      <c r="F73" s="774">
        <f>★波及効果計算ｼｰﾄ!L28</f>
        <v>0</v>
      </c>
      <c r="G73" s="1710"/>
      <c r="H73" s="1710"/>
      <c r="I73" s="774">
        <f>★波及効果計算ｼｰﾄ!O28</f>
        <v>0</v>
      </c>
      <c r="J73" s="773">
        <f>★波及効果計算ｼｰﾄ!P28</f>
        <v>0</v>
      </c>
    </row>
    <row r="74" spans="2:10" ht="18.75" customHeight="1">
      <c r="B74" s="776" t="s">
        <v>139</v>
      </c>
      <c r="C74" s="775" t="s">
        <v>16</v>
      </c>
      <c r="D74" s="774">
        <f>★波及効果計算ｼｰﾄ!J29</f>
        <v>0</v>
      </c>
      <c r="E74" s="774">
        <f>★波及効果計算ｼｰﾄ!K29</f>
        <v>0</v>
      </c>
      <c r="F74" s="774">
        <f>★波及効果計算ｼｰﾄ!L29</f>
        <v>0</v>
      </c>
      <c r="G74" s="1710"/>
      <c r="H74" s="1710"/>
      <c r="I74" s="774">
        <f>★波及効果計算ｼｰﾄ!O29</f>
        <v>0</v>
      </c>
      <c r="J74" s="773">
        <f>★波及効果計算ｼｰﾄ!P29</f>
        <v>0</v>
      </c>
    </row>
    <row r="75" spans="2:10" ht="18.75" customHeight="1">
      <c r="B75" s="776" t="s">
        <v>140</v>
      </c>
      <c r="C75" s="775" t="s">
        <v>17</v>
      </c>
      <c r="D75" s="774">
        <f>★波及効果計算ｼｰﾄ!J30</f>
        <v>0</v>
      </c>
      <c r="E75" s="774">
        <f>★波及効果計算ｼｰﾄ!K30</f>
        <v>0</v>
      </c>
      <c r="F75" s="774">
        <f>★波及効果計算ｼｰﾄ!L30</f>
        <v>0</v>
      </c>
      <c r="G75" s="1710"/>
      <c r="H75" s="1710"/>
      <c r="I75" s="774">
        <f>★波及効果計算ｼｰﾄ!O30</f>
        <v>0</v>
      </c>
      <c r="J75" s="773">
        <f>★波及効果計算ｼｰﾄ!P30</f>
        <v>0</v>
      </c>
    </row>
    <row r="76" spans="2:10" ht="18.75" customHeight="1">
      <c r="B76" s="776" t="s">
        <v>141</v>
      </c>
      <c r="C76" s="775" t="s">
        <v>18</v>
      </c>
      <c r="D76" s="774">
        <f>★波及効果計算ｼｰﾄ!J31</f>
        <v>0</v>
      </c>
      <c r="E76" s="774">
        <f>★波及効果計算ｼｰﾄ!K31</f>
        <v>0</v>
      </c>
      <c r="F76" s="774">
        <f>★波及効果計算ｼｰﾄ!L31</f>
        <v>0</v>
      </c>
      <c r="G76" s="1710"/>
      <c r="H76" s="1710"/>
      <c r="I76" s="774">
        <f>★波及効果計算ｼｰﾄ!O31</f>
        <v>0</v>
      </c>
      <c r="J76" s="773">
        <f>★波及効果計算ｼｰﾄ!P31</f>
        <v>0</v>
      </c>
    </row>
    <row r="77" spans="2:10" ht="18.75" customHeight="1">
      <c r="B77" s="776" t="s">
        <v>143</v>
      </c>
      <c r="C77" s="775" t="s">
        <v>29</v>
      </c>
      <c r="D77" s="774">
        <f>★波及効果計算ｼｰﾄ!J32</f>
        <v>0</v>
      </c>
      <c r="E77" s="774">
        <f>★波及効果計算ｼｰﾄ!K32</f>
        <v>0</v>
      </c>
      <c r="F77" s="774">
        <f>★波及効果計算ｼｰﾄ!L32</f>
        <v>0</v>
      </c>
      <c r="G77" s="1710"/>
      <c r="H77" s="1710"/>
      <c r="I77" s="774">
        <f>★波及効果計算ｼｰﾄ!O32</f>
        <v>0</v>
      </c>
      <c r="J77" s="773">
        <f>★波及効果計算ｼｰﾄ!P32</f>
        <v>0</v>
      </c>
    </row>
    <row r="78" spans="2:10" ht="18.75" customHeight="1">
      <c r="B78" s="776" t="s">
        <v>145</v>
      </c>
      <c r="C78" s="775" t="s">
        <v>30</v>
      </c>
      <c r="D78" s="774">
        <f>★波及効果計算ｼｰﾄ!J33</f>
        <v>0</v>
      </c>
      <c r="E78" s="774">
        <f>★波及効果計算ｼｰﾄ!K33</f>
        <v>0</v>
      </c>
      <c r="F78" s="774">
        <f>★波及効果計算ｼｰﾄ!L33</f>
        <v>0</v>
      </c>
      <c r="G78" s="1710"/>
      <c r="H78" s="1710"/>
      <c r="I78" s="774">
        <f>★波及効果計算ｼｰﾄ!O33</f>
        <v>0</v>
      </c>
      <c r="J78" s="773">
        <f>★波及効果計算ｼｰﾄ!P33</f>
        <v>0</v>
      </c>
    </row>
    <row r="79" spans="2:10" ht="18.75" customHeight="1">
      <c r="B79" s="776" t="s">
        <v>146</v>
      </c>
      <c r="C79" s="775" t="s">
        <v>19</v>
      </c>
      <c r="D79" s="774">
        <f>★波及効果計算ｼｰﾄ!J34</f>
        <v>0</v>
      </c>
      <c r="E79" s="774">
        <f>★波及効果計算ｼｰﾄ!K34</f>
        <v>0</v>
      </c>
      <c r="F79" s="774">
        <f>★波及効果計算ｼｰﾄ!L34</f>
        <v>0</v>
      </c>
      <c r="G79" s="1710"/>
      <c r="H79" s="1710"/>
      <c r="I79" s="774">
        <f>★波及効果計算ｼｰﾄ!O34</f>
        <v>0</v>
      </c>
      <c r="J79" s="773">
        <f>★波及効果計算ｼｰﾄ!P34</f>
        <v>0</v>
      </c>
    </row>
    <row r="80" spans="2:10" ht="18.75" customHeight="1">
      <c r="B80" s="776" t="s">
        <v>147</v>
      </c>
      <c r="C80" s="775" t="s">
        <v>20</v>
      </c>
      <c r="D80" s="774">
        <f>★波及効果計算ｼｰﾄ!J35</f>
        <v>0</v>
      </c>
      <c r="E80" s="774">
        <f>★波及効果計算ｼｰﾄ!K35</f>
        <v>0</v>
      </c>
      <c r="F80" s="774">
        <f>★波及効果計算ｼｰﾄ!L35</f>
        <v>0</v>
      </c>
      <c r="G80" s="1710"/>
      <c r="H80" s="1710"/>
      <c r="I80" s="774">
        <f>★波及効果計算ｼｰﾄ!O35</f>
        <v>0</v>
      </c>
      <c r="J80" s="773">
        <f>★波及効果計算ｼｰﾄ!P35</f>
        <v>0</v>
      </c>
    </row>
    <row r="81" spans="2:10" ht="18.75" customHeight="1">
      <c r="B81" s="776" t="s">
        <v>149</v>
      </c>
      <c r="C81" s="775" t="s">
        <v>21</v>
      </c>
      <c r="D81" s="774">
        <f>★波及効果計算ｼｰﾄ!J36</f>
        <v>0</v>
      </c>
      <c r="E81" s="774">
        <f>★波及効果計算ｼｰﾄ!K36</f>
        <v>0</v>
      </c>
      <c r="F81" s="774">
        <f>★波及効果計算ｼｰﾄ!L36</f>
        <v>0</v>
      </c>
      <c r="G81" s="1710"/>
      <c r="H81" s="1710"/>
      <c r="I81" s="774">
        <f>★波及効果計算ｼｰﾄ!O36</f>
        <v>0</v>
      </c>
      <c r="J81" s="773">
        <f>★波及効果計算ｼｰﾄ!P36</f>
        <v>0</v>
      </c>
    </row>
    <row r="82" spans="2:10" ht="18.75" customHeight="1">
      <c r="B82" s="776" t="s">
        <v>151</v>
      </c>
      <c r="C82" s="775" t="s">
        <v>32</v>
      </c>
      <c r="D82" s="774">
        <f>★波及効果計算ｼｰﾄ!J37</f>
        <v>0</v>
      </c>
      <c r="E82" s="774">
        <f>★波及効果計算ｼｰﾄ!K37</f>
        <v>0</v>
      </c>
      <c r="F82" s="774">
        <f>★波及効果計算ｼｰﾄ!L37</f>
        <v>0</v>
      </c>
      <c r="G82" s="1710"/>
      <c r="H82" s="1710"/>
      <c r="I82" s="774">
        <f>★波及効果計算ｼｰﾄ!O37</f>
        <v>0</v>
      </c>
      <c r="J82" s="773">
        <f>★波及効果計算ｼｰﾄ!P37</f>
        <v>0</v>
      </c>
    </row>
    <row r="83" spans="2:10" ht="18.75" customHeight="1">
      <c r="B83" s="776" t="s">
        <v>153</v>
      </c>
      <c r="C83" s="775" t="s">
        <v>22</v>
      </c>
      <c r="D83" s="774">
        <f>★波及効果計算ｼｰﾄ!J38</f>
        <v>0</v>
      </c>
      <c r="E83" s="774">
        <f>★波及効果計算ｼｰﾄ!K38</f>
        <v>0</v>
      </c>
      <c r="F83" s="774">
        <f>★波及効果計算ｼｰﾄ!L38</f>
        <v>0</v>
      </c>
      <c r="G83" s="1710"/>
      <c r="H83" s="1710"/>
      <c r="I83" s="774">
        <f>★波及効果計算ｼｰﾄ!O38</f>
        <v>0</v>
      </c>
      <c r="J83" s="773">
        <f>★波及効果計算ｼｰﾄ!P38</f>
        <v>0</v>
      </c>
    </row>
    <row r="84" spans="2:10" ht="18.75" customHeight="1">
      <c r="B84" s="776" t="s">
        <v>155</v>
      </c>
      <c r="C84" s="775" t="s">
        <v>23</v>
      </c>
      <c r="D84" s="774">
        <f>★波及効果計算ｼｰﾄ!J39</f>
        <v>0</v>
      </c>
      <c r="E84" s="774">
        <f>★波及効果計算ｼｰﾄ!K39</f>
        <v>0</v>
      </c>
      <c r="F84" s="774">
        <f>★波及効果計算ｼｰﾄ!L39</f>
        <v>0</v>
      </c>
      <c r="G84" s="1710"/>
      <c r="H84" s="1710"/>
      <c r="I84" s="774">
        <f>★波及効果計算ｼｰﾄ!O39</f>
        <v>0</v>
      </c>
      <c r="J84" s="773">
        <f>★波及効果計算ｼｰﾄ!P39</f>
        <v>0</v>
      </c>
    </row>
    <row r="85" spans="2:10" ht="18.75" customHeight="1">
      <c r="B85" s="776" t="s">
        <v>156</v>
      </c>
      <c r="C85" s="775" t="s">
        <v>24</v>
      </c>
      <c r="D85" s="774">
        <f>★波及効果計算ｼｰﾄ!J40</f>
        <v>0</v>
      </c>
      <c r="E85" s="774">
        <f>★波及効果計算ｼｰﾄ!K40</f>
        <v>0</v>
      </c>
      <c r="F85" s="774">
        <f>★波及効果計算ｼｰﾄ!L40</f>
        <v>0</v>
      </c>
      <c r="G85" s="1710"/>
      <c r="H85" s="1710"/>
      <c r="I85" s="774">
        <f>★波及効果計算ｼｰﾄ!O40</f>
        <v>0</v>
      </c>
      <c r="J85" s="773">
        <f>★波及効果計算ｼｰﾄ!P40</f>
        <v>0</v>
      </c>
    </row>
    <row r="86" spans="2:10" ht="18.75" customHeight="1">
      <c r="B86" s="776" t="s">
        <v>158</v>
      </c>
      <c r="C86" s="775" t="s">
        <v>31</v>
      </c>
      <c r="D86" s="774">
        <f>★波及効果計算ｼｰﾄ!J41</f>
        <v>0</v>
      </c>
      <c r="E86" s="774">
        <f>★波及効果計算ｼｰﾄ!K41</f>
        <v>0</v>
      </c>
      <c r="F86" s="774">
        <f>★波及効果計算ｼｰﾄ!L41</f>
        <v>0</v>
      </c>
      <c r="G86" s="1710"/>
      <c r="H86" s="1710"/>
      <c r="I86" s="774">
        <f>★波及効果計算ｼｰﾄ!O41</f>
        <v>0</v>
      </c>
      <c r="J86" s="773">
        <f>★波及効果計算ｼｰﾄ!P41</f>
        <v>0</v>
      </c>
    </row>
    <row r="87" spans="2:10" ht="18.75" customHeight="1">
      <c r="B87" s="776" t="s">
        <v>160</v>
      </c>
      <c r="C87" s="775" t="s">
        <v>447</v>
      </c>
      <c r="D87" s="774">
        <f>★波及効果計算ｼｰﾄ!J42</f>
        <v>0</v>
      </c>
      <c r="E87" s="774">
        <f>★波及効果計算ｼｰﾄ!K42</f>
        <v>0</v>
      </c>
      <c r="F87" s="774">
        <f>★波及効果計算ｼｰﾄ!L42</f>
        <v>0</v>
      </c>
      <c r="G87" s="1710"/>
      <c r="H87" s="1710"/>
      <c r="I87" s="774">
        <f>★波及効果計算ｼｰﾄ!O42</f>
        <v>0</v>
      </c>
      <c r="J87" s="773">
        <f>★波及効果計算ｼｰﾄ!P42</f>
        <v>0</v>
      </c>
    </row>
    <row r="88" spans="2:10" ht="18.75" customHeight="1">
      <c r="B88" s="776" t="s">
        <v>162</v>
      </c>
      <c r="C88" s="775" t="s">
        <v>25</v>
      </c>
      <c r="D88" s="774">
        <f>★波及効果計算ｼｰﾄ!J43</f>
        <v>0</v>
      </c>
      <c r="E88" s="774">
        <f>★波及効果計算ｼｰﾄ!K43</f>
        <v>0</v>
      </c>
      <c r="F88" s="774">
        <f>★波及効果計算ｼｰﾄ!L43</f>
        <v>0</v>
      </c>
      <c r="G88" s="1710"/>
      <c r="H88" s="1710"/>
      <c r="I88" s="774">
        <f>★波及効果計算ｼｰﾄ!O43</f>
        <v>0</v>
      </c>
      <c r="J88" s="773">
        <f>★波及効果計算ｼｰﾄ!P43</f>
        <v>0</v>
      </c>
    </row>
    <row r="89" spans="2:10" ht="18.75" customHeight="1">
      <c r="B89" s="776" t="s">
        <v>164</v>
      </c>
      <c r="C89" s="775" t="s">
        <v>26</v>
      </c>
      <c r="D89" s="774">
        <f>★波及効果計算ｼｰﾄ!J44</f>
        <v>0</v>
      </c>
      <c r="E89" s="774">
        <f>★波及効果計算ｼｰﾄ!K44</f>
        <v>0</v>
      </c>
      <c r="F89" s="774">
        <f>★波及効果計算ｼｰﾄ!L44</f>
        <v>0</v>
      </c>
      <c r="G89" s="1710"/>
      <c r="H89" s="1710"/>
      <c r="I89" s="774">
        <f>★波及効果計算ｼｰﾄ!O44</f>
        <v>0</v>
      </c>
      <c r="J89" s="773">
        <f>★波及効果計算ｼｰﾄ!P44</f>
        <v>0</v>
      </c>
    </row>
    <row r="90" spans="2:10" ht="18.75" customHeight="1">
      <c r="B90" s="776" t="s">
        <v>166</v>
      </c>
      <c r="C90" s="775" t="s">
        <v>27</v>
      </c>
      <c r="D90" s="774">
        <f>★波及効果計算ｼｰﾄ!J45</f>
        <v>0</v>
      </c>
      <c r="E90" s="774">
        <f>★波及効果計算ｼｰﾄ!K45</f>
        <v>0</v>
      </c>
      <c r="F90" s="774">
        <f>★波及効果計算ｼｰﾄ!L45</f>
        <v>0</v>
      </c>
      <c r="G90" s="1710"/>
      <c r="H90" s="1710"/>
      <c r="I90" s="774">
        <f>★波及効果計算ｼｰﾄ!O45</f>
        <v>0</v>
      </c>
      <c r="J90" s="773">
        <f>★波及効果計算ｼｰﾄ!P45</f>
        <v>0</v>
      </c>
    </row>
    <row r="91" spans="2:10" ht="18.75" customHeight="1">
      <c r="B91" s="776" t="s">
        <v>168</v>
      </c>
      <c r="C91" s="775" t="s">
        <v>28</v>
      </c>
      <c r="D91" s="774">
        <f>★波及効果計算ｼｰﾄ!J46</f>
        <v>0</v>
      </c>
      <c r="E91" s="774">
        <f>★波及効果計算ｼｰﾄ!K46</f>
        <v>0</v>
      </c>
      <c r="F91" s="774">
        <f>★波及効果計算ｼｰﾄ!L46</f>
        <v>0</v>
      </c>
      <c r="G91" s="1711"/>
      <c r="H91" s="1711"/>
      <c r="I91" s="774">
        <f>★波及効果計算ｼｰﾄ!O46</f>
        <v>0</v>
      </c>
      <c r="J91" s="773">
        <f>★波及効果計算ｼｰﾄ!P46</f>
        <v>0</v>
      </c>
    </row>
    <row r="92" spans="2:10" ht="18.75" customHeight="1">
      <c r="B92" s="772"/>
      <c r="C92" s="771" t="s">
        <v>578</v>
      </c>
      <c r="D92" s="770">
        <f>★波及効果計算ｼｰﾄ!J47</f>
        <v>0</v>
      </c>
      <c r="E92" s="770">
        <f>★波及効果計算ｼｰﾄ!K47</f>
        <v>0</v>
      </c>
      <c r="F92" s="770">
        <f>★波及効果計算ｼｰﾄ!L47</f>
        <v>0</v>
      </c>
      <c r="G92" s="793">
        <f>★波及効果計算ｼｰﾄ!M47</f>
        <v>0</v>
      </c>
      <c r="H92" s="770">
        <f>★波及効果計算ｼｰﾄ!N47</f>
        <v>0</v>
      </c>
      <c r="I92" s="770">
        <f>★波及効果計算ｼｰﾄ!O47</f>
        <v>0</v>
      </c>
      <c r="J92" s="769">
        <f>★波及効果計算ｼｰﾄ!P47</f>
        <v>0</v>
      </c>
    </row>
    <row r="94" spans="2:10" ht="18.75" customHeight="1">
      <c r="B94" s="787"/>
      <c r="C94" s="786"/>
      <c r="D94" s="1716" t="s">
        <v>750</v>
      </c>
      <c r="E94" s="1716"/>
      <c r="F94" s="1716"/>
      <c r="G94" s="1716" t="s">
        <v>681</v>
      </c>
      <c r="H94" s="1716"/>
      <c r="I94" s="1717"/>
    </row>
    <row r="95" spans="2:10" ht="36" customHeight="1">
      <c r="B95" s="785"/>
      <c r="C95" s="784"/>
      <c r="D95" s="783" t="s">
        <v>751</v>
      </c>
      <c r="E95" s="783" t="s">
        <v>752</v>
      </c>
      <c r="F95" s="783" t="s">
        <v>753</v>
      </c>
      <c r="G95" s="783" t="s">
        <v>754</v>
      </c>
      <c r="H95" s="783" t="s">
        <v>755</v>
      </c>
      <c r="I95" s="782" t="s">
        <v>756</v>
      </c>
    </row>
    <row r="96" spans="2:10" ht="18.75" customHeight="1">
      <c r="B96" s="1700" t="s">
        <v>628</v>
      </c>
      <c r="C96" s="1701"/>
      <c r="D96" s="781" t="s">
        <v>757</v>
      </c>
      <c r="E96" s="781" t="s">
        <v>758</v>
      </c>
      <c r="F96" s="781" t="s">
        <v>759</v>
      </c>
      <c r="G96" s="781" t="s">
        <v>760</v>
      </c>
      <c r="H96" s="781" t="s">
        <v>682</v>
      </c>
      <c r="I96" s="780" t="s">
        <v>685</v>
      </c>
    </row>
    <row r="97" spans="2:9" ht="18.75" customHeight="1">
      <c r="B97" s="1702" t="s">
        <v>630</v>
      </c>
      <c r="C97" s="1703"/>
      <c r="D97" s="779" t="s">
        <v>761</v>
      </c>
      <c r="E97" s="779" t="s">
        <v>762</v>
      </c>
      <c r="F97" s="779" t="s">
        <v>763</v>
      </c>
      <c r="G97" s="779" t="s">
        <v>680</v>
      </c>
      <c r="H97" s="779" t="s">
        <v>684</v>
      </c>
      <c r="I97" s="778" t="s">
        <v>687</v>
      </c>
    </row>
    <row r="98" spans="2:9" ht="18.75" customHeight="1">
      <c r="B98" s="776" t="s">
        <v>263</v>
      </c>
      <c r="C98" s="775" t="s">
        <v>0</v>
      </c>
      <c r="D98" s="774">
        <f>★波及効果計算ｼｰﾄ!Q8</f>
        <v>0</v>
      </c>
      <c r="E98" s="774">
        <f>★波及効果計算ｼｰﾄ!R8</f>
        <v>0</v>
      </c>
      <c r="F98" s="774">
        <f>★波及効果計算ｼｰﾄ!S8</f>
        <v>0</v>
      </c>
      <c r="G98" s="792">
        <f>★波及効果計算ｼｰﾄ!T8</f>
        <v>0</v>
      </c>
      <c r="H98" s="774">
        <f>★波及効果計算ｼｰﾄ!U8</f>
        <v>0</v>
      </c>
      <c r="I98" s="773">
        <f>★波及効果計算ｼｰﾄ!V8</f>
        <v>0</v>
      </c>
    </row>
    <row r="99" spans="2:9" ht="18.75" customHeight="1">
      <c r="B99" s="776" t="s">
        <v>265</v>
      </c>
      <c r="C99" s="775" t="s">
        <v>574</v>
      </c>
      <c r="D99" s="774">
        <f>★波及効果計算ｼｰﾄ!Q9</f>
        <v>0</v>
      </c>
      <c r="E99" s="774">
        <f>★波及効果計算ｼｰﾄ!R9</f>
        <v>0</v>
      </c>
      <c r="F99" s="774">
        <f>★波及効果計算ｼｰﾄ!S9</f>
        <v>0</v>
      </c>
      <c r="G99" s="792">
        <f>★波及効果計算ｼｰﾄ!T9</f>
        <v>0</v>
      </c>
      <c r="H99" s="774">
        <f>★波及効果計算ｼｰﾄ!U9</f>
        <v>0</v>
      </c>
      <c r="I99" s="773">
        <f>★波及効果計算ｼｰﾄ!V9</f>
        <v>0</v>
      </c>
    </row>
    <row r="100" spans="2:9" ht="18.75" customHeight="1">
      <c r="B100" s="776" t="s">
        <v>267</v>
      </c>
      <c r="C100" s="775" t="s">
        <v>575</v>
      </c>
      <c r="D100" s="774">
        <f>★波及効果計算ｼｰﾄ!Q10</f>
        <v>0</v>
      </c>
      <c r="E100" s="774">
        <f>★波及効果計算ｼｰﾄ!R10</f>
        <v>0</v>
      </c>
      <c r="F100" s="774">
        <f>★波及効果計算ｼｰﾄ!S10</f>
        <v>0</v>
      </c>
      <c r="G100" s="792">
        <f>★波及効果計算ｼｰﾄ!T10</f>
        <v>0</v>
      </c>
      <c r="H100" s="774">
        <f>★波及効果計算ｼｰﾄ!U10</f>
        <v>0</v>
      </c>
      <c r="I100" s="773">
        <f>★波及効果計算ｼｰﾄ!V10</f>
        <v>0</v>
      </c>
    </row>
    <row r="101" spans="2:9" ht="18.75" customHeight="1">
      <c r="B101" s="776" t="s">
        <v>268</v>
      </c>
      <c r="C101" s="775" t="s">
        <v>3</v>
      </c>
      <c r="D101" s="774">
        <f>★波及効果計算ｼｰﾄ!Q11</f>
        <v>0</v>
      </c>
      <c r="E101" s="774">
        <f>★波及効果計算ｼｰﾄ!R11</f>
        <v>0</v>
      </c>
      <c r="F101" s="774">
        <f>★波及効果計算ｼｰﾄ!S11</f>
        <v>0</v>
      </c>
      <c r="G101" s="792">
        <f>★波及効果計算ｼｰﾄ!T11</f>
        <v>0</v>
      </c>
      <c r="H101" s="774">
        <f>★波及効果計算ｼｰﾄ!U11</f>
        <v>0</v>
      </c>
      <c r="I101" s="773">
        <f>★波及効果計算ｼｰﾄ!V11</f>
        <v>0</v>
      </c>
    </row>
    <row r="102" spans="2:9" ht="18.75" customHeight="1">
      <c r="B102" s="776" t="s">
        <v>269</v>
      </c>
      <c r="C102" s="775" t="s">
        <v>4</v>
      </c>
      <c r="D102" s="774">
        <f>★波及効果計算ｼｰﾄ!Q12</f>
        <v>0</v>
      </c>
      <c r="E102" s="774">
        <f>★波及効果計算ｼｰﾄ!R12</f>
        <v>0</v>
      </c>
      <c r="F102" s="774">
        <f>★波及効果計算ｼｰﾄ!S12</f>
        <v>0</v>
      </c>
      <c r="G102" s="792">
        <f>★波及効果計算ｼｰﾄ!T12</f>
        <v>0</v>
      </c>
      <c r="H102" s="774">
        <f>★波及効果計算ｼｰﾄ!U12</f>
        <v>0</v>
      </c>
      <c r="I102" s="773">
        <f>★波及効果計算ｼｰﾄ!V12</f>
        <v>0</v>
      </c>
    </row>
    <row r="103" spans="2:9" ht="18.75" customHeight="1">
      <c r="B103" s="776" t="s">
        <v>271</v>
      </c>
      <c r="C103" s="775" t="s">
        <v>5</v>
      </c>
      <c r="D103" s="774">
        <f>★波及効果計算ｼｰﾄ!Q13</f>
        <v>0</v>
      </c>
      <c r="E103" s="774">
        <f>★波及効果計算ｼｰﾄ!R13</f>
        <v>0</v>
      </c>
      <c r="F103" s="774">
        <f>★波及効果計算ｼｰﾄ!S13</f>
        <v>0</v>
      </c>
      <c r="G103" s="792">
        <f>★波及効果計算ｼｰﾄ!T13</f>
        <v>0</v>
      </c>
      <c r="H103" s="774">
        <f>★波及効果計算ｼｰﾄ!U13</f>
        <v>0</v>
      </c>
      <c r="I103" s="773">
        <f>★波及効果計算ｼｰﾄ!V13</f>
        <v>0</v>
      </c>
    </row>
    <row r="104" spans="2:9" ht="18.75" customHeight="1">
      <c r="B104" s="776" t="s">
        <v>273</v>
      </c>
      <c r="C104" s="777" t="s">
        <v>6</v>
      </c>
      <c r="D104" s="774">
        <f>★波及効果計算ｼｰﾄ!Q14</f>
        <v>0</v>
      </c>
      <c r="E104" s="774">
        <f>★波及効果計算ｼｰﾄ!R14</f>
        <v>0</v>
      </c>
      <c r="F104" s="774">
        <f>★波及効果計算ｼｰﾄ!S14</f>
        <v>0</v>
      </c>
      <c r="G104" s="792">
        <f>★波及効果計算ｼｰﾄ!T14</f>
        <v>0</v>
      </c>
      <c r="H104" s="774">
        <f>★波及効果計算ｼｰﾄ!U14</f>
        <v>0</v>
      </c>
      <c r="I104" s="773">
        <f>★波及効果計算ｼｰﾄ!V14</f>
        <v>0</v>
      </c>
    </row>
    <row r="105" spans="2:9" ht="18.75" customHeight="1">
      <c r="B105" s="776" t="s">
        <v>274</v>
      </c>
      <c r="C105" s="775" t="s">
        <v>7</v>
      </c>
      <c r="D105" s="774">
        <f>★波及効果計算ｼｰﾄ!Q15</f>
        <v>0</v>
      </c>
      <c r="E105" s="774">
        <f>★波及効果計算ｼｰﾄ!R15</f>
        <v>0</v>
      </c>
      <c r="F105" s="774">
        <f>★波及効果計算ｼｰﾄ!S15</f>
        <v>0</v>
      </c>
      <c r="G105" s="792">
        <f>★波及効果計算ｼｰﾄ!T15</f>
        <v>0</v>
      </c>
      <c r="H105" s="774">
        <f>★波及効果計算ｼｰﾄ!U15</f>
        <v>0</v>
      </c>
      <c r="I105" s="773">
        <f>★波及効果計算ｼｰﾄ!V15</f>
        <v>0</v>
      </c>
    </row>
    <row r="106" spans="2:9" ht="18.75" customHeight="1">
      <c r="B106" s="776" t="s">
        <v>277</v>
      </c>
      <c r="C106" s="777" t="s">
        <v>8</v>
      </c>
      <c r="D106" s="774">
        <f>★波及効果計算ｼｰﾄ!Q16</f>
        <v>0</v>
      </c>
      <c r="E106" s="774">
        <f>★波及効果計算ｼｰﾄ!R16</f>
        <v>0</v>
      </c>
      <c r="F106" s="774">
        <f>★波及効果計算ｼｰﾄ!S16</f>
        <v>0</v>
      </c>
      <c r="G106" s="792">
        <f>★波及効果計算ｼｰﾄ!T16</f>
        <v>0</v>
      </c>
      <c r="H106" s="774">
        <f>★波及効果計算ｼｰﾄ!U16</f>
        <v>0</v>
      </c>
      <c r="I106" s="773">
        <f>★波及効果計算ｼｰﾄ!V16</f>
        <v>0</v>
      </c>
    </row>
    <row r="107" spans="2:9" ht="18.75" customHeight="1">
      <c r="B107" s="776" t="s">
        <v>120</v>
      </c>
      <c r="C107" s="777" t="s">
        <v>576</v>
      </c>
      <c r="D107" s="774">
        <f>★波及効果計算ｼｰﾄ!Q17</f>
        <v>0</v>
      </c>
      <c r="E107" s="774">
        <f>★波及効果計算ｼｰﾄ!R17</f>
        <v>0</v>
      </c>
      <c r="F107" s="774">
        <f>★波及効果計算ｼｰﾄ!S17</f>
        <v>0</v>
      </c>
      <c r="G107" s="792">
        <f>★波及効果計算ｼｰﾄ!T17</f>
        <v>0</v>
      </c>
      <c r="H107" s="774">
        <f>★波及効果計算ｼｰﾄ!U17</f>
        <v>0</v>
      </c>
      <c r="I107" s="773">
        <f>★波及効果計算ｼｰﾄ!V17</f>
        <v>0</v>
      </c>
    </row>
    <row r="108" spans="2:9" ht="18.75" customHeight="1">
      <c r="B108" s="776" t="s">
        <v>121</v>
      </c>
      <c r="C108" s="775" t="s">
        <v>9</v>
      </c>
      <c r="D108" s="774">
        <f>★波及効果計算ｼｰﾄ!Q18</f>
        <v>0</v>
      </c>
      <c r="E108" s="774">
        <f>★波及効果計算ｼｰﾄ!R18</f>
        <v>0</v>
      </c>
      <c r="F108" s="774">
        <f>★波及効果計算ｼｰﾄ!S18</f>
        <v>0</v>
      </c>
      <c r="G108" s="792">
        <f>★波及効果計算ｼｰﾄ!T18</f>
        <v>0</v>
      </c>
      <c r="H108" s="774">
        <f>★波及効果計算ｼｰﾄ!U18</f>
        <v>0</v>
      </c>
      <c r="I108" s="773">
        <f>★波及効果計算ｼｰﾄ!V18</f>
        <v>0</v>
      </c>
    </row>
    <row r="109" spans="2:9" ht="18.75" customHeight="1">
      <c r="B109" s="776" t="s">
        <v>123</v>
      </c>
      <c r="C109" s="775" t="s">
        <v>10</v>
      </c>
      <c r="D109" s="774">
        <f>★波及効果計算ｼｰﾄ!Q19</f>
        <v>0</v>
      </c>
      <c r="E109" s="774">
        <f>★波及効果計算ｼｰﾄ!R19</f>
        <v>0</v>
      </c>
      <c r="F109" s="774">
        <f>★波及効果計算ｼｰﾄ!S19</f>
        <v>0</v>
      </c>
      <c r="G109" s="792">
        <f>★波及効果計算ｼｰﾄ!T19</f>
        <v>0</v>
      </c>
      <c r="H109" s="774">
        <f>★波及効果計算ｼｰﾄ!U19</f>
        <v>0</v>
      </c>
      <c r="I109" s="773">
        <f>★波及効果計算ｼｰﾄ!V19</f>
        <v>0</v>
      </c>
    </row>
    <row r="110" spans="2:9" ht="18.75" customHeight="1">
      <c r="B110" s="776" t="s">
        <v>125</v>
      </c>
      <c r="C110" s="775" t="s">
        <v>11</v>
      </c>
      <c r="D110" s="774">
        <f>★波及効果計算ｼｰﾄ!Q20</f>
        <v>0</v>
      </c>
      <c r="E110" s="774">
        <f>★波及効果計算ｼｰﾄ!R20</f>
        <v>0</v>
      </c>
      <c r="F110" s="774">
        <f>★波及効果計算ｼｰﾄ!S20</f>
        <v>0</v>
      </c>
      <c r="G110" s="792">
        <f>★波及効果計算ｼｰﾄ!T20</f>
        <v>0</v>
      </c>
      <c r="H110" s="774">
        <f>★波及効果計算ｼｰﾄ!U20</f>
        <v>0</v>
      </c>
      <c r="I110" s="773">
        <f>★波及効果計算ｼｰﾄ!V20</f>
        <v>0</v>
      </c>
    </row>
    <row r="111" spans="2:9" ht="18.75" customHeight="1">
      <c r="B111" s="776" t="s">
        <v>127</v>
      </c>
      <c r="C111" s="775" t="s">
        <v>12</v>
      </c>
      <c r="D111" s="774">
        <f>★波及効果計算ｼｰﾄ!Q21</f>
        <v>0</v>
      </c>
      <c r="E111" s="774">
        <f>★波及効果計算ｼｰﾄ!R21</f>
        <v>0</v>
      </c>
      <c r="F111" s="774">
        <f>★波及効果計算ｼｰﾄ!S21</f>
        <v>0</v>
      </c>
      <c r="G111" s="792">
        <f>★波及効果計算ｼｰﾄ!T21</f>
        <v>0</v>
      </c>
      <c r="H111" s="774">
        <f>★波及効果計算ｼｰﾄ!U21</f>
        <v>0</v>
      </c>
      <c r="I111" s="773">
        <f>★波及効果計算ｼｰﾄ!V21</f>
        <v>0</v>
      </c>
    </row>
    <row r="112" spans="2:9" ht="18.75" customHeight="1">
      <c r="B112" s="776" t="s">
        <v>128</v>
      </c>
      <c r="C112" s="775" t="s">
        <v>418</v>
      </c>
      <c r="D112" s="774">
        <f>★波及効果計算ｼｰﾄ!Q22</f>
        <v>0</v>
      </c>
      <c r="E112" s="774">
        <f>★波及効果計算ｼｰﾄ!R22</f>
        <v>0</v>
      </c>
      <c r="F112" s="774">
        <f>★波及効果計算ｼｰﾄ!S22</f>
        <v>0</v>
      </c>
      <c r="G112" s="792">
        <f>★波及効果計算ｼｰﾄ!T22</f>
        <v>0</v>
      </c>
      <c r="H112" s="774">
        <f>★波及効果計算ｼｰﾄ!U22</f>
        <v>0</v>
      </c>
      <c r="I112" s="773">
        <f>★波及効果計算ｼｰﾄ!V22</f>
        <v>0</v>
      </c>
    </row>
    <row r="113" spans="2:9" ht="18.75" customHeight="1">
      <c r="B113" s="776" t="s">
        <v>129</v>
      </c>
      <c r="C113" s="775" t="s">
        <v>419</v>
      </c>
      <c r="D113" s="774">
        <f>★波及効果計算ｼｰﾄ!Q23</f>
        <v>0</v>
      </c>
      <c r="E113" s="774">
        <f>★波及効果計算ｼｰﾄ!R23</f>
        <v>0</v>
      </c>
      <c r="F113" s="774">
        <f>★波及効果計算ｼｰﾄ!S23</f>
        <v>0</v>
      </c>
      <c r="G113" s="792">
        <f>★波及効果計算ｼｰﾄ!T23</f>
        <v>0</v>
      </c>
      <c r="H113" s="774">
        <f>★波及効果計算ｼｰﾄ!U23</f>
        <v>0</v>
      </c>
      <c r="I113" s="773">
        <f>★波及効果計算ｼｰﾄ!V23</f>
        <v>0</v>
      </c>
    </row>
    <row r="114" spans="2:9" ht="18.75" customHeight="1">
      <c r="B114" s="776" t="s">
        <v>131</v>
      </c>
      <c r="C114" s="775" t="s">
        <v>420</v>
      </c>
      <c r="D114" s="774">
        <f>★波及効果計算ｼｰﾄ!Q24</f>
        <v>0</v>
      </c>
      <c r="E114" s="774">
        <f>★波及効果計算ｼｰﾄ!R24</f>
        <v>0</v>
      </c>
      <c r="F114" s="774">
        <f>★波及効果計算ｼｰﾄ!S24</f>
        <v>0</v>
      </c>
      <c r="G114" s="792">
        <f>★波及効果計算ｼｰﾄ!T24</f>
        <v>0</v>
      </c>
      <c r="H114" s="774">
        <f>★波及効果計算ｼｰﾄ!U24</f>
        <v>0</v>
      </c>
      <c r="I114" s="773">
        <f>★波及効果計算ｼｰﾄ!V24</f>
        <v>0</v>
      </c>
    </row>
    <row r="115" spans="2:9" ht="18.75" customHeight="1">
      <c r="B115" s="776" t="s">
        <v>133</v>
      </c>
      <c r="C115" s="775" t="s">
        <v>14</v>
      </c>
      <c r="D115" s="774">
        <f>★波及効果計算ｼｰﾄ!Q25</f>
        <v>0</v>
      </c>
      <c r="E115" s="774">
        <f>★波及効果計算ｼｰﾄ!R25</f>
        <v>0</v>
      </c>
      <c r="F115" s="774">
        <f>★波及効果計算ｼｰﾄ!S25</f>
        <v>0</v>
      </c>
      <c r="G115" s="792">
        <f>★波及効果計算ｼｰﾄ!T25</f>
        <v>0</v>
      </c>
      <c r="H115" s="774">
        <f>★波及効果計算ｼｰﾄ!U25</f>
        <v>0</v>
      </c>
      <c r="I115" s="773">
        <f>★波及効果計算ｼｰﾄ!V25</f>
        <v>0</v>
      </c>
    </row>
    <row r="116" spans="2:9" ht="18.75" customHeight="1">
      <c r="B116" s="776" t="s">
        <v>135</v>
      </c>
      <c r="C116" s="775" t="s">
        <v>13</v>
      </c>
      <c r="D116" s="774">
        <f>★波及効果計算ｼｰﾄ!Q26</f>
        <v>0</v>
      </c>
      <c r="E116" s="774">
        <f>★波及効果計算ｼｰﾄ!R26</f>
        <v>0</v>
      </c>
      <c r="F116" s="774">
        <f>★波及効果計算ｼｰﾄ!S26</f>
        <v>0</v>
      </c>
      <c r="G116" s="792">
        <f>★波及効果計算ｼｰﾄ!T26</f>
        <v>0</v>
      </c>
      <c r="H116" s="774">
        <f>★波及効果計算ｼｰﾄ!U26</f>
        <v>0</v>
      </c>
      <c r="I116" s="773">
        <f>★波及効果計算ｼｰﾄ!V26</f>
        <v>0</v>
      </c>
    </row>
    <row r="117" spans="2:9" ht="18.75" customHeight="1">
      <c r="B117" s="776" t="s">
        <v>136</v>
      </c>
      <c r="C117" s="775" t="s">
        <v>577</v>
      </c>
      <c r="D117" s="774">
        <f>★波及効果計算ｼｰﾄ!Q27</f>
        <v>0</v>
      </c>
      <c r="E117" s="774">
        <f>★波及効果計算ｼｰﾄ!R27</f>
        <v>0</v>
      </c>
      <c r="F117" s="774">
        <f>★波及効果計算ｼｰﾄ!S27</f>
        <v>0</v>
      </c>
      <c r="G117" s="792">
        <f>★波及効果計算ｼｰﾄ!T27</f>
        <v>0</v>
      </c>
      <c r="H117" s="774">
        <f>★波及効果計算ｼｰﾄ!U27</f>
        <v>0</v>
      </c>
      <c r="I117" s="773">
        <f>★波及効果計算ｼｰﾄ!V27</f>
        <v>0</v>
      </c>
    </row>
    <row r="118" spans="2:9" ht="18.75" customHeight="1">
      <c r="B118" s="776" t="s">
        <v>138</v>
      </c>
      <c r="C118" s="775" t="s">
        <v>15</v>
      </c>
      <c r="D118" s="774">
        <f>★波及効果計算ｼｰﾄ!Q28</f>
        <v>0</v>
      </c>
      <c r="E118" s="774">
        <f>★波及効果計算ｼｰﾄ!R28</f>
        <v>0</v>
      </c>
      <c r="F118" s="774">
        <f>★波及効果計算ｼｰﾄ!S28</f>
        <v>0</v>
      </c>
      <c r="G118" s="792">
        <f>★波及効果計算ｼｰﾄ!T28</f>
        <v>0</v>
      </c>
      <c r="H118" s="774">
        <f>★波及効果計算ｼｰﾄ!U28</f>
        <v>0</v>
      </c>
      <c r="I118" s="773">
        <f>★波及効果計算ｼｰﾄ!V28</f>
        <v>0</v>
      </c>
    </row>
    <row r="119" spans="2:9" ht="18.75" customHeight="1">
      <c r="B119" s="776" t="s">
        <v>139</v>
      </c>
      <c r="C119" s="775" t="s">
        <v>16</v>
      </c>
      <c r="D119" s="774">
        <f>★波及効果計算ｼｰﾄ!Q29</f>
        <v>0</v>
      </c>
      <c r="E119" s="774">
        <f>★波及効果計算ｼｰﾄ!R29</f>
        <v>0</v>
      </c>
      <c r="F119" s="774">
        <f>★波及効果計算ｼｰﾄ!S29</f>
        <v>0</v>
      </c>
      <c r="G119" s="792">
        <f>★波及効果計算ｼｰﾄ!T29</f>
        <v>0</v>
      </c>
      <c r="H119" s="774">
        <f>★波及効果計算ｼｰﾄ!U29</f>
        <v>0</v>
      </c>
      <c r="I119" s="773">
        <f>★波及効果計算ｼｰﾄ!V29</f>
        <v>0</v>
      </c>
    </row>
    <row r="120" spans="2:9" ht="18.75" customHeight="1">
      <c r="B120" s="776" t="s">
        <v>140</v>
      </c>
      <c r="C120" s="775" t="s">
        <v>17</v>
      </c>
      <c r="D120" s="774">
        <f>★波及効果計算ｼｰﾄ!Q30</f>
        <v>0</v>
      </c>
      <c r="E120" s="774">
        <f>★波及効果計算ｼｰﾄ!R30</f>
        <v>0</v>
      </c>
      <c r="F120" s="774">
        <f>★波及効果計算ｼｰﾄ!S30</f>
        <v>0</v>
      </c>
      <c r="G120" s="792">
        <f>★波及効果計算ｼｰﾄ!T30</f>
        <v>0</v>
      </c>
      <c r="H120" s="774">
        <f>★波及効果計算ｼｰﾄ!U30</f>
        <v>0</v>
      </c>
      <c r="I120" s="773">
        <f>★波及効果計算ｼｰﾄ!V30</f>
        <v>0</v>
      </c>
    </row>
    <row r="121" spans="2:9" ht="18.75" customHeight="1">
      <c r="B121" s="776" t="s">
        <v>141</v>
      </c>
      <c r="C121" s="775" t="s">
        <v>18</v>
      </c>
      <c r="D121" s="774">
        <f>★波及効果計算ｼｰﾄ!Q31</f>
        <v>0</v>
      </c>
      <c r="E121" s="774">
        <f>★波及効果計算ｼｰﾄ!R31</f>
        <v>0</v>
      </c>
      <c r="F121" s="774">
        <f>★波及効果計算ｼｰﾄ!S31</f>
        <v>0</v>
      </c>
      <c r="G121" s="792">
        <f>★波及効果計算ｼｰﾄ!T31</f>
        <v>0</v>
      </c>
      <c r="H121" s="774">
        <f>★波及効果計算ｼｰﾄ!U31</f>
        <v>0</v>
      </c>
      <c r="I121" s="773">
        <f>★波及効果計算ｼｰﾄ!V31</f>
        <v>0</v>
      </c>
    </row>
    <row r="122" spans="2:9" ht="18.75" customHeight="1">
      <c r="B122" s="776" t="s">
        <v>143</v>
      </c>
      <c r="C122" s="775" t="s">
        <v>29</v>
      </c>
      <c r="D122" s="774">
        <f>★波及効果計算ｼｰﾄ!Q32</f>
        <v>0</v>
      </c>
      <c r="E122" s="774">
        <f>★波及効果計算ｼｰﾄ!R32</f>
        <v>0</v>
      </c>
      <c r="F122" s="774">
        <f>★波及効果計算ｼｰﾄ!S32</f>
        <v>0</v>
      </c>
      <c r="G122" s="792">
        <f>★波及効果計算ｼｰﾄ!T32</f>
        <v>0</v>
      </c>
      <c r="H122" s="774">
        <f>★波及効果計算ｼｰﾄ!U32</f>
        <v>0</v>
      </c>
      <c r="I122" s="773">
        <f>★波及効果計算ｼｰﾄ!V32</f>
        <v>0</v>
      </c>
    </row>
    <row r="123" spans="2:9" ht="18.75" customHeight="1">
      <c r="B123" s="776" t="s">
        <v>145</v>
      </c>
      <c r="C123" s="775" t="s">
        <v>30</v>
      </c>
      <c r="D123" s="774">
        <f>★波及効果計算ｼｰﾄ!Q33</f>
        <v>0</v>
      </c>
      <c r="E123" s="774">
        <f>★波及効果計算ｼｰﾄ!R33</f>
        <v>0</v>
      </c>
      <c r="F123" s="774">
        <f>★波及効果計算ｼｰﾄ!S33</f>
        <v>0</v>
      </c>
      <c r="G123" s="792">
        <f>★波及効果計算ｼｰﾄ!T33</f>
        <v>0</v>
      </c>
      <c r="H123" s="774">
        <f>★波及効果計算ｼｰﾄ!U33</f>
        <v>0</v>
      </c>
      <c r="I123" s="773">
        <f>★波及効果計算ｼｰﾄ!V33</f>
        <v>0</v>
      </c>
    </row>
    <row r="124" spans="2:9" ht="18.75" customHeight="1">
      <c r="B124" s="776" t="s">
        <v>146</v>
      </c>
      <c r="C124" s="775" t="s">
        <v>19</v>
      </c>
      <c r="D124" s="774">
        <f>★波及効果計算ｼｰﾄ!Q34</f>
        <v>0</v>
      </c>
      <c r="E124" s="774">
        <f>★波及効果計算ｼｰﾄ!R34</f>
        <v>0</v>
      </c>
      <c r="F124" s="774">
        <f>★波及効果計算ｼｰﾄ!S34</f>
        <v>0</v>
      </c>
      <c r="G124" s="792">
        <f>★波及効果計算ｼｰﾄ!T34</f>
        <v>0</v>
      </c>
      <c r="H124" s="774">
        <f>★波及効果計算ｼｰﾄ!U34</f>
        <v>0</v>
      </c>
      <c r="I124" s="773">
        <f>★波及効果計算ｼｰﾄ!V34</f>
        <v>0</v>
      </c>
    </row>
    <row r="125" spans="2:9" ht="18.75" customHeight="1">
      <c r="B125" s="776" t="s">
        <v>147</v>
      </c>
      <c r="C125" s="775" t="s">
        <v>20</v>
      </c>
      <c r="D125" s="774">
        <f>★波及効果計算ｼｰﾄ!Q35</f>
        <v>0</v>
      </c>
      <c r="E125" s="774">
        <f>★波及効果計算ｼｰﾄ!R35</f>
        <v>0</v>
      </c>
      <c r="F125" s="774">
        <f>★波及効果計算ｼｰﾄ!S35</f>
        <v>0</v>
      </c>
      <c r="G125" s="792">
        <f>★波及効果計算ｼｰﾄ!T35</f>
        <v>0</v>
      </c>
      <c r="H125" s="774">
        <f>★波及効果計算ｼｰﾄ!U35</f>
        <v>0</v>
      </c>
      <c r="I125" s="773">
        <f>★波及効果計算ｼｰﾄ!V35</f>
        <v>0</v>
      </c>
    </row>
    <row r="126" spans="2:9" ht="18.75" customHeight="1">
      <c r="B126" s="776" t="s">
        <v>149</v>
      </c>
      <c r="C126" s="775" t="s">
        <v>21</v>
      </c>
      <c r="D126" s="774">
        <f>★波及効果計算ｼｰﾄ!Q36</f>
        <v>0</v>
      </c>
      <c r="E126" s="774">
        <f>★波及効果計算ｼｰﾄ!R36</f>
        <v>0</v>
      </c>
      <c r="F126" s="774">
        <f>★波及効果計算ｼｰﾄ!S36</f>
        <v>0</v>
      </c>
      <c r="G126" s="792">
        <f>★波及効果計算ｼｰﾄ!T36</f>
        <v>0</v>
      </c>
      <c r="H126" s="774">
        <f>★波及効果計算ｼｰﾄ!U36</f>
        <v>0</v>
      </c>
      <c r="I126" s="773">
        <f>★波及効果計算ｼｰﾄ!V36</f>
        <v>0</v>
      </c>
    </row>
    <row r="127" spans="2:9" ht="18.75" customHeight="1">
      <c r="B127" s="776" t="s">
        <v>151</v>
      </c>
      <c r="C127" s="775" t="s">
        <v>32</v>
      </c>
      <c r="D127" s="774">
        <f>★波及効果計算ｼｰﾄ!Q37</f>
        <v>0</v>
      </c>
      <c r="E127" s="774">
        <f>★波及効果計算ｼｰﾄ!R37</f>
        <v>0</v>
      </c>
      <c r="F127" s="774">
        <f>★波及効果計算ｼｰﾄ!S37</f>
        <v>0</v>
      </c>
      <c r="G127" s="792">
        <f>★波及効果計算ｼｰﾄ!T37</f>
        <v>0</v>
      </c>
      <c r="H127" s="774">
        <f>★波及効果計算ｼｰﾄ!U37</f>
        <v>0</v>
      </c>
      <c r="I127" s="773">
        <f>★波及効果計算ｼｰﾄ!V37</f>
        <v>0</v>
      </c>
    </row>
    <row r="128" spans="2:9" ht="18.75" customHeight="1">
      <c r="B128" s="776" t="s">
        <v>153</v>
      </c>
      <c r="C128" s="775" t="s">
        <v>22</v>
      </c>
      <c r="D128" s="774">
        <f>★波及効果計算ｼｰﾄ!Q38</f>
        <v>0</v>
      </c>
      <c r="E128" s="774">
        <f>★波及効果計算ｼｰﾄ!R38</f>
        <v>0</v>
      </c>
      <c r="F128" s="774">
        <f>★波及効果計算ｼｰﾄ!S38</f>
        <v>0</v>
      </c>
      <c r="G128" s="792">
        <f>★波及効果計算ｼｰﾄ!T38</f>
        <v>0</v>
      </c>
      <c r="H128" s="774">
        <f>★波及効果計算ｼｰﾄ!U38</f>
        <v>0</v>
      </c>
      <c r="I128" s="773">
        <f>★波及効果計算ｼｰﾄ!V38</f>
        <v>0</v>
      </c>
    </row>
    <row r="129" spans="2:11" ht="18.75" customHeight="1">
      <c r="B129" s="776" t="s">
        <v>155</v>
      </c>
      <c r="C129" s="775" t="s">
        <v>23</v>
      </c>
      <c r="D129" s="774">
        <f>★波及効果計算ｼｰﾄ!Q39</f>
        <v>0</v>
      </c>
      <c r="E129" s="774">
        <f>★波及効果計算ｼｰﾄ!R39</f>
        <v>0</v>
      </c>
      <c r="F129" s="774">
        <f>★波及効果計算ｼｰﾄ!S39</f>
        <v>0</v>
      </c>
      <c r="G129" s="792">
        <f>★波及効果計算ｼｰﾄ!T39</f>
        <v>0</v>
      </c>
      <c r="H129" s="774">
        <f>★波及効果計算ｼｰﾄ!U39</f>
        <v>0</v>
      </c>
      <c r="I129" s="773">
        <f>★波及効果計算ｼｰﾄ!V39</f>
        <v>0</v>
      </c>
    </row>
    <row r="130" spans="2:11" ht="18.75" customHeight="1">
      <c r="B130" s="776" t="s">
        <v>156</v>
      </c>
      <c r="C130" s="775" t="s">
        <v>24</v>
      </c>
      <c r="D130" s="774">
        <f>★波及効果計算ｼｰﾄ!Q40</f>
        <v>0</v>
      </c>
      <c r="E130" s="774">
        <f>★波及効果計算ｼｰﾄ!R40</f>
        <v>0</v>
      </c>
      <c r="F130" s="774">
        <f>★波及効果計算ｼｰﾄ!S40</f>
        <v>0</v>
      </c>
      <c r="G130" s="792">
        <f>★波及効果計算ｼｰﾄ!T40</f>
        <v>0</v>
      </c>
      <c r="H130" s="774">
        <f>★波及効果計算ｼｰﾄ!U40</f>
        <v>0</v>
      </c>
      <c r="I130" s="773">
        <f>★波及効果計算ｼｰﾄ!V40</f>
        <v>0</v>
      </c>
    </row>
    <row r="131" spans="2:11" ht="18.75" customHeight="1">
      <c r="B131" s="776" t="s">
        <v>158</v>
      </c>
      <c r="C131" s="775" t="s">
        <v>31</v>
      </c>
      <c r="D131" s="774">
        <f>★波及効果計算ｼｰﾄ!Q41</f>
        <v>0</v>
      </c>
      <c r="E131" s="774">
        <f>★波及効果計算ｼｰﾄ!R41</f>
        <v>0</v>
      </c>
      <c r="F131" s="774">
        <f>★波及効果計算ｼｰﾄ!S41</f>
        <v>0</v>
      </c>
      <c r="G131" s="774">
        <f>★波及効果計算ｼｰﾄ!T41</f>
        <v>0</v>
      </c>
      <c r="H131" s="774">
        <f>★波及効果計算ｼｰﾄ!U41</f>
        <v>0</v>
      </c>
      <c r="I131" s="773">
        <f>★波及効果計算ｼｰﾄ!V41</f>
        <v>0</v>
      </c>
    </row>
    <row r="132" spans="2:11" ht="18.75" customHeight="1">
      <c r="B132" s="776" t="s">
        <v>160</v>
      </c>
      <c r="C132" s="775" t="s">
        <v>447</v>
      </c>
      <c r="D132" s="774">
        <f>★波及効果計算ｼｰﾄ!Q42</f>
        <v>0</v>
      </c>
      <c r="E132" s="774">
        <f>★波及効果計算ｼｰﾄ!R42</f>
        <v>0</v>
      </c>
      <c r="F132" s="774">
        <f>★波及効果計算ｼｰﾄ!S42</f>
        <v>0</v>
      </c>
      <c r="G132" s="774">
        <f>★波及効果計算ｼｰﾄ!T42</f>
        <v>0</v>
      </c>
      <c r="H132" s="774">
        <f>★波及効果計算ｼｰﾄ!U42</f>
        <v>0</v>
      </c>
      <c r="I132" s="773">
        <f>★波及効果計算ｼｰﾄ!V42</f>
        <v>0</v>
      </c>
    </row>
    <row r="133" spans="2:11" ht="18.75" customHeight="1">
      <c r="B133" s="776" t="s">
        <v>162</v>
      </c>
      <c r="C133" s="775" t="s">
        <v>25</v>
      </c>
      <c r="D133" s="774">
        <f>★波及効果計算ｼｰﾄ!Q43</f>
        <v>0</v>
      </c>
      <c r="E133" s="774">
        <f>★波及効果計算ｼｰﾄ!R43</f>
        <v>0</v>
      </c>
      <c r="F133" s="774">
        <f>★波及効果計算ｼｰﾄ!S43</f>
        <v>0</v>
      </c>
      <c r="G133" s="774">
        <f>★波及効果計算ｼｰﾄ!T43</f>
        <v>0</v>
      </c>
      <c r="H133" s="774">
        <f>★波及効果計算ｼｰﾄ!U43</f>
        <v>0</v>
      </c>
      <c r="I133" s="773">
        <f>★波及効果計算ｼｰﾄ!V43</f>
        <v>0</v>
      </c>
    </row>
    <row r="134" spans="2:11" ht="18.75" customHeight="1">
      <c r="B134" s="776" t="s">
        <v>164</v>
      </c>
      <c r="C134" s="775" t="s">
        <v>26</v>
      </c>
      <c r="D134" s="774">
        <f>★波及効果計算ｼｰﾄ!Q44</f>
        <v>0</v>
      </c>
      <c r="E134" s="774">
        <f>★波及効果計算ｼｰﾄ!R44</f>
        <v>0</v>
      </c>
      <c r="F134" s="774">
        <f>★波及効果計算ｼｰﾄ!S44</f>
        <v>0</v>
      </c>
      <c r="G134" s="774">
        <f>★波及効果計算ｼｰﾄ!T44</f>
        <v>0</v>
      </c>
      <c r="H134" s="774">
        <f>★波及効果計算ｼｰﾄ!U44</f>
        <v>0</v>
      </c>
      <c r="I134" s="773">
        <f>★波及効果計算ｼｰﾄ!V44</f>
        <v>0</v>
      </c>
    </row>
    <row r="135" spans="2:11" ht="18.75" customHeight="1">
      <c r="B135" s="776" t="s">
        <v>166</v>
      </c>
      <c r="C135" s="775" t="s">
        <v>27</v>
      </c>
      <c r="D135" s="774">
        <f>★波及効果計算ｼｰﾄ!Q45</f>
        <v>0</v>
      </c>
      <c r="E135" s="774">
        <f>★波及効果計算ｼｰﾄ!R45</f>
        <v>0</v>
      </c>
      <c r="F135" s="774">
        <f>★波及効果計算ｼｰﾄ!S45</f>
        <v>0</v>
      </c>
      <c r="G135" s="774">
        <f>★波及効果計算ｼｰﾄ!T45</f>
        <v>0</v>
      </c>
      <c r="H135" s="774">
        <f>★波及効果計算ｼｰﾄ!U45</f>
        <v>0</v>
      </c>
      <c r="I135" s="773">
        <f>★波及効果計算ｼｰﾄ!V45</f>
        <v>0</v>
      </c>
    </row>
    <row r="136" spans="2:11" ht="18.75" customHeight="1">
      <c r="B136" s="776" t="s">
        <v>168</v>
      </c>
      <c r="C136" s="775" t="s">
        <v>28</v>
      </c>
      <c r="D136" s="774">
        <f>★波及効果計算ｼｰﾄ!Q46</f>
        <v>0</v>
      </c>
      <c r="E136" s="774">
        <f>★波及効果計算ｼｰﾄ!R46</f>
        <v>0</v>
      </c>
      <c r="F136" s="774">
        <f>★波及効果計算ｼｰﾄ!S46</f>
        <v>0</v>
      </c>
      <c r="G136" s="774">
        <f>★波及効果計算ｼｰﾄ!T46</f>
        <v>0</v>
      </c>
      <c r="H136" s="774">
        <f>★波及効果計算ｼｰﾄ!U46</f>
        <v>0</v>
      </c>
      <c r="I136" s="773">
        <f>★波及効果計算ｼｰﾄ!V46</f>
        <v>0</v>
      </c>
    </row>
    <row r="137" spans="2:11" ht="18.75" customHeight="1">
      <c r="B137" s="772"/>
      <c r="C137" s="771" t="s">
        <v>578</v>
      </c>
      <c r="D137" s="770">
        <f>★波及効果計算ｼｰﾄ!Q47</f>
        <v>0</v>
      </c>
      <c r="E137" s="770">
        <f>★波及効果計算ｼｰﾄ!R47</f>
        <v>0</v>
      </c>
      <c r="F137" s="770">
        <f>★波及効果計算ｼｰﾄ!S47</f>
        <v>0</v>
      </c>
      <c r="G137" s="770">
        <f>★波及効果計算ｼｰﾄ!T47</f>
        <v>0</v>
      </c>
      <c r="H137" s="770">
        <f>★波及効果計算ｼｰﾄ!U47</f>
        <v>0</v>
      </c>
      <c r="I137" s="769">
        <f>★波及効果計算ｼｰﾄ!V47</f>
        <v>0</v>
      </c>
    </row>
    <row r="138" spans="2:11" ht="18.75" customHeight="1">
      <c r="B138" s="791"/>
      <c r="C138" s="790"/>
      <c r="D138" s="789"/>
      <c r="E138" s="789"/>
      <c r="F138" s="789"/>
      <c r="G138" s="789"/>
      <c r="H138" s="789"/>
      <c r="I138" s="789"/>
    </row>
    <row r="139" spans="2:11" ht="18.75" customHeight="1">
      <c r="K139" s="788" t="s">
        <v>764</v>
      </c>
    </row>
    <row r="140" spans="2:11" ht="18.75" customHeight="1">
      <c r="B140" s="787"/>
      <c r="C140" s="786"/>
      <c r="D140" s="1704" t="s">
        <v>637</v>
      </c>
      <c r="E140" s="1705"/>
      <c r="F140" s="1704" t="s">
        <v>728</v>
      </c>
      <c r="G140" s="1705"/>
      <c r="H140" s="1704" t="s">
        <v>750</v>
      </c>
      <c r="I140" s="1705"/>
      <c r="J140" s="1704" t="s">
        <v>681</v>
      </c>
      <c r="K140" s="1706"/>
    </row>
    <row r="141" spans="2:11" ht="31.5">
      <c r="B141" s="785"/>
      <c r="C141" s="784"/>
      <c r="D141" s="783" t="s">
        <v>765</v>
      </c>
      <c r="E141" s="783" t="s">
        <v>766</v>
      </c>
      <c r="F141" s="783" t="s">
        <v>767</v>
      </c>
      <c r="G141" s="783" t="s">
        <v>768</v>
      </c>
      <c r="H141" s="783" t="s">
        <v>769</v>
      </c>
      <c r="I141" s="783" t="s">
        <v>770</v>
      </c>
      <c r="J141" s="783" t="s">
        <v>771</v>
      </c>
      <c r="K141" s="782" t="s">
        <v>772</v>
      </c>
    </row>
    <row r="142" spans="2:11" ht="18.75" customHeight="1">
      <c r="B142" s="1700" t="s">
        <v>628</v>
      </c>
      <c r="C142" s="1701"/>
      <c r="D142" s="781" t="s">
        <v>688</v>
      </c>
      <c r="E142" s="781" t="s">
        <v>691</v>
      </c>
      <c r="F142" s="781" t="s">
        <v>694</v>
      </c>
      <c r="G142" s="781" t="s">
        <v>697</v>
      </c>
      <c r="H142" s="781" t="s">
        <v>700</v>
      </c>
      <c r="I142" s="781" t="s">
        <v>703</v>
      </c>
      <c r="J142" s="781" t="s">
        <v>706</v>
      </c>
      <c r="K142" s="780" t="s">
        <v>709</v>
      </c>
    </row>
    <row r="143" spans="2:11" ht="18.75" customHeight="1">
      <c r="B143" s="1702" t="s">
        <v>630</v>
      </c>
      <c r="C143" s="1703"/>
      <c r="D143" s="779" t="s">
        <v>773</v>
      </c>
      <c r="E143" s="779" t="s">
        <v>774</v>
      </c>
      <c r="F143" s="779" t="s">
        <v>775</v>
      </c>
      <c r="G143" s="779" t="s">
        <v>776</v>
      </c>
      <c r="H143" s="779" t="s">
        <v>777</v>
      </c>
      <c r="I143" s="779" t="s">
        <v>778</v>
      </c>
      <c r="J143" s="1076" t="s">
        <v>708</v>
      </c>
      <c r="K143" s="1075" t="s">
        <v>711</v>
      </c>
    </row>
    <row r="144" spans="2:11" ht="18.75" customHeight="1">
      <c r="B144" s="776" t="s">
        <v>263</v>
      </c>
      <c r="C144" s="775" t="s">
        <v>0</v>
      </c>
      <c r="D144" s="774">
        <f>★波及効果計算ｼｰﾄ!D54</f>
        <v>0</v>
      </c>
      <c r="E144" s="774">
        <f>★波及効果計算ｼｰﾄ!E54</f>
        <v>0</v>
      </c>
      <c r="F144" s="774">
        <f>★波及効果計算ｼｰﾄ!F54</f>
        <v>0</v>
      </c>
      <c r="G144" s="774">
        <f>★波及効果計算ｼｰﾄ!G54</f>
        <v>0</v>
      </c>
      <c r="H144" s="774">
        <f>★波及効果計算ｼｰﾄ!H54</f>
        <v>0</v>
      </c>
      <c r="I144" s="774">
        <f>★波及効果計算ｼｰﾄ!I54</f>
        <v>0</v>
      </c>
      <c r="J144" s="774">
        <f>★波及効果計算ｼｰﾄ!J54</f>
        <v>0</v>
      </c>
      <c r="K144" s="773">
        <f>★波及効果計算ｼｰﾄ!K54</f>
        <v>0</v>
      </c>
    </row>
    <row r="145" spans="2:11" ht="18.75" customHeight="1">
      <c r="B145" s="776" t="s">
        <v>265</v>
      </c>
      <c r="C145" s="775" t="s">
        <v>574</v>
      </c>
      <c r="D145" s="774">
        <f>★波及効果計算ｼｰﾄ!D55</f>
        <v>0</v>
      </c>
      <c r="E145" s="774">
        <f>★波及効果計算ｼｰﾄ!E55</f>
        <v>0</v>
      </c>
      <c r="F145" s="774">
        <f>★波及効果計算ｼｰﾄ!F55</f>
        <v>0</v>
      </c>
      <c r="G145" s="774">
        <f>★波及効果計算ｼｰﾄ!G55</f>
        <v>0</v>
      </c>
      <c r="H145" s="774">
        <f>★波及効果計算ｼｰﾄ!H55</f>
        <v>0</v>
      </c>
      <c r="I145" s="774">
        <f>★波及効果計算ｼｰﾄ!I55</f>
        <v>0</v>
      </c>
      <c r="J145" s="774">
        <f>★波及効果計算ｼｰﾄ!J55</f>
        <v>0</v>
      </c>
      <c r="K145" s="773">
        <f>★波及効果計算ｼｰﾄ!K55</f>
        <v>0</v>
      </c>
    </row>
    <row r="146" spans="2:11" ht="18.75" customHeight="1">
      <c r="B146" s="776" t="s">
        <v>267</v>
      </c>
      <c r="C146" s="775" t="s">
        <v>575</v>
      </c>
      <c r="D146" s="774">
        <f>★波及効果計算ｼｰﾄ!D56</f>
        <v>0</v>
      </c>
      <c r="E146" s="774">
        <f>★波及効果計算ｼｰﾄ!E56</f>
        <v>0</v>
      </c>
      <c r="F146" s="774">
        <f>★波及効果計算ｼｰﾄ!F56</f>
        <v>0</v>
      </c>
      <c r="G146" s="774">
        <f>★波及効果計算ｼｰﾄ!G56</f>
        <v>0</v>
      </c>
      <c r="H146" s="774">
        <f>★波及効果計算ｼｰﾄ!H56</f>
        <v>0</v>
      </c>
      <c r="I146" s="774">
        <f>★波及効果計算ｼｰﾄ!I56</f>
        <v>0</v>
      </c>
      <c r="J146" s="774">
        <f>★波及効果計算ｼｰﾄ!J56</f>
        <v>0</v>
      </c>
      <c r="K146" s="773">
        <f>★波及効果計算ｼｰﾄ!K56</f>
        <v>0</v>
      </c>
    </row>
    <row r="147" spans="2:11" ht="18.75" customHeight="1">
      <c r="B147" s="776" t="s">
        <v>268</v>
      </c>
      <c r="C147" s="775" t="s">
        <v>3</v>
      </c>
      <c r="D147" s="774">
        <f>★波及効果計算ｼｰﾄ!D57</f>
        <v>0</v>
      </c>
      <c r="E147" s="774">
        <f>★波及効果計算ｼｰﾄ!E57</f>
        <v>0</v>
      </c>
      <c r="F147" s="774">
        <f>★波及効果計算ｼｰﾄ!F57</f>
        <v>0</v>
      </c>
      <c r="G147" s="774">
        <f>★波及効果計算ｼｰﾄ!G57</f>
        <v>0</v>
      </c>
      <c r="H147" s="774">
        <f>★波及効果計算ｼｰﾄ!H57</f>
        <v>0</v>
      </c>
      <c r="I147" s="774">
        <f>★波及効果計算ｼｰﾄ!I57</f>
        <v>0</v>
      </c>
      <c r="J147" s="774">
        <f>★波及効果計算ｼｰﾄ!J57</f>
        <v>0</v>
      </c>
      <c r="K147" s="773">
        <f>★波及効果計算ｼｰﾄ!K57</f>
        <v>0</v>
      </c>
    </row>
    <row r="148" spans="2:11" ht="18.75" customHeight="1">
      <c r="B148" s="776" t="s">
        <v>269</v>
      </c>
      <c r="C148" s="775" t="s">
        <v>4</v>
      </c>
      <c r="D148" s="774">
        <f>★波及効果計算ｼｰﾄ!D58</f>
        <v>0</v>
      </c>
      <c r="E148" s="774">
        <f>★波及効果計算ｼｰﾄ!E58</f>
        <v>0</v>
      </c>
      <c r="F148" s="774">
        <f>★波及効果計算ｼｰﾄ!F58</f>
        <v>0</v>
      </c>
      <c r="G148" s="774">
        <f>★波及効果計算ｼｰﾄ!G58</f>
        <v>0</v>
      </c>
      <c r="H148" s="774">
        <f>★波及効果計算ｼｰﾄ!H58</f>
        <v>0</v>
      </c>
      <c r="I148" s="774">
        <f>★波及効果計算ｼｰﾄ!I58</f>
        <v>0</v>
      </c>
      <c r="J148" s="774">
        <f>★波及効果計算ｼｰﾄ!J58</f>
        <v>0</v>
      </c>
      <c r="K148" s="773">
        <f>★波及効果計算ｼｰﾄ!K58</f>
        <v>0</v>
      </c>
    </row>
    <row r="149" spans="2:11" ht="18.75" customHeight="1">
      <c r="B149" s="776" t="s">
        <v>271</v>
      </c>
      <c r="C149" s="775" t="s">
        <v>5</v>
      </c>
      <c r="D149" s="774">
        <f>★波及効果計算ｼｰﾄ!D59</f>
        <v>0</v>
      </c>
      <c r="E149" s="774">
        <f>★波及効果計算ｼｰﾄ!E59</f>
        <v>0</v>
      </c>
      <c r="F149" s="774">
        <f>★波及効果計算ｼｰﾄ!F59</f>
        <v>0</v>
      </c>
      <c r="G149" s="774">
        <f>★波及効果計算ｼｰﾄ!G59</f>
        <v>0</v>
      </c>
      <c r="H149" s="774">
        <f>★波及効果計算ｼｰﾄ!H59</f>
        <v>0</v>
      </c>
      <c r="I149" s="774">
        <f>★波及効果計算ｼｰﾄ!I59</f>
        <v>0</v>
      </c>
      <c r="J149" s="774">
        <f>★波及効果計算ｼｰﾄ!J59</f>
        <v>0</v>
      </c>
      <c r="K149" s="773">
        <f>★波及効果計算ｼｰﾄ!K59</f>
        <v>0</v>
      </c>
    </row>
    <row r="150" spans="2:11" ht="18.75" customHeight="1">
      <c r="B150" s="776" t="s">
        <v>273</v>
      </c>
      <c r="C150" s="777" t="s">
        <v>6</v>
      </c>
      <c r="D150" s="774">
        <f>★波及効果計算ｼｰﾄ!D60</f>
        <v>0</v>
      </c>
      <c r="E150" s="774">
        <f>★波及効果計算ｼｰﾄ!E60</f>
        <v>0</v>
      </c>
      <c r="F150" s="774">
        <f>★波及効果計算ｼｰﾄ!F60</f>
        <v>0</v>
      </c>
      <c r="G150" s="774">
        <f>★波及効果計算ｼｰﾄ!G60</f>
        <v>0</v>
      </c>
      <c r="H150" s="774">
        <f>★波及効果計算ｼｰﾄ!H60</f>
        <v>0</v>
      </c>
      <c r="I150" s="774">
        <f>★波及効果計算ｼｰﾄ!I60</f>
        <v>0</v>
      </c>
      <c r="J150" s="774">
        <f>★波及効果計算ｼｰﾄ!J60</f>
        <v>0</v>
      </c>
      <c r="K150" s="773">
        <f>★波及効果計算ｼｰﾄ!K60</f>
        <v>0</v>
      </c>
    </row>
    <row r="151" spans="2:11" ht="18.75" customHeight="1">
      <c r="B151" s="776" t="s">
        <v>274</v>
      </c>
      <c r="C151" s="775" t="s">
        <v>7</v>
      </c>
      <c r="D151" s="774">
        <f>★波及効果計算ｼｰﾄ!D61</f>
        <v>0</v>
      </c>
      <c r="E151" s="774">
        <f>★波及効果計算ｼｰﾄ!E61</f>
        <v>0</v>
      </c>
      <c r="F151" s="774">
        <f>★波及効果計算ｼｰﾄ!F61</f>
        <v>0</v>
      </c>
      <c r="G151" s="774">
        <f>★波及効果計算ｼｰﾄ!G61</f>
        <v>0</v>
      </c>
      <c r="H151" s="774">
        <f>★波及効果計算ｼｰﾄ!H61</f>
        <v>0</v>
      </c>
      <c r="I151" s="774">
        <f>★波及効果計算ｼｰﾄ!I61</f>
        <v>0</v>
      </c>
      <c r="J151" s="774">
        <f>★波及効果計算ｼｰﾄ!J61</f>
        <v>0</v>
      </c>
      <c r="K151" s="773">
        <f>★波及効果計算ｼｰﾄ!K61</f>
        <v>0</v>
      </c>
    </row>
    <row r="152" spans="2:11" ht="18.75" customHeight="1">
      <c r="B152" s="776" t="s">
        <v>277</v>
      </c>
      <c r="C152" s="777" t="s">
        <v>8</v>
      </c>
      <c r="D152" s="774">
        <f>★波及効果計算ｼｰﾄ!D62</f>
        <v>0</v>
      </c>
      <c r="E152" s="774">
        <f>★波及効果計算ｼｰﾄ!E62</f>
        <v>0</v>
      </c>
      <c r="F152" s="774">
        <f>★波及効果計算ｼｰﾄ!F62</f>
        <v>0</v>
      </c>
      <c r="G152" s="774">
        <f>★波及効果計算ｼｰﾄ!G62</f>
        <v>0</v>
      </c>
      <c r="H152" s="774">
        <f>★波及効果計算ｼｰﾄ!H62</f>
        <v>0</v>
      </c>
      <c r="I152" s="774">
        <f>★波及効果計算ｼｰﾄ!I62</f>
        <v>0</v>
      </c>
      <c r="J152" s="774">
        <f>★波及効果計算ｼｰﾄ!J62</f>
        <v>0</v>
      </c>
      <c r="K152" s="773">
        <f>★波及効果計算ｼｰﾄ!K62</f>
        <v>0</v>
      </c>
    </row>
    <row r="153" spans="2:11" ht="18.75" customHeight="1">
      <c r="B153" s="776" t="s">
        <v>120</v>
      </c>
      <c r="C153" s="777" t="s">
        <v>576</v>
      </c>
      <c r="D153" s="774">
        <f>★波及効果計算ｼｰﾄ!D63</f>
        <v>0</v>
      </c>
      <c r="E153" s="774">
        <f>★波及効果計算ｼｰﾄ!E63</f>
        <v>0</v>
      </c>
      <c r="F153" s="774">
        <f>★波及効果計算ｼｰﾄ!F63</f>
        <v>0</v>
      </c>
      <c r="G153" s="774">
        <f>★波及効果計算ｼｰﾄ!G63</f>
        <v>0</v>
      </c>
      <c r="H153" s="774">
        <f>★波及効果計算ｼｰﾄ!H63</f>
        <v>0</v>
      </c>
      <c r="I153" s="774">
        <f>★波及効果計算ｼｰﾄ!I63</f>
        <v>0</v>
      </c>
      <c r="J153" s="774">
        <f>★波及効果計算ｼｰﾄ!J63</f>
        <v>0</v>
      </c>
      <c r="K153" s="773">
        <f>★波及効果計算ｼｰﾄ!K63</f>
        <v>0</v>
      </c>
    </row>
    <row r="154" spans="2:11" ht="18.75" customHeight="1">
      <c r="B154" s="776" t="s">
        <v>121</v>
      </c>
      <c r="C154" s="775" t="s">
        <v>9</v>
      </c>
      <c r="D154" s="774">
        <f>★波及効果計算ｼｰﾄ!D64</f>
        <v>0</v>
      </c>
      <c r="E154" s="774">
        <f>★波及効果計算ｼｰﾄ!E64</f>
        <v>0</v>
      </c>
      <c r="F154" s="774">
        <f>★波及効果計算ｼｰﾄ!F64</f>
        <v>0</v>
      </c>
      <c r="G154" s="774">
        <f>★波及効果計算ｼｰﾄ!G64</f>
        <v>0</v>
      </c>
      <c r="H154" s="774">
        <f>★波及効果計算ｼｰﾄ!H64</f>
        <v>0</v>
      </c>
      <c r="I154" s="774">
        <f>★波及効果計算ｼｰﾄ!I64</f>
        <v>0</v>
      </c>
      <c r="J154" s="774">
        <f>★波及効果計算ｼｰﾄ!J64</f>
        <v>0</v>
      </c>
      <c r="K154" s="773">
        <f>★波及効果計算ｼｰﾄ!K64</f>
        <v>0</v>
      </c>
    </row>
    <row r="155" spans="2:11" ht="18.75" customHeight="1">
      <c r="B155" s="776" t="s">
        <v>123</v>
      </c>
      <c r="C155" s="775" t="s">
        <v>10</v>
      </c>
      <c r="D155" s="774">
        <f>★波及効果計算ｼｰﾄ!D65</f>
        <v>0</v>
      </c>
      <c r="E155" s="774">
        <f>★波及効果計算ｼｰﾄ!E65</f>
        <v>0</v>
      </c>
      <c r="F155" s="774">
        <f>★波及効果計算ｼｰﾄ!F65</f>
        <v>0</v>
      </c>
      <c r="G155" s="774">
        <f>★波及効果計算ｼｰﾄ!G65</f>
        <v>0</v>
      </c>
      <c r="H155" s="774">
        <f>★波及効果計算ｼｰﾄ!H65</f>
        <v>0</v>
      </c>
      <c r="I155" s="774">
        <f>★波及効果計算ｼｰﾄ!I65</f>
        <v>0</v>
      </c>
      <c r="J155" s="774">
        <f>★波及効果計算ｼｰﾄ!J65</f>
        <v>0</v>
      </c>
      <c r="K155" s="773">
        <f>★波及効果計算ｼｰﾄ!K65</f>
        <v>0</v>
      </c>
    </row>
    <row r="156" spans="2:11" ht="18.75" customHeight="1">
      <c r="B156" s="776" t="s">
        <v>125</v>
      </c>
      <c r="C156" s="775" t="s">
        <v>11</v>
      </c>
      <c r="D156" s="774">
        <f>★波及効果計算ｼｰﾄ!D66</f>
        <v>0</v>
      </c>
      <c r="E156" s="774">
        <f>★波及効果計算ｼｰﾄ!E66</f>
        <v>0</v>
      </c>
      <c r="F156" s="774">
        <f>★波及効果計算ｼｰﾄ!F66</f>
        <v>0</v>
      </c>
      <c r="G156" s="774">
        <f>★波及効果計算ｼｰﾄ!G66</f>
        <v>0</v>
      </c>
      <c r="H156" s="774">
        <f>★波及効果計算ｼｰﾄ!H66</f>
        <v>0</v>
      </c>
      <c r="I156" s="774">
        <f>★波及効果計算ｼｰﾄ!I66</f>
        <v>0</v>
      </c>
      <c r="J156" s="774">
        <f>★波及効果計算ｼｰﾄ!J66</f>
        <v>0</v>
      </c>
      <c r="K156" s="773">
        <f>★波及効果計算ｼｰﾄ!K66</f>
        <v>0</v>
      </c>
    </row>
    <row r="157" spans="2:11" ht="18.75" customHeight="1">
      <c r="B157" s="776" t="s">
        <v>127</v>
      </c>
      <c r="C157" s="775" t="s">
        <v>12</v>
      </c>
      <c r="D157" s="774">
        <f>★波及効果計算ｼｰﾄ!D67</f>
        <v>0</v>
      </c>
      <c r="E157" s="774">
        <f>★波及効果計算ｼｰﾄ!E67</f>
        <v>0</v>
      </c>
      <c r="F157" s="774">
        <f>★波及効果計算ｼｰﾄ!F67</f>
        <v>0</v>
      </c>
      <c r="G157" s="774">
        <f>★波及効果計算ｼｰﾄ!G67</f>
        <v>0</v>
      </c>
      <c r="H157" s="774">
        <f>★波及効果計算ｼｰﾄ!H67</f>
        <v>0</v>
      </c>
      <c r="I157" s="774">
        <f>★波及効果計算ｼｰﾄ!I67</f>
        <v>0</v>
      </c>
      <c r="J157" s="774">
        <f>★波及効果計算ｼｰﾄ!J67</f>
        <v>0</v>
      </c>
      <c r="K157" s="773">
        <f>★波及効果計算ｼｰﾄ!K67</f>
        <v>0</v>
      </c>
    </row>
    <row r="158" spans="2:11" ht="18.75" customHeight="1">
      <c r="B158" s="776" t="s">
        <v>128</v>
      </c>
      <c r="C158" s="775" t="s">
        <v>418</v>
      </c>
      <c r="D158" s="774">
        <f>★波及効果計算ｼｰﾄ!D68</f>
        <v>0</v>
      </c>
      <c r="E158" s="774">
        <f>★波及効果計算ｼｰﾄ!E68</f>
        <v>0</v>
      </c>
      <c r="F158" s="774">
        <f>★波及効果計算ｼｰﾄ!F68</f>
        <v>0</v>
      </c>
      <c r="G158" s="774">
        <f>★波及効果計算ｼｰﾄ!G68</f>
        <v>0</v>
      </c>
      <c r="H158" s="774">
        <f>★波及効果計算ｼｰﾄ!H68</f>
        <v>0</v>
      </c>
      <c r="I158" s="774">
        <f>★波及効果計算ｼｰﾄ!I68</f>
        <v>0</v>
      </c>
      <c r="J158" s="774">
        <f>★波及効果計算ｼｰﾄ!J68</f>
        <v>0</v>
      </c>
      <c r="K158" s="773">
        <f>★波及効果計算ｼｰﾄ!K68</f>
        <v>0</v>
      </c>
    </row>
    <row r="159" spans="2:11" ht="18.75" customHeight="1">
      <c r="B159" s="776" t="s">
        <v>129</v>
      </c>
      <c r="C159" s="775" t="s">
        <v>419</v>
      </c>
      <c r="D159" s="774">
        <f>★波及効果計算ｼｰﾄ!D69</f>
        <v>0</v>
      </c>
      <c r="E159" s="774">
        <f>★波及効果計算ｼｰﾄ!E69</f>
        <v>0</v>
      </c>
      <c r="F159" s="774">
        <f>★波及効果計算ｼｰﾄ!F69</f>
        <v>0</v>
      </c>
      <c r="G159" s="774">
        <f>★波及効果計算ｼｰﾄ!G69</f>
        <v>0</v>
      </c>
      <c r="H159" s="774">
        <f>★波及効果計算ｼｰﾄ!H69</f>
        <v>0</v>
      </c>
      <c r="I159" s="774">
        <f>★波及効果計算ｼｰﾄ!I69</f>
        <v>0</v>
      </c>
      <c r="J159" s="774">
        <f>★波及効果計算ｼｰﾄ!J69</f>
        <v>0</v>
      </c>
      <c r="K159" s="773">
        <f>★波及効果計算ｼｰﾄ!K69</f>
        <v>0</v>
      </c>
    </row>
    <row r="160" spans="2:11" ht="18.75" customHeight="1">
      <c r="B160" s="776" t="s">
        <v>131</v>
      </c>
      <c r="C160" s="775" t="s">
        <v>420</v>
      </c>
      <c r="D160" s="774">
        <f>★波及効果計算ｼｰﾄ!D70</f>
        <v>0</v>
      </c>
      <c r="E160" s="774">
        <f>★波及効果計算ｼｰﾄ!E70</f>
        <v>0</v>
      </c>
      <c r="F160" s="774">
        <f>★波及効果計算ｼｰﾄ!F70</f>
        <v>0</v>
      </c>
      <c r="G160" s="774">
        <f>★波及効果計算ｼｰﾄ!G70</f>
        <v>0</v>
      </c>
      <c r="H160" s="774">
        <f>★波及効果計算ｼｰﾄ!H70</f>
        <v>0</v>
      </c>
      <c r="I160" s="774">
        <f>★波及効果計算ｼｰﾄ!I70</f>
        <v>0</v>
      </c>
      <c r="J160" s="774">
        <f>★波及効果計算ｼｰﾄ!J70</f>
        <v>0</v>
      </c>
      <c r="K160" s="773">
        <f>★波及効果計算ｼｰﾄ!K70</f>
        <v>0</v>
      </c>
    </row>
    <row r="161" spans="2:11" ht="18.75" customHeight="1">
      <c r="B161" s="776" t="s">
        <v>133</v>
      </c>
      <c r="C161" s="775" t="s">
        <v>14</v>
      </c>
      <c r="D161" s="774">
        <f>★波及効果計算ｼｰﾄ!D71</f>
        <v>0</v>
      </c>
      <c r="E161" s="774">
        <f>★波及効果計算ｼｰﾄ!E71</f>
        <v>0</v>
      </c>
      <c r="F161" s="774">
        <f>★波及効果計算ｼｰﾄ!F71</f>
        <v>0</v>
      </c>
      <c r="G161" s="774">
        <f>★波及効果計算ｼｰﾄ!G71</f>
        <v>0</v>
      </c>
      <c r="H161" s="774">
        <f>★波及効果計算ｼｰﾄ!H71</f>
        <v>0</v>
      </c>
      <c r="I161" s="774">
        <f>★波及効果計算ｼｰﾄ!I71</f>
        <v>0</v>
      </c>
      <c r="J161" s="774">
        <f>★波及効果計算ｼｰﾄ!J71</f>
        <v>0</v>
      </c>
      <c r="K161" s="773">
        <f>★波及効果計算ｼｰﾄ!K71</f>
        <v>0</v>
      </c>
    </row>
    <row r="162" spans="2:11" ht="18.75" customHeight="1">
      <c r="B162" s="776" t="s">
        <v>135</v>
      </c>
      <c r="C162" s="775" t="s">
        <v>13</v>
      </c>
      <c r="D162" s="774">
        <f>★波及効果計算ｼｰﾄ!D72</f>
        <v>0</v>
      </c>
      <c r="E162" s="774">
        <f>★波及効果計算ｼｰﾄ!E72</f>
        <v>0</v>
      </c>
      <c r="F162" s="774">
        <f>★波及効果計算ｼｰﾄ!F72</f>
        <v>0</v>
      </c>
      <c r="G162" s="774">
        <f>★波及効果計算ｼｰﾄ!G72</f>
        <v>0</v>
      </c>
      <c r="H162" s="774">
        <f>★波及効果計算ｼｰﾄ!H72</f>
        <v>0</v>
      </c>
      <c r="I162" s="774">
        <f>★波及効果計算ｼｰﾄ!I72</f>
        <v>0</v>
      </c>
      <c r="J162" s="774">
        <f>★波及効果計算ｼｰﾄ!J72</f>
        <v>0</v>
      </c>
      <c r="K162" s="773">
        <f>★波及効果計算ｼｰﾄ!K72</f>
        <v>0</v>
      </c>
    </row>
    <row r="163" spans="2:11" ht="18.75" customHeight="1">
      <c r="B163" s="776" t="s">
        <v>136</v>
      </c>
      <c r="C163" s="775" t="s">
        <v>577</v>
      </c>
      <c r="D163" s="774">
        <f>★波及効果計算ｼｰﾄ!D73</f>
        <v>0</v>
      </c>
      <c r="E163" s="774">
        <f>★波及効果計算ｼｰﾄ!E73</f>
        <v>0</v>
      </c>
      <c r="F163" s="774">
        <f>★波及効果計算ｼｰﾄ!F73</f>
        <v>0</v>
      </c>
      <c r="G163" s="774">
        <f>★波及効果計算ｼｰﾄ!G73</f>
        <v>0</v>
      </c>
      <c r="H163" s="774">
        <f>★波及効果計算ｼｰﾄ!H73</f>
        <v>0</v>
      </c>
      <c r="I163" s="774">
        <f>★波及効果計算ｼｰﾄ!I73</f>
        <v>0</v>
      </c>
      <c r="J163" s="774">
        <f>★波及効果計算ｼｰﾄ!J73</f>
        <v>0</v>
      </c>
      <c r="K163" s="773">
        <f>★波及効果計算ｼｰﾄ!K73</f>
        <v>0</v>
      </c>
    </row>
    <row r="164" spans="2:11" ht="18.75" customHeight="1">
      <c r="B164" s="776" t="s">
        <v>138</v>
      </c>
      <c r="C164" s="775" t="s">
        <v>15</v>
      </c>
      <c r="D164" s="774">
        <f>★波及効果計算ｼｰﾄ!D74</f>
        <v>0</v>
      </c>
      <c r="E164" s="774">
        <f>★波及効果計算ｼｰﾄ!E74</f>
        <v>0</v>
      </c>
      <c r="F164" s="774">
        <f>★波及効果計算ｼｰﾄ!F74</f>
        <v>0</v>
      </c>
      <c r="G164" s="774">
        <f>★波及効果計算ｼｰﾄ!G74</f>
        <v>0</v>
      </c>
      <c r="H164" s="774">
        <f>★波及効果計算ｼｰﾄ!H74</f>
        <v>0</v>
      </c>
      <c r="I164" s="774">
        <f>★波及効果計算ｼｰﾄ!I74</f>
        <v>0</v>
      </c>
      <c r="J164" s="774">
        <f>★波及効果計算ｼｰﾄ!J74</f>
        <v>0</v>
      </c>
      <c r="K164" s="773">
        <f>★波及効果計算ｼｰﾄ!K74</f>
        <v>0</v>
      </c>
    </row>
    <row r="165" spans="2:11" ht="18.75" customHeight="1">
      <c r="B165" s="776" t="s">
        <v>139</v>
      </c>
      <c r="C165" s="775" t="s">
        <v>16</v>
      </c>
      <c r="D165" s="774">
        <f>★波及効果計算ｼｰﾄ!D75</f>
        <v>0</v>
      </c>
      <c r="E165" s="774">
        <f>★波及効果計算ｼｰﾄ!E75</f>
        <v>0</v>
      </c>
      <c r="F165" s="774">
        <f>★波及効果計算ｼｰﾄ!F75</f>
        <v>0</v>
      </c>
      <c r="G165" s="774">
        <f>★波及効果計算ｼｰﾄ!G75</f>
        <v>0</v>
      </c>
      <c r="H165" s="774">
        <f>★波及効果計算ｼｰﾄ!H75</f>
        <v>0</v>
      </c>
      <c r="I165" s="774">
        <f>★波及効果計算ｼｰﾄ!I75</f>
        <v>0</v>
      </c>
      <c r="J165" s="774">
        <f>★波及効果計算ｼｰﾄ!J75</f>
        <v>0</v>
      </c>
      <c r="K165" s="773">
        <f>★波及効果計算ｼｰﾄ!K75</f>
        <v>0</v>
      </c>
    </row>
    <row r="166" spans="2:11" ht="18.75" customHeight="1">
      <c r="B166" s="776" t="s">
        <v>140</v>
      </c>
      <c r="C166" s="775" t="s">
        <v>17</v>
      </c>
      <c r="D166" s="774">
        <f>★波及効果計算ｼｰﾄ!D76</f>
        <v>0</v>
      </c>
      <c r="E166" s="774">
        <f>★波及効果計算ｼｰﾄ!E76</f>
        <v>0</v>
      </c>
      <c r="F166" s="774">
        <f>★波及効果計算ｼｰﾄ!F76</f>
        <v>0</v>
      </c>
      <c r="G166" s="774">
        <f>★波及効果計算ｼｰﾄ!G76</f>
        <v>0</v>
      </c>
      <c r="H166" s="774">
        <f>★波及効果計算ｼｰﾄ!H76</f>
        <v>0</v>
      </c>
      <c r="I166" s="774">
        <f>★波及効果計算ｼｰﾄ!I76</f>
        <v>0</v>
      </c>
      <c r="J166" s="774">
        <f>★波及効果計算ｼｰﾄ!J76</f>
        <v>0</v>
      </c>
      <c r="K166" s="773">
        <f>★波及効果計算ｼｰﾄ!K76</f>
        <v>0</v>
      </c>
    </row>
    <row r="167" spans="2:11" ht="18.75" customHeight="1">
      <c r="B167" s="776" t="s">
        <v>141</v>
      </c>
      <c r="C167" s="775" t="s">
        <v>18</v>
      </c>
      <c r="D167" s="774">
        <f>★波及効果計算ｼｰﾄ!D77</f>
        <v>0</v>
      </c>
      <c r="E167" s="774">
        <f>★波及効果計算ｼｰﾄ!E77</f>
        <v>0</v>
      </c>
      <c r="F167" s="774">
        <f>★波及効果計算ｼｰﾄ!F77</f>
        <v>0</v>
      </c>
      <c r="G167" s="774">
        <f>★波及効果計算ｼｰﾄ!G77</f>
        <v>0</v>
      </c>
      <c r="H167" s="774">
        <f>★波及効果計算ｼｰﾄ!H77</f>
        <v>0</v>
      </c>
      <c r="I167" s="774">
        <f>★波及効果計算ｼｰﾄ!I77</f>
        <v>0</v>
      </c>
      <c r="J167" s="774">
        <f>★波及効果計算ｼｰﾄ!J77</f>
        <v>0</v>
      </c>
      <c r="K167" s="773">
        <f>★波及効果計算ｼｰﾄ!K77</f>
        <v>0</v>
      </c>
    </row>
    <row r="168" spans="2:11" ht="18.75" customHeight="1">
      <c r="B168" s="776" t="s">
        <v>143</v>
      </c>
      <c r="C168" s="775" t="s">
        <v>29</v>
      </c>
      <c r="D168" s="774">
        <f>★波及効果計算ｼｰﾄ!D78</f>
        <v>0</v>
      </c>
      <c r="E168" s="774">
        <f>★波及効果計算ｼｰﾄ!E78</f>
        <v>0</v>
      </c>
      <c r="F168" s="774">
        <f>★波及効果計算ｼｰﾄ!F78</f>
        <v>0</v>
      </c>
      <c r="G168" s="774">
        <f>★波及効果計算ｼｰﾄ!G78</f>
        <v>0</v>
      </c>
      <c r="H168" s="774">
        <f>★波及効果計算ｼｰﾄ!H78</f>
        <v>0</v>
      </c>
      <c r="I168" s="774">
        <f>★波及効果計算ｼｰﾄ!I78</f>
        <v>0</v>
      </c>
      <c r="J168" s="774">
        <f>★波及効果計算ｼｰﾄ!J78</f>
        <v>0</v>
      </c>
      <c r="K168" s="773">
        <f>★波及効果計算ｼｰﾄ!K78</f>
        <v>0</v>
      </c>
    </row>
    <row r="169" spans="2:11" ht="18.75" customHeight="1">
      <c r="B169" s="776" t="s">
        <v>145</v>
      </c>
      <c r="C169" s="775" t="s">
        <v>30</v>
      </c>
      <c r="D169" s="774">
        <f>★波及効果計算ｼｰﾄ!D79</f>
        <v>0</v>
      </c>
      <c r="E169" s="774">
        <f>★波及効果計算ｼｰﾄ!E79</f>
        <v>0</v>
      </c>
      <c r="F169" s="774">
        <f>★波及効果計算ｼｰﾄ!F79</f>
        <v>0</v>
      </c>
      <c r="G169" s="774">
        <f>★波及効果計算ｼｰﾄ!G79</f>
        <v>0</v>
      </c>
      <c r="H169" s="774">
        <f>★波及効果計算ｼｰﾄ!H79</f>
        <v>0</v>
      </c>
      <c r="I169" s="774">
        <f>★波及効果計算ｼｰﾄ!I79</f>
        <v>0</v>
      </c>
      <c r="J169" s="774">
        <f>★波及効果計算ｼｰﾄ!J79</f>
        <v>0</v>
      </c>
      <c r="K169" s="773">
        <f>★波及効果計算ｼｰﾄ!K79</f>
        <v>0</v>
      </c>
    </row>
    <row r="170" spans="2:11" ht="18.75" customHeight="1">
      <c r="B170" s="776" t="s">
        <v>146</v>
      </c>
      <c r="C170" s="775" t="s">
        <v>19</v>
      </c>
      <c r="D170" s="774">
        <f>★波及効果計算ｼｰﾄ!D80</f>
        <v>0</v>
      </c>
      <c r="E170" s="774">
        <f>★波及効果計算ｼｰﾄ!E80</f>
        <v>0</v>
      </c>
      <c r="F170" s="774">
        <f>★波及効果計算ｼｰﾄ!F80</f>
        <v>0</v>
      </c>
      <c r="G170" s="774">
        <f>★波及効果計算ｼｰﾄ!G80</f>
        <v>0</v>
      </c>
      <c r="H170" s="774">
        <f>★波及効果計算ｼｰﾄ!H80</f>
        <v>0</v>
      </c>
      <c r="I170" s="774">
        <f>★波及効果計算ｼｰﾄ!I80</f>
        <v>0</v>
      </c>
      <c r="J170" s="774">
        <f>★波及効果計算ｼｰﾄ!J80</f>
        <v>0</v>
      </c>
      <c r="K170" s="773">
        <f>★波及効果計算ｼｰﾄ!K80</f>
        <v>0</v>
      </c>
    </row>
    <row r="171" spans="2:11" ht="18.75" customHeight="1">
      <c r="B171" s="776" t="s">
        <v>147</v>
      </c>
      <c r="C171" s="775" t="s">
        <v>20</v>
      </c>
      <c r="D171" s="774">
        <f>★波及効果計算ｼｰﾄ!D81</f>
        <v>0</v>
      </c>
      <c r="E171" s="774">
        <f>★波及効果計算ｼｰﾄ!E81</f>
        <v>0</v>
      </c>
      <c r="F171" s="774">
        <f>★波及効果計算ｼｰﾄ!F81</f>
        <v>0</v>
      </c>
      <c r="G171" s="774">
        <f>★波及効果計算ｼｰﾄ!G81</f>
        <v>0</v>
      </c>
      <c r="H171" s="774">
        <f>★波及効果計算ｼｰﾄ!H81</f>
        <v>0</v>
      </c>
      <c r="I171" s="774">
        <f>★波及効果計算ｼｰﾄ!I81</f>
        <v>0</v>
      </c>
      <c r="J171" s="774">
        <f>★波及効果計算ｼｰﾄ!J81</f>
        <v>0</v>
      </c>
      <c r="K171" s="773">
        <f>★波及効果計算ｼｰﾄ!K81</f>
        <v>0</v>
      </c>
    </row>
    <row r="172" spans="2:11" ht="18.75" customHeight="1">
      <c r="B172" s="776" t="s">
        <v>149</v>
      </c>
      <c r="C172" s="775" t="s">
        <v>21</v>
      </c>
      <c r="D172" s="774">
        <f>★波及効果計算ｼｰﾄ!D82</f>
        <v>0</v>
      </c>
      <c r="E172" s="774">
        <f>★波及効果計算ｼｰﾄ!E82</f>
        <v>0</v>
      </c>
      <c r="F172" s="774">
        <f>★波及効果計算ｼｰﾄ!F82</f>
        <v>0</v>
      </c>
      <c r="G172" s="774">
        <f>★波及効果計算ｼｰﾄ!G82</f>
        <v>0</v>
      </c>
      <c r="H172" s="774">
        <f>★波及効果計算ｼｰﾄ!H82</f>
        <v>0</v>
      </c>
      <c r="I172" s="774">
        <f>★波及効果計算ｼｰﾄ!I82</f>
        <v>0</v>
      </c>
      <c r="J172" s="774">
        <f>★波及効果計算ｼｰﾄ!J82</f>
        <v>0</v>
      </c>
      <c r="K172" s="773">
        <f>★波及効果計算ｼｰﾄ!K82</f>
        <v>0</v>
      </c>
    </row>
    <row r="173" spans="2:11" ht="18.75" customHeight="1">
      <c r="B173" s="776" t="s">
        <v>151</v>
      </c>
      <c r="C173" s="775" t="s">
        <v>32</v>
      </c>
      <c r="D173" s="774">
        <f>★波及効果計算ｼｰﾄ!D83</f>
        <v>0</v>
      </c>
      <c r="E173" s="774">
        <f>★波及効果計算ｼｰﾄ!E83</f>
        <v>0</v>
      </c>
      <c r="F173" s="774">
        <f>★波及効果計算ｼｰﾄ!F83</f>
        <v>0</v>
      </c>
      <c r="G173" s="774">
        <f>★波及効果計算ｼｰﾄ!G83</f>
        <v>0</v>
      </c>
      <c r="H173" s="774">
        <f>★波及効果計算ｼｰﾄ!H83</f>
        <v>0</v>
      </c>
      <c r="I173" s="774">
        <f>★波及効果計算ｼｰﾄ!I83</f>
        <v>0</v>
      </c>
      <c r="J173" s="774">
        <f>★波及効果計算ｼｰﾄ!J83</f>
        <v>0</v>
      </c>
      <c r="K173" s="773">
        <f>★波及効果計算ｼｰﾄ!K83</f>
        <v>0</v>
      </c>
    </row>
    <row r="174" spans="2:11" ht="18.75" customHeight="1">
      <c r="B174" s="776" t="s">
        <v>153</v>
      </c>
      <c r="C174" s="775" t="s">
        <v>22</v>
      </c>
      <c r="D174" s="774">
        <f>★波及効果計算ｼｰﾄ!D84</f>
        <v>0</v>
      </c>
      <c r="E174" s="774">
        <f>★波及効果計算ｼｰﾄ!E84</f>
        <v>0</v>
      </c>
      <c r="F174" s="774">
        <f>★波及効果計算ｼｰﾄ!F84</f>
        <v>0</v>
      </c>
      <c r="G174" s="774">
        <f>★波及効果計算ｼｰﾄ!G84</f>
        <v>0</v>
      </c>
      <c r="H174" s="774">
        <f>★波及効果計算ｼｰﾄ!H84</f>
        <v>0</v>
      </c>
      <c r="I174" s="774">
        <f>★波及効果計算ｼｰﾄ!I84</f>
        <v>0</v>
      </c>
      <c r="J174" s="774">
        <f>★波及効果計算ｼｰﾄ!J84</f>
        <v>0</v>
      </c>
      <c r="K174" s="773">
        <f>★波及効果計算ｼｰﾄ!K84</f>
        <v>0</v>
      </c>
    </row>
    <row r="175" spans="2:11" ht="18.75" customHeight="1">
      <c r="B175" s="776" t="s">
        <v>155</v>
      </c>
      <c r="C175" s="775" t="s">
        <v>23</v>
      </c>
      <c r="D175" s="774">
        <f>★波及効果計算ｼｰﾄ!D85</f>
        <v>0</v>
      </c>
      <c r="E175" s="774">
        <f>★波及効果計算ｼｰﾄ!E85</f>
        <v>0</v>
      </c>
      <c r="F175" s="774">
        <f>★波及効果計算ｼｰﾄ!F85</f>
        <v>0</v>
      </c>
      <c r="G175" s="774">
        <f>★波及効果計算ｼｰﾄ!G85</f>
        <v>0</v>
      </c>
      <c r="H175" s="774">
        <f>★波及効果計算ｼｰﾄ!H85</f>
        <v>0</v>
      </c>
      <c r="I175" s="774">
        <f>★波及効果計算ｼｰﾄ!I85</f>
        <v>0</v>
      </c>
      <c r="J175" s="774">
        <f>★波及効果計算ｼｰﾄ!J85</f>
        <v>0</v>
      </c>
      <c r="K175" s="773">
        <f>★波及効果計算ｼｰﾄ!K85</f>
        <v>0</v>
      </c>
    </row>
    <row r="176" spans="2:11" ht="18.75" customHeight="1">
      <c r="B176" s="776" t="s">
        <v>156</v>
      </c>
      <c r="C176" s="775" t="s">
        <v>24</v>
      </c>
      <c r="D176" s="774">
        <f>★波及効果計算ｼｰﾄ!D86</f>
        <v>0</v>
      </c>
      <c r="E176" s="774">
        <f>★波及効果計算ｼｰﾄ!E86</f>
        <v>0</v>
      </c>
      <c r="F176" s="774">
        <f>★波及効果計算ｼｰﾄ!F86</f>
        <v>0</v>
      </c>
      <c r="G176" s="774">
        <f>★波及効果計算ｼｰﾄ!G86</f>
        <v>0</v>
      </c>
      <c r="H176" s="774">
        <f>★波及効果計算ｼｰﾄ!H86</f>
        <v>0</v>
      </c>
      <c r="I176" s="774">
        <f>★波及効果計算ｼｰﾄ!I86</f>
        <v>0</v>
      </c>
      <c r="J176" s="774">
        <f>★波及効果計算ｼｰﾄ!J86</f>
        <v>0</v>
      </c>
      <c r="K176" s="773">
        <f>★波及効果計算ｼｰﾄ!K86</f>
        <v>0</v>
      </c>
    </row>
    <row r="177" spans="2:11" ht="18.75" customHeight="1">
      <c r="B177" s="776" t="s">
        <v>158</v>
      </c>
      <c r="C177" s="775" t="s">
        <v>31</v>
      </c>
      <c r="D177" s="774">
        <f>★波及効果計算ｼｰﾄ!D87</f>
        <v>0</v>
      </c>
      <c r="E177" s="774">
        <f>★波及効果計算ｼｰﾄ!E87</f>
        <v>0</v>
      </c>
      <c r="F177" s="774">
        <f>★波及効果計算ｼｰﾄ!F87</f>
        <v>0</v>
      </c>
      <c r="G177" s="774">
        <f>★波及効果計算ｼｰﾄ!G87</f>
        <v>0</v>
      </c>
      <c r="H177" s="774">
        <f>★波及効果計算ｼｰﾄ!H87</f>
        <v>0</v>
      </c>
      <c r="I177" s="774">
        <f>★波及効果計算ｼｰﾄ!I87</f>
        <v>0</v>
      </c>
      <c r="J177" s="774">
        <f>★波及効果計算ｼｰﾄ!J87</f>
        <v>0</v>
      </c>
      <c r="K177" s="773">
        <f>★波及効果計算ｼｰﾄ!K87</f>
        <v>0</v>
      </c>
    </row>
    <row r="178" spans="2:11" ht="18.75" customHeight="1">
      <c r="B178" s="776" t="s">
        <v>160</v>
      </c>
      <c r="C178" s="775" t="s">
        <v>447</v>
      </c>
      <c r="D178" s="774">
        <f>★波及効果計算ｼｰﾄ!D88</f>
        <v>0</v>
      </c>
      <c r="E178" s="774">
        <f>★波及効果計算ｼｰﾄ!E88</f>
        <v>0</v>
      </c>
      <c r="F178" s="774">
        <f>★波及効果計算ｼｰﾄ!F88</f>
        <v>0</v>
      </c>
      <c r="G178" s="774">
        <f>★波及効果計算ｼｰﾄ!G88</f>
        <v>0</v>
      </c>
      <c r="H178" s="774">
        <f>★波及効果計算ｼｰﾄ!H88</f>
        <v>0</v>
      </c>
      <c r="I178" s="774">
        <f>★波及効果計算ｼｰﾄ!I88</f>
        <v>0</v>
      </c>
      <c r="J178" s="774">
        <f>★波及効果計算ｼｰﾄ!J88</f>
        <v>0</v>
      </c>
      <c r="K178" s="773">
        <f>★波及効果計算ｼｰﾄ!K88</f>
        <v>0</v>
      </c>
    </row>
    <row r="179" spans="2:11" ht="18.75" customHeight="1">
      <c r="B179" s="776" t="s">
        <v>162</v>
      </c>
      <c r="C179" s="775" t="s">
        <v>25</v>
      </c>
      <c r="D179" s="774">
        <f>★波及効果計算ｼｰﾄ!D89</f>
        <v>0</v>
      </c>
      <c r="E179" s="774">
        <f>★波及効果計算ｼｰﾄ!E89</f>
        <v>0</v>
      </c>
      <c r="F179" s="774">
        <f>★波及効果計算ｼｰﾄ!F89</f>
        <v>0</v>
      </c>
      <c r="G179" s="774">
        <f>★波及効果計算ｼｰﾄ!G89</f>
        <v>0</v>
      </c>
      <c r="H179" s="774">
        <f>★波及効果計算ｼｰﾄ!H89</f>
        <v>0</v>
      </c>
      <c r="I179" s="774">
        <f>★波及効果計算ｼｰﾄ!I89</f>
        <v>0</v>
      </c>
      <c r="J179" s="774">
        <f>★波及効果計算ｼｰﾄ!J89</f>
        <v>0</v>
      </c>
      <c r="K179" s="773">
        <f>★波及効果計算ｼｰﾄ!K89</f>
        <v>0</v>
      </c>
    </row>
    <row r="180" spans="2:11" ht="18.75" customHeight="1">
      <c r="B180" s="776" t="s">
        <v>164</v>
      </c>
      <c r="C180" s="775" t="s">
        <v>26</v>
      </c>
      <c r="D180" s="774">
        <f>★波及効果計算ｼｰﾄ!D90</f>
        <v>0</v>
      </c>
      <c r="E180" s="774">
        <f>★波及効果計算ｼｰﾄ!E90</f>
        <v>0</v>
      </c>
      <c r="F180" s="774">
        <f>★波及効果計算ｼｰﾄ!F90</f>
        <v>0</v>
      </c>
      <c r="G180" s="774">
        <f>★波及効果計算ｼｰﾄ!G90</f>
        <v>0</v>
      </c>
      <c r="H180" s="774">
        <f>★波及効果計算ｼｰﾄ!H90</f>
        <v>0</v>
      </c>
      <c r="I180" s="774">
        <f>★波及効果計算ｼｰﾄ!I90</f>
        <v>0</v>
      </c>
      <c r="J180" s="774">
        <f>★波及効果計算ｼｰﾄ!J90</f>
        <v>0</v>
      </c>
      <c r="K180" s="773">
        <f>★波及効果計算ｼｰﾄ!K90</f>
        <v>0</v>
      </c>
    </row>
    <row r="181" spans="2:11" ht="18.75" customHeight="1">
      <c r="B181" s="776" t="s">
        <v>166</v>
      </c>
      <c r="C181" s="775" t="s">
        <v>27</v>
      </c>
      <c r="D181" s="774">
        <f>★波及効果計算ｼｰﾄ!D91</f>
        <v>0</v>
      </c>
      <c r="E181" s="774">
        <f>★波及効果計算ｼｰﾄ!E91</f>
        <v>0</v>
      </c>
      <c r="F181" s="774">
        <f>★波及効果計算ｼｰﾄ!F91</f>
        <v>0</v>
      </c>
      <c r="G181" s="774">
        <f>★波及効果計算ｼｰﾄ!G91</f>
        <v>0</v>
      </c>
      <c r="H181" s="774">
        <f>★波及効果計算ｼｰﾄ!H91</f>
        <v>0</v>
      </c>
      <c r="I181" s="774">
        <f>★波及効果計算ｼｰﾄ!I91</f>
        <v>0</v>
      </c>
      <c r="J181" s="774">
        <f>★波及効果計算ｼｰﾄ!J91</f>
        <v>0</v>
      </c>
      <c r="K181" s="773">
        <f>★波及効果計算ｼｰﾄ!K91</f>
        <v>0</v>
      </c>
    </row>
    <row r="182" spans="2:11" ht="18.75" customHeight="1">
      <c r="B182" s="776" t="s">
        <v>168</v>
      </c>
      <c r="C182" s="775" t="s">
        <v>28</v>
      </c>
      <c r="D182" s="774">
        <f>★波及効果計算ｼｰﾄ!D92</f>
        <v>0</v>
      </c>
      <c r="E182" s="774">
        <f>★波及効果計算ｼｰﾄ!E92</f>
        <v>0</v>
      </c>
      <c r="F182" s="774">
        <f>★波及効果計算ｼｰﾄ!F92</f>
        <v>0</v>
      </c>
      <c r="G182" s="774">
        <f>★波及効果計算ｼｰﾄ!G92</f>
        <v>0</v>
      </c>
      <c r="H182" s="774">
        <f>★波及効果計算ｼｰﾄ!H92</f>
        <v>0</v>
      </c>
      <c r="I182" s="774">
        <f>★波及効果計算ｼｰﾄ!I92</f>
        <v>0</v>
      </c>
      <c r="J182" s="774">
        <f>★波及効果計算ｼｰﾄ!J92</f>
        <v>0</v>
      </c>
      <c r="K182" s="773">
        <f>★波及効果計算ｼｰﾄ!K92</f>
        <v>0</v>
      </c>
    </row>
    <row r="183" spans="2:11" ht="18.75" customHeight="1">
      <c r="B183" s="772"/>
      <c r="C183" s="771" t="s">
        <v>578</v>
      </c>
      <c r="D183" s="770">
        <f>★波及効果計算ｼｰﾄ!D93</f>
        <v>0</v>
      </c>
      <c r="E183" s="770">
        <f>★波及効果計算ｼｰﾄ!E93</f>
        <v>0</v>
      </c>
      <c r="F183" s="770">
        <f>★波及効果計算ｼｰﾄ!F93</f>
        <v>0</v>
      </c>
      <c r="G183" s="770">
        <f>★波及効果計算ｼｰﾄ!G93</f>
        <v>0</v>
      </c>
      <c r="H183" s="770">
        <f>★波及効果計算ｼｰﾄ!H93</f>
        <v>0</v>
      </c>
      <c r="I183" s="770">
        <f>★波及効果計算ｼｰﾄ!I93</f>
        <v>0</v>
      </c>
      <c r="J183" s="770">
        <f>★波及効果計算ｼｰﾄ!J93</f>
        <v>0</v>
      </c>
      <c r="K183" s="769">
        <f>★波及効果計算ｼｰﾄ!K93</f>
        <v>0</v>
      </c>
    </row>
  </sheetData>
  <sheetProtection algorithmName="SHA-512" hashValue="j/DdXwzVCnaPE4zw/qdovHGoS16zYOn4uhuvorrsQmBnFjaMffc30fsQwhScpMHXdLBq8a56nAIaSaj/Pp9Hmg==" saltValue="o1tXFzVYaXagOFtQfNoAtQ==" spinCount="100000" sheet="1"/>
  <mergeCells count="26">
    <mergeCell ref="B52:C52"/>
    <mergeCell ref="D94:F94"/>
    <mergeCell ref="G94:I94"/>
    <mergeCell ref="G53:G91"/>
    <mergeCell ref="B2:C2"/>
    <mergeCell ref="D4:D5"/>
    <mergeCell ref="E4:G4"/>
    <mergeCell ref="H4:H5"/>
    <mergeCell ref="I4:I5"/>
    <mergeCell ref="B6:C6"/>
    <mergeCell ref="B7:C7"/>
    <mergeCell ref="D49:F49"/>
    <mergeCell ref="G49:G50"/>
    <mergeCell ref="B51:C51"/>
    <mergeCell ref="F140:G140"/>
    <mergeCell ref="H140:I140"/>
    <mergeCell ref="J140:K140"/>
    <mergeCell ref="J49:J50"/>
    <mergeCell ref="H53:H91"/>
    <mergeCell ref="H49:H50"/>
    <mergeCell ref="I49:I50"/>
    <mergeCell ref="B142:C142"/>
    <mergeCell ref="B143:C143"/>
    <mergeCell ref="B96:C96"/>
    <mergeCell ref="B97:C97"/>
    <mergeCell ref="D140:E140"/>
  </mergeCells>
  <phoneticPr fontId="28"/>
  <pageMargins left="0.78740157480314965" right="0.78740157480314965" top="0.78740157480314965" bottom="0.78740157480314965" header="0" footer="0.19685039370078741"/>
  <pageSetup paperSize="9" scale="86" firstPageNumber="8" orientation="portrait" useFirstPageNumber="1" r:id="rId1"/>
  <headerFooter alignWithMargins="0">
    <oddFooter>&amp;P ページ</oddFooter>
  </headerFooter>
  <rowBreaks count="3" manualBreakCount="3">
    <brk id="47" min="1" max="10" man="1"/>
    <brk id="92" min="1" max="10" man="1"/>
    <brk id="137" min="1" max="10"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FABB9-2A2B-4733-955B-6212BB3C8253}">
  <sheetPr>
    <tabColor rgb="FFFFC000"/>
  </sheetPr>
  <dimension ref="B2:X61"/>
  <sheetViews>
    <sheetView view="pageBreakPreview" zoomScaleNormal="100" zoomScaleSheetLayoutView="100" workbookViewId="0">
      <selection activeCell="H63" sqref="H63"/>
    </sheetView>
  </sheetViews>
  <sheetFormatPr defaultColWidth="13.5" defaultRowHeight="18.75" customHeight="1"/>
  <cols>
    <col min="1" max="1" width="2.1640625" style="745" customWidth="1"/>
    <col min="2" max="2" width="3.5" style="745" customWidth="1"/>
    <col min="3" max="3" width="33" style="745" bestFit="1" customWidth="1"/>
    <col min="4" max="10" width="16.6640625" style="745" customWidth="1"/>
    <col min="11" max="18" width="13.5" style="745" customWidth="1"/>
    <col min="19" max="24" width="13.5" style="745" hidden="1" customWidth="1"/>
    <col min="25" max="16384" width="13.5" style="745"/>
  </cols>
  <sheetData>
    <row r="2" spans="2:10" ht="20.25" customHeight="1">
      <c r="B2" s="1502" t="s">
        <v>779</v>
      </c>
      <c r="C2" s="1503"/>
      <c r="D2" s="767"/>
    </row>
    <row r="3" spans="2:10" s="800" customFormat="1" ht="18.75" customHeight="1"/>
    <row r="4" spans="2:10" s="800" customFormat="1" ht="52.5" customHeight="1">
      <c r="B4" s="847"/>
      <c r="C4" s="846"/>
      <c r="D4" s="845" t="s">
        <v>780</v>
      </c>
      <c r="E4" s="845" t="s">
        <v>781</v>
      </c>
      <c r="F4" s="845" t="s">
        <v>782</v>
      </c>
      <c r="G4" s="845" t="s">
        <v>783</v>
      </c>
      <c r="H4" s="844" t="s">
        <v>784</v>
      </c>
      <c r="I4" s="517" t="s">
        <v>989</v>
      </c>
      <c r="J4" s="518" t="s">
        <v>990</v>
      </c>
    </row>
    <row r="5" spans="2:10" s="800" customFormat="1" ht="18.75" customHeight="1">
      <c r="B5" s="843"/>
      <c r="C5" s="842"/>
      <c r="D5" s="841" t="s">
        <v>787</v>
      </c>
      <c r="E5" s="841" t="s">
        <v>788</v>
      </c>
      <c r="F5" s="841" t="s">
        <v>789</v>
      </c>
      <c r="G5" s="841" t="s">
        <v>790</v>
      </c>
      <c r="H5" s="840" t="s">
        <v>791</v>
      </c>
      <c r="I5" s="839" t="s">
        <v>792</v>
      </c>
      <c r="J5" s="838" t="s">
        <v>793</v>
      </c>
    </row>
    <row r="6" spans="2:10" s="800" customFormat="1" ht="18.75" customHeight="1">
      <c r="B6" s="796" t="s">
        <v>263</v>
      </c>
      <c r="C6" s="795" t="s">
        <v>0</v>
      </c>
      <c r="D6" s="837">
        <f>★波及効果計算ｼｰﾄ!D99</f>
        <v>0.49177300000000002</v>
      </c>
      <c r="E6" s="837">
        <f>★波及効果計算ｼｰﾄ!E99</f>
        <v>0.49663807220553308</v>
      </c>
      <c r="F6" s="837">
        <f>★波及効果計算ｼｰﾄ!F99</f>
        <v>8.9020594518973206E-2</v>
      </c>
      <c r="G6" s="1720"/>
      <c r="H6" s="836">
        <f>★波及効果計算ｼｰﾄ!J99</f>
        <v>1.1789000000000001E-2</v>
      </c>
      <c r="I6" s="836">
        <f>★波及効果計算ｼｰﾄ!K99</f>
        <v>0.34712999999999999</v>
      </c>
      <c r="J6" s="835">
        <f>★波及効果計算ｼｰﾄ!L99</f>
        <v>4.9653999999999997E-2</v>
      </c>
    </row>
    <row r="7" spans="2:10" s="800" customFormat="1" ht="18.75" customHeight="1">
      <c r="B7" s="776" t="s">
        <v>265</v>
      </c>
      <c r="C7" s="775" t="s">
        <v>574</v>
      </c>
      <c r="D7" s="834">
        <f>★波及効果計算ｼｰﾄ!D100</f>
        <v>0.80410400000000004</v>
      </c>
      <c r="E7" s="834">
        <f>★波及効果計算ｼｰﾄ!E100</f>
        <v>0.68345706764471004</v>
      </c>
      <c r="F7" s="834">
        <f>★波及効果計算ｼｰﾄ!F100</f>
        <v>0.26102517081250554</v>
      </c>
      <c r="G7" s="1721"/>
      <c r="H7" s="833">
        <f>★波及効果計算ｼｰﾄ!J100</f>
        <v>5.7899999999999998E-4</v>
      </c>
      <c r="I7" s="833">
        <f>★波及効果計算ｼｰﾄ!K100</f>
        <v>7.8589000000000006E-2</v>
      </c>
      <c r="J7" s="832">
        <f>★波及効果計算ｼｰﾄ!L100</f>
        <v>7.2288000000000005E-2</v>
      </c>
    </row>
    <row r="8" spans="2:10" s="800" customFormat="1" ht="18.75" customHeight="1">
      <c r="B8" s="776" t="s">
        <v>267</v>
      </c>
      <c r="C8" s="775" t="s">
        <v>575</v>
      </c>
      <c r="D8" s="834">
        <f>★波及効果計算ｼｰﾄ!D101</f>
        <v>0.27551800000000004</v>
      </c>
      <c r="E8" s="834">
        <f>★波及効果計算ｼｰﾄ!E101</f>
        <v>0.62753890793985756</v>
      </c>
      <c r="F8" s="834">
        <f>★波及効果計算ｼｰﾄ!F101</f>
        <v>0.19440780796623583</v>
      </c>
      <c r="G8" s="1721"/>
      <c r="H8" s="833">
        <f>★波及効果計算ｼｰﾄ!J101</f>
        <v>1.096E-3</v>
      </c>
      <c r="I8" s="833">
        <f>★波及効果計算ｼｰﾄ!K101</f>
        <v>0.21445500000000001</v>
      </c>
      <c r="J8" s="832">
        <f>★波及効果計算ｼｰﾄ!L101</f>
        <v>7.2539999999999993E-2</v>
      </c>
    </row>
    <row r="9" spans="2:10" s="800" customFormat="1" ht="18.75" customHeight="1">
      <c r="B9" s="776" t="s">
        <v>268</v>
      </c>
      <c r="C9" s="775" t="s">
        <v>3</v>
      </c>
      <c r="D9" s="834">
        <f>★波及効果計算ｼｰﾄ!D102</f>
        <v>5.901500000000004E-2</v>
      </c>
      <c r="E9" s="834">
        <f>★波及効果計算ｼｰﾄ!E102</f>
        <v>0.55118903667875851</v>
      </c>
      <c r="F9" s="834">
        <f>★波及効果計算ｼｰﾄ!F102</f>
        <v>0.17963186887007926</v>
      </c>
      <c r="G9" s="1721"/>
      <c r="H9" s="833">
        <f>★波及効果計算ｼｰﾄ!J102</f>
        <v>0</v>
      </c>
      <c r="I9" s="833">
        <f>★波及効果計算ｼｰﾄ!K102</f>
        <v>4.7157999999999999E-2</v>
      </c>
      <c r="J9" s="832">
        <f>★波及効果計算ｼｰﾄ!L102</f>
        <v>4.6822999999999997E-2</v>
      </c>
    </row>
    <row r="10" spans="2:10" s="800" customFormat="1" ht="18.75" customHeight="1">
      <c r="B10" s="776" t="s">
        <v>269</v>
      </c>
      <c r="C10" s="775" t="s">
        <v>4</v>
      </c>
      <c r="D10" s="834">
        <f>★波及効果計算ｼｰﾄ!D103</f>
        <v>0.27283400000000002</v>
      </c>
      <c r="E10" s="834">
        <f>★波及効果計算ｼｰﾄ!E103</f>
        <v>0.33337984539391063</v>
      </c>
      <c r="F10" s="834">
        <f>★波及効果計算ｼｰﾄ!F103</f>
        <v>0.14989674322551838</v>
      </c>
      <c r="G10" s="1721"/>
      <c r="H10" s="833">
        <f>★波及効果計算ｼｰﾄ!J103</f>
        <v>9.9676000000000001E-2</v>
      </c>
      <c r="I10" s="833">
        <f>★波及効果計算ｼｰﾄ!K103</f>
        <v>6.6461000000000006E-2</v>
      </c>
      <c r="J10" s="832">
        <f>★波及効果計算ｼｰﾄ!L103</f>
        <v>6.5401000000000001E-2</v>
      </c>
    </row>
    <row r="11" spans="2:10" s="800" customFormat="1" ht="18.75" customHeight="1">
      <c r="B11" s="776" t="s">
        <v>271</v>
      </c>
      <c r="C11" s="775" t="s">
        <v>5</v>
      </c>
      <c r="D11" s="834">
        <f>★波及効果計算ｼｰﾄ!D104</f>
        <v>4.1777999999999982E-2</v>
      </c>
      <c r="E11" s="834">
        <f>★波及効果計算ｼｰﾄ!E104</f>
        <v>0.41947716735782353</v>
      </c>
      <c r="F11" s="834">
        <f>★波及効果計算ｼｰﾄ!F104</f>
        <v>0.2699915593232779</v>
      </c>
      <c r="G11" s="1721"/>
      <c r="H11" s="833">
        <f>★波及効果計算ｼｰﾄ!J104</f>
        <v>3.1896000000000001E-2</v>
      </c>
      <c r="I11" s="833">
        <f>★波及効果計算ｼｰﾄ!K104</f>
        <v>9.2529E-2</v>
      </c>
      <c r="J11" s="832">
        <f>★波及効果計算ｼｰﾄ!L104</f>
        <v>9.1881000000000004E-2</v>
      </c>
    </row>
    <row r="12" spans="2:10" s="800" customFormat="1" ht="18.75" customHeight="1">
      <c r="B12" s="776" t="s">
        <v>273</v>
      </c>
      <c r="C12" s="777" t="s">
        <v>6</v>
      </c>
      <c r="D12" s="834">
        <f>★波及効果計算ｼｰﾄ!D105</f>
        <v>0.21689999999999998</v>
      </c>
      <c r="E12" s="834">
        <f>★波及効果計算ｼｰﾄ!E105</f>
        <v>0.31652645604850471</v>
      </c>
      <c r="F12" s="834">
        <f>★波及効果計算ｼｰﾄ!F105</f>
        <v>0.13546159122625814</v>
      </c>
      <c r="G12" s="1721"/>
      <c r="H12" s="833">
        <f>★波及効果計算ｼｰﾄ!J105</f>
        <v>1.5989999999999999E-3</v>
      </c>
      <c r="I12" s="833">
        <f>★波及効果計算ｼｰﾄ!K105</f>
        <v>3.4896000000000003E-2</v>
      </c>
      <c r="J12" s="832">
        <f>★波及効果計算ｼｰﾄ!L105</f>
        <v>3.3870999999999998E-2</v>
      </c>
    </row>
    <row r="13" spans="2:10" s="800" customFormat="1" ht="18.75" customHeight="1">
      <c r="B13" s="776" t="s">
        <v>274</v>
      </c>
      <c r="C13" s="775" t="s">
        <v>7</v>
      </c>
      <c r="D13" s="834">
        <f>★波及効果計算ｼｰﾄ!D106</f>
        <v>4.783599999999999E-2</v>
      </c>
      <c r="E13" s="834">
        <f>★波及効果計算ｼｰﾄ!E106</f>
        <v>0.49097754264263604</v>
      </c>
      <c r="F13" s="834">
        <f>★波及効果計算ｼｰﾄ!F106</f>
        <v>9.3045463526002681E-2</v>
      </c>
      <c r="G13" s="1721"/>
      <c r="H13" s="833">
        <f>★波及効果計算ｼｰﾄ!J106</f>
        <v>8.3800000000000003E-3</v>
      </c>
      <c r="I13" s="833">
        <f>★波及効果計算ｼｰﾄ!K106</f>
        <v>1.5268E-2</v>
      </c>
      <c r="J13" s="832">
        <f>★波及効果計算ｼｰﾄ!L106</f>
        <v>1.5268E-2</v>
      </c>
    </row>
    <row r="14" spans="2:10" s="800" customFormat="1" ht="18.75" customHeight="1">
      <c r="B14" s="776" t="s">
        <v>277</v>
      </c>
      <c r="C14" s="777" t="s">
        <v>8</v>
      </c>
      <c r="D14" s="834">
        <f>★波及効果計算ｼｰﾄ!D107</f>
        <v>3.1436000000000019E-2</v>
      </c>
      <c r="E14" s="834">
        <f>★波及効果計算ｼｰﾄ!E107</f>
        <v>0.36985357450473727</v>
      </c>
      <c r="F14" s="834">
        <f>★波及効果計算ｼｰﾄ!F107</f>
        <v>8.8372093023255813E-2</v>
      </c>
      <c r="G14" s="1721"/>
      <c r="H14" s="833">
        <f>★波及効果計算ｼｰﾄ!J107</f>
        <v>1.6721E-2</v>
      </c>
      <c r="I14" s="833">
        <f>★波及効果計算ｼｰﾄ!K107</f>
        <v>2.0671999999999999E-2</v>
      </c>
      <c r="J14" s="832">
        <f>★波及効果計算ｼｰﾄ!L107</f>
        <v>2.0671999999999999E-2</v>
      </c>
    </row>
    <row r="15" spans="2:10" s="800" customFormat="1" ht="18.75" customHeight="1">
      <c r="B15" s="776" t="s">
        <v>120</v>
      </c>
      <c r="C15" s="777" t="s">
        <v>576</v>
      </c>
      <c r="D15" s="834">
        <f>★波及効果計算ｼｰﾄ!D108</f>
        <v>0.15337699999999999</v>
      </c>
      <c r="E15" s="834">
        <f>★波及効果計算ｼｰﾄ!E108</f>
        <v>0.39133767727098506</v>
      </c>
      <c r="F15" s="834">
        <f>★波及効果計算ｼｰﾄ!F108</f>
        <v>0.2386291043822665</v>
      </c>
      <c r="G15" s="1721"/>
      <c r="H15" s="833">
        <f>★波及効果計算ｼｰﾄ!J108</f>
        <v>3.0019999999999999E-3</v>
      </c>
      <c r="I15" s="833">
        <f>★波及効果計算ｼｰﾄ!K108</f>
        <v>6.88E-2</v>
      </c>
      <c r="J15" s="832">
        <f>★波及効果計算ｼｰﾄ!L108</f>
        <v>6.8640999999999994E-2</v>
      </c>
    </row>
    <row r="16" spans="2:10" s="800" customFormat="1" ht="18.75" customHeight="1">
      <c r="B16" s="776" t="s">
        <v>121</v>
      </c>
      <c r="C16" s="775" t="s">
        <v>9</v>
      </c>
      <c r="D16" s="834">
        <f>★波及効果計算ｼｰﾄ!D109</f>
        <v>0.37539199999999995</v>
      </c>
      <c r="E16" s="834">
        <f>★波及効果計算ｼｰﾄ!E109</f>
        <v>0.49326006203806533</v>
      </c>
      <c r="F16" s="834">
        <f>★波及効果計算ｼｰﾄ!F109</f>
        <v>0.23134071152299621</v>
      </c>
      <c r="G16" s="1721"/>
      <c r="H16" s="833">
        <f>★波及効果計算ｼｰﾄ!J109</f>
        <v>4.6200000000000001E-4</v>
      </c>
      <c r="I16" s="833">
        <f>★波及効果計算ｼｰﾄ!K109</f>
        <v>3.5307999999999999E-2</v>
      </c>
      <c r="J16" s="832">
        <f>★波及効果計算ｼｰﾄ!L109</f>
        <v>3.5173999999999997E-2</v>
      </c>
    </row>
    <row r="17" spans="2:10" s="800" customFormat="1" ht="18.75" customHeight="1">
      <c r="B17" s="776" t="s">
        <v>123</v>
      </c>
      <c r="C17" s="775" t="s">
        <v>10</v>
      </c>
      <c r="D17" s="834">
        <f>★波及効果計算ｼｰﾄ!D110</f>
        <v>7.7842999999999996E-2</v>
      </c>
      <c r="E17" s="834">
        <f>★波及効果計算ｼｰﾄ!E110</f>
        <v>0.39755922469490307</v>
      </c>
      <c r="F17" s="834">
        <f>★波及効果計算ｼｰﾄ!F110</f>
        <v>0.13443407513759273</v>
      </c>
      <c r="G17" s="1721"/>
      <c r="H17" s="833">
        <f>★波及効果計算ｼｰﾄ!J110</f>
        <v>-6.7999999999999999E-5</v>
      </c>
      <c r="I17" s="833">
        <f>★波及効果計算ｼｰﾄ!K110</f>
        <v>4.4172999999999997E-2</v>
      </c>
      <c r="J17" s="832">
        <f>★波及効果計算ｼｰﾄ!L110</f>
        <v>4.3886000000000001E-2</v>
      </c>
    </row>
    <row r="18" spans="2:10" s="800" customFormat="1" ht="18.75" customHeight="1">
      <c r="B18" s="776" t="s">
        <v>125</v>
      </c>
      <c r="C18" s="775" t="s">
        <v>11</v>
      </c>
      <c r="D18" s="834">
        <f>★波及効果計算ｼｰﾄ!D111</f>
        <v>0.13757799999999998</v>
      </c>
      <c r="E18" s="834">
        <f>★波及効果計算ｼｰﾄ!E111</f>
        <v>0.27015403345331357</v>
      </c>
      <c r="F18" s="834">
        <f>★波及効果計算ｼｰﾄ!F111</f>
        <v>8.3328922295151389E-2</v>
      </c>
      <c r="G18" s="1721"/>
      <c r="H18" s="833">
        <f>★波及効果計算ｼｰﾄ!J111</f>
        <v>5.62E-4</v>
      </c>
      <c r="I18" s="833">
        <f>★波及効果計算ｼｰﾄ!K111</f>
        <v>1.7586999999999998E-2</v>
      </c>
      <c r="J18" s="832">
        <f>★波及効果計算ｼｰﾄ!L111</f>
        <v>1.7559999999999999E-2</v>
      </c>
    </row>
    <row r="19" spans="2:10" s="800" customFormat="1" ht="18.75" customHeight="1">
      <c r="B19" s="776" t="s">
        <v>127</v>
      </c>
      <c r="C19" s="775" t="s">
        <v>12</v>
      </c>
      <c r="D19" s="834">
        <f>★波及効果計算ｼｰﾄ!D112</f>
        <v>0.18662100000000004</v>
      </c>
      <c r="E19" s="834">
        <f>★波及効果計算ｼｰﾄ!E112</f>
        <v>0.43780285259318868</v>
      </c>
      <c r="F19" s="834">
        <f>★波及効果計算ｼｰﾄ!F112</f>
        <v>0.2725202472475729</v>
      </c>
      <c r="G19" s="1721"/>
      <c r="H19" s="833">
        <f>★波及効果計算ｼｰﾄ!J112</f>
        <v>9.2400000000000002E-4</v>
      </c>
      <c r="I19" s="833">
        <f>★波及効果計算ｼｰﾄ!K112</f>
        <v>6.3832E-2</v>
      </c>
      <c r="J19" s="832">
        <f>★波及効果計算ｼｰﾄ!L112</f>
        <v>6.3386999999999999E-2</v>
      </c>
    </row>
    <row r="20" spans="2:10" s="800" customFormat="1" ht="18.75" customHeight="1">
      <c r="B20" s="776" t="s">
        <v>128</v>
      </c>
      <c r="C20" s="775" t="s">
        <v>418</v>
      </c>
      <c r="D20" s="834">
        <f>★波及効果計算ｼｰﾄ!D113</f>
        <v>0.10160400000000003</v>
      </c>
      <c r="E20" s="834">
        <f>★波及効果計算ｼｰﾄ!E113</f>
        <v>0.46877172078244467</v>
      </c>
      <c r="F20" s="834">
        <f>★波及効果計算ｼｰﾄ!F113</f>
        <v>0.28547314070102275</v>
      </c>
      <c r="G20" s="1721"/>
      <c r="H20" s="833">
        <f>★波及効果計算ｼｰﾄ!J113</f>
        <v>4.3999999999999999E-5</v>
      </c>
      <c r="I20" s="833">
        <f>★波及効果計算ｼｰﾄ!K113</f>
        <v>5.8682999999999999E-2</v>
      </c>
      <c r="J20" s="832">
        <f>★波及効果計算ｼｰﾄ!L113</f>
        <v>5.8187000000000003E-2</v>
      </c>
    </row>
    <row r="21" spans="2:10" s="800" customFormat="1" ht="18.75" customHeight="1">
      <c r="B21" s="776" t="s">
        <v>129</v>
      </c>
      <c r="C21" s="775" t="s">
        <v>419</v>
      </c>
      <c r="D21" s="834">
        <f>★波及効果計算ｼｰﾄ!D114</f>
        <v>0.27219300000000002</v>
      </c>
      <c r="E21" s="834">
        <f>★波及効果計算ｼｰﾄ!E114</f>
        <v>0.4727360722736072</v>
      </c>
      <c r="F21" s="834">
        <f>★波及効果計算ｼｰﾄ!F114</f>
        <v>0.26000215100021512</v>
      </c>
      <c r="G21" s="1721"/>
      <c r="H21" s="833">
        <f>★波及効果計算ｼｰﾄ!J114</f>
        <v>2.5999999999999998E-5</v>
      </c>
      <c r="I21" s="833">
        <f>★波及効果計算ｼｰﾄ!K114</f>
        <v>4.8709000000000002E-2</v>
      </c>
      <c r="J21" s="832">
        <f>★波及効果計算ｼｰﾄ!L114</f>
        <v>4.8505E-2</v>
      </c>
    </row>
    <row r="22" spans="2:10" s="800" customFormat="1" ht="18.75" customHeight="1">
      <c r="B22" s="776" t="s">
        <v>131</v>
      </c>
      <c r="C22" s="775" t="s">
        <v>420</v>
      </c>
      <c r="D22" s="834">
        <f>★波及効果計算ｼｰﾄ!D115</f>
        <v>3.7355999999999945E-2</v>
      </c>
      <c r="E22" s="834">
        <f>★波及効果計算ｼｰﾄ!E115</f>
        <v>0.44339815463676713</v>
      </c>
      <c r="F22" s="834">
        <f>★波及効果計算ｼｰﾄ!F115</f>
        <v>0.23829128708245736</v>
      </c>
      <c r="G22" s="1721"/>
      <c r="H22" s="833">
        <f>★波及効果計算ｼｰﾄ!J115</f>
        <v>3.3599999999999998E-4</v>
      </c>
      <c r="I22" s="833">
        <f>★波及効果計算ｼｰﾄ!K115</f>
        <v>5.2032000000000002E-2</v>
      </c>
      <c r="J22" s="832">
        <f>★波及効果計算ｼｰﾄ!L115</f>
        <v>5.1987999999999999E-2</v>
      </c>
    </row>
    <row r="23" spans="2:10" s="800" customFormat="1" ht="18.75" customHeight="1">
      <c r="B23" s="776" t="s">
        <v>133</v>
      </c>
      <c r="C23" s="775" t="s">
        <v>14</v>
      </c>
      <c r="D23" s="834">
        <f>★波及効果計算ｼｰﾄ!D116</f>
        <v>7.158500000000001E-2</v>
      </c>
      <c r="E23" s="834">
        <f>★波及効果計算ｼｰﾄ!E116</f>
        <v>0.36318951862819365</v>
      </c>
      <c r="F23" s="834">
        <f>★波及効果計算ｼｰﾄ!F116</f>
        <v>0.23013796111378923</v>
      </c>
      <c r="G23" s="1721"/>
      <c r="H23" s="833">
        <f>★波及効果計算ｼｰﾄ!J116</f>
        <v>5.2099999999999998E-4</v>
      </c>
      <c r="I23" s="833">
        <f>★波及効果計算ｼｰﾄ!K116</f>
        <v>3.5230999999999998E-2</v>
      </c>
      <c r="J23" s="832">
        <f>★波及効果計算ｼｰﾄ!L116</f>
        <v>3.5208000000000003E-2</v>
      </c>
    </row>
    <row r="24" spans="2:10" s="800" customFormat="1" ht="18.75" customHeight="1">
      <c r="B24" s="776" t="s">
        <v>135</v>
      </c>
      <c r="C24" s="775" t="s">
        <v>13</v>
      </c>
      <c r="D24" s="834">
        <f>★波及効果計算ｼｰﾄ!D117</f>
        <v>6.5110000000000445E-3</v>
      </c>
      <c r="E24" s="834">
        <f>★波及効果計算ｼｰﾄ!E117</f>
        <v>0.38601152479210515</v>
      </c>
      <c r="F24" s="834">
        <f>★波及効果計算ｼｰﾄ!F117</f>
        <v>0.20472033401193884</v>
      </c>
      <c r="G24" s="1721"/>
      <c r="H24" s="833">
        <f>★波及効果計算ｼｰﾄ!J117</f>
        <v>1.039E-2</v>
      </c>
      <c r="I24" s="833">
        <f>★波及効果計算ｼｰﾄ!K117</f>
        <v>6.8528000000000006E-2</v>
      </c>
      <c r="J24" s="832">
        <f>★波及効果計算ｼｰﾄ!L117</f>
        <v>6.8354999999999999E-2</v>
      </c>
    </row>
    <row r="25" spans="2:10" s="800" customFormat="1" ht="18.75" customHeight="1">
      <c r="B25" s="776" t="s">
        <v>136</v>
      </c>
      <c r="C25" s="775" t="s">
        <v>577</v>
      </c>
      <c r="D25" s="834">
        <f>★波及効果計算ｼｰﾄ!D118</f>
        <v>7.1590000000000265E-3</v>
      </c>
      <c r="E25" s="834">
        <f>★波及効果計算ｼｰﾄ!E118</f>
        <v>0.37528089887640448</v>
      </c>
      <c r="F25" s="834">
        <f>★波及効果計算ｼｰﾄ!F118</f>
        <v>0.21158167675021608</v>
      </c>
      <c r="G25" s="1721"/>
      <c r="H25" s="833">
        <f>★波及効果計算ｼｰﾄ!J118</f>
        <v>1.1502E-2</v>
      </c>
      <c r="I25" s="833">
        <f>★波及効果計算ｼｰﾄ!K118</f>
        <v>0.14502999999999999</v>
      </c>
      <c r="J25" s="832">
        <f>★波及効果計算ｼｰﾄ!L118</f>
        <v>0.14468500000000001</v>
      </c>
    </row>
    <row r="26" spans="2:10" s="800" customFormat="1" ht="18.75" customHeight="1">
      <c r="B26" s="776" t="s">
        <v>138</v>
      </c>
      <c r="C26" s="775" t="s">
        <v>15</v>
      </c>
      <c r="D26" s="834">
        <f>★波及効果計算ｼｰﾄ!D119</f>
        <v>1.4216000000000006E-2</v>
      </c>
      <c r="E26" s="834">
        <f>★波及効果計算ｼｰﾄ!E119</f>
        <v>0.26554595194671321</v>
      </c>
      <c r="F26" s="834">
        <f>★波及効果計算ｼｰﾄ!F119</f>
        <v>0.16022520022202838</v>
      </c>
      <c r="G26" s="1721"/>
      <c r="H26" s="833">
        <f>★波及効果計算ｼｰﾄ!J119</f>
        <v>1.9706999999999999E-2</v>
      </c>
      <c r="I26" s="833">
        <f>★波及効果計算ｼｰﾄ!K119</f>
        <v>3.9125E-2</v>
      </c>
      <c r="J26" s="832">
        <f>★波及効果計算ｼｰﾄ!L119</f>
        <v>3.9093000000000003E-2</v>
      </c>
    </row>
    <row r="27" spans="2:10" s="800" customFormat="1" ht="18.75" customHeight="1">
      <c r="B27" s="776" t="s">
        <v>139</v>
      </c>
      <c r="C27" s="775" t="s">
        <v>16</v>
      </c>
      <c r="D27" s="834">
        <f>★波及効果計算ｼｰﾄ!D120</f>
        <v>0.19950400000000001</v>
      </c>
      <c r="E27" s="834">
        <f>★波及効果計算ｼｰﾄ!E120</f>
        <v>0.42779027621547305</v>
      </c>
      <c r="F27" s="834">
        <f>★波及効果計算ｼｰﾄ!F120</f>
        <v>0.25934258217722783</v>
      </c>
      <c r="G27" s="1721"/>
      <c r="H27" s="833">
        <f>★波及効果計算ｼｰﾄ!J120</f>
        <v>1.0224E-2</v>
      </c>
      <c r="I27" s="833">
        <f>★波及効果計算ｼｰﾄ!K120</f>
        <v>0.105768</v>
      </c>
      <c r="J27" s="832">
        <f>★波及効果計算ｼｰﾄ!L120</f>
        <v>0.10036200000000001</v>
      </c>
    </row>
    <row r="28" spans="2:10" s="800" customFormat="1" ht="18.75" customHeight="1">
      <c r="B28" s="776" t="s">
        <v>140</v>
      </c>
      <c r="C28" s="775" t="s">
        <v>17</v>
      </c>
      <c r="D28" s="834">
        <f>★波及効果計算ｼｰﾄ!D121</f>
        <v>1</v>
      </c>
      <c r="E28" s="834">
        <f>★波及効果計算ｼｰﾄ!E121</f>
        <v>0.47825465738353734</v>
      </c>
      <c r="F28" s="834">
        <f>★波及効果計算ｼｰﾄ!F121</f>
        <v>0.35319163701902961</v>
      </c>
      <c r="G28" s="1721"/>
      <c r="H28" s="833">
        <f>★波及効果計算ｼｰﾄ!J121</f>
        <v>0</v>
      </c>
      <c r="I28" s="833">
        <f>★波及効果計算ｼｰﾄ!K121</f>
        <v>9.9030000000000007E-2</v>
      </c>
      <c r="J28" s="832">
        <f>★波及効果計算ｼｰﾄ!L121</f>
        <v>8.1623000000000001E-2</v>
      </c>
    </row>
    <row r="29" spans="2:10" s="800" customFormat="1" ht="18.75" customHeight="1">
      <c r="B29" s="776" t="s">
        <v>141</v>
      </c>
      <c r="C29" s="775" t="s">
        <v>18</v>
      </c>
      <c r="D29" s="834">
        <f>★波及効果計算ｼｰﾄ!D122</f>
        <v>0.776536</v>
      </c>
      <c r="E29" s="834">
        <f>★波及効果計算ｼｰﾄ!E122</f>
        <v>0.36288682822335372</v>
      </c>
      <c r="F29" s="834">
        <f>★波及効果計算ｼｰﾄ!F122</f>
        <v>8.0564512895706014E-2</v>
      </c>
      <c r="G29" s="1721"/>
      <c r="H29" s="833">
        <f>★波及効果計算ｼｰﾄ!J122</f>
        <v>2.2811999999999999E-2</v>
      </c>
      <c r="I29" s="833">
        <f>★波及効果計算ｼｰﾄ!K122</f>
        <v>5.0860000000000002E-3</v>
      </c>
      <c r="J29" s="832">
        <f>★波及効果計算ｼｰﾄ!L122</f>
        <v>5.0860000000000002E-3</v>
      </c>
    </row>
    <row r="30" spans="2:10" s="800" customFormat="1" ht="18.75" customHeight="1">
      <c r="B30" s="776" t="s">
        <v>143</v>
      </c>
      <c r="C30" s="775" t="s">
        <v>29</v>
      </c>
      <c r="D30" s="834">
        <f>★波及効果計算ｼｰﾄ!D123</f>
        <v>0.99990999999999997</v>
      </c>
      <c r="E30" s="834">
        <f>★波及効果計算ｼｰﾄ!E123</f>
        <v>0.49728968883830971</v>
      </c>
      <c r="F30" s="834">
        <f>★波及効果計算ｼｰﾄ!F123</f>
        <v>0.14321224281992154</v>
      </c>
      <c r="G30" s="1721"/>
      <c r="H30" s="833">
        <f>★波及効果計算ｼｰﾄ!J123</f>
        <v>6.5750000000000001E-3</v>
      </c>
      <c r="I30" s="833">
        <f>★波及効果計算ｼｰﾄ!K123</f>
        <v>2.1263000000000001E-2</v>
      </c>
      <c r="J30" s="832">
        <f>★波及効果計算ｼｰﾄ!L123</f>
        <v>2.1263000000000001E-2</v>
      </c>
    </row>
    <row r="31" spans="2:10" s="800" customFormat="1" ht="18.75" customHeight="1">
      <c r="B31" s="776" t="s">
        <v>145</v>
      </c>
      <c r="C31" s="775" t="s">
        <v>30</v>
      </c>
      <c r="D31" s="834">
        <f>★波及効果計算ｼｰﾄ!D124</f>
        <v>0.93095700000000003</v>
      </c>
      <c r="E31" s="834">
        <f>★波及効果計算ｼｰﾄ!E124</f>
        <v>0.66192534194528874</v>
      </c>
      <c r="F31" s="834">
        <f>★波及効果計算ｼｰﾄ!F124</f>
        <v>0.48050436930091184</v>
      </c>
      <c r="G31" s="1721"/>
      <c r="H31" s="833">
        <f>★波及効果計算ｼｰﾄ!J124</f>
        <v>1.044E-3</v>
      </c>
      <c r="I31" s="833">
        <f>★波及効果計算ｼｰﾄ!K124</f>
        <v>6.8934999999999996E-2</v>
      </c>
      <c r="J31" s="832">
        <f>★波及効果計算ｼｰﾄ!L124</f>
        <v>6.7604999999999998E-2</v>
      </c>
    </row>
    <row r="32" spans="2:10" s="800" customFormat="1" ht="18.75" customHeight="1">
      <c r="B32" s="776" t="s">
        <v>146</v>
      </c>
      <c r="C32" s="775" t="s">
        <v>19</v>
      </c>
      <c r="D32" s="834">
        <f>★波及効果計算ｼｰﾄ!D125</f>
        <v>0.62944500000000003</v>
      </c>
      <c r="E32" s="834">
        <f>★波及効果計算ｼｰﾄ!E125</f>
        <v>0.61945494943998547</v>
      </c>
      <c r="F32" s="834">
        <f>★波及効果計算ｼｰﾄ!F125</f>
        <v>0.35366798168049701</v>
      </c>
      <c r="G32" s="1721"/>
      <c r="H32" s="833">
        <f>★波及効果計算ｼｰﾄ!J125</f>
        <v>0.16015599999999999</v>
      </c>
      <c r="I32" s="833">
        <f>★波及効果計算ｼｰﾄ!K125</f>
        <v>0.14697299999999999</v>
      </c>
      <c r="J32" s="832">
        <f>★波及効果計算ｼｰﾄ!L125</f>
        <v>0.128694</v>
      </c>
    </row>
    <row r="33" spans="2:10" s="800" customFormat="1" ht="18.75" customHeight="1">
      <c r="B33" s="776" t="s">
        <v>147</v>
      </c>
      <c r="C33" s="775" t="s">
        <v>20</v>
      </c>
      <c r="D33" s="834">
        <f>★波及効果計算ｼｰﾄ!D126</f>
        <v>0.78769699999999998</v>
      </c>
      <c r="E33" s="834">
        <f>★波及効果計算ｼｰﾄ!E126</f>
        <v>0.679115241176107</v>
      </c>
      <c r="F33" s="834">
        <f>★波及効果計算ｼｰﾄ!F126</f>
        <v>0.32178105618857272</v>
      </c>
      <c r="G33" s="1721"/>
      <c r="H33" s="833">
        <f>★波及効果計算ｼｰﾄ!J126</f>
        <v>6.4534999999999995E-2</v>
      </c>
      <c r="I33" s="833">
        <f>★波及効果計算ｼｰﾄ!K126</f>
        <v>6.7557000000000006E-2</v>
      </c>
      <c r="J33" s="832">
        <f>★波及効果計算ｼｰﾄ!L126</f>
        <v>6.5810999999999995E-2</v>
      </c>
    </row>
    <row r="34" spans="2:10" s="800" customFormat="1" ht="18.75" customHeight="1">
      <c r="B34" s="776" t="s">
        <v>149</v>
      </c>
      <c r="C34" s="775" t="s">
        <v>21</v>
      </c>
      <c r="D34" s="834">
        <f>★波及効果計算ｼｰﾄ!D127</f>
        <v>0.89658899999999997</v>
      </c>
      <c r="E34" s="834">
        <f>★波及効果計算ｼｰﾄ!E127</f>
        <v>0.87527114421600949</v>
      </c>
      <c r="F34" s="834">
        <f>★波及効果計算ｼｰﾄ!F127</f>
        <v>2.5878859558619995E-2</v>
      </c>
      <c r="G34" s="1721"/>
      <c r="H34" s="833">
        <f>★波及効果計算ｼｰﾄ!J127</f>
        <v>0.17646400000000001</v>
      </c>
      <c r="I34" s="833">
        <f>★波及効果計算ｼｰﾄ!K127</f>
        <v>8.3700000000000007E-3</v>
      </c>
      <c r="J34" s="832">
        <f>★波及効果計算ｼｰﾄ!L127</f>
        <v>6.0470000000000003E-3</v>
      </c>
    </row>
    <row r="35" spans="2:10" s="800" customFormat="1" ht="18.75" customHeight="1">
      <c r="B35" s="776" t="s">
        <v>151</v>
      </c>
      <c r="C35" s="775" t="s">
        <v>32</v>
      </c>
      <c r="D35" s="834">
        <f>★波及効果計算ｼｰﾄ!D128</f>
        <v>0.56455199999999994</v>
      </c>
      <c r="E35" s="834">
        <f>★波及効果計算ｼｰﾄ!E128</f>
        <v>0.39083152467243143</v>
      </c>
      <c r="F35" s="834">
        <f>★波及効果計算ｼｰﾄ!F128</f>
        <v>0.23698625417714542</v>
      </c>
      <c r="G35" s="1721"/>
      <c r="H35" s="833">
        <f>★波及効果計算ｼｰﾄ!J128</f>
        <v>3.6087000000000001E-2</v>
      </c>
      <c r="I35" s="833">
        <f>★波及効果計算ｼｰﾄ!K128</f>
        <v>7.6495999999999995E-2</v>
      </c>
      <c r="J35" s="832">
        <f>★波及効果計算ｼｰﾄ!L128</f>
        <v>7.5577000000000005E-2</v>
      </c>
    </row>
    <row r="36" spans="2:10" s="800" customFormat="1" ht="18.75" customHeight="1">
      <c r="B36" s="776" t="s">
        <v>153</v>
      </c>
      <c r="C36" s="775" t="s">
        <v>22</v>
      </c>
      <c r="D36" s="834">
        <f>★波及効果計算ｼｰﾄ!D129</f>
        <v>0.64604499999999998</v>
      </c>
      <c r="E36" s="834">
        <f>★波及効果計算ｼｰﾄ!E129</f>
        <v>0.51317615170321929</v>
      </c>
      <c r="F36" s="834">
        <f>★波及効果計算ｼｰﾄ!F129</f>
        <v>0.15028879973325016</v>
      </c>
      <c r="G36" s="1721"/>
      <c r="H36" s="833">
        <f>★波及効果計算ｼｰﾄ!J129</f>
        <v>4.5569999999999999E-2</v>
      </c>
      <c r="I36" s="833">
        <f>★波及効果計算ｼｰﾄ!K129</f>
        <v>2.3921000000000001E-2</v>
      </c>
      <c r="J36" s="832">
        <f>★波及効果計算ｼｰﾄ!L129</f>
        <v>2.2894000000000001E-2</v>
      </c>
    </row>
    <row r="37" spans="2:10" s="800" customFormat="1" ht="18.75" customHeight="1">
      <c r="B37" s="776" t="s">
        <v>155</v>
      </c>
      <c r="C37" s="775" t="s">
        <v>23</v>
      </c>
      <c r="D37" s="834">
        <f>★波及効果計算ｼｰﾄ!D130</f>
        <v>1</v>
      </c>
      <c r="E37" s="834">
        <f>★波及効果計算ｼｰﾄ!E130</f>
        <v>0.7174306556417458</v>
      </c>
      <c r="F37" s="834">
        <f>★波及効果計算ｼｰﾄ!F130</f>
        <v>0.36598424964460863</v>
      </c>
      <c r="G37" s="1721"/>
      <c r="H37" s="833">
        <f>★波及効果計算ｼｰﾄ!J130</f>
        <v>3.8839999999999999E-3</v>
      </c>
      <c r="I37" s="833">
        <f>★波及効果計算ｼｰﾄ!K130</f>
        <v>5.3893999999999997E-2</v>
      </c>
      <c r="J37" s="832">
        <f>★波及効果計算ｼｰﾄ!L130</f>
        <v>5.3893999999999997E-2</v>
      </c>
    </row>
    <row r="38" spans="2:10" s="800" customFormat="1" ht="18.75" customHeight="1">
      <c r="B38" s="776" t="s">
        <v>156</v>
      </c>
      <c r="C38" s="775" t="s">
        <v>24</v>
      </c>
      <c r="D38" s="834">
        <f>★波及効果計算ｼｰﾄ!D131</f>
        <v>0.93800499999999998</v>
      </c>
      <c r="E38" s="834">
        <f>★波及効果計算ｼｰﾄ!E131</f>
        <v>0.74984624240679865</v>
      </c>
      <c r="F38" s="834">
        <f>★波及効果計算ｼｰﾄ!F131</f>
        <v>0.50367048914607726</v>
      </c>
      <c r="G38" s="1721"/>
      <c r="H38" s="833">
        <f>★波及効果計算ｼｰﾄ!J131</f>
        <v>1.3818E-2</v>
      </c>
      <c r="I38" s="833">
        <f>★波及効果計算ｼｰﾄ!K131</f>
        <v>8.4732000000000002E-2</v>
      </c>
      <c r="J38" s="832">
        <f>★波及効果計算ｼｰﾄ!L131</f>
        <v>8.2101999999999994E-2</v>
      </c>
    </row>
    <row r="39" spans="2:10" s="800" customFormat="1" ht="18.75" customHeight="1">
      <c r="B39" s="776" t="s">
        <v>158</v>
      </c>
      <c r="C39" s="775" t="s">
        <v>31</v>
      </c>
      <c r="D39" s="834">
        <f>★波及効果計算ｼｰﾄ!D132</f>
        <v>0.99397599999999997</v>
      </c>
      <c r="E39" s="834">
        <f>★波及効果計算ｼｰﾄ!E132</f>
        <v>0.6154160700104675</v>
      </c>
      <c r="F39" s="834">
        <f>★波及効果計算ｼｰﾄ!F132</f>
        <v>0.50362888010723239</v>
      </c>
      <c r="G39" s="1721"/>
      <c r="H39" s="833">
        <f>★波及効果計算ｼｰﾄ!J132</f>
        <v>6.7088999999999996E-2</v>
      </c>
      <c r="I39" s="833">
        <f>★波及効果計算ｼｰﾄ!K132</f>
        <v>0.12191399999999999</v>
      </c>
      <c r="J39" s="832">
        <f>★波及効果計算ｼｰﾄ!L132</f>
        <v>0.119648</v>
      </c>
    </row>
    <row r="40" spans="2:10" s="800" customFormat="1" ht="18.75" customHeight="1">
      <c r="B40" s="776" t="s">
        <v>160</v>
      </c>
      <c r="C40" s="775" t="s">
        <v>447</v>
      </c>
      <c r="D40" s="834">
        <f>★波及効果計算ｼｰﾄ!D133</f>
        <v>0.99280599999999997</v>
      </c>
      <c r="E40" s="834">
        <f>★波及効果計算ｼｰﾄ!E133</f>
        <v>0.58429734102929454</v>
      </c>
      <c r="F40" s="834">
        <f>★波及効果計算ｼｰﾄ!F133</f>
        <v>0.49175260221701644</v>
      </c>
      <c r="G40" s="1721"/>
      <c r="H40" s="833">
        <f>★波及効果計算ｼｰﾄ!J133</f>
        <v>1.6064999999999999E-2</v>
      </c>
      <c r="I40" s="833">
        <f>★波及効果計算ｼｰﾄ!K133</f>
        <v>0.128577</v>
      </c>
      <c r="J40" s="832">
        <f>★波及効果計算ｼｰﾄ!L133</f>
        <v>0.119811</v>
      </c>
    </row>
    <row r="41" spans="2:10" s="800" customFormat="1" ht="18.75" customHeight="1">
      <c r="B41" s="776" t="s">
        <v>162</v>
      </c>
      <c r="C41" s="775" t="s">
        <v>25</v>
      </c>
      <c r="D41" s="834">
        <f>★波及効果計算ｼｰﾄ!D134</f>
        <v>0.52265699999999993</v>
      </c>
      <c r="E41" s="834">
        <f>★波及効果計算ｼｰﾄ!E134</f>
        <v>0.62004222748489635</v>
      </c>
      <c r="F41" s="834">
        <f>★波及効果計算ｼｰﾄ!F134</f>
        <v>0.35565158442659911</v>
      </c>
      <c r="G41" s="1721"/>
      <c r="H41" s="833">
        <f>★波及効果計算ｼｰﾄ!J134</f>
        <v>1.2689000000000001E-2</v>
      </c>
      <c r="I41" s="833">
        <f>★波及効果計算ｼｰﾄ!K134</f>
        <v>0.103239</v>
      </c>
      <c r="J41" s="832">
        <f>★波及効果計算ｼｰﾄ!L134</f>
        <v>8.9538000000000006E-2</v>
      </c>
    </row>
    <row r="42" spans="2:10" s="800" customFormat="1" ht="18.75" customHeight="1">
      <c r="B42" s="776" t="s">
        <v>164</v>
      </c>
      <c r="C42" s="775" t="s">
        <v>26</v>
      </c>
      <c r="D42" s="834">
        <f>★波及効果計算ｼｰﾄ!D135</f>
        <v>0.71028400000000003</v>
      </c>
      <c r="E42" s="834">
        <f>★波及効果計算ｼｰﾄ!E135</f>
        <v>0.51958817861752604</v>
      </c>
      <c r="F42" s="834">
        <f>★波及効果計算ｼｰﾄ!F135</f>
        <v>0.25761863497815457</v>
      </c>
      <c r="G42" s="1721"/>
      <c r="H42" s="833">
        <f>★波及効果計算ｼｰﾄ!J135</f>
        <v>0.143812</v>
      </c>
      <c r="I42" s="833">
        <f>★波及効果計算ｼｰﾄ!K135</f>
        <v>0.1741</v>
      </c>
      <c r="J42" s="832">
        <f>★波及効果計算ｼｰﾄ!L135</f>
        <v>0.13689899999999999</v>
      </c>
    </row>
    <row r="43" spans="2:10" s="800" customFormat="1" ht="18.75" customHeight="1">
      <c r="B43" s="776" t="s">
        <v>166</v>
      </c>
      <c r="C43" s="775" t="s">
        <v>27</v>
      </c>
      <c r="D43" s="834">
        <f>★波及効果計算ｼｰﾄ!D136</f>
        <v>1</v>
      </c>
      <c r="E43" s="834">
        <f>★波及効果計算ｼｰﾄ!E136</f>
        <v>0</v>
      </c>
      <c r="F43" s="834">
        <f>★波及効果計算ｼｰﾄ!F136</f>
        <v>0</v>
      </c>
      <c r="G43" s="1721"/>
      <c r="H43" s="833">
        <f>★波及効果計算ｼｰﾄ!J136</f>
        <v>0</v>
      </c>
      <c r="I43" s="833">
        <f>★波及効果計算ｼｰﾄ!K136</f>
        <v>0</v>
      </c>
      <c r="J43" s="832">
        <f>★波及効果計算ｼｰﾄ!L136</f>
        <v>0</v>
      </c>
    </row>
    <row r="44" spans="2:10" s="800" customFormat="1" ht="18.75" customHeight="1">
      <c r="B44" s="776" t="s">
        <v>168</v>
      </c>
      <c r="C44" s="775" t="s">
        <v>28</v>
      </c>
      <c r="D44" s="834">
        <f>★波及効果計算ｼｰﾄ!D137</f>
        <v>0.90303800000000001</v>
      </c>
      <c r="E44" s="834">
        <f>★波及効果計算ｼｰﾄ!E137</f>
        <v>0.41207023657931774</v>
      </c>
      <c r="F44" s="834">
        <f>★波及効果計算ｼｰﾄ!F137</f>
        <v>1.2700221164801287E-2</v>
      </c>
      <c r="G44" s="1722"/>
      <c r="H44" s="833">
        <f>★波及効果計算ｼｰﾄ!J137</f>
        <v>3.4E-5</v>
      </c>
      <c r="I44" s="833">
        <f>★波及効果計算ｼｰﾄ!K137</f>
        <v>0.26211400000000001</v>
      </c>
      <c r="J44" s="832">
        <f>★波及効果計算ｼｰﾄ!L137</f>
        <v>0.230682</v>
      </c>
    </row>
    <row r="45" spans="2:10" s="800" customFormat="1" ht="18.75" customHeight="1">
      <c r="B45" s="772"/>
      <c r="C45" s="771" t="s">
        <v>578</v>
      </c>
      <c r="D45" s="831" t="s">
        <v>794</v>
      </c>
      <c r="E45" s="831" t="s">
        <v>794</v>
      </c>
      <c r="F45" s="831" t="s">
        <v>794</v>
      </c>
      <c r="G45" s="830">
        <f>★波及効果計算ｼｰﾄ!I138</f>
        <v>0.495722</v>
      </c>
      <c r="H45" s="828">
        <f>★波及効果計算ｼｰﾄ!J138</f>
        <v>1.0000020000000001</v>
      </c>
      <c r="I45" s="828">
        <f>★波及効果計算ｼｰﾄ!K138</f>
        <v>8.6990999999999999E-2</v>
      </c>
      <c r="J45" s="827">
        <f>★波及効果計算ｼｰﾄ!L138</f>
        <v>7.1327000000000002E-2</v>
      </c>
    </row>
    <row r="46" spans="2:10" s="800" customFormat="1" ht="18.75" customHeight="1">
      <c r="B46" s="800" t="s">
        <v>795</v>
      </c>
    </row>
    <row r="47" spans="2:10" s="800" customFormat="1" ht="18.75" customHeight="1"/>
    <row r="48" spans="2:10" s="800" customFormat="1" ht="18.75" customHeight="1">
      <c r="B48" s="812" t="s">
        <v>796</v>
      </c>
      <c r="C48" s="812"/>
      <c r="D48" s="813"/>
    </row>
    <row r="49" spans="2:8" s="800" customFormat="1" ht="18.75" customHeight="1">
      <c r="B49" s="1723" t="s">
        <v>797</v>
      </c>
      <c r="C49" s="1724"/>
      <c r="D49" s="1725" t="s">
        <v>798</v>
      </c>
      <c r="E49" s="1726"/>
      <c r="F49" s="1726"/>
      <c r="G49" s="1726"/>
      <c r="H49" s="1727"/>
    </row>
    <row r="50" spans="2:8" s="800" customFormat="1" ht="18.75" customHeight="1">
      <c r="B50" s="820" t="s">
        <v>787</v>
      </c>
      <c r="C50" s="819" t="s">
        <v>780</v>
      </c>
      <c r="D50" s="823" t="s">
        <v>799</v>
      </c>
      <c r="E50" s="826"/>
      <c r="F50" s="826"/>
      <c r="G50" s="826"/>
      <c r="H50" s="825"/>
    </row>
    <row r="51" spans="2:8" s="800" customFormat="1" ht="18.75" customHeight="1">
      <c r="B51" s="820" t="s">
        <v>788</v>
      </c>
      <c r="C51" s="819" t="s">
        <v>781</v>
      </c>
      <c r="D51" s="823" t="s">
        <v>800</v>
      </c>
      <c r="E51" s="826"/>
      <c r="F51" s="826"/>
      <c r="G51" s="826"/>
      <c r="H51" s="825"/>
    </row>
    <row r="52" spans="2:8" s="800" customFormat="1" ht="18.75" customHeight="1">
      <c r="B52" s="820" t="s">
        <v>789</v>
      </c>
      <c r="C52" s="819" t="s">
        <v>782</v>
      </c>
      <c r="D52" s="823" t="s">
        <v>801</v>
      </c>
      <c r="E52" s="826"/>
      <c r="F52" s="826"/>
      <c r="G52" s="826"/>
      <c r="H52" s="825"/>
    </row>
    <row r="53" spans="2:8" s="800" customFormat="1" ht="18.75" customHeight="1">
      <c r="B53" s="820" t="s">
        <v>802</v>
      </c>
      <c r="C53" s="819" t="s">
        <v>803</v>
      </c>
      <c r="D53" s="823" t="s">
        <v>804</v>
      </c>
      <c r="E53" s="826"/>
      <c r="F53" s="826"/>
      <c r="G53" s="826"/>
      <c r="H53" s="825"/>
    </row>
    <row r="54" spans="2:8" s="800" customFormat="1" ht="18.75" customHeight="1">
      <c r="B54" s="820" t="s">
        <v>805</v>
      </c>
      <c r="C54" s="819" t="s">
        <v>806</v>
      </c>
      <c r="D54" s="823" t="s">
        <v>807</v>
      </c>
      <c r="E54" s="826"/>
      <c r="F54" s="826"/>
      <c r="G54" s="826"/>
      <c r="H54" s="825"/>
    </row>
    <row r="55" spans="2:8" s="800" customFormat="1" ht="18.75" customHeight="1">
      <c r="B55" s="1728" t="s">
        <v>790</v>
      </c>
      <c r="C55" s="1730" t="s">
        <v>783</v>
      </c>
      <c r="D55" s="1732" t="s">
        <v>808</v>
      </c>
      <c r="E55" s="1733"/>
      <c r="F55" s="1733"/>
      <c r="G55" s="1733"/>
      <c r="H55" s="1734"/>
    </row>
    <row r="56" spans="2:8" s="800" customFormat="1" ht="18.75" customHeight="1">
      <c r="B56" s="1729"/>
      <c r="C56" s="1731"/>
      <c r="D56" s="1735"/>
      <c r="E56" s="1736"/>
      <c r="F56" s="1736"/>
      <c r="G56" s="1736"/>
      <c r="H56" s="1737"/>
    </row>
    <row r="57" spans="2:8" s="800" customFormat="1" ht="18.75" customHeight="1">
      <c r="B57" s="824" t="s">
        <v>791</v>
      </c>
      <c r="C57" s="819" t="s">
        <v>784</v>
      </c>
      <c r="D57" s="823" t="s">
        <v>809</v>
      </c>
      <c r="E57" s="822"/>
      <c r="F57" s="822"/>
      <c r="G57" s="822"/>
      <c r="H57" s="821"/>
    </row>
    <row r="58" spans="2:8" s="800" customFormat="1" ht="18.75" customHeight="1">
      <c r="B58" s="820" t="s">
        <v>792</v>
      </c>
      <c r="C58" s="819" t="s">
        <v>785</v>
      </c>
      <c r="D58" s="519" t="s">
        <v>1005</v>
      </c>
      <c r="E58" s="42"/>
      <c r="F58" s="42"/>
      <c r="G58" s="42"/>
      <c r="H58" s="818"/>
    </row>
    <row r="59" spans="2:8" s="800" customFormat="1" ht="18.75" customHeight="1">
      <c r="B59" s="817" t="s">
        <v>810</v>
      </c>
      <c r="C59" s="816" t="s">
        <v>786</v>
      </c>
      <c r="D59" s="520" t="s">
        <v>1006</v>
      </c>
      <c r="E59" s="815"/>
      <c r="F59" s="815"/>
      <c r="G59" s="815"/>
      <c r="H59" s="814"/>
    </row>
    <row r="60" spans="2:8" s="800" customFormat="1" ht="18.75" customHeight="1">
      <c r="B60" s="812" t="s">
        <v>1017</v>
      </c>
      <c r="C60" s="805"/>
      <c r="D60" s="813"/>
    </row>
    <row r="61" spans="2:8" s="800" customFormat="1" ht="18.75" customHeight="1">
      <c r="B61" s="812" t="s">
        <v>811</v>
      </c>
      <c r="C61" s="805"/>
      <c r="D61" s="813"/>
    </row>
  </sheetData>
  <sheetProtection algorithmName="SHA-512" hashValue="ehmSLkAn9Ydx4f4Dhzd88gWxdEtjcpT+VLMwI23TZESrIgZIgjEOeAnr7PJJRittmAEn/d4NiYZdGm4meySd6w==" saltValue="Zx6dHkZNpqOZuRq7BzQioA==" spinCount="100000" sheet="1"/>
  <mergeCells count="7">
    <mergeCell ref="B2:C2"/>
    <mergeCell ref="G6:G44"/>
    <mergeCell ref="B49:C49"/>
    <mergeCell ref="D49:H49"/>
    <mergeCell ref="B55:B56"/>
    <mergeCell ref="C55:C56"/>
    <mergeCell ref="D55:H56"/>
  </mergeCells>
  <phoneticPr fontId="28"/>
  <pageMargins left="0.78740157480314965" right="0.78740157480314965" top="0.78740157480314965" bottom="0.78740157480314965" header="0" footer="0.19685039370078741"/>
  <pageSetup paperSize="9" scale="68" firstPageNumber="12" orientation="portrait" useFirstPageNumber="1" r:id="rId1"/>
  <headerFooter alignWithMargins="0">
    <oddFooter>&amp;P ページ</oddFooter>
  </headerFooter>
  <rowBreaks count="1" manualBreakCount="1">
    <brk id="46" min="1" max="9"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D3B9F-467E-4B66-BAEC-F5FB4A39F959}">
  <sheetPr>
    <tabColor theme="0" tint="-0.249977111117893"/>
  </sheetPr>
  <dimension ref="A1:AQ45"/>
  <sheetViews>
    <sheetView view="pageBreakPreview" zoomScaleNormal="100" zoomScaleSheetLayoutView="100" workbookViewId="0"/>
  </sheetViews>
  <sheetFormatPr defaultColWidth="10.33203125" defaultRowHeight="11.25"/>
  <cols>
    <col min="1" max="1" width="4.6640625" style="1" bestFit="1" customWidth="1"/>
    <col min="2" max="2" width="31.6640625" style="1" bestFit="1" customWidth="1"/>
    <col min="3" max="16384" width="10.33203125" style="1"/>
  </cols>
  <sheetData>
    <row r="1" spans="1:43" ht="21" customHeight="1">
      <c r="A1" s="19" t="s">
        <v>1202</v>
      </c>
      <c r="C1" s="1" t="s">
        <v>1201</v>
      </c>
      <c r="J1" s="19"/>
      <c r="AQ1" s="1115"/>
    </row>
    <row r="2" spans="1:43">
      <c r="A2" s="2"/>
      <c r="B2" s="3"/>
      <c r="C2" s="1114">
        <v>1</v>
      </c>
      <c r="D2" s="1113">
        <v>2</v>
      </c>
      <c r="E2" s="1113">
        <v>3</v>
      </c>
      <c r="F2" s="1113">
        <v>4</v>
      </c>
      <c r="G2" s="1113">
        <v>5</v>
      </c>
      <c r="H2" s="1113">
        <v>6</v>
      </c>
      <c r="I2" s="1113">
        <v>7</v>
      </c>
      <c r="J2" s="1113">
        <v>8</v>
      </c>
      <c r="K2" s="1113">
        <v>9</v>
      </c>
      <c r="L2" s="1113">
        <v>10</v>
      </c>
      <c r="M2" s="1113">
        <v>11</v>
      </c>
      <c r="N2" s="1113">
        <v>12</v>
      </c>
      <c r="O2" s="1113">
        <v>13</v>
      </c>
      <c r="P2" s="1113">
        <v>14</v>
      </c>
      <c r="Q2" s="1113">
        <v>15</v>
      </c>
      <c r="R2" s="1113">
        <v>16</v>
      </c>
      <c r="S2" s="1113">
        <v>17</v>
      </c>
      <c r="T2" s="1113">
        <v>18</v>
      </c>
      <c r="U2" s="1113">
        <v>19</v>
      </c>
      <c r="V2" s="1113">
        <v>20</v>
      </c>
      <c r="W2" s="1113">
        <v>21</v>
      </c>
      <c r="X2" s="1113">
        <v>22</v>
      </c>
      <c r="Y2" s="1113">
        <v>23</v>
      </c>
      <c r="Z2" s="1113">
        <v>24</v>
      </c>
      <c r="AA2" s="1113">
        <v>25</v>
      </c>
      <c r="AB2" s="1113">
        <v>26</v>
      </c>
      <c r="AC2" s="1113">
        <v>27</v>
      </c>
      <c r="AD2" s="1113">
        <v>28</v>
      </c>
      <c r="AE2" s="1113">
        <v>29</v>
      </c>
      <c r="AF2" s="1113">
        <v>30</v>
      </c>
      <c r="AG2" s="1113">
        <v>31</v>
      </c>
      <c r="AH2" s="1113">
        <v>32</v>
      </c>
      <c r="AI2" s="1113">
        <v>33</v>
      </c>
      <c r="AJ2" s="1113">
        <v>34</v>
      </c>
      <c r="AK2" s="1113">
        <v>35</v>
      </c>
      <c r="AL2" s="1113">
        <v>36</v>
      </c>
      <c r="AM2" s="1113">
        <v>37</v>
      </c>
      <c r="AN2" s="1113">
        <v>38</v>
      </c>
      <c r="AO2" s="1112">
        <v>39</v>
      </c>
      <c r="AP2" s="1111"/>
      <c r="AQ2" s="1111"/>
    </row>
    <row r="3" spans="1:43" ht="33.75">
      <c r="A3" s="4"/>
      <c r="B3" s="5"/>
      <c r="C3" s="6" t="s">
        <v>0</v>
      </c>
      <c r="D3" s="7" t="s">
        <v>1198</v>
      </c>
      <c r="E3" s="7" t="s">
        <v>1197</v>
      </c>
      <c r="F3" s="7" t="s">
        <v>3</v>
      </c>
      <c r="G3" s="7" t="s">
        <v>4</v>
      </c>
      <c r="H3" s="7" t="s">
        <v>5</v>
      </c>
      <c r="I3" s="7" t="s">
        <v>6</v>
      </c>
      <c r="J3" s="7" t="s">
        <v>7</v>
      </c>
      <c r="K3" s="7" t="s">
        <v>8</v>
      </c>
      <c r="L3" s="7" t="s">
        <v>576</v>
      </c>
      <c r="M3" s="7" t="s">
        <v>9</v>
      </c>
      <c r="N3" s="7" t="s">
        <v>10</v>
      </c>
      <c r="O3" s="7" t="s">
        <v>11</v>
      </c>
      <c r="P3" s="7" t="s">
        <v>12</v>
      </c>
      <c r="Q3" s="7" t="s">
        <v>418</v>
      </c>
      <c r="R3" s="7" t="s">
        <v>419</v>
      </c>
      <c r="S3" s="7" t="s">
        <v>420</v>
      </c>
      <c r="T3" s="7" t="s">
        <v>14</v>
      </c>
      <c r="U3" s="7" t="s">
        <v>13</v>
      </c>
      <c r="V3" s="7" t="s">
        <v>577</v>
      </c>
      <c r="W3" s="7" t="s">
        <v>15</v>
      </c>
      <c r="X3" s="7" t="s">
        <v>16</v>
      </c>
      <c r="Y3" s="7" t="s">
        <v>17</v>
      </c>
      <c r="Z3" s="7" t="s">
        <v>18</v>
      </c>
      <c r="AA3" s="7" t="s">
        <v>29</v>
      </c>
      <c r="AB3" s="7" t="s">
        <v>30</v>
      </c>
      <c r="AC3" s="7" t="s">
        <v>19</v>
      </c>
      <c r="AD3" s="7" t="s">
        <v>20</v>
      </c>
      <c r="AE3" s="7" t="s">
        <v>21</v>
      </c>
      <c r="AF3" s="7" t="s">
        <v>32</v>
      </c>
      <c r="AG3" s="7" t="s">
        <v>22</v>
      </c>
      <c r="AH3" s="7" t="s">
        <v>23</v>
      </c>
      <c r="AI3" s="7" t="s">
        <v>24</v>
      </c>
      <c r="AJ3" s="7" t="s">
        <v>31</v>
      </c>
      <c r="AK3" s="7" t="s">
        <v>447</v>
      </c>
      <c r="AL3" s="7" t="s">
        <v>25</v>
      </c>
      <c r="AM3" s="7" t="s">
        <v>26</v>
      </c>
      <c r="AN3" s="7" t="s">
        <v>27</v>
      </c>
      <c r="AO3" s="8" t="s">
        <v>28</v>
      </c>
      <c r="AP3" s="1110" t="s">
        <v>1200</v>
      </c>
      <c r="AQ3" s="1110" t="s">
        <v>1199</v>
      </c>
    </row>
    <row r="4" spans="1:43">
      <c r="A4" s="1064">
        <v>1</v>
      </c>
      <c r="B4" s="3" t="s">
        <v>0</v>
      </c>
      <c r="C4" s="1109">
        <v>1.0597140789406647</v>
      </c>
      <c r="D4" s="1108">
        <v>1.5432966456309885E-3</v>
      </c>
      <c r="E4" s="1108">
        <v>1.4926376160267932E-3</v>
      </c>
      <c r="F4" s="1108">
        <v>2.1641342140101933E-5</v>
      </c>
      <c r="G4" s="1108">
        <v>0.1178345998143869</v>
      </c>
      <c r="H4" s="1108">
        <v>1.9272005352762259E-4</v>
      </c>
      <c r="I4" s="1108">
        <v>6.3457973759540893E-4</v>
      </c>
      <c r="J4" s="1108">
        <v>2.1186692105589302E-3</v>
      </c>
      <c r="K4" s="1108">
        <v>1.6012015063205347E-5</v>
      </c>
      <c r="L4" s="1108">
        <v>1.0498240635005737E-3</v>
      </c>
      <c r="M4" s="1108">
        <v>4.1172110555799959E-5</v>
      </c>
      <c r="N4" s="1108">
        <v>1.7528644063421172E-5</v>
      </c>
      <c r="O4" s="1108">
        <v>3.2599342265861843E-5</v>
      </c>
      <c r="P4" s="1108">
        <v>1.465034950034896E-5</v>
      </c>
      <c r="Q4" s="1108">
        <v>1.585567464712523E-5</v>
      </c>
      <c r="R4" s="1108">
        <v>1.744522963491299E-5</v>
      </c>
      <c r="S4" s="1108">
        <v>2.6368900751532402E-5</v>
      </c>
      <c r="T4" s="1108">
        <v>2.0192758874663266E-5</v>
      </c>
      <c r="U4" s="1108">
        <v>2.0419716042155685E-5</v>
      </c>
      <c r="V4" s="1108">
        <v>2.3904642490307098E-5</v>
      </c>
      <c r="W4" s="1108">
        <v>1.6183101491000612E-5</v>
      </c>
      <c r="X4" s="1108">
        <v>2.4201976037761691E-3</v>
      </c>
      <c r="Y4" s="1108">
        <v>6.2661604060546613E-4</v>
      </c>
      <c r="Z4" s="1108">
        <v>2.3623651545713639E-5</v>
      </c>
      <c r="AA4" s="1108">
        <v>5.6007983197955018E-5</v>
      </c>
      <c r="AB4" s="1108">
        <v>2.1290547590931564E-5</v>
      </c>
      <c r="AC4" s="1108">
        <v>1.1545698622397175E-4</v>
      </c>
      <c r="AD4" s="1108">
        <v>2.7746546863115852E-5</v>
      </c>
      <c r="AE4" s="1108">
        <v>1.3701496724486253E-5</v>
      </c>
      <c r="AF4" s="1108">
        <v>4.8174506539231726E-5</v>
      </c>
      <c r="AG4" s="1108">
        <v>1.3978077314680913E-4</v>
      </c>
      <c r="AH4" s="1108">
        <v>4.2720766186461835E-5</v>
      </c>
      <c r="AI4" s="1108">
        <v>1.3096243639816344E-3</v>
      </c>
      <c r="AJ4" s="1108">
        <v>1.7937030103527621E-3</v>
      </c>
      <c r="AK4" s="1108">
        <v>1.1015976710407771E-3</v>
      </c>
      <c r="AL4" s="1108">
        <v>3.524940556672456E-5</v>
      </c>
      <c r="AM4" s="1108">
        <v>1.3079390403958091E-2</v>
      </c>
      <c r="AN4" s="1108">
        <v>1.5716158998484433E-4</v>
      </c>
      <c r="AO4" s="1107">
        <v>1.4820152506598945E-4</v>
      </c>
      <c r="AP4" s="1106">
        <v>1.2060246247817639</v>
      </c>
      <c r="AQ4" s="1106">
        <v>0.96083614452093413</v>
      </c>
    </row>
    <row r="5" spans="1:43">
      <c r="A5" s="685">
        <v>2</v>
      </c>
      <c r="B5" s="9" t="s">
        <v>1198</v>
      </c>
      <c r="C5" s="1094">
        <v>4.9630028252548085E-4</v>
      </c>
      <c r="D5" s="1097">
        <v>1.1261101097967634</v>
      </c>
      <c r="E5" s="1097">
        <v>6.7534811159127424E-5</v>
      </c>
      <c r="F5" s="1097">
        <v>2.0896240380399971E-4</v>
      </c>
      <c r="G5" s="1097">
        <v>8.8167757493487801E-4</v>
      </c>
      <c r="H5" s="1097">
        <v>1.2960280498629337E-4</v>
      </c>
      <c r="I5" s="1097">
        <v>7.9153120377465316E-2</v>
      </c>
      <c r="J5" s="1097">
        <v>5.7067696259060694E-4</v>
      </c>
      <c r="K5" s="1097">
        <v>2.553915630199096E-5</v>
      </c>
      <c r="L5" s="1097">
        <v>1.4939568772266815E-4</v>
      </c>
      <c r="M5" s="1097">
        <v>6.2119903068862472E-4</v>
      </c>
      <c r="N5" s="1097">
        <v>4.8557148825589984E-5</v>
      </c>
      <c r="O5" s="1097">
        <v>4.5925851424182248E-5</v>
      </c>
      <c r="P5" s="1097">
        <v>6.1553753750896441E-5</v>
      </c>
      <c r="Q5" s="1097">
        <v>5.7874316292630374E-5</v>
      </c>
      <c r="R5" s="1097">
        <v>4.1992589211786675E-5</v>
      </c>
      <c r="S5" s="1097">
        <v>2.058543003782607E-4</v>
      </c>
      <c r="T5" s="1097">
        <v>1.4732361259822859E-4</v>
      </c>
      <c r="U5" s="1097">
        <v>1.4337071952889445E-4</v>
      </c>
      <c r="V5" s="1097">
        <v>1.1316189991447097E-4</v>
      </c>
      <c r="W5" s="1097">
        <v>4.0018008818379961E-5</v>
      </c>
      <c r="X5" s="1097">
        <v>1.2357159686085058E-3</v>
      </c>
      <c r="Y5" s="1097">
        <v>7.8119260047047315E-4</v>
      </c>
      <c r="Z5" s="1097">
        <v>9.7746932663059111E-5</v>
      </c>
      <c r="AA5" s="1097">
        <v>1.2482352706467498E-4</v>
      </c>
      <c r="AB5" s="1097">
        <v>1.1015078795914104E-4</v>
      </c>
      <c r="AC5" s="1097">
        <v>1.8399539135015817E-4</v>
      </c>
      <c r="AD5" s="1097">
        <v>1.4072281036984761E-4</v>
      </c>
      <c r="AE5" s="1097">
        <v>2.4990214173907701E-5</v>
      </c>
      <c r="AF5" s="1097">
        <v>8.9684379282866823E-5</v>
      </c>
      <c r="AG5" s="1097">
        <v>3.8647515031346328E-4</v>
      </c>
      <c r="AH5" s="1097">
        <v>8.079587627009029E-5</v>
      </c>
      <c r="AI5" s="1097">
        <v>1.8894722780891449E-4</v>
      </c>
      <c r="AJ5" s="1097">
        <v>2.1939159537554559E-4</v>
      </c>
      <c r="AK5" s="1097">
        <v>4.0857958127231577E-4</v>
      </c>
      <c r="AL5" s="1097">
        <v>1.1651361087505472E-4</v>
      </c>
      <c r="AM5" s="1097">
        <v>1.1476554312091145E-3</v>
      </c>
      <c r="AN5" s="1097">
        <v>7.4831377917291449E-3</v>
      </c>
      <c r="AO5" s="1099">
        <v>7.6861516866897381E-5</v>
      </c>
      <c r="AP5" s="1098">
        <v>1.222217131483349</v>
      </c>
      <c r="AQ5" s="1098">
        <v>0.97373666528110991</v>
      </c>
    </row>
    <row r="6" spans="1:43">
      <c r="A6" s="685">
        <v>3</v>
      </c>
      <c r="B6" s="9" t="s">
        <v>1197</v>
      </c>
      <c r="C6" s="1094">
        <v>9.6976295604830207E-5</v>
      </c>
      <c r="D6" s="1097">
        <v>2.383022373888518E-5</v>
      </c>
      <c r="E6" s="1097">
        <v>1.0043582715291728</v>
      </c>
      <c r="F6" s="1097">
        <v>2.8554630121947694E-6</v>
      </c>
      <c r="G6" s="1097">
        <v>3.7650664222217594E-3</v>
      </c>
      <c r="H6" s="1097">
        <v>1.492088527729784E-5</v>
      </c>
      <c r="I6" s="1097">
        <v>1.241162513326493E-5</v>
      </c>
      <c r="J6" s="1097">
        <v>4.3155514632422522E-5</v>
      </c>
      <c r="K6" s="1097">
        <v>1.2486539517422265E-6</v>
      </c>
      <c r="L6" s="1097">
        <v>2.0942206904182624E-6</v>
      </c>
      <c r="M6" s="1097">
        <v>7.1903854701839254E-6</v>
      </c>
      <c r="N6" s="1097">
        <v>4.2414281763114272E-6</v>
      </c>
      <c r="O6" s="1097">
        <v>1.8055387496860912E-5</v>
      </c>
      <c r="P6" s="1097">
        <v>1.4448745742381169E-6</v>
      </c>
      <c r="Q6" s="1097">
        <v>1.3529815624207939E-6</v>
      </c>
      <c r="R6" s="1097">
        <v>2.0289620202770165E-6</v>
      </c>
      <c r="S6" s="1097">
        <v>3.7153728087364643E-6</v>
      </c>
      <c r="T6" s="1097">
        <v>2.8983034495666286E-6</v>
      </c>
      <c r="U6" s="1097">
        <v>1.9500345993688039E-6</v>
      </c>
      <c r="V6" s="1097">
        <v>3.7812920942436486E-6</v>
      </c>
      <c r="W6" s="1097">
        <v>1.2380551338529741E-6</v>
      </c>
      <c r="X6" s="1097">
        <v>1.9413605469564164E-3</v>
      </c>
      <c r="Y6" s="1097">
        <v>3.0521292917698263E-6</v>
      </c>
      <c r="Z6" s="1097">
        <v>4.8156241260913624E-6</v>
      </c>
      <c r="AA6" s="1097">
        <v>3.8322312617584233E-6</v>
      </c>
      <c r="AB6" s="1097">
        <v>3.0097998216574378E-6</v>
      </c>
      <c r="AC6" s="1097">
        <v>5.0190820478931307E-6</v>
      </c>
      <c r="AD6" s="1097">
        <v>8.3196750944037372E-6</v>
      </c>
      <c r="AE6" s="1097">
        <v>9.5378468875694445E-7</v>
      </c>
      <c r="AF6" s="1097">
        <v>3.9123302627720499E-6</v>
      </c>
      <c r="AG6" s="1097">
        <v>1.9119803218682407E-5</v>
      </c>
      <c r="AH6" s="1097">
        <v>5.9362082435103716E-6</v>
      </c>
      <c r="AI6" s="1097">
        <v>2.7829556609878476E-5</v>
      </c>
      <c r="AJ6" s="1097">
        <v>1.9230204275565312E-4</v>
      </c>
      <c r="AK6" s="1097">
        <v>2.3085862024906839E-5</v>
      </c>
      <c r="AL6" s="1097">
        <v>6.1757677902739521E-6</v>
      </c>
      <c r="AM6" s="1097">
        <v>1.192593205746186E-3</v>
      </c>
      <c r="AN6" s="1097">
        <v>5.8950206203330882E-5</v>
      </c>
      <c r="AO6" s="1099">
        <v>8.7036504057318913E-6</v>
      </c>
      <c r="AP6" s="1098">
        <v>1.011877699417371</v>
      </c>
      <c r="AQ6" s="1098">
        <v>0.80615988053380971</v>
      </c>
    </row>
    <row r="7" spans="1:43">
      <c r="A7" s="685">
        <v>4</v>
      </c>
      <c r="B7" s="9" t="s">
        <v>3</v>
      </c>
      <c r="C7" s="1094">
        <v>2.1321299499690245E-4</v>
      </c>
      <c r="D7" s="1097">
        <v>1.2865209519533755E-4</v>
      </c>
      <c r="E7" s="1097">
        <v>8.4392762981940189E-5</v>
      </c>
      <c r="F7" s="1097">
        <v>1.0007144096927441</v>
      </c>
      <c r="G7" s="1097">
        <v>3.1493245071141868E-4</v>
      </c>
      <c r="H7" s="1097">
        <v>3.9820741322669925E-4</v>
      </c>
      <c r="I7" s="1097">
        <v>1.2898632571353692E-3</v>
      </c>
      <c r="J7" s="1097">
        <v>6.295964010009402E-4</v>
      </c>
      <c r="K7" s="1097">
        <v>4.2246579963708709E-3</v>
      </c>
      <c r="L7" s="1097">
        <v>5.0321018370300976E-4</v>
      </c>
      <c r="M7" s="1097">
        <v>4.1708629662226696E-3</v>
      </c>
      <c r="N7" s="1097">
        <v>1.5992446497496643E-3</v>
      </c>
      <c r="O7" s="1097">
        <v>1.9390775759162406E-2</v>
      </c>
      <c r="P7" s="1097">
        <v>5.0725993479486286E-4</v>
      </c>
      <c r="Q7" s="1097">
        <v>4.0355220139340228E-4</v>
      </c>
      <c r="R7" s="1097">
        <v>2.6819119440827917E-4</v>
      </c>
      <c r="S7" s="1097">
        <v>4.5834996650907507E-4</v>
      </c>
      <c r="T7" s="1097">
        <v>6.0069635561813244E-4</v>
      </c>
      <c r="U7" s="1097">
        <v>4.1112097133530039E-4</v>
      </c>
      <c r="V7" s="1097">
        <v>2.457259828871197E-4</v>
      </c>
      <c r="W7" s="1097">
        <v>3.1212373888554566E-4</v>
      </c>
      <c r="X7" s="1097">
        <v>3.8036420961721433E-4</v>
      </c>
      <c r="Y7" s="1097">
        <v>7.0104922847399138E-4</v>
      </c>
      <c r="Z7" s="1097">
        <v>1.7843343405233636E-2</v>
      </c>
      <c r="AA7" s="1097">
        <v>7.1413825837426189E-4</v>
      </c>
      <c r="AB7" s="1097">
        <v>1.0575068257601492E-3</v>
      </c>
      <c r="AC7" s="1097">
        <v>4.3178558947918125E-4</v>
      </c>
      <c r="AD7" s="1097">
        <v>1.0534127082897965E-4</v>
      </c>
      <c r="AE7" s="1097">
        <v>3.6404537941409468E-5</v>
      </c>
      <c r="AF7" s="1097">
        <v>1.6898684048481438E-4</v>
      </c>
      <c r="AG7" s="1097">
        <v>1.6897563695304703E-4</v>
      </c>
      <c r="AH7" s="1097">
        <v>2.293444984808062E-4</v>
      </c>
      <c r="AI7" s="1097">
        <v>3.5806041014621901E-4</v>
      </c>
      <c r="AJ7" s="1097">
        <v>2.2891149357809096E-4</v>
      </c>
      <c r="AK7" s="1097">
        <v>1.1614396385212394E-4</v>
      </c>
      <c r="AL7" s="1097">
        <v>1.1534590434435288E-4</v>
      </c>
      <c r="AM7" s="1097">
        <v>6.4950252130865482E-4</v>
      </c>
      <c r="AN7" s="1097">
        <v>2.151953338269172E-4</v>
      </c>
      <c r="AO7" s="1099">
        <v>1.9437055363417653E-4</v>
      </c>
      <c r="AP7" s="1098">
        <v>1.0605838094513518</v>
      </c>
      <c r="AQ7" s="1098">
        <v>0.84496389001921379</v>
      </c>
    </row>
    <row r="8" spans="1:43">
      <c r="A8" s="686">
        <v>5</v>
      </c>
      <c r="B8" s="1105" t="s">
        <v>4</v>
      </c>
      <c r="C8" s="1104">
        <v>2.6812684127302245E-2</v>
      </c>
      <c r="D8" s="1103">
        <v>5.9766308098390432E-3</v>
      </c>
      <c r="E8" s="1103">
        <v>1.3165001072214298E-2</v>
      </c>
      <c r="F8" s="1103">
        <v>3.0158731722496171E-5</v>
      </c>
      <c r="G8" s="1103">
        <v>1.055706273949875</v>
      </c>
      <c r="H8" s="1103">
        <v>4.1544807201320312E-5</v>
      </c>
      <c r="I8" s="1103">
        <v>1.2637627293095748E-3</v>
      </c>
      <c r="J8" s="1103">
        <v>2.8416158707699471E-3</v>
      </c>
      <c r="K8" s="1103">
        <v>1.9326335366039617E-5</v>
      </c>
      <c r="L8" s="1103">
        <v>7.5831345724639969E-5</v>
      </c>
      <c r="M8" s="1103">
        <v>1.3024790452103072E-4</v>
      </c>
      <c r="N8" s="1103">
        <v>1.9712192436604483E-5</v>
      </c>
      <c r="O8" s="1103">
        <v>1.8555476339799172E-5</v>
      </c>
      <c r="P8" s="1103">
        <v>1.6637417268480416E-5</v>
      </c>
      <c r="Q8" s="1103">
        <v>2.0691697211809769E-5</v>
      </c>
      <c r="R8" s="1103">
        <v>1.9191775981918797E-5</v>
      </c>
      <c r="S8" s="1103">
        <v>2.1251551916349808E-5</v>
      </c>
      <c r="T8" s="1103">
        <v>2.1182946879593967E-5</v>
      </c>
      <c r="U8" s="1103">
        <v>1.7677739206112378E-5</v>
      </c>
      <c r="V8" s="1103">
        <v>1.8099485843219619E-5</v>
      </c>
      <c r="W8" s="1103">
        <v>1.1590493283062901E-5</v>
      </c>
      <c r="X8" s="1103">
        <v>6.1610491383891407E-4</v>
      </c>
      <c r="Y8" s="1103">
        <v>8.0600619934929123E-5</v>
      </c>
      <c r="Z8" s="1103">
        <v>2.0197638563926047E-5</v>
      </c>
      <c r="AA8" s="1103">
        <v>4.5771082534571909E-5</v>
      </c>
      <c r="AB8" s="1103">
        <v>3.6173952216008863E-5</v>
      </c>
      <c r="AC8" s="1103">
        <v>9.368619119794628E-5</v>
      </c>
      <c r="AD8" s="1103">
        <v>3.6140516675777842E-5</v>
      </c>
      <c r="AE8" s="1103">
        <v>1.4706392711971465E-5</v>
      </c>
      <c r="AF8" s="1103">
        <v>7.9529737776819526E-5</v>
      </c>
      <c r="AG8" s="1103">
        <v>3.3544762561429393E-4</v>
      </c>
      <c r="AH8" s="1103">
        <v>1.0235515074732577E-4</v>
      </c>
      <c r="AI8" s="1103">
        <v>1.628569840045371E-3</v>
      </c>
      <c r="AJ8" s="1103">
        <v>3.1880810596525925E-3</v>
      </c>
      <c r="AK8" s="1103">
        <v>5.0208496040908849E-4</v>
      </c>
      <c r="AL8" s="1103">
        <v>5.962836921389327E-5</v>
      </c>
      <c r="AM8" s="1103">
        <v>3.6819651924699617E-2</v>
      </c>
      <c r="AN8" s="1103">
        <v>1.5470223893628547E-4</v>
      </c>
      <c r="AO8" s="1102">
        <v>9.8321186331452371E-4</v>
      </c>
      <c r="AP8" s="1101">
        <v>1.1510443125382972</v>
      </c>
      <c r="AQ8" s="1101">
        <v>0.91703349724901051</v>
      </c>
    </row>
    <row r="9" spans="1:43">
      <c r="A9" s="685">
        <v>6</v>
      </c>
      <c r="B9" s="9" t="s">
        <v>5</v>
      </c>
      <c r="C9" s="1094">
        <v>2.4995855641649751E-4</v>
      </c>
      <c r="D9" s="1097">
        <v>7.8663668137174129E-5</v>
      </c>
      <c r="E9" s="1097">
        <v>1.0717624925122287E-3</v>
      </c>
      <c r="F9" s="1097">
        <v>1.927252170959632E-4</v>
      </c>
      <c r="G9" s="1097">
        <v>1.0355262419518793E-4</v>
      </c>
      <c r="H9" s="1097">
        <v>1.0115421392426864</v>
      </c>
      <c r="I9" s="1097">
        <v>1.6877411103886276E-4</v>
      </c>
      <c r="J9" s="1097">
        <v>7.0514262803987417E-5</v>
      </c>
      <c r="K9" s="1097">
        <v>2.3926423639671013E-5</v>
      </c>
      <c r="L9" s="1097">
        <v>2.2584350744873682E-4</v>
      </c>
      <c r="M9" s="1097">
        <v>1.0881220637892215E-4</v>
      </c>
      <c r="N9" s="1097">
        <v>4.6700825850666143E-5</v>
      </c>
      <c r="O9" s="1097">
        <v>2.4614051583821563E-5</v>
      </c>
      <c r="P9" s="1097">
        <v>6.3859132034492673E-5</v>
      </c>
      <c r="Q9" s="1097">
        <v>7.1934084180871603E-5</v>
      </c>
      <c r="R9" s="1097">
        <v>9.1660755337210896E-5</v>
      </c>
      <c r="S9" s="1097">
        <v>7.4370267412186911E-5</v>
      </c>
      <c r="T9" s="1097">
        <v>1.5072766136135527E-4</v>
      </c>
      <c r="U9" s="1097">
        <v>5.9764502586633653E-5</v>
      </c>
      <c r="V9" s="1097">
        <v>7.7507889645013733E-5</v>
      </c>
      <c r="W9" s="1097">
        <v>6.5512014633311062E-5</v>
      </c>
      <c r="X9" s="1097">
        <v>1.8102385721675392E-4</v>
      </c>
      <c r="Y9" s="1097">
        <v>1.4345910360321875E-4</v>
      </c>
      <c r="Z9" s="1097">
        <v>2.5762057222617447E-5</v>
      </c>
      <c r="AA9" s="1097">
        <v>7.7842088527292475E-5</v>
      </c>
      <c r="AB9" s="1097">
        <v>1.0109587630969455E-4</v>
      </c>
      <c r="AC9" s="1097">
        <v>2.0555558680556468E-4</v>
      </c>
      <c r="AD9" s="1097">
        <v>8.2484577899855972E-5</v>
      </c>
      <c r="AE9" s="1097">
        <v>8.1535136591225196E-6</v>
      </c>
      <c r="AF9" s="1097">
        <v>8.5450519734935228E-5</v>
      </c>
      <c r="AG9" s="1097">
        <v>5.9554451439679929E-5</v>
      </c>
      <c r="AH9" s="1097">
        <v>1.7708694765845417E-4</v>
      </c>
      <c r="AI9" s="1097">
        <v>3.9759485666522227E-5</v>
      </c>
      <c r="AJ9" s="1097">
        <v>1.4604098937220363E-4</v>
      </c>
      <c r="AK9" s="1097">
        <v>1.2785905729702305E-3</v>
      </c>
      <c r="AL9" s="1097">
        <v>1.0807222290560469E-4</v>
      </c>
      <c r="AM9" s="1097">
        <v>2.3739773130098651E-4</v>
      </c>
      <c r="AN9" s="1097">
        <v>8.8114145532418059E-4</v>
      </c>
      <c r="AO9" s="1099">
        <v>8.249611373074004E-5</v>
      </c>
      <c r="AP9" s="1098">
        <v>1.0184842906483265</v>
      </c>
      <c r="AQ9" s="1098">
        <v>0.81142333164114155</v>
      </c>
    </row>
    <row r="10" spans="1:43">
      <c r="A10" s="685">
        <v>7</v>
      </c>
      <c r="B10" s="9" t="s">
        <v>6</v>
      </c>
      <c r="C10" s="1094">
        <v>5.189368302256755E-3</v>
      </c>
      <c r="D10" s="1097">
        <v>2.2249861002829117E-3</v>
      </c>
      <c r="E10" s="1097">
        <v>8.1795766264383088E-4</v>
      </c>
      <c r="F10" s="1097">
        <v>1.167385501927532E-3</v>
      </c>
      <c r="G10" s="1097">
        <v>5.4410469054311742E-3</v>
      </c>
      <c r="H10" s="1097">
        <v>1.7266539166324083E-3</v>
      </c>
      <c r="I10" s="1097">
        <v>1.0687402740710543</v>
      </c>
      <c r="J10" s="1097">
        <v>5.2376084943366735E-3</v>
      </c>
      <c r="K10" s="1097">
        <v>3.2718405689685886E-4</v>
      </c>
      <c r="L10" s="1097">
        <v>1.985600999868603E-3</v>
      </c>
      <c r="M10" s="1097">
        <v>8.3620578220076937E-3</v>
      </c>
      <c r="N10" s="1097">
        <v>6.4131826466000115E-4</v>
      </c>
      <c r="O10" s="1097">
        <v>5.6589520473668959E-4</v>
      </c>
      <c r="P10" s="1097">
        <v>8.217680753097444E-4</v>
      </c>
      <c r="Q10" s="1097">
        <v>7.7380151374144561E-4</v>
      </c>
      <c r="R10" s="1097">
        <v>5.5902053010214797E-4</v>
      </c>
      <c r="S10" s="1097">
        <v>2.7691703287283623E-3</v>
      </c>
      <c r="T10" s="1097">
        <v>1.9764193211801078E-3</v>
      </c>
      <c r="U10" s="1097">
        <v>1.9278253184837842E-3</v>
      </c>
      <c r="V10" s="1097">
        <v>1.5183907747289122E-3</v>
      </c>
      <c r="W10" s="1097">
        <v>5.3428303619455395E-4</v>
      </c>
      <c r="X10" s="1097">
        <v>1.5119911692261316E-2</v>
      </c>
      <c r="Y10" s="1097">
        <v>9.737731549628972E-3</v>
      </c>
      <c r="Z10" s="1097">
        <v>1.2714112431870782E-3</v>
      </c>
      <c r="AA10" s="1097">
        <v>1.6447511560942663E-3</v>
      </c>
      <c r="AB10" s="1097">
        <v>1.4742128502177425E-3</v>
      </c>
      <c r="AC10" s="1097">
        <v>2.4638474667999085E-3</v>
      </c>
      <c r="AD10" s="1097">
        <v>1.8824660605759899E-3</v>
      </c>
      <c r="AE10" s="1097">
        <v>3.2430071332363093E-4</v>
      </c>
      <c r="AF10" s="1097">
        <v>1.1940527645304866E-3</v>
      </c>
      <c r="AG10" s="1097">
        <v>5.0909787863993965E-3</v>
      </c>
      <c r="AH10" s="1097">
        <v>1.0401790443377039E-3</v>
      </c>
      <c r="AI10" s="1097">
        <v>1.947933711409393E-3</v>
      </c>
      <c r="AJ10" s="1097">
        <v>1.9207297272525201E-3</v>
      </c>
      <c r="AK10" s="1097">
        <v>5.4632774484250496E-3</v>
      </c>
      <c r="AL10" s="1097">
        <v>1.549067003622171E-3</v>
      </c>
      <c r="AM10" s="1097">
        <v>2.209794390493998E-3</v>
      </c>
      <c r="AN10" s="1097">
        <v>0.10098799419672794</v>
      </c>
      <c r="AO10" s="1099">
        <v>9.9112836937011693E-4</v>
      </c>
      <c r="AP10" s="1098">
        <v>1.2696217843758622</v>
      </c>
      <c r="AQ10" s="1098">
        <v>1.0115038078266758</v>
      </c>
    </row>
    <row r="11" spans="1:43">
      <c r="A11" s="685">
        <v>8</v>
      </c>
      <c r="B11" s="9" t="s">
        <v>7</v>
      </c>
      <c r="C11" s="1094">
        <v>4.2227019958623081E-3</v>
      </c>
      <c r="D11" s="1097">
        <v>8.321710047545364E-5</v>
      </c>
      <c r="E11" s="1097">
        <v>2.2586964678686806E-4</v>
      </c>
      <c r="F11" s="1097">
        <v>4.8194985707223075E-4</v>
      </c>
      <c r="G11" s="1097">
        <v>8.922587405882145E-4</v>
      </c>
      <c r="H11" s="1097">
        <v>1.5215359074325851E-3</v>
      </c>
      <c r="I11" s="1097">
        <v>2.578401103808141E-3</v>
      </c>
      <c r="J11" s="1097">
        <v>1.0095721138124019</v>
      </c>
      <c r="K11" s="1097">
        <v>1.8436798424298843E-3</v>
      </c>
      <c r="L11" s="1097">
        <v>9.2495321830973962E-3</v>
      </c>
      <c r="M11" s="1097">
        <v>2.1439640163812643E-3</v>
      </c>
      <c r="N11" s="1097">
        <v>2.7215064234220658E-4</v>
      </c>
      <c r="O11" s="1097">
        <v>2.1383281274006024E-4</v>
      </c>
      <c r="P11" s="1097">
        <v>5.9680138653210005E-4</v>
      </c>
      <c r="Q11" s="1097">
        <v>2.9967291577349291E-4</v>
      </c>
      <c r="R11" s="1097">
        <v>2.5040328612255908E-4</v>
      </c>
      <c r="S11" s="1097">
        <v>8.8421362192704547E-4</v>
      </c>
      <c r="T11" s="1097">
        <v>7.9283204399889626E-4</v>
      </c>
      <c r="U11" s="1097">
        <v>5.328487606211618E-4</v>
      </c>
      <c r="V11" s="1097">
        <v>4.7518937618875381E-4</v>
      </c>
      <c r="W11" s="1097">
        <v>7.5592929704568104E-4</v>
      </c>
      <c r="X11" s="1097">
        <v>1.4027767738228887E-3</v>
      </c>
      <c r="Y11" s="1097">
        <v>3.6328361417436962E-4</v>
      </c>
      <c r="Z11" s="1097">
        <v>7.1058565134314423E-5</v>
      </c>
      <c r="AA11" s="1097">
        <v>5.8921090000199486E-4</v>
      </c>
      <c r="AB11" s="1097">
        <v>7.4371835270626912E-4</v>
      </c>
      <c r="AC11" s="1097">
        <v>5.400446653252906E-5</v>
      </c>
      <c r="AD11" s="1097">
        <v>5.2701849911818674E-5</v>
      </c>
      <c r="AE11" s="1097">
        <v>1.2643397251907902E-5</v>
      </c>
      <c r="AF11" s="1097">
        <v>8.9256764127183892E-5</v>
      </c>
      <c r="AG11" s="1097">
        <v>1.667017972933955E-4</v>
      </c>
      <c r="AH11" s="1097">
        <v>1.0261724107369234E-4</v>
      </c>
      <c r="AI11" s="1097">
        <v>2.9305571352804526E-4</v>
      </c>
      <c r="AJ11" s="1097">
        <v>6.7409524284040229E-3</v>
      </c>
      <c r="AK11" s="1097">
        <v>2.0190070808176702E-4</v>
      </c>
      <c r="AL11" s="1097">
        <v>3.1391978739289569E-4</v>
      </c>
      <c r="AM11" s="1097">
        <v>4.0256542259454992E-4</v>
      </c>
      <c r="AN11" s="1097">
        <v>8.2140194370158468E-4</v>
      </c>
      <c r="AO11" s="1099">
        <v>4.4206130171244224E-4</v>
      </c>
      <c r="AP11" s="1098">
        <v>1.0507529293770741</v>
      </c>
      <c r="AQ11" s="1098">
        <v>0.83713165781290544</v>
      </c>
    </row>
    <row r="12" spans="1:43">
      <c r="A12" s="685">
        <v>9</v>
      </c>
      <c r="B12" s="9" t="s">
        <v>8</v>
      </c>
      <c r="C12" s="1094">
        <v>4.8154492141496883E-4</v>
      </c>
      <c r="D12" s="1097">
        <v>5.7262811476527979E-4</v>
      </c>
      <c r="E12" s="1097">
        <v>2.243281050802402E-3</v>
      </c>
      <c r="F12" s="1097">
        <v>1.1662917399570235E-3</v>
      </c>
      <c r="G12" s="1097">
        <v>3.7323055429722347E-4</v>
      </c>
      <c r="H12" s="1097">
        <v>2.3238208587140704E-4</v>
      </c>
      <c r="I12" s="1097">
        <v>4.864922562791124E-4</v>
      </c>
      <c r="J12" s="1097">
        <v>3.3382759001436031E-4</v>
      </c>
      <c r="K12" s="1097">
        <v>1.0106211987255471</v>
      </c>
      <c r="L12" s="1097">
        <v>2.1154234903640975E-4</v>
      </c>
      <c r="M12" s="1097">
        <v>9.2412132705013315E-4</v>
      </c>
      <c r="N12" s="1097">
        <v>5.8079631519881135E-4</v>
      </c>
      <c r="O12" s="1097">
        <v>6.7782599654494862E-4</v>
      </c>
      <c r="P12" s="1097">
        <v>2.684945251008791E-4</v>
      </c>
      <c r="Q12" s="1097">
        <v>1.860970783295942E-4</v>
      </c>
      <c r="R12" s="1097">
        <v>1.4546495354038287E-4</v>
      </c>
      <c r="S12" s="1097">
        <v>2.0441622944435939E-4</v>
      </c>
      <c r="T12" s="1097">
        <v>1.9002151989430441E-4</v>
      </c>
      <c r="U12" s="1097">
        <v>1.52396515040075E-4</v>
      </c>
      <c r="V12" s="1097">
        <v>1.1977646962737403E-4</v>
      </c>
      <c r="W12" s="1097">
        <v>1.653158985424813E-4</v>
      </c>
      <c r="X12" s="1097">
        <v>5.9217764920121605E-4</v>
      </c>
      <c r="Y12" s="1097">
        <v>7.3943324671606431E-4</v>
      </c>
      <c r="Z12" s="1097">
        <v>2.2212027679205087E-3</v>
      </c>
      <c r="AA12" s="1097">
        <v>6.2871608939266555E-4</v>
      </c>
      <c r="AB12" s="1097">
        <v>7.4094483926890351E-4</v>
      </c>
      <c r="AC12" s="1097">
        <v>5.2740598225731563E-4</v>
      </c>
      <c r="AD12" s="1097">
        <v>1.8178643111122053E-4</v>
      </c>
      <c r="AE12" s="1097">
        <v>3.3776104677462001E-5</v>
      </c>
      <c r="AF12" s="1097">
        <v>5.7278156499131015E-3</v>
      </c>
      <c r="AG12" s="1097">
        <v>1.926905003160563E-4</v>
      </c>
      <c r="AH12" s="1097">
        <v>4.5294916793376462E-4</v>
      </c>
      <c r="AI12" s="1097">
        <v>2.7097410247218487E-4</v>
      </c>
      <c r="AJ12" s="1097">
        <v>1.9261873923747912E-4</v>
      </c>
      <c r="AK12" s="1097">
        <v>3.0334922391787574E-4</v>
      </c>
      <c r="AL12" s="1097">
        <v>1.8100572495543976E-4</v>
      </c>
      <c r="AM12" s="1097">
        <v>4.6763941134883591E-4</v>
      </c>
      <c r="AN12" s="1097">
        <v>3.073517366755523E-4</v>
      </c>
      <c r="AO12" s="1099">
        <v>1.0752988029132098E-3</v>
      </c>
      <c r="AP12" s="1098">
        <v>1.0351742823865275</v>
      </c>
      <c r="AQ12" s="1098">
        <v>0.824720197214447</v>
      </c>
    </row>
    <row r="13" spans="1:43">
      <c r="A13" s="686">
        <v>10</v>
      </c>
      <c r="B13" s="1105" t="s">
        <v>576</v>
      </c>
      <c r="C13" s="1104">
        <v>1.090883383956145E-3</v>
      </c>
      <c r="D13" s="1103">
        <v>1.8854995435185987E-3</v>
      </c>
      <c r="E13" s="1103">
        <v>3.1176572332452883E-3</v>
      </c>
      <c r="F13" s="1103">
        <v>1.16242958435916E-3</v>
      </c>
      <c r="G13" s="1103">
        <v>2.883059082904405E-3</v>
      </c>
      <c r="H13" s="1103">
        <v>1.4287429210979199E-3</v>
      </c>
      <c r="I13" s="1103">
        <v>1.1561187941507122E-3</v>
      </c>
      <c r="J13" s="1103">
        <v>5.3389337827241161E-3</v>
      </c>
      <c r="K13" s="1103">
        <v>2.9008316952288131E-4</v>
      </c>
      <c r="L13" s="1103">
        <v>1.0355360614250364</v>
      </c>
      <c r="M13" s="1103">
        <v>1.5713822286363909E-3</v>
      </c>
      <c r="N13" s="1103">
        <v>4.9256177073118078E-4</v>
      </c>
      <c r="O13" s="1103">
        <v>5.0050237341882852E-4</v>
      </c>
      <c r="P13" s="1103">
        <v>7.3067337070435506E-4</v>
      </c>
      <c r="Q13" s="1103">
        <v>1.7195537521071127E-3</v>
      </c>
      <c r="R13" s="1103">
        <v>2.5699553253706047E-3</v>
      </c>
      <c r="S13" s="1103">
        <v>9.8739167499762494E-3</v>
      </c>
      <c r="T13" s="1103">
        <v>2.5341665294608649E-3</v>
      </c>
      <c r="U13" s="1103">
        <v>6.7256337650356424E-3</v>
      </c>
      <c r="V13" s="1103">
        <v>6.6895277275684445E-3</v>
      </c>
      <c r="W13" s="1103">
        <v>6.915275533107574E-3</v>
      </c>
      <c r="X13" s="1103">
        <v>8.9346239163750653E-3</v>
      </c>
      <c r="Y13" s="1103">
        <v>2.4287745035062517E-3</v>
      </c>
      <c r="Z13" s="1103">
        <v>2.7039394799898656E-4</v>
      </c>
      <c r="AA13" s="1103">
        <v>7.0209317264118502E-3</v>
      </c>
      <c r="AB13" s="1103">
        <v>2.4474287209538849E-3</v>
      </c>
      <c r="AC13" s="1103">
        <v>1.3175613510688245E-3</v>
      </c>
      <c r="AD13" s="1103">
        <v>8.1287681764931157E-4</v>
      </c>
      <c r="AE13" s="1103">
        <v>1.7524561908986578E-4</v>
      </c>
      <c r="AF13" s="1103">
        <v>1.0849252476104051E-3</v>
      </c>
      <c r="AG13" s="1103">
        <v>7.2274528334139094E-4</v>
      </c>
      <c r="AH13" s="1103">
        <v>6.1911139616705878E-4</v>
      </c>
      <c r="AI13" s="1103">
        <v>6.790685721620325E-4</v>
      </c>
      <c r="AJ13" s="1103">
        <v>5.9631978529878248E-4</v>
      </c>
      <c r="AK13" s="1103">
        <v>1.7769614292035729E-3</v>
      </c>
      <c r="AL13" s="1103">
        <v>2.438513983260753E-3</v>
      </c>
      <c r="AM13" s="1103">
        <v>8.9963211131124509E-4</v>
      </c>
      <c r="AN13" s="1103">
        <v>8.1234012762670983E-3</v>
      </c>
      <c r="AO13" s="1102">
        <v>9.9572288278951043E-4</v>
      </c>
      <c r="AP13" s="1101">
        <v>1.1355568566170988</v>
      </c>
      <c r="AQ13" s="1101">
        <v>0.90469468829769661</v>
      </c>
    </row>
    <row r="14" spans="1:43">
      <c r="A14" s="685">
        <v>11</v>
      </c>
      <c r="B14" s="9" t="s">
        <v>9</v>
      </c>
      <c r="C14" s="1094">
        <v>1.2867230123832611E-3</v>
      </c>
      <c r="D14" s="1097">
        <v>3.2013910179677158E-4</v>
      </c>
      <c r="E14" s="1097">
        <v>8.8190688931856734E-5</v>
      </c>
      <c r="F14" s="1097">
        <v>5.8555529284361153E-4</v>
      </c>
      <c r="G14" s="1097">
        <v>2.1511984776016115E-3</v>
      </c>
      <c r="H14" s="1097">
        <v>2.9165400251156504E-4</v>
      </c>
      <c r="I14" s="1097">
        <v>9.8433795659611076E-4</v>
      </c>
      <c r="J14" s="1097">
        <v>4.4986098804312832E-3</v>
      </c>
      <c r="K14" s="1097">
        <v>4.2683852759294472E-3</v>
      </c>
      <c r="L14" s="1097">
        <v>1.4363764005927019E-3</v>
      </c>
      <c r="M14" s="1097">
        <v>1.0350726641696792</v>
      </c>
      <c r="N14" s="1097">
        <v>5.8278465326810185E-3</v>
      </c>
      <c r="O14" s="1097">
        <v>1.6390450542338498E-3</v>
      </c>
      <c r="P14" s="1097">
        <v>1.7350596228988995E-3</v>
      </c>
      <c r="Q14" s="1097">
        <v>5.8158068652418996E-3</v>
      </c>
      <c r="R14" s="1097">
        <v>1.9988379722404221E-3</v>
      </c>
      <c r="S14" s="1097">
        <v>1.3376042465191609E-2</v>
      </c>
      <c r="T14" s="1097">
        <v>1.5325136838677778E-2</v>
      </c>
      <c r="U14" s="1097">
        <v>3.3927873802861537E-3</v>
      </c>
      <c r="V14" s="1097">
        <v>1.2390838859525231E-3</v>
      </c>
      <c r="W14" s="1097">
        <v>9.6761857373590086E-4</v>
      </c>
      <c r="X14" s="1097">
        <v>2.0803516769460459E-3</v>
      </c>
      <c r="Y14" s="1097">
        <v>2.179087459990104E-2</v>
      </c>
      <c r="Z14" s="1097">
        <v>3.8947049664530468E-4</v>
      </c>
      <c r="AA14" s="1097">
        <v>2.7377819557188781E-3</v>
      </c>
      <c r="AB14" s="1097">
        <v>3.9506353139827328E-4</v>
      </c>
      <c r="AC14" s="1097">
        <v>2.6041805467699421E-4</v>
      </c>
      <c r="AD14" s="1097">
        <v>1.4612513759535681E-4</v>
      </c>
      <c r="AE14" s="1097">
        <v>2.660133668201391E-4</v>
      </c>
      <c r="AF14" s="1097">
        <v>3.1173049628850159E-4</v>
      </c>
      <c r="AG14" s="1097">
        <v>2.1831108017788739E-4</v>
      </c>
      <c r="AH14" s="1097">
        <v>3.7066770462780986E-4</v>
      </c>
      <c r="AI14" s="1097">
        <v>1.0607244647372826E-3</v>
      </c>
      <c r="AJ14" s="1097">
        <v>4.8627888191668446E-4</v>
      </c>
      <c r="AK14" s="1097">
        <v>3.7380731284675532E-4</v>
      </c>
      <c r="AL14" s="1097">
        <v>5.5062476832573972E-4</v>
      </c>
      <c r="AM14" s="1097">
        <v>7.8322115977488794E-4</v>
      </c>
      <c r="AN14" s="1097">
        <v>2.2013011534533383E-3</v>
      </c>
      <c r="AO14" s="1099">
        <v>1.9898943009082947E-3</v>
      </c>
      <c r="AP14" s="1098">
        <v>1.1387137595931973</v>
      </c>
      <c r="AQ14" s="1098">
        <v>0.90720978328154078</v>
      </c>
    </row>
    <row r="15" spans="1:43">
      <c r="A15" s="685">
        <v>12</v>
      </c>
      <c r="B15" s="9" t="s">
        <v>10</v>
      </c>
      <c r="C15" s="1094">
        <v>2.3763451324627193E-5</v>
      </c>
      <c r="D15" s="1097">
        <v>1.2147425731192908E-5</v>
      </c>
      <c r="E15" s="1097">
        <v>1.5485171306227194E-5</v>
      </c>
      <c r="F15" s="1097">
        <v>4.7129925992697968E-4</v>
      </c>
      <c r="G15" s="1097">
        <v>3.6471834163408883E-5</v>
      </c>
      <c r="H15" s="1097">
        <v>4.0678761451004591E-5</v>
      </c>
      <c r="I15" s="1097">
        <v>1.5567474355516258E-4</v>
      </c>
      <c r="J15" s="1097">
        <v>6.1923657968841693E-5</v>
      </c>
      <c r="K15" s="1097">
        <v>1.8990763320417829E-5</v>
      </c>
      <c r="L15" s="1097">
        <v>2.467619573570604E-4</v>
      </c>
      <c r="M15" s="1097">
        <v>6.3111714796235932E-4</v>
      </c>
      <c r="N15" s="1097">
        <v>1.0273872637334494</v>
      </c>
      <c r="O15" s="1097">
        <v>4.8783444255923644E-5</v>
      </c>
      <c r="P15" s="1097">
        <v>2.0683829476815182E-2</v>
      </c>
      <c r="Q15" s="1097">
        <v>9.6199756345044206E-3</v>
      </c>
      <c r="R15" s="1097">
        <v>7.4341388724843216E-3</v>
      </c>
      <c r="S15" s="1097">
        <v>1.180839205565388E-3</v>
      </c>
      <c r="T15" s="1097">
        <v>8.0419183712488276E-4</v>
      </c>
      <c r="U15" s="1097">
        <v>4.036398494685599E-3</v>
      </c>
      <c r="V15" s="1097">
        <v>7.5420722702748905E-4</v>
      </c>
      <c r="W15" s="1097">
        <v>3.8599876191997011E-3</v>
      </c>
      <c r="X15" s="1097">
        <v>3.5104183678569685E-4</v>
      </c>
      <c r="Y15" s="1097">
        <v>2.0383752752386412E-3</v>
      </c>
      <c r="Z15" s="1097">
        <v>4.4609518174272946E-5</v>
      </c>
      <c r="AA15" s="1097">
        <v>9.8577238791575423E-5</v>
      </c>
      <c r="AB15" s="1097">
        <v>2.3529370776026663E-5</v>
      </c>
      <c r="AC15" s="1097">
        <v>2.8587915334783869E-5</v>
      </c>
      <c r="AD15" s="1097">
        <v>1.5634058451283716E-5</v>
      </c>
      <c r="AE15" s="1097">
        <v>2.3306831589100085E-5</v>
      </c>
      <c r="AF15" s="1097">
        <v>4.0451021366016103E-5</v>
      </c>
      <c r="AG15" s="1097">
        <v>2.3099251220351681E-5</v>
      </c>
      <c r="AH15" s="1097">
        <v>4.1834040174662553E-5</v>
      </c>
      <c r="AI15" s="1097">
        <v>1.958524083672624E-5</v>
      </c>
      <c r="AJ15" s="1097">
        <v>1.3951818806812049E-5</v>
      </c>
      <c r="AK15" s="1097">
        <v>2.7495442575175438E-5</v>
      </c>
      <c r="AL15" s="1097">
        <v>5.9195660945413192E-5</v>
      </c>
      <c r="AM15" s="1097">
        <v>2.5930256240289719E-5</v>
      </c>
      <c r="AN15" s="1097">
        <v>3.8006309178125323E-5</v>
      </c>
      <c r="AO15" s="1099">
        <v>4.3184396956788681E-4</v>
      </c>
      <c r="AP15" s="1098">
        <v>1.0808689847752324</v>
      </c>
      <c r="AQ15" s="1098">
        <v>0.86112502740283525</v>
      </c>
    </row>
    <row r="16" spans="1:43">
      <c r="A16" s="685">
        <v>13</v>
      </c>
      <c r="B16" s="9" t="s">
        <v>11</v>
      </c>
      <c r="C16" s="1094">
        <v>3.1132178375458785E-5</v>
      </c>
      <c r="D16" s="1097">
        <v>1.5246058572260583E-5</v>
      </c>
      <c r="E16" s="1097">
        <v>2.4313325648534752E-5</v>
      </c>
      <c r="F16" s="1097">
        <v>2.2420214117443041E-4</v>
      </c>
      <c r="G16" s="1097">
        <v>4.2576957837459631E-4</v>
      </c>
      <c r="H16" s="1097">
        <v>3.9223188094805235E-5</v>
      </c>
      <c r="I16" s="1097">
        <v>1.1628285987352027E-4</v>
      </c>
      <c r="J16" s="1097">
        <v>6.6714365048981179E-4</v>
      </c>
      <c r="K16" s="1097">
        <v>2.0920793238259467E-5</v>
      </c>
      <c r="L16" s="1097">
        <v>3.5259149562080056E-4</v>
      </c>
      <c r="M16" s="1097">
        <v>1.1002851886172719E-3</v>
      </c>
      <c r="N16" s="1097">
        <v>7.1860149485176137E-4</v>
      </c>
      <c r="O16" s="1097">
        <v>1.0239597029308301</v>
      </c>
      <c r="P16" s="1097">
        <v>8.0162835258174667E-3</v>
      </c>
      <c r="Q16" s="1097">
        <v>6.2583425282438576E-3</v>
      </c>
      <c r="R16" s="1097">
        <v>3.2603256150000818E-3</v>
      </c>
      <c r="S16" s="1097">
        <v>9.4714117688026091E-3</v>
      </c>
      <c r="T16" s="1097">
        <v>7.9248429511025974E-3</v>
      </c>
      <c r="U16" s="1097">
        <v>1.0380316178497087E-2</v>
      </c>
      <c r="V16" s="1097">
        <v>6.8922856636881389E-3</v>
      </c>
      <c r="W16" s="1097">
        <v>4.4027846720753232E-3</v>
      </c>
      <c r="X16" s="1097">
        <v>2.1500013112386801E-3</v>
      </c>
      <c r="Y16" s="1097">
        <v>1.377911983049353E-3</v>
      </c>
      <c r="Z16" s="1097">
        <v>9.0139843754093922E-5</v>
      </c>
      <c r="AA16" s="1097">
        <v>1.2191228798747442E-4</v>
      </c>
      <c r="AB16" s="1097">
        <v>3.1340781526400773E-5</v>
      </c>
      <c r="AC16" s="1097">
        <v>3.0102999483166452E-5</v>
      </c>
      <c r="AD16" s="1097">
        <v>2.5522584237176752E-5</v>
      </c>
      <c r="AE16" s="1097">
        <v>1.7080704639865312E-5</v>
      </c>
      <c r="AF16" s="1097">
        <v>3.2762746932900604E-5</v>
      </c>
      <c r="AG16" s="1097">
        <v>5.3964497266322771E-5</v>
      </c>
      <c r="AH16" s="1097">
        <v>5.410882790711956E-5</v>
      </c>
      <c r="AI16" s="1097">
        <v>3.6440908775778625E-5</v>
      </c>
      <c r="AJ16" s="1097">
        <v>1.8593642105706846E-4</v>
      </c>
      <c r="AK16" s="1097">
        <v>7.5976522887343239E-5</v>
      </c>
      <c r="AL16" s="1097">
        <v>1.0684716789057589E-4</v>
      </c>
      <c r="AM16" s="1097">
        <v>8.9953477174765505E-5</v>
      </c>
      <c r="AN16" s="1097">
        <v>2.5170779517902576E-4</v>
      </c>
      <c r="AO16" s="1099">
        <v>5.7325283488675956E-4</v>
      </c>
      <c r="AP16" s="1098">
        <v>1.0896069714828627</v>
      </c>
      <c r="AQ16" s="1098">
        <v>0.8680865547933343</v>
      </c>
    </row>
    <row r="17" spans="1:43">
      <c r="A17" s="685">
        <v>14</v>
      </c>
      <c r="B17" s="9" t="s">
        <v>12</v>
      </c>
      <c r="C17" s="1094">
        <v>5.1104998095759225E-4</v>
      </c>
      <c r="D17" s="1097">
        <v>2.1619978420440035E-4</v>
      </c>
      <c r="E17" s="1097">
        <v>2.7571171045719713E-4</v>
      </c>
      <c r="F17" s="1097">
        <v>4.5458542852698453E-3</v>
      </c>
      <c r="G17" s="1097">
        <v>1.238548188630613E-3</v>
      </c>
      <c r="H17" s="1097">
        <v>1.2333531867903245E-3</v>
      </c>
      <c r="I17" s="1097">
        <v>1.1291766428394583E-3</v>
      </c>
      <c r="J17" s="1097">
        <v>2.4188388937125033E-3</v>
      </c>
      <c r="K17" s="1097">
        <v>1.4806866190027708E-4</v>
      </c>
      <c r="L17" s="1097">
        <v>1.6958004504714756E-3</v>
      </c>
      <c r="M17" s="1097">
        <v>1.7352379134594534E-3</v>
      </c>
      <c r="N17" s="1097">
        <v>8.247895070459363E-4</v>
      </c>
      <c r="O17" s="1097">
        <v>3.2808288844149138E-4</v>
      </c>
      <c r="P17" s="1097">
        <v>1.0116532413205011</v>
      </c>
      <c r="Q17" s="1097">
        <v>6.6967976088465045E-3</v>
      </c>
      <c r="R17" s="1097">
        <v>6.0106673059320825E-3</v>
      </c>
      <c r="S17" s="1097">
        <v>4.1161681457670303E-3</v>
      </c>
      <c r="T17" s="1097">
        <v>4.479621663557129E-3</v>
      </c>
      <c r="U17" s="1097">
        <v>5.1622511000968445E-3</v>
      </c>
      <c r="V17" s="1097">
        <v>4.4583649996938835E-3</v>
      </c>
      <c r="W17" s="1097">
        <v>1.9997805989974628E-3</v>
      </c>
      <c r="X17" s="1097">
        <v>2.6575828049493198E-3</v>
      </c>
      <c r="Y17" s="1097">
        <v>1.6130968077773918E-2</v>
      </c>
      <c r="Z17" s="1097">
        <v>4.236589070140184E-4</v>
      </c>
      <c r="AA17" s="1097">
        <v>7.8409882477341525E-4</v>
      </c>
      <c r="AB17" s="1097">
        <v>1.8064424471208988E-4</v>
      </c>
      <c r="AC17" s="1097">
        <v>6.2614842550058256E-4</v>
      </c>
      <c r="AD17" s="1097">
        <v>1.3292023619844884E-4</v>
      </c>
      <c r="AE17" s="1097">
        <v>2.4024977143821981E-4</v>
      </c>
      <c r="AF17" s="1097">
        <v>3.6967261748384827E-4</v>
      </c>
      <c r="AG17" s="1097">
        <v>2.4999720580330822E-4</v>
      </c>
      <c r="AH17" s="1097">
        <v>8.4361786877202726E-4</v>
      </c>
      <c r="AI17" s="1097">
        <v>1.6651766194000238E-4</v>
      </c>
      <c r="AJ17" s="1097">
        <v>1.8472316974063352E-4</v>
      </c>
      <c r="AK17" s="1097">
        <v>6.4268749961389384E-4</v>
      </c>
      <c r="AL17" s="1097">
        <v>3.4057235617105151E-4</v>
      </c>
      <c r="AM17" s="1097">
        <v>6.1255145230354848E-4</v>
      </c>
      <c r="AN17" s="1097">
        <v>3.9101054124223008E-4</v>
      </c>
      <c r="AO17" s="1099">
        <v>1.376037186796394E-3</v>
      </c>
      <c r="AP17" s="1098">
        <v>1.0872312636897998</v>
      </c>
      <c r="AQ17" s="1098">
        <v>0.86619383563197572</v>
      </c>
    </row>
    <row r="18" spans="1:43">
      <c r="A18" s="686">
        <v>15</v>
      </c>
      <c r="B18" s="1105" t="s">
        <v>418</v>
      </c>
      <c r="C18" s="1104">
        <v>2.4198516569388415E-5</v>
      </c>
      <c r="D18" s="1103">
        <v>2.2448788077249423E-5</v>
      </c>
      <c r="E18" s="1103">
        <v>1.2291957525848697E-5</v>
      </c>
      <c r="F18" s="1103">
        <v>2.753143060432002E-4</v>
      </c>
      <c r="G18" s="1103">
        <v>3.1311926078077991E-5</v>
      </c>
      <c r="H18" s="1103">
        <v>3.3650526886597352E-5</v>
      </c>
      <c r="I18" s="1103">
        <v>7.5145408475459023E-5</v>
      </c>
      <c r="J18" s="1103">
        <v>4.1813134631662163E-5</v>
      </c>
      <c r="K18" s="1103">
        <v>2.6557506994302826E-5</v>
      </c>
      <c r="L18" s="1103">
        <v>7.15870025736943E-5</v>
      </c>
      <c r="M18" s="1103">
        <v>5.4815339898787064E-5</v>
      </c>
      <c r="N18" s="1103">
        <v>8.2680036947343854E-5</v>
      </c>
      <c r="O18" s="1103">
        <v>2.6059268083968902E-5</v>
      </c>
      <c r="P18" s="1103">
        <v>1.5967146616350413E-4</v>
      </c>
      <c r="Q18" s="1103">
        <v>1.0142391367861221</v>
      </c>
      <c r="R18" s="1103">
        <v>5.4044799255731262E-3</v>
      </c>
      <c r="S18" s="1103">
        <v>5.8461948144877449E-4</v>
      </c>
      <c r="T18" s="1103">
        <v>2.956540877672735E-4</v>
      </c>
      <c r="U18" s="1103">
        <v>1.3633672391280742E-3</v>
      </c>
      <c r="V18" s="1103">
        <v>2.4429761608837257E-4</v>
      </c>
      <c r="W18" s="1103">
        <v>1.1592354755175446E-3</v>
      </c>
      <c r="X18" s="1103">
        <v>1.9359533408149632E-4</v>
      </c>
      <c r="Y18" s="1103">
        <v>7.0630209454137507E-4</v>
      </c>
      <c r="Z18" s="1103">
        <v>5.4129051895069591E-5</v>
      </c>
      <c r="AA18" s="1103">
        <v>1.2779863332482014E-3</v>
      </c>
      <c r="AB18" s="1103">
        <v>5.0534332227001932E-5</v>
      </c>
      <c r="AC18" s="1103">
        <v>5.7942015756385056E-5</v>
      </c>
      <c r="AD18" s="1103">
        <v>6.1713345042983968E-5</v>
      </c>
      <c r="AE18" s="1103">
        <v>1.6451163717792618E-5</v>
      </c>
      <c r="AF18" s="1103">
        <v>1.0455963639451669E-4</v>
      </c>
      <c r="AG18" s="1103">
        <v>8.0795289797403713E-5</v>
      </c>
      <c r="AH18" s="1103">
        <v>8.1070973283038698E-5</v>
      </c>
      <c r="AI18" s="1103">
        <v>5.2128423499759193E-5</v>
      </c>
      <c r="AJ18" s="1103">
        <v>3.390790301616318E-5</v>
      </c>
      <c r="AK18" s="1103">
        <v>5.146925737959968E-5</v>
      </c>
      <c r="AL18" s="1103">
        <v>8.1248678658566895E-4</v>
      </c>
      <c r="AM18" s="1103">
        <v>4.1159733304495289E-5</v>
      </c>
      <c r="AN18" s="1103">
        <v>2.5985625183687073E-5</v>
      </c>
      <c r="AO18" s="1102">
        <v>5.0998684272995127E-5</v>
      </c>
      <c r="AP18" s="1101">
        <v>1.0279815517798219</v>
      </c>
      <c r="AQ18" s="1101">
        <v>0.81898977065207457</v>
      </c>
    </row>
    <row r="19" spans="1:43">
      <c r="A19" s="685">
        <v>16</v>
      </c>
      <c r="B19" s="9" t="s">
        <v>419</v>
      </c>
      <c r="C19" s="1094">
        <v>7.9231286023663685E-5</v>
      </c>
      <c r="D19" s="1097">
        <v>1.21904540388235E-4</v>
      </c>
      <c r="E19" s="1097">
        <v>4.1445727998981472E-5</v>
      </c>
      <c r="F19" s="1097">
        <v>7.5243049614774724E-4</v>
      </c>
      <c r="G19" s="1097">
        <v>1.0270928444328462E-4</v>
      </c>
      <c r="H19" s="1097">
        <v>1.1153689364550118E-4</v>
      </c>
      <c r="I19" s="1097">
        <v>8.2230040723062459E-5</v>
      </c>
      <c r="J19" s="1097">
        <v>1.4093544871348371E-4</v>
      </c>
      <c r="K19" s="1097">
        <v>1.3373446445111151E-4</v>
      </c>
      <c r="L19" s="1097">
        <v>8.4291633890866272E-4</v>
      </c>
      <c r="M19" s="1097">
        <v>1.995572138823428E-4</v>
      </c>
      <c r="N19" s="1097">
        <v>2.2768456885136106E-4</v>
      </c>
      <c r="O19" s="1097">
        <v>6.7769767988786316E-5</v>
      </c>
      <c r="P19" s="1097">
        <v>1.9122613141142524E-4</v>
      </c>
      <c r="Q19" s="1097">
        <v>2.1608620571818516E-3</v>
      </c>
      <c r="R19" s="1097">
        <v>1.0371335848006134</v>
      </c>
      <c r="S19" s="1097">
        <v>2.1411368174563433E-4</v>
      </c>
      <c r="T19" s="1097">
        <v>8.6818917312941825E-4</v>
      </c>
      <c r="U19" s="1097">
        <v>7.3954642660817619E-4</v>
      </c>
      <c r="V19" s="1097">
        <v>2.4896888115602355E-4</v>
      </c>
      <c r="W19" s="1097">
        <v>3.5430544534651039E-4</v>
      </c>
      <c r="X19" s="1097">
        <v>1.954988810874591E-4</v>
      </c>
      <c r="Y19" s="1097">
        <v>2.2763260835467072E-4</v>
      </c>
      <c r="Z19" s="1097">
        <v>1.6390634487245664E-4</v>
      </c>
      <c r="AA19" s="1097">
        <v>3.6487572790121805E-4</v>
      </c>
      <c r="AB19" s="1097">
        <v>1.4184805779083966E-4</v>
      </c>
      <c r="AC19" s="1097">
        <v>1.9553268803983937E-4</v>
      </c>
      <c r="AD19" s="1097">
        <v>2.2241559504599027E-4</v>
      </c>
      <c r="AE19" s="1097">
        <v>3.7234506710725357E-5</v>
      </c>
      <c r="AF19" s="1097">
        <v>3.4542623250944266E-4</v>
      </c>
      <c r="AG19" s="1097">
        <v>2.8274183809282575E-4</v>
      </c>
      <c r="AH19" s="1097">
        <v>1.7809108015388484E-4</v>
      </c>
      <c r="AI19" s="1097">
        <v>1.4277108617516559E-4</v>
      </c>
      <c r="AJ19" s="1097">
        <v>9.8545775743774948E-5</v>
      </c>
      <c r="AK19" s="1097">
        <v>1.7480073181434075E-4</v>
      </c>
      <c r="AL19" s="1097">
        <v>3.1686277428019652E-3</v>
      </c>
      <c r="AM19" s="1097">
        <v>1.0122804447326567E-4</v>
      </c>
      <c r="AN19" s="1097">
        <v>6.0404930852423503E-5</v>
      </c>
      <c r="AO19" s="1099">
        <v>1.5075150774342705E-4</v>
      </c>
      <c r="AP19" s="1098">
        <v>1.0510672160495227</v>
      </c>
      <c r="AQ19" s="1098">
        <v>0.83738204904739988</v>
      </c>
    </row>
    <row r="20" spans="1:43">
      <c r="A20" s="685">
        <v>17</v>
      </c>
      <c r="B20" s="9" t="s">
        <v>420</v>
      </c>
      <c r="C20" s="1094">
        <v>1.2455443474948269E-5</v>
      </c>
      <c r="D20" s="1097">
        <v>7.2578459660171468E-6</v>
      </c>
      <c r="E20" s="1097">
        <v>4.2622077912774978E-6</v>
      </c>
      <c r="F20" s="1097">
        <v>9.5452866556908336E-6</v>
      </c>
      <c r="G20" s="1097">
        <v>8.6660903621879417E-6</v>
      </c>
      <c r="H20" s="1097">
        <v>8.7222311973100984E-6</v>
      </c>
      <c r="I20" s="1097">
        <v>6.0100130807089844E-6</v>
      </c>
      <c r="J20" s="1097">
        <v>8.3627870275452354E-6</v>
      </c>
      <c r="K20" s="1097">
        <v>5.7409356417528238E-6</v>
      </c>
      <c r="L20" s="1097">
        <v>5.8940098111585992E-6</v>
      </c>
      <c r="M20" s="1097">
        <v>7.8654609948457345E-6</v>
      </c>
      <c r="N20" s="1097">
        <v>4.8985697804788591E-6</v>
      </c>
      <c r="O20" s="1097">
        <v>3.5557442645166433E-6</v>
      </c>
      <c r="P20" s="1097">
        <v>6.3219965360248078E-6</v>
      </c>
      <c r="Q20" s="1097">
        <v>7.0294858332399434E-5</v>
      </c>
      <c r="R20" s="1097">
        <v>2.3178845699131482E-4</v>
      </c>
      <c r="S20" s="1097">
        <v>1.0025496437892558</v>
      </c>
      <c r="T20" s="1097">
        <v>1.0494875546116078E-5</v>
      </c>
      <c r="U20" s="1097">
        <v>2.2007125550292047E-5</v>
      </c>
      <c r="V20" s="1097">
        <v>1.9373983638475903E-5</v>
      </c>
      <c r="W20" s="1097">
        <v>2.1215526649982172E-5</v>
      </c>
      <c r="X20" s="1097">
        <v>1.5440831621207991E-5</v>
      </c>
      <c r="Y20" s="1097">
        <v>1.8722606340231592E-5</v>
      </c>
      <c r="Z20" s="1097">
        <v>8.2288632718073304E-6</v>
      </c>
      <c r="AA20" s="1097">
        <v>2.087871342389986E-5</v>
      </c>
      <c r="AB20" s="1097">
        <v>1.1691913178667693E-5</v>
      </c>
      <c r="AC20" s="1097">
        <v>4.40154063267202E-5</v>
      </c>
      <c r="AD20" s="1097">
        <v>1.5189330423820359E-5</v>
      </c>
      <c r="AE20" s="1097">
        <v>2.297376274519481E-6</v>
      </c>
      <c r="AF20" s="1097">
        <v>1.9806285173171501E-5</v>
      </c>
      <c r="AG20" s="1097">
        <v>2.1971091353697651E-5</v>
      </c>
      <c r="AH20" s="1097">
        <v>9.2510057389692005E-5</v>
      </c>
      <c r="AI20" s="1097">
        <v>1.1076143818799152E-5</v>
      </c>
      <c r="AJ20" s="1097">
        <v>3.6970841510954147E-4</v>
      </c>
      <c r="AK20" s="1097">
        <v>1.4933911240992818E-5</v>
      </c>
      <c r="AL20" s="1097">
        <v>1.4989058085005701E-4</v>
      </c>
      <c r="AM20" s="1097">
        <v>4.4928131933315544E-5</v>
      </c>
      <c r="AN20" s="1097">
        <v>9.338183881607853E-4</v>
      </c>
      <c r="AO20" s="1099">
        <v>2.9735679434931289E-5</v>
      </c>
      <c r="AP20" s="1098">
        <v>1.0048492209638751</v>
      </c>
      <c r="AQ20" s="1098">
        <v>0.80056031316152032</v>
      </c>
    </row>
    <row r="21" spans="1:43">
      <c r="A21" s="685">
        <v>18</v>
      </c>
      <c r="B21" s="9" t="s">
        <v>14</v>
      </c>
      <c r="C21" s="1094">
        <v>2.3847932019293679E-5</v>
      </c>
      <c r="D21" s="1097">
        <v>2.5056580910352772E-5</v>
      </c>
      <c r="E21" s="1097">
        <v>1.7808819681111919E-5</v>
      </c>
      <c r="F21" s="1097">
        <v>4.7975535308913442E-5</v>
      </c>
      <c r="G21" s="1097">
        <v>3.2653863007114062E-5</v>
      </c>
      <c r="H21" s="1097">
        <v>4.1038164750953008E-5</v>
      </c>
      <c r="I21" s="1097">
        <v>2.4772479099274589E-5</v>
      </c>
      <c r="J21" s="1097">
        <v>4.1874771932866341E-5</v>
      </c>
      <c r="K21" s="1097">
        <v>2.4106937533981712E-5</v>
      </c>
      <c r="L21" s="1097">
        <v>2.5503172538110186E-5</v>
      </c>
      <c r="M21" s="1097">
        <v>3.6760710749469594E-5</v>
      </c>
      <c r="N21" s="1097">
        <v>2.3449374999290889E-5</v>
      </c>
      <c r="O21" s="1097">
        <v>2.5683661801188945E-5</v>
      </c>
      <c r="P21" s="1097">
        <v>2.3976811836863247E-5</v>
      </c>
      <c r="Q21" s="1097">
        <v>2.2596840173194082E-4</v>
      </c>
      <c r="R21" s="1097">
        <v>6.875815639399421E-4</v>
      </c>
      <c r="S21" s="1097">
        <v>7.3522275312201879E-3</v>
      </c>
      <c r="T21" s="1097">
        <v>1.0213520167599004</v>
      </c>
      <c r="U21" s="1097">
        <v>1.0723463007537924E-2</v>
      </c>
      <c r="V21" s="1097">
        <v>2.1468755842830756E-2</v>
      </c>
      <c r="W21" s="1097">
        <v>1.6578526172186766E-3</v>
      </c>
      <c r="X21" s="1097">
        <v>9.3969375945266006E-4</v>
      </c>
      <c r="Y21" s="1097">
        <v>7.4515605050988736E-5</v>
      </c>
      <c r="Z21" s="1097">
        <v>4.5040421091703616E-5</v>
      </c>
      <c r="AA21" s="1097">
        <v>8.5993698517998043E-5</v>
      </c>
      <c r="AB21" s="1097">
        <v>4.8709655080160714E-5</v>
      </c>
      <c r="AC21" s="1097">
        <v>6.4287781137309719E-5</v>
      </c>
      <c r="AD21" s="1097">
        <v>7.9037764766539331E-5</v>
      </c>
      <c r="AE21" s="1097">
        <v>1.1699470204416386E-5</v>
      </c>
      <c r="AF21" s="1097">
        <v>9.5952876411860624E-5</v>
      </c>
      <c r="AG21" s="1097">
        <v>1.7501852569571464E-4</v>
      </c>
      <c r="AH21" s="1097">
        <v>1.6730914178623055E-4</v>
      </c>
      <c r="AI21" s="1097">
        <v>1.1766813884263369E-4</v>
      </c>
      <c r="AJ21" s="1097">
        <v>3.8029343566132708E-5</v>
      </c>
      <c r="AK21" s="1097">
        <v>7.4140544934728206E-5</v>
      </c>
      <c r="AL21" s="1097">
        <v>8.4203793103407407E-4</v>
      </c>
      <c r="AM21" s="1097">
        <v>3.5867484569998548E-5</v>
      </c>
      <c r="AN21" s="1097">
        <v>2.6779729150174271E-3</v>
      </c>
      <c r="AO21" s="1099">
        <v>7.5426558844668721E-5</v>
      </c>
      <c r="AP21" s="1098">
        <v>1.0695307761565538</v>
      </c>
      <c r="AQ21" s="1098">
        <v>0.85209191113714</v>
      </c>
    </row>
    <row r="22" spans="1:43">
      <c r="A22" s="685">
        <v>19</v>
      </c>
      <c r="B22" s="9" t="s">
        <v>13</v>
      </c>
      <c r="C22" s="1094">
        <v>1.6667907060164886E-6</v>
      </c>
      <c r="D22" s="1097">
        <v>1.2345487162878554E-6</v>
      </c>
      <c r="E22" s="1097">
        <v>1.650885122369577E-5</v>
      </c>
      <c r="F22" s="1097">
        <v>3.1903395790746959E-6</v>
      </c>
      <c r="G22" s="1097">
        <v>1.9626014957850192E-6</v>
      </c>
      <c r="H22" s="1097">
        <v>2.169410017980686E-6</v>
      </c>
      <c r="I22" s="1097">
        <v>1.8617701112362932E-6</v>
      </c>
      <c r="J22" s="1097">
        <v>2.406222963272963E-6</v>
      </c>
      <c r="K22" s="1097">
        <v>1.6696580358355836E-6</v>
      </c>
      <c r="L22" s="1097">
        <v>2.0088155968487575E-6</v>
      </c>
      <c r="M22" s="1097">
        <v>2.3421040598451445E-6</v>
      </c>
      <c r="N22" s="1097">
        <v>1.7218199257576728E-6</v>
      </c>
      <c r="O22" s="1097">
        <v>1.3858853316656891E-6</v>
      </c>
      <c r="P22" s="1097">
        <v>5.4060345656580009E-6</v>
      </c>
      <c r="Q22" s="1097">
        <v>4.5934361328896495E-5</v>
      </c>
      <c r="R22" s="1097">
        <v>1.8193310047673659E-4</v>
      </c>
      <c r="S22" s="1097">
        <v>7.1442876456669378E-5</v>
      </c>
      <c r="T22" s="1097">
        <v>1.4220735292538248E-4</v>
      </c>
      <c r="U22" s="1097">
        <v>1.0005654710835816</v>
      </c>
      <c r="V22" s="1097">
        <v>1.2276464080287187E-4</v>
      </c>
      <c r="W22" s="1097">
        <v>1.7267622044666049E-4</v>
      </c>
      <c r="X22" s="1097">
        <v>1.9328516163574392E-5</v>
      </c>
      <c r="Y22" s="1097">
        <v>5.1000784584341573E-5</v>
      </c>
      <c r="Z22" s="1097">
        <v>3.2467382152537164E-6</v>
      </c>
      <c r="AA22" s="1097">
        <v>7.5680338902006275E-6</v>
      </c>
      <c r="AB22" s="1097">
        <v>2.7017594663773018E-6</v>
      </c>
      <c r="AC22" s="1097">
        <v>4.8322161787983016E-6</v>
      </c>
      <c r="AD22" s="1097">
        <v>3.8459230208656016E-6</v>
      </c>
      <c r="AE22" s="1097">
        <v>1.1192895232798612E-6</v>
      </c>
      <c r="AF22" s="1097">
        <v>7.1290149221384988E-6</v>
      </c>
      <c r="AG22" s="1097">
        <v>6.259163271992225E-6</v>
      </c>
      <c r="AH22" s="1097">
        <v>1.2491719723500288E-5</v>
      </c>
      <c r="AI22" s="1097">
        <v>6.954374841697986E-6</v>
      </c>
      <c r="AJ22" s="1097">
        <v>2.2772847783958082E-6</v>
      </c>
      <c r="AK22" s="1097">
        <v>3.2247811091914633E-6</v>
      </c>
      <c r="AL22" s="1097">
        <v>4.9788085458868984E-5</v>
      </c>
      <c r="AM22" s="1097">
        <v>2.8140180006363815E-6</v>
      </c>
      <c r="AN22" s="1097">
        <v>2.0946382702668441E-6</v>
      </c>
      <c r="AO22" s="1099">
        <v>1.2404672793584758E-5</v>
      </c>
      <c r="AP22" s="1098">
        <v>1.0015470455025606</v>
      </c>
      <c r="AQ22" s="1098">
        <v>0.79792948003126374</v>
      </c>
    </row>
    <row r="23" spans="1:43">
      <c r="A23" s="686">
        <v>20</v>
      </c>
      <c r="B23" s="1105" t="s">
        <v>577</v>
      </c>
      <c r="C23" s="1104">
        <v>4.2089047072173948E-7</v>
      </c>
      <c r="D23" s="1103">
        <v>9.8800705929371438E-7</v>
      </c>
      <c r="E23" s="1103">
        <v>2.2897605306331863E-7</v>
      </c>
      <c r="F23" s="1103">
        <v>6.744845131139019E-7</v>
      </c>
      <c r="G23" s="1103">
        <v>5.7536246551875382E-7</v>
      </c>
      <c r="H23" s="1103">
        <v>5.1245608498261741E-7</v>
      </c>
      <c r="I23" s="1103">
        <v>4.5541540715076498E-7</v>
      </c>
      <c r="J23" s="1103">
        <v>1.2375560659008932E-6</v>
      </c>
      <c r="K23" s="1103">
        <v>4.0789784834560296E-7</v>
      </c>
      <c r="L23" s="1103">
        <v>4.0882779586233188E-7</v>
      </c>
      <c r="M23" s="1103">
        <v>4.9611214830265781E-7</v>
      </c>
      <c r="N23" s="1103">
        <v>3.9722984568081288E-7</v>
      </c>
      <c r="O23" s="1103">
        <v>3.1426687914452243E-7</v>
      </c>
      <c r="P23" s="1103">
        <v>9.8008503562093547E-7</v>
      </c>
      <c r="Q23" s="1103">
        <v>1.0933987011199249E-6</v>
      </c>
      <c r="R23" s="1103">
        <v>3.1354436121331691E-6</v>
      </c>
      <c r="S23" s="1103">
        <v>6.4853330435220754E-7</v>
      </c>
      <c r="T23" s="1103">
        <v>7.4379391703401604E-7</v>
      </c>
      <c r="U23" s="1103">
        <v>3.8972994145259187E-7</v>
      </c>
      <c r="V23" s="1103">
        <v>1.0002243953324734</v>
      </c>
      <c r="W23" s="1103">
        <v>3.848144027874365E-7</v>
      </c>
      <c r="X23" s="1103">
        <v>5.0829767909258665E-7</v>
      </c>
      <c r="Y23" s="1103">
        <v>1.4242614396341308E-5</v>
      </c>
      <c r="Z23" s="1103">
        <v>8.2984609809222613E-7</v>
      </c>
      <c r="AA23" s="1103">
        <v>1.3602830544895574E-6</v>
      </c>
      <c r="AB23" s="1103">
        <v>7.4197465508743743E-7</v>
      </c>
      <c r="AC23" s="1103">
        <v>2.8283903945850749E-6</v>
      </c>
      <c r="AD23" s="1103">
        <v>1.7370053636528819E-6</v>
      </c>
      <c r="AE23" s="1103">
        <v>4.7483644601872341E-7</v>
      </c>
      <c r="AF23" s="1103">
        <v>1.680928917457398E-6</v>
      </c>
      <c r="AG23" s="1103">
        <v>2.3290010253532893E-6</v>
      </c>
      <c r="AH23" s="1103">
        <v>8.3779302326497525E-6</v>
      </c>
      <c r="AI23" s="1103">
        <v>1.0605746687127044E-6</v>
      </c>
      <c r="AJ23" s="1103">
        <v>6.0154045221641096E-7</v>
      </c>
      <c r="AK23" s="1103">
        <v>1.2141102056252867E-6</v>
      </c>
      <c r="AL23" s="1103">
        <v>8.6414812851439193E-6</v>
      </c>
      <c r="AM23" s="1103">
        <v>1.5415385848532088E-6</v>
      </c>
      <c r="AN23" s="1103">
        <v>5.179662502380058E-7</v>
      </c>
      <c r="AO23" s="1102">
        <v>2.5128501688545747E-6</v>
      </c>
      <c r="AP23" s="1101">
        <v>1.0002900897839031</v>
      </c>
      <c r="AQ23" s="1101">
        <v>0.7969280672394089</v>
      </c>
    </row>
    <row r="24" spans="1:43">
      <c r="A24" s="685">
        <v>21</v>
      </c>
      <c r="B24" s="9" t="s">
        <v>15</v>
      </c>
      <c r="C24" s="1094">
        <v>2.0917356110924294E-5</v>
      </c>
      <c r="D24" s="1097">
        <v>1.8327388057014449E-5</v>
      </c>
      <c r="E24" s="1097">
        <v>8.1462169699043593E-4</v>
      </c>
      <c r="F24" s="1097">
        <v>4.5369759621332902E-5</v>
      </c>
      <c r="G24" s="1097">
        <v>2.6788792151074003E-5</v>
      </c>
      <c r="H24" s="1097">
        <v>2.4339860443250608E-5</v>
      </c>
      <c r="I24" s="1097">
        <v>1.7837251922458469E-5</v>
      </c>
      <c r="J24" s="1097">
        <v>2.9386671142341845E-5</v>
      </c>
      <c r="K24" s="1097">
        <v>2.1724499994993231E-5</v>
      </c>
      <c r="L24" s="1097">
        <v>1.9056089377190712E-5</v>
      </c>
      <c r="M24" s="1097">
        <v>2.6376169886316542E-5</v>
      </c>
      <c r="N24" s="1097">
        <v>1.7136189028903787E-5</v>
      </c>
      <c r="O24" s="1097">
        <v>1.3499127659629022E-5</v>
      </c>
      <c r="P24" s="1097">
        <v>1.6861936890574998E-5</v>
      </c>
      <c r="Q24" s="1097">
        <v>1.8287931568831481E-5</v>
      </c>
      <c r="R24" s="1097">
        <v>1.6502338511331307E-5</v>
      </c>
      <c r="S24" s="1097">
        <v>1.6157274749235086E-5</v>
      </c>
      <c r="T24" s="1097">
        <v>1.9778610834109577E-5</v>
      </c>
      <c r="U24" s="1097">
        <v>1.9478555969128017E-5</v>
      </c>
      <c r="V24" s="1097">
        <v>1.7990439232162779E-5</v>
      </c>
      <c r="W24" s="1097">
        <v>1.0058450098305243</v>
      </c>
      <c r="X24" s="1097">
        <v>3.4317614403319457E-5</v>
      </c>
      <c r="Y24" s="1097">
        <v>4.2915489162455277E-5</v>
      </c>
      <c r="Z24" s="1097">
        <v>3.3637256151043617E-5</v>
      </c>
      <c r="AA24" s="1097">
        <v>5.7787700114676371E-5</v>
      </c>
      <c r="AB24" s="1097">
        <v>3.3118839103984454E-5</v>
      </c>
      <c r="AC24" s="1097">
        <v>4.8085285470826209E-5</v>
      </c>
      <c r="AD24" s="1097">
        <v>4.6825959275970676E-5</v>
      </c>
      <c r="AE24" s="1097">
        <v>7.6100446967539384E-6</v>
      </c>
      <c r="AF24" s="1097">
        <v>2.1283281426447736E-4</v>
      </c>
      <c r="AG24" s="1097">
        <v>5.8165036405719588E-5</v>
      </c>
      <c r="AH24" s="1097">
        <v>8.9467125368271526E-5</v>
      </c>
      <c r="AI24" s="1097">
        <v>3.1817820216614087E-5</v>
      </c>
      <c r="AJ24" s="1097">
        <v>2.1181901920579921E-5</v>
      </c>
      <c r="AK24" s="1097">
        <v>3.7753579705718198E-5</v>
      </c>
      <c r="AL24" s="1097">
        <v>6.2064519882781529E-4</v>
      </c>
      <c r="AM24" s="1097">
        <v>2.5286402085675205E-5</v>
      </c>
      <c r="AN24" s="1097">
        <v>1.5955022027625016E-5</v>
      </c>
      <c r="AO24" s="1099">
        <v>5.0899593882175372E-5</v>
      </c>
      <c r="AP24" s="1098">
        <v>1.0085337504537495</v>
      </c>
      <c r="AQ24" s="1098">
        <v>0.80349576658152422</v>
      </c>
    </row>
    <row r="25" spans="1:43">
      <c r="A25" s="685">
        <v>22</v>
      </c>
      <c r="B25" s="9" t="s">
        <v>16</v>
      </c>
      <c r="C25" s="1094">
        <v>5.5971296825975392E-4</v>
      </c>
      <c r="D25" s="1097">
        <v>1.2052887624374278E-3</v>
      </c>
      <c r="E25" s="1097">
        <v>2.2029299138083651E-3</v>
      </c>
      <c r="F25" s="1097">
        <v>1.2407097671987156E-3</v>
      </c>
      <c r="G25" s="1097">
        <v>2.3101354762768114E-3</v>
      </c>
      <c r="H25" s="1097">
        <v>7.5203517069161018E-3</v>
      </c>
      <c r="I25" s="1097">
        <v>3.9731919479345824E-3</v>
      </c>
      <c r="J25" s="1097">
        <v>1.0125997098657479E-3</v>
      </c>
      <c r="K25" s="1097">
        <v>4.9628831755336522E-4</v>
      </c>
      <c r="L25" s="1097">
        <v>6.9992274460098857E-4</v>
      </c>
      <c r="M25" s="1097">
        <v>3.3677684465256261E-3</v>
      </c>
      <c r="N25" s="1097">
        <v>2.0984499344665034E-3</v>
      </c>
      <c r="O25" s="1097">
        <v>9.3104138408496816E-3</v>
      </c>
      <c r="P25" s="1097">
        <v>6.0883618453126838E-4</v>
      </c>
      <c r="Q25" s="1097">
        <v>5.4099138018822996E-4</v>
      </c>
      <c r="R25" s="1097">
        <v>8.804211514887953E-4</v>
      </c>
      <c r="S25" s="1097">
        <v>1.7673400884228438E-3</v>
      </c>
      <c r="T25" s="1097">
        <v>1.3149850042207633E-3</v>
      </c>
      <c r="U25" s="1097">
        <v>8.7362790521143779E-4</v>
      </c>
      <c r="V25" s="1097">
        <v>1.8227316506655665E-3</v>
      </c>
      <c r="W25" s="1097">
        <v>5.3111999567732177E-4</v>
      </c>
      <c r="X25" s="1097">
        <v>1.014698997045155</v>
      </c>
      <c r="Y25" s="1097">
        <v>1.194374000566552E-3</v>
      </c>
      <c r="Z25" s="1097">
        <v>2.3178871842256033E-3</v>
      </c>
      <c r="AA25" s="1097">
        <v>1.5172682892854714E-3</v>
      </c>
      <c r="AB25" s="1097">
        <v>1.3233023614223458E-3</v>
      </c>
      <c r="AC25" s="1097">
        <v>1.8853577952958574E-3</v>
      </c>
      <c r="AD25" s="1097">
        <v>3.9118348133141724E-3</v>
      </c>
      <c r="AE25" s="1097">
        <v>2.8336670278299788E-4</v>
      </c>
      <c r="AF25" s="1097">
        <v>9.564743156185941E-4</v>
      </c>
      <c r="AG25" s="1097">
        <v>4.5903783301275069E-3</v>
      </c>
      <c r="AH25" s="1097">
        <v>2.2205269041560001E-3</v>
      </c>
      <c r="AI25" s="1097">
        <v>3.391352090957343E-3</v>
      </c>
      <c r="AJ25" s="1097">
        <v>1.2066040768598438E-3</v>
      </c>
      <c r="AK25" s="1097">
        <v>9.8110416436646194E-3</v>
      </c>
      <c r="AL25" s="1097">
        <v>2.3849367247969671E-3</v>
      </c>
      <c r="AM25" s="1097">
        <v>1.8763814313601168E-3</v>
      </c>
      <c r="AN25" s="1097">
        <v>3.0424105197385868E-2</v>
      </c>
      <c r="AO25" s="1099">
        <v>1.3373934290477208E-3</v>
      </c>
      <c r="AP25" s="1098">
        <v>1.1296693992331224</v>
      </c>
      <c r="AQ25" s="1098">
        <v>0.90000416893547808</v>
      </c>
    </row>
    <row r="26" spans="1:43">
      <c r="A26" s="685">
        <v>23</v>
      </c>
      <c r="B26" s="9" t="s">
        <v>17</v>
      </c>
      <c r="C26" s="1094">
        <v>3.8450459452548571E-3</v>
      </c>
      <c r="D26" s="1097">
        <v>1.7969685720566498E-3</v>
      </c>
      <c r="E26" s="1097">
        <v>5.461586537497911E-4</v>
      </c>
      <c r="F26" s="1097">
        <v>5.1225148541231211E-3</v>
      </c>
      <c r="G26" s="1097">
        <v>2.0073523575538529E-3</v>
      </c>
      <c r="H26" s="1097">
        <v>3.5909324670782674E-3</v>
      </c>
      <c r="I26" s="1097">
        <v>4.6084689049505348E-3</v>
      </c>
      <c r="J26" s="1097">
        <v>2.7644238253766093E-3</v>
      </c>
      <c r="K26" s="1097">
        <v>4.7318867160361325E-3</v>
      </c>
      <c r="L26" s="1097">
        <v>4.0415258922395659E-3</v>
      </c>
      <c r="M26" s="1097">
        <v>6.8271817074893318E-3</v>
      </c>
      <c r="N26" s="1097">
        <v>7.5085557907299226E-3</v>
      </c>
      <c r="O26" s="1097">
        <v>6.7918823465486803E-3</v>
      </c>
      <c r="P26" s="1097">
        <v>4.4999806578693144E-3</v>
      </c>
      <c r="Q26" s="1097">
        <v>2.918303049212805E-3</v>
      </c>
      <c r="R26" s="1097">
        <v>2.7018029375805606E-3</v>
      </c>
      <c r="S26" s="1097">
        <v>2.3294657227623844E-3</v>
      </c>
      <c r="T26" s="1097">
        <v>4.9721502370037021E-3</v>
      </c>
      <c r="U26" s="1097">
        <v>2.5332245185496188E-3</v>
      </c>
      <c r="V26" s="1097">
        <v>2.4067906499225691E-3</v>
      </c>
      <c r="W26" s="1097">
        <v>1.2081684175530734E-3</v>
      </c>
      <c r="X26" s="1097">
        <v>2.4734903813770073E-3</v>
      </c>
      <c r="Y26" s="1097">
        <v>1.0016128226307102</v>
      </c>
      <c r="Z26" s="1097">
        <v>1.4486608514468532E-2</v>
      </c>
      <c r="AA26" s="1097">
        <v>3.3465544940800153E-2</v>
      </c>
      <c r="AB26" s="1097">
        <v>4.652927980775364E-3</v>
      </c>
      <c r="AC26" s="1097">
        <v>4.7209497627932638E-3</v>
      </c>
      <c r="AD26" s="1097">
        <v>3.4475469023902208E-3</v>
      </c>
      <c r="AE26" s="1097">
        <v>1.0163942131752524E-2</v>
      </c>
      <c r="AF26" s="1097">
        <v>8.9215043517200578E-3</v>
      </c>
      <c r="AG26" s="1097">
        <v>5.6385738209029325E-3</v>
      </c>
      <c r="AH26" s="1097">
        <v>1.0486894871049094E-2</v>
      </c>
      <c r="AI26" s="1097">
        <v>4.9819852514301705E-3</v>
      </c>
      <c r="AJ26" s="1097">
        <v>3.1258111345602857E-3</v>
      </c>
      <c r="AK26" s="1097">
        <v>3.1590400384924706E-3</v>
      </c>
      <c r="AL26" s="1097">
        <v>2.4982450787490043E-3</v>
      </c>
      <c r="AM26" s="1097">
        <v>3.8449598677535498E-3</v>
      </c>
      <c r="AN26" s="1097">
        <v>1.497932231977694E-3</v>
      </c>
      <c r="AO26" s="1099">
        <v>3.9360538252804309E-3</v>
      </c>
      <c r="AP26" s="1098">
        <v>1.2008676179406241</v>
      </c>
      <c r="AQ26" s="1098">
        <v>0.95672757288094334</v>
      </c>
    </row>
    <row r="27" spans="1:43">
      <c r="A27" s="685">
        <v>24</v>
      </c>
      <c r="B27" s="9" t="s">
        <v>18</v>
      </c>
      <c r="C27" s="1094">
        <v>1.2176041592889503E-2</v>
      </c>
      <c r="D27" s="1097">
        <v>5.9290518346657552E-3</v>
      </c>
      <c r="E27" s="1097">
        <v>4.4932576428339628E-3</v>
      </c>
      <c r="F27" s="1097">
        <v>3.919428518901899E-2</v>
      </c>
      <c r="G27" s="1097">
        <v>1.686347624996664E-2</v>
      </c>
      <c r="H27" s="1097">
        <v>2.3749686599583552E-2</v>
      </c>
      <c r="I27" s="1097">
        <v>5.2957137344551125E-2</v>
      </c>
      <c r="J27" s="1097">
        <v>1.6879453769124066E-2</v>
      </c>
      <c r="K27" s="1097">
        <v>2.0253303875965321E-2</v>
      </c>
      <c r="L27" s="1097">
        <v>2.915335389464202E-2</v>
      </c>
      <c r="M27" s="1097">
        <v>4.2784911077697774E-2</v>
      </c>
      <c r="N27" s="1097">
        <v>8.8486141394779519E-2</v>
      </c>
      <c r="O27" s="1097">
        <v>0.10567876199974632</v>
      </c>
      <c r="P27" s="1097">
        <v>2.0970472095692184E-2</v>
      </c>
      <c r="Q27" s="1097">
        <v>1.6565543165713587E-2</v>
      </c>
      <c r="R27" s="1097">
        <v>1.2166023195779216E-2</v>
      </c>
      <c r="S27" s="1097">
        <v>1.422392928198171E-2</v>
      </c>
      <c r="T27" s="1097">
        <v>2.4145863696858162E-2</v>
      </c>
      <c r="U27" s="1097">
        <v>1.3218166312325618E-2</v>
      </c>
      <c r="V27" s="1097">
        <v>7.2894002925840938E-3</v>
      </c>
      <c r="W27" s="1097">
        <v>1.3453929183018798E-2</v>
      </c>
      <c r="X27" s="1097">
        <v>1.7789589089377774E-2</v>
      </c>
      <c r="Y27" s="1097">
        <v>6.2112588461698181E-3</v>
      </c>
      <c r="Z27" s="1097">
        <v>1.0828197436543145</v>
      </c>
      <c r="AA27" s="1097">
        <v>4.1484357361608569E-2</v>
      </c>
      <c r="AB27" s="1097">
        <v>6.375048861946625E-2</v>
      </c>
      <c r="AC27" s="1097">
        <v>2.580586883573123E-2</v>
      </c>
      <c r="AD27" s="1097">
        <v>6.1383903688686679E-3</v>
      </c>
      <c r="AE27" s="1097">
        <v>1.8169680898537132E-3</v>
      </c>
      <c r="AF27" s="1097">
        <v>8.5275497275910331E-3</v>
      </c>
      <c r="AG27" s="1097">
        <v>9.8125891729786332E-3</v>
      </c>
      <c r="AH27" s="1097">
        <v>1.3319821616842415E-2</v>
      </c>
      <c r="AI27" s="1097">
        <v>2.114394379211653E-2</v>
      </c>
      <c r="AJ27" s="1097">
        <v>1.3254591592650685E-2</v>
      </c>
      <c r="AK27" s="1097">
        <v>6.3178032307528321E-3</v>
      </c>
      <c r="AL27" s="1097">
        <v>6.6020289996006586E-3</v>
      </c>
      <c r="AM27" s="1097">
        <v>3.8806583829786856E-2</v>
      </c>
      <c r="AN27" s="1097">
        <v>9.8228155565800203E-3</v>
      </c>
      <c r="AO27" s="1099">
        <v>9.6679025468992767E-3</v>
      </c>
      <c r="AP27" s="1098">
        <v>1.9637244846206074</v>
      </c>
      <c r="AQ27" s="1098">
        <v>1.5644933145918574</v>
      </c>
    </row>
    <row r="28" spans="1:43">
      <c r="A28" s="686">
        <v>25</v>
      </c>
      <c r="B28" s="1105" t="s">
        <v>29</v>
      </c>
      <c r="C28" s="1104">
        <v>1.0328194915126417E-3</v>
      </c>
      <c r="D28" s="1103">
        <v>6.0869302981615681E-4</v>
      </c>
      <c r="E28" s="1103">
        <v>3.9914854812432397E-4</v>
      </c>
      <c r="F28" s="1103">
        <v>4.284616548298619E-3</v>
      </c>
      <c r="G28" s="1103">
        <v>3.1595954477067231E-3</v>
      </c>
      <c r="H28" s="1103">
        <v>1.5874819915749209E-3</v>
      </c>
      <c r="I28" s="1103">
        <v>3.8385540730313103E-3</v>
      </c>
      <c r="J28" s="1103">
        <v>3.8480092569641447E-3</v>
      </c>
      <c r="K28" s="1103">
        <v>1.0518249343756264E-3</v>
      </c>
      <c r="L28" s="1103">
        <v>1.4915071913697022E-3</v>
      </c>
      <c r="M28" s="1103">
        <v>2.0813226885300264E-3</v>
      </c>
      <c r="N28" s="1103">
        <v>1.548071189316008E-3</v>
      </c>
      <c r="O28" s="1103">
        <v>2.3814386922241123E-3</v>
      </c>
      <c r="P28" s="1103">
        <v>1.13827164002825E-3</v>
      </c>
      <c r="Q28" s="1103">
        <v>1.4614551597802892E-3</v>
      </c>
      <c r="R28" s="1103">
        <v>1.1197042281567992E-3</v>
      </c>
      <c r="S28" s="1103">
        <v>1.115121679616585E-3</v>
      </c>
      <c r="T28" s="1103">
        <v>2.2321797304470006E-3</v>
      </c>
      <c r="U28" s="1103">
        <v>7.6672684335368595E-4</v>
      </c>
      <c r="V28" s="1103">
        <v>5.7952686575380363E-4</v>
      </c>
      <c r="W28" s="1103">
        <v>5.9634926916299965E-4</v>
      </c>
      <c r="X28" s="1103">
        <v>2.0013668216431351E-3</v>
      </c>
      <c r="Y28" s="1103">
        <v>1.4031419414194846E-3</v>
      </c>
      <c r="Z28" s="1103">
        <v>1.0923286791782005E-3</v>
      </c>
      <c r="AA28" s="1103">
        <v>1.0983393378789044</v>
      </c>
      <c r="AB28" s="1103">
        <v>1.044954952910801E-2</v>
      </c>
      <c r="AC28" s="1103">
        <v>3.8461579221784593E-3</v>
      </c>
      <c r="AD28" s="1103">
        <v>1.9504581103893545E-3</v>
      </c>
      <c r="AE28" s="1103">
        <v>3.1402680899349759E-4</v>
      </c>
      <c r="AF28" s="1103">
        <v>6.3157363869254255E-3</v>
      </c>
      <c r="AG28" s="1103">
        <v>3.8492838866009205E-3</v>
      </c>
      <c r="AH28" s="1103">
        <v>5.2752928139976861E-3</v>
      </c>
      <c r="AI28" s="1103">
        <v>1.1177592650812978E-2</v>
      </c>
      <c r="AJ28" s="1103">
        <v>5.9101232980550223E-3</v>
      </c>
      <c r="AK28" s="1103">
        <v>3.0718808502651039E-3</v>
      </c>
      <c r="AL28" s="1103">
        <v>1.7984486373233913E-3</v>
      </c>
      <c r="AM28" s="1103">
        <v>1.1538061500030901E-2</v>
      </c>
      <c r="AN28" s="1103">
        <v>1.17473749927662E-3</v>
      </c>
      <c r="AO28" s="1102">
        <v>3.6487015096273914E-3</v>
      </c>
      <c r="AP28" s="1101">
        <v>1.2094786452238733</v>
      </c>
      <c r="AQ28" s="1101">
        <v>0.96358795208480819</v>
      </c>
    </row>
    <row r="29" spans="1:43">
      <c r="A29" s="685">
        <v>26</v>
      </c>
      <c r="B29" s="9" t="s">
        <v>30</v>
      </c>
      <c r="C29" s="1094">
        <v>8.7069427695382715E-4</v>
      </c>
      <c r="D29" s="1097">
        <v>4.7972916478432727E-4</v>
      </c>
      <c r="E29" s="1097">
        <v>4.4877512778336001E-4</v>
      </c>
      <c r="F29" s="1097">
        <v>3.6190639671500905E-3</v>
      </c>
      <c r="G29" s="1097">
        <v>1.5890586300826189E-3</v>
      </c>
      <c r="H29" s="1097">
        <v>9.8658419574350928E-4</v>
      </c>
      <c r="I29" s="1097">
        <v>2.3961188312007532E-3</v>
      </c>
      <c r="J29" s="1097">
        <v>3.7501458714917168E-3</v>
      </c>
      <c r="K29" s="1097">
        <v>5.8297109702765203E-4</v>
      </c>
      <c r="L29" s="1097">
        <v>6.4492870794610779E-4</v>
      </c>
      <c r="M29" s="1097">
        <v>2.6055913963345914E-3</v>
      </c>
      <c r="N29" s="1097">
        <v>1.4435905549809464E-3</v>
      </c>
      <c r="O29" s="1097">
        <v>1.6065547949321232E-3</v>
      </c>
      <c r="P29" s="1097">
        <v>6.0412099838806003E-4</v>
      </c>
      <c r="Q29" s="1097">
        <v>7.1571859274578611E-4</v>
      </c>
      <c r="R29" s="1097">
        <v>4.5676338659766486E-4</v>
      </c>
      <c r="S29" s="1097">
        <v>6.0678696846410915E-4</v>
      </c>
      <c r="T29" s="1097">
        <v>1.1246341299946182E-3</v>
      </c>
      <c r="U29" s="1097">
        <v>6.9362715285665229E-4</v>
      </c>
      <c r="V29" s="1097">
        <v>5.0674936903962397E-4</v>
      </c>
      <c r="W29" s="1097">
        <v>4.7080702159464248E-4</v>
      </c>
      <c r="X29" s="1097">
        <v>9.0040036200757592E-4</v>
      </c>
      <c r="Y29" s="1097">
        <v>2.9980405413236552E-3</v>
      </c>
      <c r="Z29" s="1097">
        <v>1.3285387428470965E-2</v>
      </c>
      <c r="AA29" s="1097">
        <v>3.2175759584955319E-3</v>
      </c>
      <c r="AB29" s="1097">
        <v>1.0014945737077101</v>
      </c>
      <c r="AC29" s="1097">
        <v>2.2531721144281279E-3</v>
      </c>
      <c r="AD29" s="1097">
        <v>3.7198453663711039E-3</v>
      </c>
      <c r="AE29" s="1097">
        <v>3.0868282886913973E-4</v>
      </c>
      <c r="AF29" s="1097">
        <v>2.8774562899460988E-3</v>
      </c>
      <c r="AG29" s="1097">
        <v>6.5050973126181194E-3</v>
      </c>
      <c r="AH29" s="1097">
        <v>3.0504406160805037E-2</v>
      </c>
      <c r="AI29" s="1097">
        <v>5.6891070924573869E-3</v>
      </c>
      <c r="AJ29" s="1097">
        <v>3.995272702697744E-3</v>
      </c>
      <c r="AK29" s="1097">
        <v>8.1823442732266785E-4</v>
      </c>
      <c r="AL29" s="1097">
        <v>9.2164605411803452E-4</v>
      </c>
      <c r="AM29" s="1097">
        <v>2.0609692086026858E-2</v>
      </c>
      <c r="AN29" s="1097">
        <v>6.8014528537145536E-4</v>
      </c>
      <c r="AO29" s="1099">
        <v>2.1517176582074183E-2</v>
      </c>
      <c r="AP29" s="1098">
        <v>1.1484989265372065</v>
      </c>
      <c r="AQ29" s="1098">
        <v>0.91500559597622511</v>
      </c>
    </row>
    <row r="30" spans="1:43">
      <c r="A30" s="685">
        <v>27</v>
      </c>
      <c r="B30" s="9" t="s">
        <v>19</v>
      </c>
      <c r="C30" s="1094">
        <v>5.0185731884113537E-2</v>
      </c>
      <c r="D30" s="1097">
        <v>1.544304968993864E-2</v>
      </c>
      <c r="E30" s="1097">
        <v>3.0317955549878498E-2</v>
      </c>
      <c r="F30" s="1097">
        <v>1.7396636826207904E-2</v>
      </c>
      <c r="G30" s="1097">
        <v>5.8738384980657539E-2</v>
      </c>
      <c r="H30" s="1097">
        <v>5.556958037180159E-2</v>
      </c>
      <c r="I30" s="1097">
        <v>4.8140564501839143E-2</v>
      </c>
      <c r="J30" s="1097">
        <v>2.9293296168411209E-2</v>
      </c>
      <c r="K30" s="1097">
        <v>3.7797293244889049E-2</v>
      </c>
      <c r="L30" s="1097">
        <v>3.8669186759399614E-2</v>
      </c>
      <c r="M30" s="1097">
        <v>2.7678769722585407E-2</v>
      </c>
      <c r="N30" s="1097">
        <v>2.042297165286287E-2</v>
      </c>
      <c r="O30" s="1097">
        <v>1.6117218004621198E-2</v>
      </c>
      <c r="P30" s="1097">
        <v>3.1951190231939694E-2</v>
      </c>
      <c r="Q30" s="1097">
        <v>2.9681359564059567E-2</v>
      </c>
      <c r="R30" s="1097">
        <v>2.8921037970877021E-2</v>
      </c>
      <c r="S30" s="1097">
        <v>3.2126930230979574E-2</v>
      </c>
      <c r="T30" s="1097">
        <v>2.787275141233278E-2</v>
      </c>
      <c r="U30" s="1097">
        <v>3.2839304088352249E-2</v>
      </c>
      <c r="V30" s="1097">
        <v>2.8856769905124511E-2</v>
      </c>
      <c r="W30" s="1097">
        <v>3.2570672083631291E-2</v>
      </c>
      <c r="X30" s="1097">
        <v>5.1429137348937691E-2</v>
      </c>
      <c r="Y30" s="1097">
        <v>3.7485959974567155E-2</v>
      </c>
      <c r="Z30" s="1097">
        <v>1.4574277636686893E-2</v>
      </c>
      <c r="AA30" s="1097">
        <v>1.7684133985380081E-2</v>
      </c>
      <c r="AB30" s="1097">
        <v>1.3561858784316264E-2</v>
      </c>
      <c r="AC30" s="1097">
        <v>1.0117242887096154</v>
      </c>
      <c r="AD30" s="1097">
        <v>7.1605089312322574E-3</v>
      </c>
      <c r="AE30" s="1097">
        <v>1.6812579662752781E-3</v>
      </c>
      <c r="AF30" s="1097">
        <v>3.6690484834787922E-2</v>
      </c>
      <c r="AG30" s="1097">
        <v>1.2567176636401119E-2</v>
      </c>
      <c r="AH30" s="1097">
        <v>9.5575868039990061E-3</v>
      </c>
      <c r="AI30" s="1097">
        <v>1.2988909575959657E-2</v>
      </c>
      <c r="AJ30" s="1097">
        <v>3.6643147371509782E-2</v>
      </c>
      <c r="AK30" s="1097">
        <v>2.9802493487035574E-2</v>
      </c>
      <c r="AL30" s="1097">
        <v>1.773986113127771E-2</v>
      </c>
      <c r="AM30" s="1097">
        <v>5.4631330357328665E-2</v>
      </c>
      <c r="AN30" s="1097">
        <v>0.15193653923103248</v>
      </c>
      <c r="AO30" s="1099">
        <v>1.2557127453388869E-2</v>
      </c>
      <c r="AP30" s="1098">
        <v>2.2210067350642344</v>
      </c>
      <c r="AQ30" s="1098">
        <v>1.7694692997336674</v>
      </c>
    </row>
    <row r="31" spans="1:43">
      <c r="A31" s="685">
        <v>28</v>
      </c>
      <c r="B31" s="9" t="s">
        <v>20</v>
      </c>
      <c r="C31" s="1094">
        <v>8.2285428441488222E-3</v>
      </c>
      <c r="D31" s="1097">
        <v>9.3061053471387226E-3</v>
      </c>
      <c r="E31" s="1097">
        <v>9.3748288079758268E-3</v>
      </c>
      <c r="F31" s="1097">
        <v>3.5415023693772876E-2</v>
      </c>
      <c r="G31" s="1097">
        <v>7.9164637947019868E-3</v>
      </c>
      <c r="H31" s="1097">
        <v>1.7688088512583886E-2</v>
      </c>
      <c r="I31" s="1097">
        <v>1.0715944925498684E-2</v>
      </c>
      <c r="J31" s="1097">
        <v>7.3187902753308201E-3</v>
      </c>
      <c r="K31" s="1097">
        <v>3.9752025512377999E-3</v>
      </c>
      <c r="L31" s="1097">
        <v>5.2864300047196118E-3</v>
      </c>
      <c r="M31" s="1097">
        <v>1.1801426416309187E-2</v>
      </c>
      <c r="N31" s="1097">
        <v>7.3175549269308172E-3</v>
      </c>
      <c r="O31" s="1097">
        <v>8.8977153043833801E-3</v>
      </c>
      <c r="P31" s="1097">
        <v>1.228458100243229E-2</v>
      </c>
      <c r="Q31" s="1097">
        <v>7.4800570094646088E-3</v>
      </c>
      <c r="R31" s="1097">
        <v>7.3392963387071469E-3</v>
      </c>
      <c r="S31" s="1097">
        <v>1.3939794047226405E-2</v>
      </c>
      <c r="T31" s="1097">
        <v>7.2274087301833984E-3</v>
      </c>
      <c r="U31" s="1097">
        <v>6.2261665566258556E-3</v>
      </c>
      <c r="V31" s="1097">
        <v>6.1813579949693857E-3</v>
      </c>
      <c r="W31" s="1097">
        <v>4.0241152429617982E-3</v>
      </c>
      <c r="X31" s="1097">
        <v>1.5362491822896458E-2</v>
      </c>
      <c r="Y31" s="1097">
        <v>1.4007880375722507E-2</v>
      </c>
      <c r="Z31" s="1097">
        <v>1.8856499641969161E-2</v>
      </c>
      <c r="AA31" s="1097">
        <v>2.4449389585009734E-2</v>
      </c>
      <c r="AB31" s="1097">
        <v>2.4870809393493492E-2</v>
      </c>
      <c r="AC31" s="1097">
        <v>1.7849960204008593E-2</v>
      </c>
      <c r="AD31" s="1097">
        <v>1.0352793889613956</v>
      </c>
      <c r="AE31" s="1097">
        <v>6.2403826729555259E-2</v>
      </c>
      <c r="AF31" s="1097">
        <v>2.4918826846461576E-2</v>
      </c>
      <c r="AG31" s="1097">
        <v>8.9862078380642269E-3</v>
      </c>
      <c r="AH31" s="1097">
        <v>1.8381463476578229E-2</v>
      </c>
      <c r="AI31" s="1097">
        <v>8.8546193579136703E-3</v>
      </c>
      <c r="AJ31" s="1097">
        <v>9.6939991090416264E-3</v>
      </c>
      <c r="AK31" s="1097">
        <v>2.2822367060005604E-2</v>
      </c>
      <c r="AL31" s="1097">
        <v>7.7657449600246811E-3</v>
      </c>
      <c r="AM31" s="1097">
        <v>1.1413680077142382E-2</v>
      </c>
      <c r="AN31" s="1097">
        <v>4.8325311578015749E-3</v>
      </c>
      <c r="AO31" s="1099">
        <v>1.1307860119282316E-2</v>
      </c>
      <c r="AP31" s="1098">
        <v>1.5500024410436699</v>
      </c>
      <c r="AQ31" s="1098">
        <v>1.2348822228401284</v>
      </c>
    </row>
    <row r="32" spans="1:43">
      <c r="A32" s="685">
        <v>29</v>
      </c>
      <c r="B32" s="9" t="s">
        <v>21</v>
      </c>
      <c r="C32" s="1094">
        <v>3.4039038783161587E-3</v>
      </c>
      <c r="D32" s="1097">
        <v>2.3521524873488424E-3</v>
      </c>
      <c r="E32" s="1097">
        <v>2.2025746535337394E-3</v>
      </c>
      <c r="F32" s="1097">
        <v>1.4986684691750855E-2</v>
      </c>
      <c r="G32" s="1097">
        <v>5.8303470447916405E-3</v>
      </c>
      <c r="H32" s="1097">
        <v>7.1400732037761178E-3</v>
      </c>
      <c r="I32" s="1097">
        <v>4.6113253083038307E-3</v>
      </c>
      <c r="J32" s="1097">
        <v>5.3643579741635963E-3</v>
      </c>
      <c r="K32" s="1097">
        <v>3.710257508218896E-3</v>
      </c>
      <c r="L32" s="1097">
        <v>4.9806390831779301E-3</v>
      </c>
      <c r="M32" s="1097">
        <v>5.4835987875849566E-3</v>
      </c>
      <c r="N32" s="1097">
        <v>4.2925683986003594E-3</v>
      </c>
      <c r="O32" s="1097">
        <v>2.6393265810543188E-3</v>
      </c>
      <c r="P32" s="1097">
        <v>7.4297717141335838E-3</v>
      </c>
      <c r="Q32" s="1097">
        <v>4.9488790233595988E-3</v>
      </c>
      <c r="R32" s="1097">
        <v>4.6403243978268968E-3</v>
      </c>
      <c r="S32" s="1097">
        <v>3.3108832948902608E-3</v>
      </c>
      <c r="T32" s="1097">
        <v>3.0861901247919515E-3</v>
      </c>
      <c r="U32" s="1097">
        <v>3.7542214132416296E-3</v>
      </c>
      <c r="V32" s="1097">
        <v>3.5615401640860956E-3</v>
      </c>
      <c r="W32" s="1097">
        <v>1.7673006918009163E-3</v>
      </c>
      <c r="X32" s="1097">
        <v>5.6162669880881625E-3</v>
      </c>
      <c r="Y32" s="1097">
        <v>5.9298540491380496E-3</v>
      </c>
      <c r="Z32" s="1097">
        <v>7.1680885103885591E-3</v>
      </c>
      <c r="AA32" s="1097">
        <v>4.4859984268616248E-3</v>
      </c>
      <c r="AB32" s="1097">
        <v>4.516226398681455E-3</v>
      </c>
      <c r="AC32" s="1097">
        <v>2.6425072906555064E-2</v>
      </c>
      <c r="AD32" s="1097">
        <v>1.6101490873740108E-2</v>
      </c>
      <c r="AE32" s="1097">
        <v>1.0190136108870109</v>
      </c>
      <c r="AF32" s="1097">
        <v>2.0884519085476425E-2</v>
      </c>
      <c r="AG32" s="1097">
        <v>1.7717404235000862E-2</v>
      </c>
      <c r="AH32" s="1097">
        <v>2.979701140193346E-3</v>
      </c>
      <c r="AI32" s="1097">
        <v>6.1413318366693075E-3</v>
      </c>
      <c r="AJ32" s="1097">
        <v>1.5901486887241398E-2</v>
      </c>
      <c r="AK32" s="1097">
        <v>2.0669226753801544E-2</v>
      </c>
      <c r="AL32" s="1097">
        <v>8.5333584086956966E-3</v>
      </c>
      <c r="AM32" s="1097">
        <v>1.6842044398506426E-2</v>
      </c>
      <c r="AN32" s="1097">
        <v>5.046981138250182E-3</v>
      </c>
      <c r="AO32" s="1099">
        <v>3.2161477376434669E-2</v>
      </c>
      <c r="AP32" s="1098">
        <v>1.3356310607254858</v>
      </c>
      <c r="AQ32" s="1098">
        <v>1.0640931972032535</v>
      </c>
    </row>
    <row r="33" spans="1:43">
      <c r="A33" s="686">
        <v>30</v>
      </c>
      <c r="B33" s="1105" t="s">
        <v>32</v>
      </c>
      <c r="C33" s="1104">
        <v>4.1025816858533057E-2</v>
      </c>
      <c r="D33" s="1103">
        <v>4.2701835203038531E-2</v>
      </c>
      <c r="E33" s="1103">
        <v>2.859732360668844E-2</v>
      </c>
      <c r="F33" s="1103">
        <v>0.10051292024568223</v>
      </c>
      <c r="G33" s="1103">
        <v>3.1349166925092403E-2</v>
      </c>
      <c r="H33" s="1103">
        <v>2.161924783397472E-2</v>
      </c>
      <c r="I33" s="1103">
        <v>3.5470184403968701E-2</v>
      </c>
      <c r="J33" s="1103">
        <v>2.1026986262460582E-2</v>
      </c>
      <c r="K33" s="1103">
        <v>4.2624529892290763E-2</v>
      </c>
      <c r="L33" s="1103">
        <v>1.6932928630680359E-2</v>
      </c>
      <c r="M33" s="1103">
        <v>4.2051547933699703E-2</v>
      </c>
      <c r="N33" s="1103">
        <v>2.0927789487321095E-2</v>
      </c>
      <c r="O33" s="1103">
        <v>2.5761883934272537E-2</v>
      </c>
      <c r="P33" s="1103">
        <v>2.4213476196591709E-2</v>
      </c>
      <c r="Q33" s="1103">
        <v>1.7413877524849717E-2</v>
      </c>
      <c r="R33" s="1103">
        <v>1.5750987076251305E-2</v>
      </c>
      <c r="S33" s="1103">
        <v>1.8538391201948355E-2</v>
      </c>
      <c r="T33" s="1103">
        <v>1.5610147742988901E-2</v>
      </c>
      <c r="U33" s="1103">
        <v>1.6037079697885925E-2</v>
      </c>
      <c r="V33" s="1103">
        <v>1.7572977006678401E-2</v>
      </c>
      <c r="W33" s="1103">
        <v>1.1619117619964722E-2</v>
      </c>
      <c r="X33" s="1103">
        <v>8.8247042302486034E-2</v>
      </c>
      <c r="Y33" s="1103">
        <v>3.2934907846458569E-2</v>
      </c>
      <c r="Z33" s="1103">
        <v>2.8065128756350609E-2</v>
      </c>
      <c r="AA33" s="1103">
        <v>1.9887981110907751E-2</v>
      </c>
      <c r="AB33" s="1103">
        <v>4.2912266853471388E-2</v>
      </c>
      <c r="AC33" s="1103">
        <v>7.6280485158977909E-2</v>
      </c>
      <c r="AD33" s="1103">
        <v>2.6086228500496109E-2</v>
      </c>
      <c r="AE33" s="1103">
        <v>3.0966091167477965E-3</v>
      </c>
      <c r="AF33" s="1103">
        <v>1.0725399782329719</v>
      </c>
      <c r="AG33" s="1103">
        <v>2.3212390273572112E-2</v>
      </c>
      <c r="AH33" s="1103">
        <v>2.4001268137955289E-2</v>
      </c>
      <c r="AI33" s="1103">
        <v>2.1384831384437083E-2</v>
      </c>
      <c r="AJ33" s="1103">
        <v>1.4587736377406901E-2</v>
      </c>
      <c r="AK33" s="1103">
        <v>2.9686615242629784E-2</v>
      </c>
      <c r="AL33" s="1103">
        <v>1.4427872750211807E-2</v>
      </c>
      <c r="AM33" s="1103">
        <v>3.6488162230034316E-2</v>
      </c>
      <c r="AN33" s="1103">
        <v>4.7879733608100106E-2</v>
      </c>
      <c r="AO33" s="1102">
        <v>6.6416280270896966E-2</v>
      </c>
      <c r="AP33" s="1101">
        <v>2.2754937334389735</v>
      </c>
      <c r="AQ33" s="1101">
        <v>1.812878925349211</v>
      </c>
    </row>
    <row r="34" spans="1:43">
      <c r="A34" s="685">
        <v>31</v>
      </c>
      <c r="B34" s="9" t="s">
        <v>22</v>
      </c>
      <c r="C34" s="1094">
        <v>6.3280989919545852E-3</v>
      </c>
      <c r="D34" s="1097">
        <v>3.7027167681430028E-3</v>
      </c>
      <c r="E34" s="1097">
        <v>7.0761573777557742E-3</v>
      </c>
      <c r="F34" s="1097">
        <v>1.392124118676419E-2</v>
      </c>
      <c r="G34" s="1097">
        <v>8.4061561756168298E-3</v>
      </c>
      <c r="H34" s="1097">
        <v>8.7905974818183394E-3</v>
      </c>
      <c r="I34" s="1097">
        <v>7.9656129834071478E-3</v>
      </c>
      <c r="J34" s="1097">
        <v>2.5049310557354074E-2</v>
      </c>
      <c r="K34" s="1097">
        <v>6.2214924744125486E-3</v>
      </c>
      <c r="L34" s="1097">
        <v>8.2358966616730717E-3</v>
      </c>
      <c r="M34" s="1097">
        <v>7.766818881331153E-3</v>
      </c>
      <c r="N34" s="1097">
        <v>6.519428262144026E-3</v>
      </c>
      <c r="O34" s="1097">
        <v>7.2447081946201541E-3</v>
      </c>
      <c r="P34" s="1097">
        <v>7.8295996129974753E-3</v>
      </c>
      <c r="Q34" s="1097">
        <v>7.1635244415890875E-3</v>
      </c>
      <c r="R34" s="1097">
        <v>1.3431441236632506E-2</v>
      </c>
      <c r="S34" s="1097">
        <v>9.07657288312636E-3</v>
      </c>
      <c r="T34" s="1097">
        <v>9.9629216569448731E-3</v>
      </c>
      <c r="U34" s="1097">
        <v>1.3198289198958685E-2</v>
      </c>
      <c r="V34" s="1097">
        <v>1.4007442502514398E-2</v>
      </c>
      <c r="W34" s="1097">
        <v>4.4675467769666318E-3</v>
      </c>
      <c r="X34" s="1097">
        <v>9.1375180579292108E-3</v>
      </c>
      <c r="Y34" s="1097">
        <v>1.2300128006205306E-2</v>
      </c>
      <c r="Z34" s="1097">
        <v>1.3605260641504992E-2</v>
      </c>
      <c r="AA34" s="1097">
        <v>3.9388829748749743E-2</v>
      </c>
      <c r="AB34" s="1097">
        <v>1.2966869168723557E-2</v>
      </c>
      <c r="AC34" s="1097">
        <v>3.4006838108444237E-2</v>
      </c>
      <c r="AD34" s="1097">
        <v>4.8501317332939921E-2</v>
      </c>
      <c r="AE34" s="1097">
        <v>4.5606858327647453E-3</v>
      </c>
      <c r="AF34" s="1097">
        <v>1.3791270726194035E-2</v>
      </c>
      <c r="AG34" s="1097">
        <v>1.1563419203238454</v>
      </c>
      <c r="AH34" s="1097">
        <v>2.583447327641402E-2</v>
      </c>
      <c r="AI34" s="1097">
        <v>2.0320155065512206E-2</v>
      </c>
      <c r="AJ34" s="1097">
        <v>1.2849367736132536E-2</v>
      </c>
      <c r="AK34" s="1097">
        <v>5.9402085172785508E-2</v>
      </c>
      <c r="AL34" s="1097">
        <v>4.0395780453281467E-2</v>
      </c>
      <c r="AM34" s="1097">
        <v>2.0082807309500225E-2</v>
      </c>
      <c r="AN34" s="1097">
        <v>6.4192121369073141E-3</v>
      </c>
      <c r="AO34" s="1099">
        <v>6.5505940652680117E-2</v>
      </c>
      <c r="AP34" s="1098">
        <v>1.7917760340572393</v>
      </c>
      <c r="AQ34" s="1098">
        <v>1.427502507853105</v>
      </c>
    </row>
    <row r="35" spans="1:43">
      <c r="A35" s="685">
        <v>32</v>
      </c>
      <c r="B35" s="9" t="s">
        <v>23</v>
      </c>
      <c r="C35" s="1094">
        <v>1.4160283330428868E-3</v>
      </c>
      <c r="D35" s="1097">
        <v>1.1372264149149061E-3</v>
      </c>
      <c r="E35" s="1097">
        <v>2.2793827455535797E-3</v>
      </c>
      <c r="F35" s="1097">
        <v>2.8290153615750072E-3</v>
      </c>
      <c r="G35" s="1097">
        <v>1.7410755657954781E-3</v>
      </c>
      <c r="H35" s="1097">
        <v>1.1470279046951976E-3</v>
      </c>
      <c r="I35" s="1097">
        <v>2.1237221824603031E-3</v>
      </c>
      <c r="J35" s="1097">
        <v>6.595831880928444E-4</v>
      </c>
      <c r="K35" s="1097">
        <v>1.2480541425849961E-3</v>
      </c>
      <c r="L35" s="1097">
        <v>6.7692551755463239E-4</v>
      </c>
      <c r="M35" s="1097">
        <v>1.5301433562567594E-3</v>
      </c>
      <c r="N35" s="1097">
        <v>2.5370463548675202E-3</v>
      </c>
      <c r="O35" s="1097">
        <v>1.0224154553531027E-3</v>
      </c>
      <c r="P35" s="1097">
        <v>9.7076104549142161E-4</v>
      </c>
      <c r="Q35" s="1097">
        <v>1.8212417537023303E-3</v>
      </c>
      <c r="R35" s="1097">
        <v>1.2524517909530705E-3</v>
      </c>
      <c r="S35" s="1097">
        <v>6.9526406141231568E-4</v>
      </c>
      <c r="T35" s="1097">
        <v>3.5700526736800797E-4</v>
      </c>
      <c r="U35" s="1097">
        <v>8.2567956561454354E-4</v>
      </c>
      <c r="V35" s="1097">
        <v>5.031698316501083E-4</v>
      </c>
      <c r="W35" s="1097">
        <v>2.5368626640149921E-4</v>
      </c>
      <c r="X35" s="1097">
        <v>8.3364280615736178E-4</v>
      </c>
      <c r="Y35" s="1097">
        <v>3.0406758568463773E-3</v>
      </c>
      <c r="Z35" s="1097">
        <v>1.038678595538629E-3</v>
      </c>
      <c r="AA35" s="1097">
        <v>2.5751570030545365E-3</v>
      </c>
      <c r="AB35" s="1097">
        <v>4.9830733846067312E-3</v>
      </c>
      <c r="AC35" s="1097">
        <v>1.8803358879749066E-3</v>
      </c>
      <c r="AD35" s="1097">
        <v>1.3490423401564574E-3</v>
      </c>
      <c r="AE35" s="1097">
        <v>2.6518837938659443E-4</v>
      </c>
      <c r="AF35" s="1097">
        <v>1.6881412935671751E-3</v>
      </c>
      <c r="AG35" s="1097">
        <v>1.2697037269644009E-3</v>
      </c>
      <c r="AH35" s="1097">
        <v>1.00053229046581</v>
      </c>
      <c r="AI35" s="1097">
        <v>2.1265430451897797E-3</v>
      </c>
      <c r="AJ35" s="1097">
        <v>1.1150593133004876E-3</v>
      </c>
      <c r="AK35" s="1097">
        <v>1.4733520069598566E-3</v>
      </c>
      <c r="AL35" s="1097">
        <v>1.0112476544040989E-3</v>
      </c>
      <c r="AM35" s="1097">
        <v>1.2067089735282675E-3</v>
      </c>
      <c r="AN35" s="1097">
        <v>6.5986402253465299E-4</v>
      </c>
      <c r="AO35" s="1099">
        <v>0.24701996160634013</v>
      </c>
      <c r="AP35" s="1098">
        <v>1.3010955724676612</v>
      </c>
      <c r="AQ35" s="1098">
        <v>1.036578878917422</v>
      </c>
    </row>
    <row r="36" spans="1:43">
      <c r="A36" s="685">
        <v>33</v>
      </c>
      <c r="B36" s="9" t="s">
        <v>24</v>
      </c>
      <c r="C36" s="1094">
        <v>9.7256891999645119E-5</v>
      </c>
      <c r="D36" s="1097">
        <v>2.4335790123701479E-4</v>
      </c>
      <c r="E36" s="1097">
        <v>6.4273663300397246E-5</v>
      </c>
      <c r="F36" s="1097">
        <v>2.281197217768136E-4</v>
      </c>
      <c r="G36" s="1097">
        <v>4.2229194273493654E-4</v>
      </c>
      <c r="H36" s="1097">
        <v>1.1577193716006612E-4</v>
      </c>
      <c r="I36" s="1097">
        <v>2.6070493685605389E-4</v>
      </c>
      <c r="J36" s="1097">
        <v>3.9791647123234341E-4</v>
      </c>
      <c r="K36" s="1097">
        <v>7.878371556889344E-5</v>
      </c>
      <c r="L36" s="1097">
        <v>2.3843135190699028E-4</v>
      </c>
      <c r="M36" s="1097">
        <v>1.5990332837875702E-4</v>
      </c>
      <c r="N36" s="1097">
        <v>2.4584247532476834E-4</v>
      </c>
      <c r="O36" s="1097">
        <v>1.191200857193348E-4</v>
      </c>
      <c r="P36" s="1097">
        <v>7.1141900080464978E-4</v>
      </c>
      <c r="Q36" s="1097">
        <v>7.3512616713501363E-4</v>
      </c>
      <c r="R36" s="1097">
        <v>4.9251837523177399E-4</v>
      </c>
      <c r="S36" s="1097">
        <v>3.6170375361560113E-4</v>
      </c>
      <c r="T36" s="1097">
        <v>1.2739018974487317E-3</v>
      </c>
      <c r="U36" s="1097">
        <v>8.8377534853064928E-4</v>
      </c>
      <c r="V36" s="1097">
        <v>1.8992045682167452E-3</v>
      </c>
      <c r="W36" s="1097">
        <v>1.729267077269746E-4</v>
      </c>
      <c r="X36" s="1097">
        <v>2.1347189330293671E-4</v>
      </c>
      <c r="Y36" s="1097">
        <v>2.5946573343757793E-4</v>
      </c>
      <c r="Z36" s="1097">
        <v>7.3727372146242906E-4</v>
      </c>
      <c r="AA36" s="1097">
        <v>3.3551181932835422E-4</v>
      </c>
      <c r="AB36" s="1097">
        <v>2.7500951375942118E-4</v>
      </c>
      <c r="AC36" s="1097">
        <v>4.277418822044199E-4</v>
      </c>
      <c r="AD36" s="1097">
        <v>4.6697356142566635E-4</v>
      </c>
      <c r="AE36" s="1097">
        <v>4.1370877891567559E-5</v>
      </c>
      <c r="AF36" s="1097">
        <v>6.2623161662059799E-4</v>
      </c>
      <c r="AG36" s="1097">
        <v>4.4899451817457742E-3</v>
      </c>
      <c r="AH36" s="1097">
        <v>2.3204605493982021E-4</v>
      </c>
      <c r="AI36" s="1097">
        <v>1.0001307014718688</v>
      </c>
      <c r="AJ36" s="1097">
        <v>1.743817790741196E-4</v>
      </c>
      <c r="AK36" s="1097">
        <v>2.8547874655052559E-4</v>
      </c>
      <c r="AL36" s="1097">
        <v>6.1486292149306055E-4</v>
      </c>
      <c r="AM36" s="1097">
        <v>5.3927846896554166E-4</v>
      </c>
      <c r="AN36" s="1097">
        <v>1.1587774027963218E-4</v>
      </c>
      <c r="AO36" s="1099">
        <v>4.9590078353860397E-4</v>
      </c>
      <c r="AP36" s="1098">
        <v>1.0196638740097947</v>
      </c>
      <c r="AQ36" s="1098">
        <v>0.81236310211173146</v>
      </c>
    </row>
    <row r="37" spans="1:43">
      <c r="A37" s="685">
        <v>34</v>
      </c>
      <c r="B37" s="9" t="s">
        <v>31</v>
      </c>
      <c r="C37" s="1094">
        <v>2.1074454935835713E-4</v>
      </c>
      <c r="D37" s="1097">
        <v>5.5189383808173756E-5</v>
      </c>
      <c r="E37" s="1097">
        <v>5.7317938491836612E-5</v>
      </c>
      <c r="F37" s="1097">
        <v>1.3931904432961013E-4</v>
      </c>
      <c r="G37" s="1097">
        <v>7.4634669655386811E-5</v>
      </c>
      <c r="H37" s="1097">
        <v>4.5437795360364448E-5</v>
      </c>
      <c r="I37" s="1097">
        <v>6.6539693439759398E-5</v>
      </c>
      <c r="J37" s="1097">
        <v>1.0828603154329536E-4</v>
      </c>
      <c r="K37" s="1097">
        <v>5.888371763201879E-5</v>
      </c>
      <c r="L37" s="1097">
        <v>3.39588071404715E-5</v>
      </c>
      <c r="M37" s="1097">
        <v>6.5199878535358269E-5</v>
      </c>
      <c r="N37" s="1097">
        <v>5.6053582963941457E-5</v>
      </c>
      <c r="O37" s="1097">
        <v>4.6528818940529918E-5</v>
      </c>
      <c r="P37" s="1097">
        <v>4.2671979233495613E-5</v>
      </c>
      <c r="Q37" s="1097">
        <v>4.3854451491370492E-5</v>
      </c>
      <c r="R37" s="1097">
        <v>4.165460213610359E-5</v>
      </c>
      <c r="S37" s="1097">
        <v>3.6085601921938803E-5</v>
      </c>
      <c r="T37" s="1097">
        <v>3.0619788690076009E-5</v>
      </c>
      <c r="U37" s="1097">
        <v>3.750448276139111E-5</v>
      </c>
      <c r="V37" s="1097">
        <v>3.5795333547356739E-5</v>
      </c>
      <c r="W37" s="1097">
        <v>1.9621878241963851E-5</v>
      </c>
      <c r="X37" s="1097">
        <v>1.0006074994021755E-4</v>
      </c>
      <c r="Y37" s="1097">
        <v>7.6436065219771828E-5</v>
      </c>
      <c r="Z37" s="1097">
        <v>9.6275879759844221E-5</v>
      </c>
      <c r="AA37" s="1097">
        <v>4.1872138519130929E-4</v>
      </c>
      <c r="AB37" s="1097">
        <v>1.1066815587941095E-4</v>
      </c>
      <c r="AC37" s="1097">
        <v>1.5004020895178661E-4</v>
      </c>
      <c r="AD37" s="1097">
        <v>2.6465276336582957E-4</v>
      </c>
      <c r="AE37" s="1097">
        <v>2.3577736462645399E-5</v>
      </c>
      <c r="AF37" s="1097">
        <v>9.7199440967848212E-4</v>
      </c>
      <c r="AG37" s="1097">
        <v>1.037444296773494E-3</v>
      </c>
      <c r="AH37" s="1097">
        <v>7.8604986058093286E-5</v>
      </c>
      <c r="AI37" s="1097">
        <v>8.0918617669805223E-5</v>
      </c>
      <c r="AJ37" s="1097">
        <v>1.0143248203747455</v>
      </c>
      <c r="AK37" s="1097">
        <v>1.0030053417108438E-4</v>
      </c>
      <c r="AL37" s="1097">
        <v>9.9563668686615501E-5</v>
      </c>
      <c r="AM37" s="1097">
        <v>1.4079388586310315E-4</v>
      </c>
      <c r="AN37" s="1097">
        <v>6.0177567406080105E-5</v>
      </c>
      <c r="AO37" s="1099">
        <v>2.5959957733596903E-3</v>
      </c>
      <c r="AP37" s="1098">
        <v>1.0220369490884056</v>
      </c>
      <c r="AQ37" s="1098">
        <v>0.8142537237975066</v>
      </c>
    </row>
    <row r="38" spans="1:43">
      <c r="A38" s="686">
        <v>35</v>
      </c>
      <c r="B38" s="1105" t="s">
        <v>447</v>
      </c>
      <c r="C38" s="1104">
        <v>2.9957541437820406E-4</v>
      </c>
      <c r="D38" s="1103">
        <v>2.7403094851524825E-4</v>
      </c>
      <c r="E38" s="1103">
        <v>4.9210938255244939E-3</v>
      </c>
      <c r="F38" s="1103">
        <v>4.0452161402695311E-3</v>
      </c>
      <c r="G38" s="1103">
        <v>1.137573863825937E-3</v>
      </c>
      <c r="H38" s="1103">
        <v>1.562626355406843E-3</v>
      </c>
      <c r="I38" s="1103">
        <v>1.3054839165654785E-3</v>
      </c>
      <c r="J38" s="1103">
        <v>3.8072840617411128E-3</v>
      </c>
      <c r="K38" s="1103">
        <v>1.0927529824332261E-3</v>
      </c>
      <c r="L38" s="1103">
        <v>6.6208200177914609E-4</v>
      </c>
      <c r="M38" s="1103">
        <v>1.0510469832816301E-3</v>
      </c>
      <c r="N38" s="1103">
        <v>1.3280725228072511E-3</v>
      </c>
      <c r="O38" s="1103">
        <v>6.9306497181809135E-4</v>
      </c>
      <c r="P38" s="1103">
        <v>1.2456219584366373E-3</v>
      </c>
      <c r="Q38" s="1103">
        <v>2.6297732647892987E-3</v>
      </c>
      <c r="R38" s="1103">
        <v>3.1231205072518686E-3</v>
      </c>
      <c r="S38" s="1103">
        <v>8.918699873955335E-4</v>
      </c>
      <c r="T38" s="1103">
        <v>9.1490275620901066E-4</v>
      </c>
      <c r="U38" s="1103">
        <v>1.0707992204627961E-3</v>
      </c>
      <c r="V38" s="1103">
        <v>1.9068535453040879E-3</v>
      </c>
      <c r="W38" s="1103">
        <v>2.511124356784259E-4</v>
      </c>
      <c r="X38" s="1103">
        <v>1.1960593932932866E-3</v>
      </c>
      <c r="Y38" s="1103">
        <v>1.6419841604843437E-3</v>
      </c>
      <c r="Z38" s="1103">
        <v>1.5562006879283161E-3</v>
      </c>
      <c r="AA38" s="1103">
        <v>1.0412169657227728E-2</v>
      </c>
      <c r="AB38" s="1103">
        <v>2.4296612754083602E-3</v>
      </c>
      <c r="AC38" s="1103">
        <v>1.0757299959712691E-3</v>
      </c>
      <c r="AD38" s="1103">
        <v>3.5464264809437194E-3</v>
      </c>
      <c r="AE38" s="1103">
        <v>4.0555828051202738E-4</v>
      </c>
      <c r="AF38" s="1103">
        <v>1.4470433794816684E-3</v>
      </c>
      <c r="AG38" s="1103">
        <v>2.082924132927749E-3</v>
      </c>
      <c r="AH38" s="1103">
        <v>3.9486288030354057E-4</v>
      </c>
      <c r="AI38" s="1103">
        <v>1.3897197770881607E-3</v>
      </c>
      <c r="AJ38" s="1103">
        <v>1.2055818663634461E-3</v>
      </c>
      <c r="AK38" s="1103">
        <v>1.0004178383145981</v>
      </c>
      <c r="AL38" s="1103">
        <v>2.3071426667321047E-3</v>
      </c>
      <c r="AM38" s="1103">
        <v>3.2282995275737959E-3</v>
      </c>
      <c r="AN38" s="1103">
        <v>3.6776144219689849E-4</v>
      </c>
      <c r="AO38" s="1102">
        <v>5.2111228695811444E-3</v>
      </c>
      <c r="AP38" s="1101">
        <v>1.0745300444524897</v>
      </c>
      <c r="AQ38" s="1101">
        <v>0.85607481295870269</v>
      </c>
    </row>
    <row r="39" spans="1:43">
      <c r="A39" s="685">
        <v>36</v>
      </c>
      <c r="B39" s="9" t="s">
        <v>25</v>
      </c>
      <c r="C39" s="1094">
        <v>2.6557305489250678E-2</v>
      </c>
      <c r="D39" s="1097">
        <v>2.1729462515561945E-2</v>
      </c>
      <c r="E39" s="1097">
        <v>1.310474089411438E-2</v>
      </c>
      <c r="F39" s="1097">
        <v>5.5127010726172342E-2</v>
      </c>
      <c r="G39" s="1097">
        <v>3.4030318519588106E-2</v>
      </c>
      <c r="H39" s="1097">
        <v>3.7405737508130914E-2</v>
      </c>
      <c r="I39" s="1097">
        <v>2.2543225085867803E-2</v>
      </c>
      <c r="J39" s="1097">
        <v>4.6420460645694057E-2</v>
      </c>
      <c r="K39" s="1097">
        <v>2.7738567108329844E-2</v>
      </c>
      <c r="L39" s="1097">
        <v>2.9316824570986964E-2</v>
      </c>
      <c r="M39" s="1097">
        <v>3.6015298201445542E-2</v>
      </c>
      <c r="N39" s="1097">
        <v>2.4803375895832057E-2</v>
      </c>
      <c r="O39" s="1097">
        <v>1.7364145436002312E-2</v>
      </c>
      <c r="P39" s="1097">
        <v>2.3673645307191838E-2</v>
      </c>
      <c r="Q39" s="1097">
        <v>2.7744342900090906E-2</v>
      </c>
      <c r="R39" s="1097">
        <v>2.422255344524181E-2</v>
      </c>
      <c r="S39" s="1097">
        <v>2.3831619239405938E-2</v>
      </c>
      <c r="T39" s="1097">
        <v>3.0932208591342575E-2</v>
      </c>
      <c r="U39" s="1097">
        <v>3.026094073580152E-2</v>
      </c>
      <c r="V39" s="1097">
        <v>2.730000897146441E-2</v>
      </c>
      <c r="W39" s="1097">
        <v>2.077608613726354E-2</v>
      </c>
      <c r="X39" s="1097">
        <v>3.613768500399564E-2</v>
      </c>
      <c r="Y39" s="1097">
        <v>6.714594587335955E-2</v>
      </c>
      <c r="Z39" s="1097">
        <v>5.2203792266490467E-2</v>
      </c>
      <c r="AA39" s="1097">
        <v>9.6473502882762921E-2</v>
      </c>
      <c r="AB39" s="1097">
        <v>4.7341208020078407E-2</v>
      </c>
      <c r="AC39" s="1097">
        <v>6.5845080636428813E-2</v>
      </c>
      <c r="AD39" s="1097">
        <v>7.5821206205666875E-2</v>
      </c>
      <c r="AE39" s="1097">
        <v>1.259513323627417E-2</v>
      </c>
      <c r="AF39" s="1097">
        <v>0.11427084595801082</v>
      </c>
      <c r="AG39" s="1097">
        <v>9.6419009956015697E-2</v>
      </c>
      <c r="AH39" s="1097">
        <v>5.9260101050898524E-2</v>
      </c>
      <c r="AI39" s="1097">
        <v>4.8208457857208856E-2</v>
      </c>
      <c r="AJ39" s="1097">
        <v>3.3309603231445023E-2</v>
      </c>
      <c r="AK39" s="1097">
        <v>5.8978265414485004E-2</v>
      </c>
      <c r="AL39" s="1097">
        <v>1.0868346658682297</v>
      </c>
      <c r="AM39" s="1097">
        <v>3.3502337848055806E-2</v>
      </c>
      <c r="AN39" s="1097">
        <v>1.6303540944482282E-2</v>
      </c>
      <c r="AO39" s="1099">
        <v>5.0602551210007937E-2</v>
      </c>
      <c r="AP39" s="1094">
        <v>2.652150811388676</v>
      </c>
      <c r="AQ39" s="1100">
        <v>2.1129604719007182</v>
      </c>
    </row>
    <row r="40" spans="1:43">
      <c r="A40" s="685">
        <v>37</v>
      </c>
      <c r="B40" s="9" t="s">
        <v>26</v>
      </c>
      <c r="C40" s="1094">
        <v>1.877028639733885E-4</v>
      </c>
      <c r="D40" s="1097">
        <v>1.7087408895111614E-4</v>
      </c>
      <c r="E40" s="1097">
        <v>6.8387832728243408E-4</v>
      </c>
      <c r="F40" s="1097">
        <v>2.181600433583981E-4</v>
      </c>
      <c r="G40" s="1097">
        <v>3.3817839246968128E-4</v>
      </c>
      <c r="H40" s="1097">
        <v>3.1025383569658515E-4</v>
      </c>
      <c r="I40" s="1097">
        <v>1.785411198794544E-4</v>
      </c>
      <c r="J40" s="1097">
        <v>3.7385195000205984E-4</v>
      </c>
      <c r="K40" s="1097">
        <v>1.1352111833374916E-4</v>
      </c>
      <c r="L40" s="1097">
        <v>1.7080760120832971E-4</v>
      </c>
      <c r="M40" s="1097">
        <v>1.6049815592466727E-4</v>
      </c>
      <c r="N40" s="1097">
        <v>1.1172915982383044E-4</v>
      </c>
      <c r="O40" s="1097">
        <v>1.4879852836840559E-4</v>
      </c>
      <c r="P40" s="1097">
        <v>1.5419075383717583E-4</v>
      </c>
      <c r="Q40" s="1097">
        <v>1.909533481214282E-4</v>
      </c>
      <c r="R40" s="1097">
        <v>2.2923407996402171E-4</v>
      </c>
      <c r="S40" s="1097">
        <v>1.9599380377199283E-4</v>
      </c>
      <c r="T40" s="1097">
        <v>2.3645026105059184E-4</v>
      </c>
      <c r="U40" s="1097">
        <v>1.5873639533614994E-4</v>
      </c>
      <c r="V40" s="1097">
        <v>1.6185391490970312E-4</v>
      </c>
      <c r="W40" s="1097">
        <v>1.3478078746494913E-4</v>
      </c>
      <c r="X40" s="1097">
        <v>1.6203236330580276E-4</v>
      </c>
      <c r="Y40" s="1097">
        <v>4.0049280711570187E-4</v>
      </c>
      <c r="Z40" s="1097">
        <v>2.4512180565246163E-4</v>
      </c>
      <c r="AA40" s="1097">
        <v>6.2667844811474559E-4</v>
      </c>
      <c r="AB40" s="1097">
        <v>2.476502681799421E-4</v>
      </c>
      <c r="AC40" s="1097">
        <v>9.2639168920219232E-4</v>
      </c>
      <c r="AD40" s="1097">
        <v>6.0827721430251535E-4</v>
      </c>
      <c r="AE40" s="1097">
        <v>3.3634421136147051E-4</v>
      </c>
      <c r="AF40" s="1097">
        <v>4.7004161180092197E-4</v>
      </c>
      <c r="AG40" s="1097">
        <v>8.5038877271418241E-3</v>
      </c>
      <c r="AH40" s="1097">
        <v>5.7689024595765912E-4</v>
      </c>
      <c r="AI40" s="1097">
        <v>1.9965267101907155E-3</v>
      </c>
      <c r="AJ40" s="1097">
        <v>9.1719489491492185E-3</v>
      </c>
      <c r="AK40" s="1097">
        <v>2.383575398530925E-3</v>
      </c>
      <c r="AL40" s="1097">
        <v>1.297062566465157E-3</v>
      </c>
      <c r="AM40" s="1097">
        <v>1.0117820978506029</v>
      </c>
      <c r="AN40" s="1097">
        <v>1.7075162360556095E-4</v>
      </c>
      <c r="AO40" s="1099">
        <v>1.8705477520995894E-3</v>
      </c>
      <c r="AP40" s="1094">
        <v>1.0464053077725073</v>
      </c>
      <c r="AQ40" s="1098">
        <v>0.83366792092517494</v>
      </c>
    </row>
    <row r="41" spans="1:43">
      <c r="A41" s="685">
        <v>38</v>
      </c>
      <c r="B41" s="9" t="s">
        <v>27</v>
      </c>
      <c r="C41" s="1094">
        <v>8.1043202260393807E-4</v>
      </c>
      <c r="D41" s="1097">
        <v>2.5745662694072443E-3</v>
      </c>
      <c r="E41" s="1097">
        <v>1.3043008315824288E-3</v>
      </c>
      <c r="F41" s="1097">
        <v>1.007094445941534E-3</v>
      </c>
      <c r="G41" s="1097">
        <v>1.3246047256477349E-3</v>
      </c>
      <c r="H41" s="1097">
        <v>1.7718315546632044E-3</v>
      </c>
      <c r="I41" s="1097">
        <v>1.0810035953733056E-3</v>
      </c>
      <c r="J41" s="1097">
        <v>9.4559215460640448E-4</v>
      </c>
      <c r="K41" s="1097">
        <v>6.1353866228810322E-4</v>
      </c>
      <c r="L41" s="1097">
        <v>4.017646187189336E-4</v>
      </c>
      <c r="M41" s="1097">
        <v>1.9527382238321653E-3</v>
      </c>
      <c r="N41" s="1097">
        <v>5.6201183660204248E-4</v>
      </c>
      <c r="O41" s="1097">
        <v>4.5518204118284174E-4</v>
      </c>
      <c r="P41" s="1097">
        <v>6.3516139319346159E-4</v>
      </c>
      <c r="Q41" s="1097">
        <v>8.4728761931480968E-4</v>
      </c>
      <c r="R41" s="1097">
        <v>1.5759775073083528E-3</v>
      </c>
      <c r="S41" s="1097">
        <v>1.7490619675315823E-3</v>
      </c>
      <c r="T41" s="1097">
        <v>9.8597977070206933E-4</v>
      </c>
      <c r="U41" s="1097">
        <v>9.7749166761855401E-4</v>
      </c>
      <c r="V41" s="1097">
        <v>1.6331139975580581E-3</v>
      </c>
      <c r="W41" s="1097">
        <v>4.5887903726181812E-4</v>
      </c>
      <c r="X41" s="1097">
        <v>1.650891108649505E-3</v>
      </c>
      <c r="Y41" s="1097">
        <v>1.6246231966014553E-3</v>
      </c>
      <c r="Z41" s="1097">
        <v>4.1150823630975626E-4</v>
      </c>
      <c r="AA41" s="1097">
        <v>1.5895639730498952E-3</v>
      </c>
      <c r="AB41" s="1097">
        <v>3.6245457783470603E-3</v>
      </c>
      <c r="AC41" s="1097">
        <v>2.5977370706737049E-3</v>
      </c>
      <c r="AD41" s="1097">
        <v>4.1264056065118517E-3</v>
      </c>
      <c r="AE41" s="1097">
        <v>4.1697505681606334E-4</v>
      </c>
      <c r="AF41" s="1097">
        <v>2.2445032134567875E-3</v>
      </c>
      <c r="AG41" s="1097">
        <v>3.0002710194720682E-3</v>
      </c>
      <c r="AH41" s="1097">
        <v>3.5106000326249262E-3</v>
      </c>
      <c r="AI41" s="1097">
        <v>3.9550519405124555E-3</v>
      </c>
      <c r="AJ41" s="1097">
        <v>2.7705062685122309E-3</v>
      </c>
      <c r="AK41" s="1097">
        <v>5.828145106797967E-3</v>
      </c>
      <c r="AL41" s="1097">
        <v>2.3737734618966707E-3</v>
      </c>
      <c r="AM41" s="1097">
        <v>2.222823848745632E-3</v>
      </c>
      <c r="AN41" s="1097">
        <v>1.0005979783043277</v>
      </c>
      <c r="AO41" s="1099">
        <v>1.3164792987208844E-3</v>
      </c>
      <c r="AP41" s="1094">
        <v>1.0675299964649652</v>
      </c>
      <c r="AQ41" s="1098">
        <v>0.85049789605204196</v>
      </c>
    </row>
    <row r="42" spans="1:43">
      <c r="A42" s="684">
        <v>39</v>
      </c>
      <c r="B42" s="9" t="s">
        <v>28</v>
      </c>
      <c r="C42" s="1094">
        <v>5.7422363792180775E-3</v>
      </c>
      <c r="D42" s="1097">
        <v>4.6116470544762369E-3</v>
      </c>
      <c r="E42" s="1097">
        <v>9.2432857579575929E-3</v>
      </c>
      <c r="F42" s="1097">
        <v>1.147213974998252E-2</v>
      </c>
      <c r="G42" s="1097">
        <v>7.0603583414144125E-3</v>
      </c>
      <c r="H42" s="1097">
        <v>4.6513937670762447E-3</v>
      </c>
      <c r="I42" s="1097">
        <v>8.6120556283435755E-3</v>
      </c>
      <c r="J42" s="1097">
        <v>2.674722312687412E-3</v>
      </c>
      <c r="K42" s="1097">
        <v>5.0610723906809969E-3</v>
      </c>
      <c r="L42" s="1097">
        <v>2.7450484162067318E-3</v>
      </c>
      <c r="M42" s="1097">
        <v>6.2049922594665328E-3</v>
      </c>
      <c r="N42" s="1097">
        <v>1.0288155635542402E-2</v>
      </c>
      <c r="O42" s="1097">
        <v>4.1460690336523019E-3</v>
      </c>
      <c r="P42" s="1097">
        <v>3.9366015925472219E-3</v>
      </c>
      <c r="Q42" s="1097">
        <v>7.3854459048763345E-3</v>
      </c>
      <c r="R42" s="1097">
        <v>5.0789056047861846E-3</v>
      </c>
      <c r="S42" s="1097">
        <v>2.8194143389952881E-3</v>
      </c>
      <c r="T42" s="1097">
        <v>1.4477172426683102E-3</v>
      </c>
      <c r="U42" s="1097">
        <v>3.3482714495270023E-3</v>
      </c>
      <c r="V42" s="1097">
        <v>2.0404394776603525E-3</v>
      </c>
      <c r="W42" s="1097">
        <v>1.028741073780886E-3</v>
      </c>
      <c r="X42" s="1097">
        <v>3.3805637479749954E-3</v>
      </c>
      <c r="Y42" s="1097">
        <v>1.2330459154777769E-2</v>
      </c>
      <c r="Z42" s="1097">
        <v>4.2120188406120076E-3</v>
      </c>
      <c r="AA42" s="1097">
        <v>1.0442700813310704E-2</v>
      </c>
      <c r="AB42" s="1097">
        <v>2.0207212385301546E-2</v>
      </c>
      <c r="AC42" s="1097">
        <v>7.6250826972342938E-3</v>
      </c>
      <c r="AD42" s="1097">
        <v>5.4705967543075152E-3</v>
      </c>
      <c r="AE42" s="1097">
        <v>1.0753841034997623E-3</v>
      </c>
      <c r="AF42" s="1097">
        <v>6.8457008401456229E-3</v>
      </c>
      <c r="AG42" s="1097">
        <v>5.1488651474482471E-3</v>
      </c>
      <c r="AH42" s="1097">
        <v>2.1585286153967946E-3</v>
      </c>
      <c r="AI42" s="1097">
        <v>8.6234947077800522E-3</v>
      </c>
      <c r="AJ42" s="1097">
        <v>4.5217556770638882E-3</v>
      </c>
      <c r="AK42" s="1097">
        <v>5.9746936529006716E-3</v>
      </c>
      <c r="AL42" s="1096">
        <v>4.1007816962531762E-3</v>
      </c>
      <c r="AM42" s="1096">
        <v>4.8934106791725177E-3</v>
      </c>
      <c r="AN42" s="1096">
        <v>2.6758611442423042E-3</v>
      </c>
      <c r="AO42" s="1095">
        <v>1.0017080709683928</v>
      </c>
      <c r="AP42" s="1094">
        <v>1.2209938950373611</v>
      </c>
      <c r="AQ42" s="1093">
        <v>0.97276211653106837</v>
      </c>
    </row>
    <row r="43" spans="1:43">
      <c r="A43" s="849"/>
      <c r="B43" s="10" t="s">
        <v>1196</v>
      </c>
      <c r="C43" s="1090">
        <v>1.2635608073151794</v>
      </c>
      <c r="D43" s="1089">
        <v>1.2537104096040668</v>
      </c>
      <c r="E43" s="1089">
        <v>1.1452726188770928</v>
      </c>
      <c r="F43" s="1089">
        <v>1.3228699929242924</v>
      </c>
      <c r="G43" s="1089">
        <v>1.376551527221898</v>
      </c>
      <c r="H43" s="1089">
        <v>1.214308033742854</v>
      </c>
      <c r="I43" s="1089">
        <v>1.3689259620281251</v>
      </c>
      <c r="J43" s="1089">
        <v>1.2063643150630561</v>
      </c>
      <c r="K43" s="1089">
        <v>1.1795133882198383</v>
      </c>
      <c r="L43" s="1089">
        <v>1.1980700029824232</v>
      </c>
      <c r="M43" s="1089">
        <v>1.2565372849744596</v>
      </c>
      <c r="N43" s="1089">
        <v>1.2393366899953373</v>
      </c>
      <c r="O43" s="1089">
        <v>1.2580276923597733</v>
      </c>
      <c r="P43" s="1089">
        <v>1.1884763745933826</v>
      </c>
      <c r="Q43" s="1089">
        <v>1.1789906209675285</v>
      </c>
      <c r="R43" s="1089">
        <v>1.1897525478298758</v>
      </c>
      <c r="S43" s="1089">
        <v>1.1810711701968279</v>
      </c>
      <c r="T43" s="1089">
        <v>1.1913873570390432</v>
      </c>
      <c r="U43" s="1089">
        <v>1.1741021169173755</v>
      </c>
      <c r="V43" s="1089">
        <v>1.163241280095221</v>
      </c>
      <c r="W43" s="1089">
        <v>1.1230632811974022</v>
      </c>
      <c r="X43" s="1089">
        <v>1.2927923252826008</v>
      </c>
      <c r="Y43" s="1089">
        <v>1.2606771054349231</v>
      </c>
      <c r="Z43" s="1089">
        <v>1.279878533802091</v>
      </c>
      <c r="AA43" s="1089">
        <v>1.4232592691083272</v>
      </c>
      <c r="AB43" s="1089">
        <v>1.2673733585914484</v>
      </c>
      <c r="AC43" s="1089">
        <v>1.2920873908587329</v>
      </c>
      <c r="AD43" s="1089">
        <v>1.2480321445842204</v>
      </c>
      <c r="AE43" s="1089">
        <v>1.1200709221131133</v>
      </c>
      <c r="AF43" s="1089">
        <v>1.3351020965313822</v>
      </c>
      <c r="AG43" s="1089">
        <v>1.3796281948067477</v>
      </c>
      <c r="AH43" s="1089">
        <v>1.2140980023004975</v>
      </c>
      <c r="AI43" s="1089">
        <v>1.1909758100479584</v>
      </c>
      <c r="AJ43" s="1089">
        <v>1.2004159910731973</v>
      </c>
      <c r="AK43" s="1089">
        <v>1.2736555121972608</v>
      </c>
      <c r="AL43" s="1089">
        <v>1.2133398732423437</v>
      </c>
      <c r="AM43" s="1089">
        <v>1.3325197584223949</v>
      </c>
      <c r="AN43" s="1089">
        <v>1.4064557588859505</v>
      </c>
      <c r="AO43" s="1088">
        <v>1.5486183584467561</v>
      </c>
      <c r="AP43" s="1092"/>
      <c r="AQ43" s="1091"/>
    </row>
    <row r="44" spans="1:43">
      <c r="A44" s="849"/>
      <c r="B44" s="10" t="s">
        <v>1195</v>
      </c>
      <c r="C44" s="1090">
        <v>1.0066750458666371</v>
      </c>
      <c r="D44" s="1089">
        <v>0.99882726401852095</v>
      </c>
      <c r="E44" s="1089">
        <v>0.91243520649206089</v>
      </c>
      <c r="F44" s="1089">
        <v>1.053926493361458</v>
      </c>
      <c r="G44" s="1089">
        <v>1.0966944082005212</v>
      </c>
      <c r="H44" s="1089">
        <v>0.96743551120559379</v>
      </c>
      <c r="I44" s="1089">
        <v>1.0906191436412227</v>
      </c>
      <c r="J44" s="1089">
        <v>0.96110677473320449</v>
      </c>
      <c r="K44" s="1089">
        <v>0.93971472311608306</v>
      </c>
      <c r="L44" s="1089">
        <v>0.95449872156642046</v>
      </c>
      <c r="M44" s="1089">
        <v>1.0010794270142982</v>
      </c>
      <c r="N44" s="1089">
        <v>0.98737576539445626</v>
      </c>
      <c r="O44" s="1089">
        <v>1.002266830037789</v>
      </c>
      <c r="P44" s="1089">
        <v>0.94685550705497512</v>
      </c>
      <c r="Q44" s="1089">
        <v>0.93929823603872997</v>
      </c>
      <c r="R44" s="1089">
        <v>0.94787223038474533</v>
      </c>
      <c r="S44" s="1089">
        <v>0.94095580327151174</v>
      </c>
      <c r="T44" s="1089">
        <v>0.94917467790139365</v>
      </c>
      <c r="U44" s="1089">
        <v>0.93540357975434951</v>
      </c>
      <c r="V44" s="1089">
        <v>0.92675078414467582</v>
      </c>
      <c r="W44" s="1089">
        <v>0.89474109482134856</v>
      </c>
      <c r="X44" s="1089">
        <v>1.0299637071801604</v>
      </c>
      <c r="Y44" s="1089">
        <v>1.0043776093635683</v>
      </c>
      <c r="Z44" s="1089">
        <v>1.019675328848312</v>
      </c>
      <c r="AA44" s="1089">
        <v>1.1339063238706151</v>
      </c>
      <c r="AB44" s="1089">
        <v>1.0097124938538551</v>
      </c>
      <c r="AC44" s="1089">
        <v>1.0294020880721826</v>
      </c>
      <c r="AD44" s="1089">
        <v>0.9943034075755196</v>
      </c>
      <c r="AE44" s="1089">
        <v>0.89235709145484143</v>
      </c>
      <c r="AF44" s="1089">
        <v>1.0636717730412519</v>
      </c>
      <c r="AG44" s="1089">
        <v>1.0991455798925871</v>
      </c>
      <c r="AH44" s="1089">
        <v>0.96726817979530977</v>
      </c>
      <c r="AI44" s="1089">
        <v>0.94884679966733632</v>
      </c>
      <c r="AJ44" s="1089">
        <v>0.95636776313150396</v>
      </c>
      <c r="AK44" s="1089">
        <v>1.0147174664936047</v>
      </c>
      <c r="AL44" s="1089">
        <v>0.96666418068424886</v>
      </c>
      <c r="AM44" s="1089">
        <v>1.0616144321366763</v>
      </c>
      <c r="AN44" s="1089">
        <v>1.1205190184667904</v>
      </c>
      <c r="AO44" s="1088">
        <v>1.2337795284516468</v>
      </c>
      <c r="AP44" s="871"/>
      <c r="AQ44" s="20"/>
    </row>
    <row r="45" spans="1:43" ht="11.25" customHeight="1"/>
  </sheetData>
  <sheetProtection algorithmName="SHA-512" hashValue="s9mp7LiHPBmuJFEUCl+PoVdOMP1lTDAJHXHVisno4XGqzBPSYch1lUZAMM806uWdlOyUfBJYVvAAMfmplaMWtw==" saltValue="nYqRbTOrBuNQCccIdfxNcQ==" spinCount="100000" sheet="1"/>
  <phoneticPr fontId="28"/>
  <pageMargins left="0.70866141732283472" right="0.70866141732283472" top="0.74803149606299213" bottom="0.74803149606299213" header="0.31496062992125984" footer="0.31496062992125984"/>
  <pageSetup paperSize="9" scale="70" orientation="landscape"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6A061-2CB0-476A-B936-F09B2F0BE398}">
  <sheetPr>
    <tabColor theme="0" tint="-0.249977111117893"/>
  </sheetPr>
  <dimension ref="A1:AO42"/>
  <sheetViews>
    <sheetView view="pageBreakPreview" zoomScale="115" zoomScaleNormal="100" zoomScaleSheetLayoutView="115" workbookViewId="0"/>
  </sheetViews>
  <sheetFormatPr defaultColWidth="10.33203125" defaultRowHeight="11.25"/>
  <cols>
    <col min="1" max="1" width="4.6640625" style="1" bestFit="1" customWidth="1"/>
    <col min="2" max="2" width="31.6640625" style="1" bestFit="1" customWidth="1"/>
    <col min="3" max="16384" width="10.33203125" style="1"/>
  </cols>
  <sheetData>
    <row r="1" spans="1:41" ht="21" customHeight="1">
      <c r="A1" s="19" t="s">
        <v>1204</v>
      </c>
      <c r="J1" s="19"/>
    </row>
    <row r="2" spans="1:41">
      <c r="A2" s="1782" t="s">
        <v>1203</v>
      </c>
      <c r="B2" s="1783"/>
      <c r="C2" s="1114">
        <v>1</v>
      </c>
      <c r="D2" s="1113">
        <v>2</v>
      </c>
      <c r="E2" s="1113">
        <v>3</v>
      </c>
      <c r="F2" s="1113">
        <v>4</v>
      </c>
      <c r="G2" s="1113">
        <v>5</v>
      </c>
      <c r="H2" s="1113">
        <v>6</v>
      </c>
      <c r="I2" s="1113">
        <v>7</v>
      </c>
      <c r="J2" s="1113">
        <v>8</v>
      </c>
      <c r="K2" s="1113">
        <v>9</v>
      </c>
      <c r="L2" s="1113">
        <v>10</v>
      </c>
      <c r="M2" s="1113">
        <v>11</v>
      </c>
      <c r="N2" s="1113">
        <v>12</v>
      </c>
      <c r="O2" s="1113">
        <v>13</v>
      </c>
      <c r="P2" s="1113">
        <v>14</v>
      </c>
      <c r="Q2" s="1113">
        <v>15</v>
      </c>
      <c r="R2" s="1113">
        <v>16</v>
      </c>
      <c r="S2" s="1113">
        <v>17</v>
      </c>
      <c r="T2" s="1113">
        <v>18</v>
      </c>
      <c r="U2" s="1113">
        <v>19</v>
      </c>
      <c r="V2" s="1113">
        <v>20</v>
      </c>
      <c r="W2" s="1113">
        <v>21</v>
      </c>
      <c r="X2" s="1113">
        <v>22</v>
      </c>
      <c r="Y2" s="1113">
        <v>23</v>
      </c>
      <c r="Z2" s="1113">
        <v>24</v>
      </c>
      <c r="AA2" s="1113">
        <v>25</v>
      </c>
      <c r="AB2" s="1113">
        <v>26</v>
      </c>
      <c r="AC2" s="1113">
        <v>27</v>
      </c>
      <c r="AD2" s="1113">
        <v>28</v>
      </c>
      <c r="AE2" s="1113">
        <v>29</v>
      </c>
      <c r="AF2" s="1113">
        <v>30</v>
      </c>
      <c r="AG2" s="1113">
        <v>31</v>
      </c>
      <c r="AH2" s="1113">
        <v>32</v>
      </c>
      <c r="AI2" s="1113">
        <v>33</v>
      </c>
      <c r="AJ2" s="1113">
        <v>34</v>
      </c>
      <c r="AK2" s="1113">
        <v>35</v>
      </c>
      <c r="AL2" s="1113">
        <v>36</v>
      </c>
      <c r="AM2" s="1113">
        <v>37</v>
      </c>
      <c r="AN2" s="1113">
        <v>38</v>
      </c>
      <c r="AO2" s="1112">
        <v>39</v>
      </c>
    </row>
    <row r="3" spans="1:41" ht="33.75">
      <c r="A3" s="1784"/>
      <c r="B3" s="1785"/>
      <c r="C3" s="6" t="s">
        <v>0</v>
      </c>
      <c r="D3" s="7" t="s">
        <v>1198</v>
      </c>
      <c r="E3" s="7" t="s">
        <v>1197</v>
      </c>
      <c r="F3" s="7" t="s">
        <v>3</v>
      </c>
      <c r="G3" s="7" t="s">
        <v>4</v>
      </c>
      <c r="H3" s="7" t="s">
        <v>5</v>
      </c>
      <c r="I3" s="7" t="s">
        <v>6</v>
      </c>
      <c r="J3" s="7" t="s">
        <v>7</v>
      </c>
      <c r="K3" s="7" t="s">
        <v>8</v>
      </c>
      <c r="L3" s="7" t="s">
        <v>576</v>
      </c>
      <c r="M3" s="7" t="s">
        <v>9</v>
      </c>
      <c r="N3" s="7" t="s">
        <v>10</v>
      </c>
      <c r="O3" s="7" t="s">
        <v>11</v>
      </c>
      <c r="P3" s="7" t="s">
        <v>12</v>
      </c>
      <c r="Q3" s="7" t="s">
        <v>418</v>
      </c>
      <c r="R3" s="7" t="s">
        <v>419</v>
      </c>
      <c r="S3" s="7" t="s">
        <v>420</v>
      </c>
      <c r="T3" s="7" t="s">
        <v>14</v>
      </c>
      <c r="U3" s="7" t="s">
        <v>13</v>
      </c>
      <c r="V3" s="7" t="s">
        <v>577</v>
      </c>
      <c r="W3" s="7" t="s">
        <v>15</v>
      </c>
      <c r="X3" s="7" t="s">
        <v>16</v>
      </c>
      <c r="Y3" s="7" t="s">
        <v>17</v>
      </c>
      <c r="Z3" s="7" t="s">
        <v>18</v>
      </c>
      <c r="AA3" s="7" t="s">
        <v>29</v>
      </c>
      <c r="AB3" s="7" t="s">
        <v>30</v>
      </c>
      <c r="AC3" s="7" t="s">
        <v>19</v>
      </c>
      <c r="AD3" s="7" t="s">
        <v>20</v>
      </c>
      <c r="AE3" s="7" t="s">
        <v>21</v>
      </c>
      <c r="AF3" s="7" t="s">
        <v>32</v>
      </c>
      <c r="AG3" s="7" t="s">
        <v>22</v>
      </c>
      <c r="AH3" s="7" t="s">
        <v>23</v>
      </c>
      <c r="AI3" s="7" t="s">
        <v>24</v>
      </c>
      <c r="AJ3" s="7" t="s">
        <v>31</v>
      </c>
      <c r="AK3" s="7" t="s">
        <v>447</v>
      </c>
      <c r="AL3" s="7" t="s">
        <v>25</v>
      </c>
      <c r="AM3" s="7" t="s">
        <v>26</v>
      </c>
      <c r="AN3" s="7" t="s">
        <v>27</v>
      </c>
      <c r="AO3" s="8" t="s">
        <v>28</v>
      </c>
    </row>
    <row r="4" spans="1:41">
      <c r="A4" s="1064">
        <v>1</v>
      </c>
      <c r="B4" s="3" t="s">
        <v>0</v>
      </c>
      <c r="C4" s="871">
        <f>逆行列係数!C4/逆行列係数!$C$4</f>
        <v>1</v>
      </c>
      <c r="D4" s="20">
        <f>逆行列係数!D4/逆行列係数!$D$5</f>
        <v>1.3704669127866348E-3</v>
      </c>
      <c r="E4" s="20">
        <f>逆行列係数!E4/逆行列係数!$E$6</f>
        <v>1.4861605249232397E-3</v>
      </c>
      <c r="F4" s="20">
        <f>逆行列係数!F4/逆行列係数!$F$7</f>
        <v>2.1625892392962163E-5</v>
      </c>
      <c r="G4" s="20">
        <f>逆行列係数!G4/逆行列係数!$G$8</f>
        <v>0.1116168414662483</v>
      </c>
      <c r="H4" s="20">
        <f>逆行列係数!H4/逆行列係数!$H$9</f>
        <v>1.9052103323338241E-4</v>
      </c>
      <c r="I4" s="20">
        <f>逆行列係数!I4/逆行列係数!$I$10</f>
        <v>5.9376422222600679E-4</v>
      </c>
      <c r="J4" s="20">
        <f>逆行列係数!J4/逆行列係数!$J$11</f>
        <v>2.09858135102236E-3</v>
      </c>
      <c r="K4" s="20">
        <f>逆行列係数!K4/逆行列係数!$K$12</f>
        <v>1.5843735598854883E-5</v>
      </c>
      <c r="L4" s="20">
        <f>逆行列係数!L4/逆行列係数!$L$13</f>
        <v>1.0137976866357267E-3</v>
      </c>
      <c r="M4" s="20">
        <f>逆行列係数!M4/逆行列係数!$M$14</f>
        <v>3.9777024339472483E-5</v>
      </c>
      <c r="N4" s="20">
        <f>逆行列係数!N4/逆行列係数!$N$15</f>
        <v>1.7061379561708186E-5</v>
      </c>
      <c r="O4" s="20">
        <f>逆行列係数!O4/逆行列係数!$O$16</f>
        <v>3.1836548032656295E-5</v>
      </c>
      <c r="P4" s="20">
        <f>逆行列係数!P4/逆行列係数!$P$17</f>
        <v>1.4481592013905874E-5</v>
      </c>
      <c r="Q4" s="20">
        <f>逆行列係数!Q4/逆行列係数!$Q$18</f>
        <v>1.5633073179731576E-5</v>
      </c>
      <c r="R4" s="20">
        <f>逆行列係数!R4/逆行列係数!$R$19</f>
        <v>1.682061972592161E-5</v>
      </c>
      <c r="S4" s="20">
        <f>逆行列係数!S4/逆行列係数!$S$20</f>
        <v>2.630184042744058E-5</v>
      </c>
      <c r="T4" s="20">
        <f>逆行列係数!T4/逆行列係数!$T$21</f>
        <v>1.977061634315075E-5</v>
      </c>
      <c r="U4" s="20">
        <f>逆行列係数!U4/逆行列係数!$U$22</f>
        <v>2.040817580886712E-5</v>
      </c>
      <c r="V4" s="20">
        <f>逆行列係数!V4/逆行列係数!$V$23</f>
        <v>2.3899279603514593E-5</v>
      </c>
      <c r="W4" s="20">
        <f>逆行列係数!W4/逆行列係数!$W$24</f>
        <v>1.6089060772620742E-5</v>
      </c>
      <c r="X4" s="20">
        <f>逆行列係数!X4/逆行列係数!$X$25</f>
        <v>2.385138460591647E-3</v>
      </c>
      <c r="Y4" s="20">
        <f>逆行列係数!Y4/逆行列係数!$Y$26</f>
        <v>6.2560704740148522E-4</v>
      </c>
      <c r="Z4" s="20">
        <f>逆行列係数!Z4/逆行列係数!$Z$27</f>
        <v>2.1816790545384982E-5</v>
      </c>
      <c r="AA4" s="20">
        <f>逆行列係数!AA4/逆行列係数!$AA$28</f>
        <v>5.0993332630803114E-5</v>
      </c>
      <c r="AB4" s="20">
        <f>逆行列係数!AB4/逆行列係数!$AB$29</f>
        <v>2.1258774785079652E-5</v>
      </c>
      <c r="AC4" s="20">
        <f>逆行列係数!AC4/逆行列係数!$AC$30</f>
        <v>1.141190218643749E-4</v>
      </c>
      <c r="AD4" s="20">
        <f>逆行列係数!AD4/逆行列係数!$AD$31</f>
        <v>2.6801023143087503E-5</v>
      </c>
      <c r="AE4" s="20">
        <f>逆行列係数!AE4/逆行列係数!$AE$32</f>
        <v>1.3445842703278167E-5</v>
      </c>
      <c r="AF4" s="20">
        <f>逆行列係数!AF4/逆行列係数!$AF$33</f>
        <v>4.491628052746347E-5</v>
      </c>
      <c r="AG4" s="20">
        <f>逆行列係数!AG4/逆行列係数!$AG$34</f>
        <v>1.2088186953186137E-4</v>
      </c>
      <c r="AH4" s="20">
        <f>逆行列係数!AH4/逆行列係数!$AH$35</f>
        <v>4.2698038427697978E-5</v>
      </c>
      <c r="AI4" s="20">
        <f>逆行列係数!AI4/逆行列係数!$AI$36</f>
        <v>1.3094532165188921E-3</v>
      </c>
      <c r="AJ4" s="20">
        <f>逆行列係数!AJ4/逆行列係数!$AJ$37</f>
        <v>1.7683714075832956E-3</v>
      </c>
      <c r="AK4" s="20">
        <f>逆行列係数!AK4/逆行列係数!$AK$38</f>
        <v>1.1011375735728948E-3</v>
      </c>
      <c r="AL4" s="20">
        <f>逆行列係数!AL4/逆行列係数!$AL$39</f>
        <v>3.2433089110720612E-5</v>
      </c>
      <c r="AM4" s="20">
        <f>逆行列係数!AM4/逆行列係数!$AM$40</f>
        <v>1.2927082255896328E-2</v>
      </c>
      <c r="AN4" s="20">
        <f>逆行列係数!AN4/逆行列係数!$AN$41</f>
        <v>1.5706766692771018E-4</v>
      </c>
      <c r="AO4" s="1119">
        <f>逆行列係数!AO4/逆行列係数!$AO$42</f>
        <v>1.4794881798518093E-4</v>
      </c>
    </row>
    <row r="5" spans="1:41">
      <c r="A5" s="685">
        <v>2</v>
      </c>
      <c r="B5" s="9" t="s">
        <v>1198</v>
      </c>
      <c r="C5" s="871">
        <f>逆行列係数!C5/逆行列係数!$C$4</f>
        <v>4.6833414067840235E-4</v>
      </c>
      <c r="D5" s="20">
        <f>逆行列係数!D5/逆行列係数!$D$5</f>
        <v>1</v>
      </c>
      <c r="E5" s="20">
        <f>逆行列係数!E5/逆行列係数!$E$6</f>
        <v>6.7241753339974158E-5</v>
      </c>
      <c r="F5" s="20">
        <f>逆行列係数!F5/逆行列係数!$F$7</f>
        <v>2.0881322561164961E-4</v>
      </c>
      <c r="G5" s="20">
        <f>逆行列係数!G5/逆行列係数!$G$8</f>
        <v>8.351542438372779E-4</v>
      </c>
      <c r="H5" s="20">
        <f>逆行列係数!H5/逆行列係数!$H$9</f>
        <v>1.2812398016688004E-4</v>
      </c>
      <c r="I5" s="20">
        <f>逆行列係数!I5/逆行列係数!$I$10</f>
        <v>7.4062073169521903E-2</v>
      </c>
      <c r="J5" s="20">
        <f>逆行列係数!J5/逆行列係数!$J$11</f>
        <v>5.6526617047254323E-4</v>
      </c>
      <c r="K5" s="20">
        <f>逆行列係数!K5/逆行列係数!$K$12</f>
        <v>2.5270750637526048E-5</v>
      </c>
      <c r="L5" s="20">
        <f>逆行列係数!L5/逆行列係数!$L$13</f>
        <v>1.4426893788428735E-4</v>
      </c>
      <c r="M5" s="20">
        <f>逆行列係数!M5/逆行列係数!$M$14</f>
        <v>6.0015016548325311E-4</v>
      </c>
      <c r="N5" s="20">
        <f>逆行列係数!N5/逆行列係数!$N$15</f>
        <v>4.7262751388543496E-5</v>
      </c>
      <c r="O5" s="20">
        <f>逆行列係数!O5/逆行列係数!$O$16</f>
        <v>4.4851229294210424E-5</v>
      </c>
      <c r="P5" s="20">
        <f>逆行列係数!P5/逆行列係数!$P$17</f>
        <v>6.0844715596967725E-5</v>
      </c>
      <c r="Q5" s="20">
        <f>逆行列係数!Q5/逆行列係数!$Q$18</f>
        <v>5.7061805439711239E-5</v>
      </c>
      <c r="R5" s="20">
        <f>逆行列係数!R5/逆行列係数!$R$19</f>
        <v>4.0489084364054857E-5</v>
      </c>
      <c r="S5" s="20">
        <f>逆行列係数!S5/逆行列係数!$S$20</f>
        <v>2.0533078003021361E-4</v>
      </c>
      <c r="T5" s="20">
        <f>逆行列係数!T5/逆行列係数!$T$21</f>
        <v>1.4424371830741825E-4</v>
      </c>
      <c r="U5" s="20">
        <f>逆行列係数!U5/逆行列係数!$U$22</f>
        <v>1.4328969335072935E-4</v>
      </c>
      <c r="V5" s="20">
        <f>逆行列係数!V5/逆行列係数!$V$23</f>
        <v>1.1313651260910917E-4</v>
      </c>
      <c r="W5" s="20">
        <f>逆行列係数!W5/逆行列係数!$W$24</f>
        <v>3.978546239954268E-5</v>
      </c>
      <c r="X5" s="20">
        <f>逆行列係数!X5/逆行列係数!$X$25</f>
        <v>1.2178153050382047E-3</v>
      </c>
      <c r="Y5" s="20">
        <f>逆行列係数!Y5/逆行列係数!$Y$26</f>
        <v>7.7993470412917741E-4</v>
      </c>
      <c r="Z5" s="20">
        <f>逆行列係数!Z5/逆行列係数!$Z$27</f>
        <v>9.0270733643239137E-5</v>
      </c>
      <c r="AA5" s="20">
        <f>逆行列係数!AA5/逆行列係数!$AA$28</f>
        <v>1.1364750652173873E-4</v>
      </c>
      <c r="AB5" s="20">
        <f>逆行列係数!AB5/逆行列係数!$AB$29</f>
        <v>1.0998640516976876E-4</v>
      </c>
      <c r="AC5" s="20">
        <f>逆行列係数!AC5/逆行列係数!$AC$30</f>
        <v>1.8186317498103323E-4</v>
      </c>
      <c r="AD5" s="20">
        <f>逆行列係数!AD5/逆行列係数!$AD$31</f>
        <v>1.3592737561502347E-4</v>
      </c>
      <c r="AE5" s="20">
        <f>逆行列係数!AE5/逆行列係数!$AE$32</f>
        <v>2.4523925791486447E-5</v>
      </c>
      <c r="AF5" s="20">
        <f>逆行列係数!AF5/逆行列係数!$AF$33</f>
        <v>8.3618681916755578E-5</v>
      </c>
      <c r="AG5" s="20">
        <f>逆行列係数!AG5/逆行列係数!$AG$34</f>
        <v>3.3422220843228354E-4</v>
      </c>
      <c r="AH5" s="20">
        <f>逆行列係数!AH5/逆行列係数!$AH$35</f>
        <v>8.0752892275445481E-5</v>
      </c>
      <c r="AI5" s="20">
        <f>逆行列係数!AI5/逆行列係数!$AI$36</f>
        <v>1.8892253535547434E-4</v>
      </c>
      <c r="AJ5" s="20">
        <f>逆行列係数!AJ5/逆行列係数!$AJ$37</f>
        <v>2.1629323365516254E-4</v>
      </c>
      <c r="AK5" s="20">
        <f>逆行列係数!AK5/逆行列係数!$AK$38</f>
        <v>4.0840893237234651E-4</v>
      </c>
      <c r="AL5" s="20">
        <f>逆行列係数!AL5/逆行列係数!$AL$39</f>
        <v>1.0720454042747758E-4</v>
      </c>
      <c r="AM5" s="20">
        <f>逆行列係数!AM5/逆行列係数!$AM$40</f>
        <v>1.1342911024489922E-3</v>
      </c>
      <c r="AN5" s="20">
        <f>逆行列係数!AN5/逆行列係数!$AN$41</f>
        <v>7.478665711888116E-3</v>
      </c>
      <c r="AO5" s="1119">
        <f>逆行列係数!AO5/逆行列係数!$AO$42</f>
        <v>7.6730455802948816E-5</v>
      </c>
    </row>
    <row r="6" spans="1:41">
      <c r="A6" s="685">
        <v>3</v>
      </c>
      <c r="B6" s="9" t="s">
        <v>1197</v>
      </c>
      <c r="C6" s="871">
        <f>逆行列係数!C6/逆行列係数!$C$4</f>
        <v>9.1511755417812165E-5</v>
      </c>
      <c r="D6" s="20">
        <f>逆行列係数!D6/逆行列係数!$D$5</f>
        <v>2.1161539650137747E-5</v>
      </c>
      <c r="E6" s="20">
        <f>逆行列係数!E6/逆行列係数!$E$6</f>
        <v>1</v>
      </c>
      <c r="F6" s="20">
        <f>逆行列係数!F6/逆行列係数!$F$7</f>
        <v>2.8534244980758308E-6</v>
      </c>
      <c r="G6" s="20">
        <f>逆行列係数!G6/逆行列係数!$G$8</f>
        <v>3.5663958007324725E-3</v>
      </c>
      <c r="H6" s="20">
        <f>逆行列係数!H6/逆行列係数!$H$9</f>
        <v>1.4750631435353443E-5</v>
      </c>
      <c r="I6" s="20">
        <f>逆行列係数!I6/逆行列係数!$I$10</f>
        <v>1.1613322183495962E-5</v>
      </c>
      <c r="J6" s="20">
        <f>逆行列係数!J6/逆行列係数!$J$11</f>
        <v>4.274634178380412E-5</v>
      </c>
      <c r="K6" s="20">
        <f>逆行列係数!K6/逆行列係数!$K$12</f>
        <v>1.2355311300780676E-6</v>
      </c>
      <c r="L6" s="20">
        <f>逆行列係数!L6/逆行列係数!$L$13</f>
        <v>2.022354187778197E-6</v>
      </c>
      <c r="M6" s="20">
        <f>逆行列係数!M6/逆行列係数!$M$14</f>
        <v>6.9467446287473469E-6</v>
      </c>
      <c r="N6" s="20">
        <f>逆行列係数!N6/逆行列係数!$N$15</f>
        <v>4.1283635937809768E-6</v>
      </c>
      <c r="O6" s="20">
        <f>逆行列係数!O6/逆行列係数!$O$16</f>
        <v>1.7632908253305139E-5</v>
      </c>
      <c r="P6" s="20">
        <f>逆行列係数!P6/逆行列係数!$P$17</f>
        <v>1.4282310531147374E-6</v>
      </c>
      <c r="Q6" s="20">
        <f>逆行列係数!Q6/逆行列係数!$Q$18</f>
        <v>1.3339867427203257E-6</v>
      </c>
      <c r="R6" s="20">
        <f>逆行列係数!R6/逆行列係数!$R$19</f>
        <v>1.9563169585980384E-6</v>
      </c>
      <c r="S6" s="20">
        <f>逆行列係数!S6/逆行列係数!$S$20</f>
        <v>3.7059240225688678E-6</v>
      </c>
      <c r="T6" s="20">
        <f>逆行列係数!T6/逆行列係数!$T$21</f>
        <v>2.8377125633541118E-6</v>
      </c>
      <c r="U6" s="20">
        <f>逆行列係数!U6/逆行列係数!$U$22</f>
        <v>1.9489325343767625E-6</v>
      </c>
      <c r="V6" s="20">
        <f>逆行列係数!V6/逆行列係数!$V$23</f>
        <v>3.78044378030467E-6</v>
      </c>
      <c r="W6" s="20">
        <f>逆行列係数!W6/逆行列係数!$W$24</f>
        <v>1.2308607407234392E-6</v>
      </c>
      <c r="X6" s="20">
        <f>逆行列係数!X6/逆行列係数!$X$25</f>
        <v>1.9132378691707962E-3</v>
      </c>
      <c r="Y6" s="20">
        <f>逆行列係数!Y6/逆行列係数!$Y$26</f>
        <v>3.0472146749813841E-6</v>
      </c>
      <c r="Z6" s="20">
        <f>逆行列係数!Z6/逆行列係数!$Z$27</f>
        <v>4.4472998893052407E-6</v>
      </c>
      <c r="AA6" s="20">
        <f>逆行列係数!AA6/逆行列係数!$AA$28</f>
        <v>3.4891140921522195E-6</v>
      </c>
      <c r="AB6" s="20">
        <f>逆行列係数!AB6/逆行列係数!$AB$29</f>
        <v>3.0053081670873426E-6</v>
      </c>
      <c r="AC6" s="20">
        <f>逆行列係数!AC6/逆行列係数!$AC$30</f>
        <v>4.9609188035750574E-6</v>
      </c>
      <c r="AD6" s="20">
        <f>逆行列係数!AD6/逆行列係数!$AD$31</f>
        <v>8.0361641341571889E-6</v>
      </c>
      <c r="AE6" s="20">
        <f>逆行列係数!AE6/逆行列係数!$AE$32</f>
        <v>9.3598817382499209E-7</v>
      </c>
      <c r="AF6" s="20">
        <f>逆行列係数!AF6/逆行列係数!$AF$33</f>
        <v>3.6477244132360285E-6</v>
      </c>
      <c r="AG6" s="20">
        <f>逆行列係数!AG6/逆行列係数!$AG$34</f>
        <v>1.6534731537993286E-5</v>
      </c>
      <c r="AH6" s="20">
        <f>逆行列係数!AH6/逆行列係数!$AH$35</f>
        <v>5.9330501374890132E-6</v>
      </c>
      <c r="AI6" s="20">
        <f>逆行列係数!AI6/逆行列係数!$AI$36</f>
        <v>2.7825919721214811E-5</v>
      </c>
      <c r="AJ6" s="20">
        <f>逆行列係数!AJ6/逆行列係数!$AJ$37</f>
        <v>1.895862537255142E-4</v>
      </c>
      <c r="AK6" s="20">
        <f>逆行列係数!AK6/逆行列係数!$AK$38</f>
        <v>2.3076219896078167E-5</v>
      </c>
      <c r="AL6" s="20">
        <f>逆行列係数!AL6/逆行列係数!$AL$39</f>
        <v>5.682343399803477E-6</v>
      </c>
      <c r="AM6" s="20">
        <f>逆行列係数!AM6/逆行列係数!$AM$40</f>
        <v>1.1787055812508369E-3</v>
      </c>
      <c r="AN6" s="20">
        <f>逆行列係数!AN6/逆行列係数!$AN$41</f>
        <v>5.8914976325688141E-5</v>
      </c>
      <c r="AO6" s="1119">
        <f>逆行列係数!AO6/逆行列係数!$AO$42</f>
        <v>8.688809302811858E-6</v>
      </c>
    </row>
    <row r="7" spans="1:41">
      <c r="A7" s="685">
        <v>4</v>
      </c>
      <c r="B7" s="9" t="s">
        <v>3</v>
      </c>
      <c r="C7" s="871">
        <f>逆行列係数!C7/逆行列係数!$C$4</f>
        <v>2.0119860558051586E-4</v>
      </c>
      <c r="D7" s="20">
        <f>逆行列係数!D7/逆行列係数!$D$5</f>
        <v>1.1424468537855171E-4</v>
      </c>
      <c r="E7" s="20">
        <f>逆行列係数!E7/逆行列係数!$E$6</f>
        <v>8.4026552450699755E-5</v>
      </c>
      <c r="F7" s="20">
        <f>逆行列係数!F7/逆行列係数!$F$7</f>
        <v>1</v>
      </c>
      <c r="G7" s="20">
        <f>逆行列係数!G7/逆行列係数!$G$8</f>
        <v>2.9831446348529674E-4</v>
      </c>
      <c r="H7" s="20">
        <f>逆行列係数!H7/逆行列係数!$H$9</f>
        <v>3.9366369207794556E-4</v>
      </c>
      <c r="I7" s="20">
        <f>逆行列係数!I7/逆行列係数!$I$10</f>
        <v>1.2069005804581608E-3</v>
      </c>
      <c r="J7" s="20">
        <f>逆行列係数!J7/逆行列係数!$J$11</f>
        <v>6.2362697264232428E-4</v>
      </c>
      <c r="K7" s="20">
        <f>逆行列係数!K7/逆行列係数!$K$12</f>
        <v>4.1802586386456304E-3</v>
      </c>
      <c r="L7" s="20">
        <f>逆行列係数!L7/逆行列係数!$L$13</f>
        <v>4.8594172858695535E-4</v>
      </c>
      <c r="M7" s="20">
        <f>逆行列係数!M7/逆行列係数!$M$14</f>
        <v>4.0295363896683308E-3</v>
      </c>
      <c r="N7" s="20">
        <f>逆行列係数!N7/逆行列係数!$N$15</f>
        <v>1.5566132715507173E-3</v>
      </c>
      <c r="O7" s="20">
        <f>逆行列係数!O7/逆行列係数!$O$16</f>
        <v>1.8937049674573259E-2</v>
      </c>
      <c r="P7" s="20">
        <f>逆行列係数!P7/逆行列係数!$P$17</f>
        <v>5.0141680377828023E-4</v>
      </c>
      <c r="Q7" s="20">
        <f>逆行列係数!Q7/逆行列係数!$Q$18</f>
        <v>3.97886639113692E-4</v>
      </c>
      <c r="R7" s="20">
        <f>逆行列係数!R7/逆行列係数!$R$19</f>
        <v>2.5858886293788117E-4</v>
      </c>
      <c r="S7" s="20">
        <f>逆行列係数!S7/逆行列係数!$S$20</f>
        <v>4.5718430937413408E-4</v>
      </c>
      <c r="T7" s="20">
        <f>逆行列係数!T7/逆行列係数!$T$21</f>
        <v>5.881384143380453E-4</v>
      </c>
      <c r="U7" s="20">
        <f>逆行列係数!U7/逆行列係数!$U$22</f>
        <v>4.1088862569889508E-4</v>
      </c>
      <c r="V7" s="20">
        <f>逆行列係数!V7/逆行列係数!$V$23</f>
        <v>2.4567085549382213E-4</v>
      </c>
      <c r="W7" s="20">
        <f>逆行列係数!W7/逆行列係数!$W$24</f>
        <v>3.1030997403679088E-4</v>
      </c>
      <c r="X7" s="20">
        <f>逆行列係数!X7/逆行列係数!$X$25</f>
        <v>3.74854228421286E-4</v>
      </c>
      <c r="Y7" s="20">
        <f>逆行列係数!Y7/逆行列係数!$Y$26</f>
        <v>6.9992038104374878E-4</v>
      </c>
      <c r="Z7" s="20">
        <f>逆行列係数!Z7/逆行列係数!$Z$27</f>
        <v>1.6478590744028809E-2</v>
      </c>
      <c r="AA7" s="20">
        <f>逆行列係数!AA7/逆行列係数!$AA$28</f>
        <v>6.5019819808456866E-4</v>
      </c>
      <c r="AB7" s="20">
        <f>逆行列係数!AB7/逆行列係数!$AB$29</f>
        <v>1.0559286625438937E-3</v>
      </c>
      <c r="AC7" s="20">
        <f>逆行列係数!AC7/逆行列係数!$AC$30</f>
        <v>4.2678187555415321E-4</v>
      </c>
      <c r="AD7" s="20">
        <f>逆行列係数!AD7/逆行列係数!$AD$31</f>
        <v>1.0175153871715659E-4</v>
      </c>
      <c r="AE7" s="20">
        <f>逆行列係数!AE7/逆行列係数!$AE$32</f>
        <v>3.5725271529710738E-5</v>
      </c>
      <c r="AF7" s="20">
        <f>逆行列係数!AF7/逆行列係数!$AF$33</f>
        <v>1.5755761455458575E-4</v>
      </c>
      <c r="AG7" s="20">
        <f>逆行列係数!AG7/逆行列係数!$AG$34</f>
        <v>1.4612947432168132E-4</v>
      </c>
      <c r="AH7" s="20">
        <f>逆行列係数!AH7/逆行列係数!$AH$35</f>
        <v>2.2922248553720547E-4</v>
      </c>
      <c r="AI7" s="20">
        <f>逆行列係数!AI7/逆行列係数!$AI$36</f>
        <v>3.5801361723949673E-4</v>
      </c>
      <c r="AJ7" s="20">
        <f>逆行列係数!AJ7/逆行列係数!$AJ$37</f>
        <v>2.256786869254751E-4</v>
      </c>
      <c r="AK7" s="20">
        <f>逆行列係数!AK7/逆行列係数!$AK$38</f>
        <v>1.1609545472298999E-4</v>
      </c>
      <c r="AL7" s="20">
        <f>逆行列係数!AL7/逆行列係数!$AL$39</f>
        <v>1.0613012996986762E-4</v>
      </c>
      <c r="AM7" s="20">
        <f>逆行列係数!AM7/逆行列係数!$AM$40</f>
        <v>6.4193913164547675E-4</v>
      </c>
      <c r="AN7" s="20">
        <f>逆行列係数!AN7/逆行列係数!$AN$41</f>
        <v>2.150667285892381E-4</v>
      </c>
      <c r="AO7" s="1119">
        <f>逆行列係数!AO7/逆行列係数!$AO$42</f>
        <v>1.9403912104478749E-4</v>
      </c>
    </row>
    <row r="8" spans="1:41">
      <c r="A8" s="686">
        <v>5</v>
      </c>
      <c r="B8" s="1105" t="s">
        <v>4</v>
      </c>
      <c r="C8" s="1125">
        <f>逆行列係数!C8/逆行列係数!$C$4</f>
        <v>2.530180985620701E-2</v>
      </c>
      <c r="D8" s="1124">
        <f>逆行列係数!D8/逆行列係数!$D$5</f>
        <v>5.3073236425500931E-3</v>
      </c>
      <c r="E8" s="1124">
        <f>逆行列係数!E8/逆行列係数!$E$6</f>
        <v>1.3107873400763748E-2</v>
      </c>
      <c r="F8" s="1124">
        <f>逆行列係数!F8/逆行列係数!$F$7</f>
        <v>3.0137201413694049E-5</v>
      </c>
      <c r="G8" s="1124">
        <f>逆行列係数!G8/逆行列係数!$G$8</f>
        <v>1</v>
      </c>
      <c r="H8" s="1124">
        <f>逆行列係数!H8/逆行列係数!$H$9</f>
        <v>4.1070762738983625E-5</v>
      </c>
      <c r="I8" s="1124">
        <f>逆行列係数!I8/逆行列係数!$I$10</f>
        <v>1.1824788117094525E-3</v>
      </c>
      <c r="J8" s="1124">
        <f>逆行列係数!J8/逆行列係数!$J$11</f>
        <v>2.8146734957241247E-3</v>
      </c>
      <c r="K8" s="1124">
        <f>逆行列係数!K8/逆行列係数!$K$12</f>
        <v>1.9123223805725888E-5</v>
      </c>
      <c r="L8" s="1124">
        <f>逆行列係数!L8/逆行列係数!$L$13</f>
        <v>7.3229072892242765E-5</v>
      </c>
      <c r="M8" s="1124">
        <f>逆行列係数!M8/逆行列係数!$M$14</f>
        <v>1.2583455155345424E-4</v>
      </c>
      <c r="N8" s="1124">
        <f>逆行列係数!N8/逆行列係数!$N$15</f>
        <v>1.9186720657770112E-5</v>
      </c>
      <c r="O8" s="1124">
        <f>逆行列係数!O8/逆行列係数!$O$16</f>
        <v>1.8121295483297571E-5</v>
      </c>
      <c r="P8" s="1124">
        <f>逆行列係数!P8/逆行列係数!$P$17</f>
        <v>1.6445770733422213E-5</v>
      </c>
      <c r="Q8" s="1124">
        <f>逆行列係数!Q8/逆行列係数!$Q$18</f>
        <v>2.0401201710058971E-5</v>
      </c>
      <c r="R8" s="1124">
        <f>逆行列係数!R8/逆行列係数!$R$19</f>
        <v>1.8504632636699711E-5</v>
      </c>
      <c r="S8" s="1124">
        <f>逆行列係数!S8/逆行列係数!$S$20</f>
        <v>2.1197505827269597E-5</v>
      </c>
      <c r="T8" s="1124">
        <f>逆行列係数!T8/逆行列係数!$T$21</f>
        <v>2.0740103834908917E-5</v>
      </c>
      <c r="U8" s="1124">
        <f>逆行列係数!U8/逆行列係数!$U$22</f>
        <v>1.7667748605164168E-5</v>
      </c>
      <c r="V8" s="1124">
        <f>逆行列係数!V8/逆行列係数!$V$23</f>
        <v>1.8095425314239982E-5</v>
      </c>
      <c r="W8" s="1124">
        <f>逆行列係数!W8/逆行列係数!$W$24</f>
        <v>1.1523140414064185E-5</v>
      </c>
      <c r="X8" s="1124">
        <f>逆行列係数!X8/逆行列係数!$X$25</f>
        <v>6.0717997714892472E-4</v>
      </c>
      <c r="Y8" s="1124">
        <f>逆行列係数!Y8/逆行列係数!$Y$26</f>
        <v>8.047083475152972E-5</v>
      </c>
      <c r="Z8" s="1124">
        <f>逆行列係数!Z8/逆行列係数!$Z$27</f>
        <v>1.8652817038376846E-5</v>
      </c>
      <c r="AA8" s="1124">
        <f>逆行列係数!AA8/逆行列係数!$AA$28</f>
        <v>4.1672988443593675E-5</v>
      </c>
      <c r="AB8" s="1124">
        <f>逆行列係数!AB8/逆行列係数!$AB$29</f>
        <v>3.6119968261122469E-5</v>
      </c>
      <c r="AC8" s="1124">
        <f>逆行列係数!AC8/逆行列係数!$AC$30</f>
        <v>9.2600516013544124E-5</v>
      </c>
      <c r="AD8" s="1124">
        <f>逆行列係数!AD8/逆行列係数!$AD$31</f>
        <v>3.4908950241957805E-5</v>
      </c>
      <c r="AE8" s="1124">
        <f>逆行列係数!AE8/逆行列係数!$AE$32</f>
        <v>1.4431988498338245E-5</v>
      </c>
      <c r="AF8" s="1124">
        <f>逆行列係数!AF8/逆行列係数!$AF$33</f>
        <v>7.415083762923797E-5</v>
      </c>
      <c r="AG8" s="1124">
        <f>逆行列係数!AG8/逆行列係数!$AG$34</f>
        <v>2.9009380332795369E-4</v>
      </c>
      <c r="AH8" s="1124">
        <f>逆行列係数!AH8/逆行列係数!$AH$35</f>
        <v>1.0230069706163414E-4</v>
      </c>
      <c r="AI8" s="1124">
        <f>逆行列係数!AI8/逆行列係数!$AI$36</f>
        <v>1.6283570113872548E-3</v>
      </c>
      <c r="AJ8" s="1124">
        <f>逆行列係数!AJ8/逆行列係数!$AJ$37</f>
        <v>3.1430573280014445E-3</v>
      </c>
      <c r="AK8" s="1124">
        <f>逆行列係数!AK8/逆行列係数!$AK$38</f>
        <v>5.0187525769727383E-4</v>
      </c>
      <c r="AL8" s="1124">
        <f>逆行列係数!AL8/逆行列係数!$AL$39</f>
        <v>5.4864250365310618E-5</v>
      </c>
      <c r="AM8" s="1124">
        <f>逆行列係数!AM8/逆行列係数!$AM$40</f>
        <v>3.639089088739373E-2</v>
      </c>
      <c r="AN8" s="1124">
        <f>逆行列係数!AN8/逆行列係数!$AN$41</f>
        <v>1.5460978563883667E-4</v>
      </c>
      <c r="AO8" s="1123">
        <f>逆行列係数!AO8/逆行列係数!$AO$42</f>
        <v>9.8153533131066029E-4</v>
      </c>
    </row>
    <row r="9" spans="1:41">
      <c r="A9" s="685">
        <v>6</v>
      </c>
      <c r="B9" s="9" t="s">
        <v>5</v>
      </c>
      <c r="C9" s="1122">
        <f>逆行列係数!C9/逆行列係数!$C$4</f>
        <v>2.3587358268030819E-4</v>
      </c>
      <c r="D9" s="1121">
        <f>逆行列係数!D9/逆行列係数!$D$5</f>
        <v>6.9854330809063681E-5</v>
      </c>
      <c r="E9" s="1121">
        <f>逆行列係数!E9/逆行列係数!$E$6</f>
        <v>1.0671117298416137E-3</v>
      </c>
      <c r="F9" s="1121">
        <f>逆行列係数!F9/逆行列係数!$F$7</f>
        <v>1.9258763062594142E-4</v>
      </c>
      <c r="G9" s="1121">
        <f>逆行列係数!G9/逆行列係数!$G$8</f>
        <v>9.8088480432867643E-5</v>
      </c>
      <c r="H9" s="1121">
        <f>逆行列係数!H9/逆行列係数!$H$9</f>
        <v>1</v>
      </c>
      <c r="I9" s="1121">
        <f>逆行列係数!I9/逆行列係数!$I$10</f>
        <v>1.5791873398385842E-4</v>
      </c>
      <c r="J9" s="1121">
        <f>逆行列係数!J9/逆行列係数!$J$11</f>
        <v>6.9845691891892269E-5</v>
      </c>
      <c r="K9" s="1121">
        <f>逆行列係数!K9/逆行列係数!$K$12</f>
        <v>2.3674967109183583E-5</v>
      </c>
      <c r="L9" s="1121">
        <f>逆行列係数!L9/逆行列係数!$L$13</f>
        <v>2.1809332949539767E-4</v>
      </c>
      <c r="M9" s="1121">
        <f>逆行列係数!M9/逆行列係数!$M$14</f>
        <v>1.0512518603339773E-4</v>
      </c>
      <c r="N9" s="1121">
        <f>逆行列係数!N9/逆行列係数!$N$15</f>
        <v>4.545591277913919E-5</v>
      </c>
      <c r="O9" s="1121">
        <f>逆行列係数!O9/逆行列係数!$O$16</f>
        <v>2.4038105711943508E-5</v>
      </c>
      <c r="P9" s="1121">
        <f>逆行列係数!P9/逆行列係数!$P$17</f>
        <v>6.312353821071929E-5</v>
      </c>
      <c r="Q9" s="1121">
        <f>逆行列係数!Q9/逆行列係数!$Q$18</f>
        <v>7.0924185009083046E-5</v>
      </c>
      <c r="R9" s="1121">
        <f>逆行列係数!R9/逆行列係数!$R$19</f>
        <v>8.8378928886805337E-5</v>
      </c>
      <c r="S9" s="1121">
        <f>逆行列係数!S9/逆行列係数!$S$20</f>
        <v>7.4181131949831053E-5</v>
      </c>
      <c r="T9" s="1121">
        <f>逆行列係数!T9/逆行列係数!$T$21</f>
        <v>1.4757660325527937E-4</v>
      </c>
      <c r="U9" s="1121">
        <f>逆行列係数!U9/逆行列係数!$U$22</f>
        <v>5.9730726587946851E-5</v>
      </c>
      <c r="V9" s="1121">
        <f>逆行列係数!V9/逆行列係数!$V$23</f>
        <v>7.7490501138247279E-5</v>
      </c>
      <c r="W9" s="1121">
        <f>逆行列係数!W9/逆行列係数!$W$24</f>
        <v>6.513132141933998E-5</v>
      </c>
      <c r="X9" s="1121">
        <f>逆行列係数!X9/逆行列係数!$X$25</f>
        <v>1.7840153360149444E-4</v>
      </c>
      <c r="Y9" s="1121">
        <f>逆行列係数!Y9/逆行列係数!$Y$26</f>
        <v>1.4322810207883233E-4</v>
      </c>
      <c r="Z9" s="1121">
        <f>逆行列係数!Z9/逆行列係数!$Z$27</f>
        <v>2.3791639719899557E-5</v>
      </c>
      <c r="AA9" s="1121">
        <f>逆行列係数!AA9/逆行列係数!$AA$28</f>
        <v>7.0872530776890764E-5</v>
      </c>
      <c r="AB9" s="1121">
        <f>逆行列係数!AB9/逆行列係数!$AB$29</f>
        <v>1.0094500655696988E-4</v>
      </c>
      <c r="AC9" s="1121">
        <f>逆行列係数!AC9/逆行列係数!$AC$30</f>
        <v>2.0317352177808904E-4</v>
      </c>
      <c r="AD9" s="1121">
        <f>逆行列係数!AD9/逆行列係数!$AD$31</f>
        <v>7.9673737137378407E-5</v>
      </c>
      <c r="AE9" s="1121">
        <f>逆行列係数!AE9/逆行列係数!$AE$32</f>
        <v>8.0013785606113828E-6</v>
      </c>
      <c r="AF9" s="1121">
        <f>逆行列係数!AF9/逆行列係数!$AF$33</f>
        <v>7.9671174472877393E-5</v>
      </c>
      <c r="AG9" s="1121">
        <f>逆行列係数!AG9/逆行列係数!$AG$34</f>
        <v>5.1502458220144001E-5</v>
      </c>
      <c r="AH9" s="1121">
        <f>逆行列係数!AH9/逆行列係数!$AH$35</f>
        <v>1.7699273611250385E-4</v>
      </c>
      <c r="AI9" s="1121">
        <f>逆行列係数!AI9/逆行列係数!$AI$36</f>
        <v>3.9754289722342416E-5</v>
      </c>
      <c r="AJ9" s="1121">
        <f>逆行列係数!AJ9/逆行列係数!$AJ$37</f>
        <v>1.4397852289392695E-4</v>
      </c>
      <c r="AK9" s="1121">
        <f>逆行列係数!AK9/逆行列係数!$AK$38</f>
        <v>1.2780565519745924E-3</v>
      </c>
      <c r="AL9" s="1121">
        <f>逆行列係数!AL9/逆行列係数!$AL$39</f>
        <v>9.9437592763265437E-5</v>
      </c>
      <c r="AM9" s="1121">
        <f>逆行列係数!AM9/逆行列係数!$AM$40</f>
        <v>2.3463325928113035E-4</v>
      </c>
      <c r="AN9" s="1121">
        <f>逆行列係数!AN9/逆行列係数!$AN$41</f>
        <v>8.8061486673940198E-4</v>
      </c>
      <c r="AO9" s="1120">
        <f>逆行列係数!AO9/逆行列係数!$AO$42</f>
        <v>8.2355444786411295E-5</v>
      </c>
    </row>
    <row r="10" spans="1:41">
      <c r="A10" s="685">
        <v>7</v>
      </c>
      <c r="B10" s="9" t="s">
        <v>6</v>
      </c>
      <c r="C10" s="871">
        <f>逆行列係数!C10/逆行列係数!$C$4</f>
        <v>4.8969513620544403E-3</v>
      </c>
      <c r="D10" s="20">
        <f>逆行列係数!D10/逆行列係数!$D$5</f>
        <v>1.9758157580917817E-3</v>
      </c>
      <c r="E10" s="20">
        <f>逆行列係数!E10/逆行列係数!$E$6</f>
        <v>8.1440825035319312E-4</v>
      </c>
      <c r="F10" s="20">
        <f>逆行列係数!F10/逆行列係数!$F$7</f>
        <v>1.1665521057960605E-3</v>
      </c>
      <c r="G10" s="20">
        <f>逆行列係数!G10/逆行列係数!$G$8</f>
        <v>5.1539401059669324E-3</v>
      </c>
      <c r="H10" s="20">
        <f>逆行列係数!H10/逆行列係数!$H$9</f>
        <v>1.7069520385231862E-3</v>
      </c>
      <c r="I10" s="20">
        <f>逆行列係数!I10/逆行列係数!$I$10</f>
        <v>1</v>
      </c>
      <c r="J10" s="20">
        <f>逆行列係数!J10/逆行列係数!$J$11</f>
        <v>5.1879488574205239E-3</v>
      </c>
      <c r="K10" s="20">
        <f>逆行列係数!K10/逆行列係数!$K$12</f>
        <v>3.2374549169308665E-4</v>
      </c>
      <c r="L10" s="20">
        <f>逆行列係数!L10/逆行列係数!$L$13</f>
        <v>1.9174619540879628E-3</v>
      </c>
      <c r="M10" s="20">
        <f>逆行列係数!M10/逆行列係数!$M$14</f>
        <v>8.0787157380062969E-3</v>
      </c>
      <c r="N10" s="20">
        <f>逆行列係数!N10/逆行列係数!$N$15</f>
        <v>6.2422251793301192E-4</v>
      </c>
      <c r="O10" s="20">
        <f>逆行列係数!O10/逆行列係数!$O$16</f>
        <v>5.5265378424263693E-4</v>
      </c>
      <c r="P10" s="20">
        <f>逆行列係数!P10/逆行列係数!$P$17</f>
        <v>8.1230212264935616E-4</v>
      </c>
      <c r="Q10" s="20">
        <f>逆行列係数!Q10/逆行列係数!$Q$18</f>
        <v>7.6293793610985575E-4</v>
      </c>
      <c r="R10" s="20">
        <f>逆行列係数!R10/逆行列係数!$R$19</f>
        <v>5.3900532997359105E-4</v>
      </c>
      <c r="S10" s="20">
        <f>逆行列係数!S10/逆行列係数!$S$20</f>
        <v>2.762127886517373E-3</v>
      </c>
      <c r="T10" s="20">
        <f>逆行列係数!T10/逆行列係数!$T$21</f>
        <v>1.9351010119410424E-3</v>
      </c>
      <c r="U10" s="20">
        <f>逆行列係数!U10/逆行列係数!$U$22</f>
        <v>1.9267358051002987E-3</v>
      </c>
      <c r="V10" s="20">
        <f>逆行列係数!V10/逆行列係数!$V$23</f>
        <v>1.5180501313649733E-3</v>
      </c>
      <c r="W10" s="20">
        <f>逆行列係数!W10/逆行列係数!$W$24</f>
        <v>5.3117829384526723E-4</v>
      </c>
      <c r="X10" s="20">
        <f>逆行列係数!X10/逆行列係数!$X$25</f>
        <v>1.4900883647555697E-2</v>
      </c>
      <c r="Y10" s="20">
        <f>逆行列係数!Y10/逆行列係数!$Y$26</f>
        <v>9.7220516047838452E-3</v>
      </c>
      <c r="Z10" s="20">
        <f>逆行列係数!Z10/逆行列係数!$Z$27</f>
        <v>1.1741670306973739E-3</v>
      </c>
      <c r="AA10" s="20">
        <f>逆行列係数!AA10/逆行列係数!$AA$28</f>
        <v>1.4974890722484582E-3</v>
      </c>
      <c r="AB10" s="20">
        <f>逆行列係数!AB10/逆行列係数!$AB$29</f>
        <v>1.472012818561708E-3</v>
      </c>
      <c r="AC10" s="20">
        <f>逆行列係数!AC10/逆行列係数!$AC$30</f>
        <v>2.4352953608955817E-3</v>
      </c>
      <c r="AD10" s="20">
        <f>逆行列係数!AD10/逆行列係数!$AD$31</f>
        <v>1.8183169496540465E-3</v>
      </c>
      <c r="AE10" s="20">
        <f>逆行列係数!AE10/逆行列係数!$AE$32</f>
        <v>3.182496385316581E-4</v>
      </c>
      <c r="AF10" s="20">
        <f>逆行列係数!AF10/逆行列係数!$AF$33</f>
        <v>1.1132944121091963E-3</v>
      </c>
      <c r="AG10" s="20">
        <f>逆行列係数!AG10/逆行列係数!$AG$34</f>
        <v>4.4026586746709106E-3</v>
      </c>
      <c r="AH10" s="20">
        <f>逆行列係数!AH10/逆行列係数!$AH$35</f>
        <v>1.0396256615100706E-3</v>
      </c>
      <c r="AI10" s="20">
        <f>逆行列係数!AI10/逆行列係数!$AI$36</f>
        <v>1.947679146878168E-3</v>
      </c>
      <c r="AJ10" s="20">
        <f>逆行列係数!AJ10/逆行列係数!$AJ$37</f>
        <v>1.8936041874070483E-3</v>
      </c>
      <c r="AK10" s="20">
        <f>逆行列係数!AK10/逆行列係数!$AK$38</f>
        <v>5.4609956352128048E-3</v>
      </c>
      <c r="AL10" s="20">
        <f>逆行列係数!AL10/逆行列係数!$AL$39</f>
        <v>1.4253014301717013E-3</v>
      </c>
      <c r="AM10" s="20">
        <f>逆行列係数!AM10/逆行列係数!$AM$40</f>
        <v>2.184061563441786E-3</v>
      </c>
      <c r="AN10" s="20">
        <f>逆行列係数!AN10/逆行列係数!$AN$41</f>
        <v>0.10092764165671025</v>
      </c>
      <c r="AO10" s="1119">
        <f>逆行列係数!AO10/逆行列係数!$AO$42</f>
        <v>9.8943833846916289E-4</v>
      </c>
    </row>
    <row r="11" spans="1:41">
      <c r="A11" s="685">
        <v>8</v>
      </c>
      <c r="B11" s="9" t="s">
        <v>7</v>
      </c>
      <c r="C11" s="871">
        <f>逆行列係数!C11/逆行列係数!$C$4</f>
        <v>3.9847559636873942E-3</v>
      </c>
      <c r="D11" s="20">
        <f>逆行列係数!D11/逆行列係数!$D$5</f>
        <v>7.3897836234213711E-5</v>
      </c>
      <c r="E11" s="20">
        <f>逆行列係数!E11/逆行列係数!$E$6</f>
        <v>2.2488951720681617E-4</v>
      </c>
      <c r="F11" s="20">
        <f>逆行列係数!F11/逆行列係数!$F$7</f>
        <v>4.8160579322546878E-4</v>
      </c>
      <c r="G11" s="20">
        <f>逆行列係数!G11/逆行列係数!$G$8</f>
        <v>8.4517707491674806E-4</v>
      </c>
      <c r="H11" s="20">
        <f>逆行列係数!H11/逆行列係数!$H$9</f>
        <v>1.5041745157267662E-3</v>
      </c>
      <c r="I11" s="20">
        <f>逆行列係数!I11/逆行列係数!$I$10</f>
        <v>2.4125609994900578E-3</v>
      </c>
      <c r="J11" s="20">
        <f>逆行列係数!J11/逆行列係数!$J$11</f>
        <v>1</v>
      </c>
      <c r="K11" s="20">
        <f>逆行列係数!K11/逆行列係数!$K$12</f>
        <v>1.8243035518697541E-3</v>
      </c>
      <c r="L11" s="20">
        <f>逆行列係数!L11/逆行列係数!$L$13</f>
        <v>8.9321198243630454E-3</v>
      </c>
      <c r="M11" s="20">
        <f>逆行列係数!M11/逆行列係数!$M$14</f>
        <v>2.0713173969299269E-3</v>
      </c>
      <c r="N11" s="20">
        <f>逆行列係数!N11/逆行列係数!$N$15</f>
        <v>2.6489586930757858E-4</v>
      </c>
      <c r="O11" s="20">
        <f>逆行列係数!O11/逆行列係数!$O$16</f>
        <v>2.0882932416970803E-4</v>
      </c>
      <c r="P11" s="20">
        <f>逆行列係数!P11/逆行列係数!$P$17</f>
        <v>5.899268268572946E-4</v>
      </c>
      <c r="Q11" s="20">
        <f>逆行列係数!Q11/逆行列係数!$Q$18</f>
        <v>2.9546573870446741E-4</v>
      </c>
      <c r="R11" s="20">
        <f>逆行列係数!R11/逆行列係数!$R$19</f>
        <v>2.4143783384538507E-4</v>
      </c>
      <c r="S11" s="20">
        <f>逆行列係数!S11/逆行列係数!$S$20</f>
        <v>8.8196492553232054E-4</v>
      </c>
      <c r="T11" s="20">
        <f>逆行列係数!T11/逆行列係数!$T$21</f>
        <v>7.7625738333982779E-4</v>
      </c>
      <c r="U11" s="20">
        <f>逆行列係数!U11/逆行列係数!$U$22</f>
        <v>5.3254762034122866E-4</v>
      </c>
      <c r="V11" s="20">
        <f>逆行列係数!V11/逆行列係数!$V$23</f>
        <v>4.7508276983266484E-4</v>
      </c>
      <c r="W11" s="20">
        <f>逆行列係数!W11/逆行列係数!$W$24</f>
        <v>7.5153655847340556E-4</v>
      </c>
      <c r="X11" s="20">
        <f>逆行列係数!X11/逆行列係数!$X$25</f>
        <v>1.3824560563357529E-3</v>
      </c>
      <c r="Y11" s="20">
        <f>逆行列係数!Y11/逆行列係数!$Y$26</f>
        <v>3.6269864559063309E-4</v>
      </c>
      <c r="Z11" s="20">
        <f>逆行列係数!Z11/逆行列係数!$Z$27</f>
        <v>6.5623632696708154E-5</v>
      </c>
      <c r="AA11" s="20">
        <f>逆行列係数!AA11/逆行列係数!$AA$28</f>
        <v>5.3645615674648389E-4</v>
      </c>
      <c r="AB11" s="20">
        <f>逆行列係数!AB11/逆行列係数!$AB$29</f>
        <v>7.4260846961246346E-4</v>
      </c>
      <c r="AC11" s="20">
        <f>逆行列係数!AC11/逆行列係数!$AC$30</f>
        <v>5.33786399468654E-5</v>
      </c>
      <c r="AD11" s="20">
        <f>逆行列係数!AD11/逆行列係数!$AD$31</f>
        <v>5.0905920154258826E-5</v>
      </c>
      <c r="AE11" s="20">
        <f>逆行列係数!AE11/逆行列係数!$AE$32</f>
        <v>1.2407486138386636E-5</v>
      </c>
      <c r="AF11" s="20">
        <f>逆行列係数!AF11/逆行列係数!$AF$33</f>
        <v>8.3219988008499183E-5</v>
      </c>
      <c r="AG11" s="20">
        <f>逆行列係数!AG11/逆行列係数!$AG$34</f>
        <v>1.4416306661848682E-4</v>
      </c>
      <c r="AH11" s="20">
        <f>逆行列係数!AH11/逆行列係数!$AH$35</f>
        <v>1.0256264795403817E-4</v>
      </c>
      <c r="AI11" s="20">
        <f>逆行列係数!AI11/逆行列係数!$AI$36</f>
        <v>2.9301741572052741E-4</v>
      </c>
      <c r="AJ11" s="20">
        <f>逆行列係数!AJ11/逆行列係数!$AJ$37</f>
        <v>6.645753207452379E-3</v>
      </c>
      <c r="AK11" s="20">
        <f>逆行列係数!AK11/逆行列係数!$AK$38</f>
        <v>2.0181638146507736E-4</v>
      </c>
      <c r="AL11" s="20">
        <f>逆行列係数!AL11/逆行列係数!$AL$39</f>
        <v>2.888385853446416E-4</v>
      </c>
      <c r="AM11" s="20">
        <f>逆行列係数!AM11/逆行列係数!$AM$40</f>
        <v>3.9787758989781184E-4</v>
      </c>
      <c r="AN11" s="20">
        <f>逆行列係数!AN11/逆行列係数!$AN$41</f>
        <v>8.2091105669989544E-4</v>
      </c>
      <c r="AO11" s="1119">
        <f>逆行列係数!AO11/逆行列係数!$AO$42</f>
        <v>4.4130751715425756E-4</v>
      </c>
    </row>
    <row r="12" spans="1:41">
      <c r="A12" s="685">
        <v>9</v>
      </c>
      <c r="B12" s="9" t="s">
        <v>8</v>
      </c>
      <c r="C12" s="871">
        <f>逆行列係数!C12/逆行列係数!$C$4</f>
        <v>4.5441023289635035E-4</v>
      </c>
      <c r="D12" s="20">
        <f>逆行列係数!D12/逆行列係数!$D$5</f>
        <v>5.0850099806725455E-4</v>
      </c>
      <c r="E12" s="20">
        <f>逆行列係数!E12/逆行列係数!$E$6</f>
        <v>2.2335466480371824E-3</v>
      </c>
      <c r="F12" s="20">
        <f>逆行列係数!F12/逆行列係数!$F$7</f>
        <v>1.1654591246618681E-3</v>
      </c>
      <c r="G12" s="20">
        <f>逆行列係数!G12/逆行列係数!$G$8</f>
        <v>3.5353636092433078E-4</v>
      </c>
      <c r="H12" s="20">
        <f>逆行列係数!H12/逆行列係数!$H$9</f>
        <v>2.2973050440131448E-4</v>
      </c>
      <c r="I12" s="20">
        <f>逆行列係数!I12/逆行列係数!$I$10</f>
        <v>4.5520157523956878E-4</v>
      </c>
      <c r="J12" s="20">
        <f>逆行列係数!J12/逆行列係数!$J$11</f>
        <v>3.3066245139610898E-4</v>
      </c>
      <c r="K12" s="20">
        <f>逆行列係数!K12/逆行列係数!$K$12</f>
        <v>1</v>
      </c>
      <c r="L12" s="20">
        <f>逆行列係数!L12/逆行列係数!$L$13</f>
        <v>2.0428293800343287E-4</v>
      </c>
      <c r="M12" s="20">
        <f>逆行列係数!M12/逆行列係数!$M$14</f>
        <v>8.9280816607349039E-4</v>
      </c>
      <c r="N12" s="20">
        <f>逆行列係数!N12/逆行列係数!$N$15</f>
        <v>5.6531391394540017E-4</v>
      </c>
      <c r="O12" s="20">
        <f>逆行列係数!O12/逆行列係数!$O$16</f>
        <v>6.61965499818831E-4</v>
      </c>
      <c r="P12" s="20">
        <f>逆行列係数!P12/逆行列係数!$P$17</f>
        <v>2.6540173464023684E-4</v>
      </c>
      <c r="Q12" s="20">
        <f>逆行列係数!Q12/逆行列係数!$Q$18</f>
        <v>1.8348441859509653E-4</v>
      </c>
      <c r="R12" s="20">
        <f>逆行列係数!R12/逆行列係数!$R$19</f>
        <v>1.4025671877972035E-4</v>
      </c>
      <c r="S12" s="20">
        <f>逆行列係数!S12/逆行列係数!$S$20</f>
        <v>2.0389636634026809E-4</v>
      </c>
      <c r="T12" s="20">
        <f>逆行列係数!T12/逆行列係数!$T$21</f>
        <v>1.8604899855891185E-4</v>
      </c>
      <c r="U12" s="20">
        <f>逆行列係数!U12/逆行列係数!$U$22</f>
        <v>1.5231038791997716E-4</v>
      </c>
      <c r="V12" s="20">
        <f>逆行列係数!V12/逆行列係数!$V$23</f>
        <v>1.1974959837643279E-4</v>
      </c>
      <c r="W12" s="20">
        <f>逆行列係数!W12/逆行列係数!$W$24</f>
        <v>1.6435524054579295E-4</v>
      </c>
      <c r="X12" s="20">
        <f>逆行列係数!X12/逆行列係数!$X$25</f>
        <v>5.8359932445549033E-4</v>
      </c>
      <c r="Y12" s="20">
        <f>逆行列係数!Y12/逆行列係数!$Y$26</f>
        <v>7.3824259235615811E-4</v>
      </c>
      <c r="Z12" s="20">
        <f>逆行列係数!Z12/逆行列係数!$Z$27</f>
        <v>2.0513135089542827E-3</v>
      </c>
      <c r="AA12" s="20">
        <f>逆行列係数!AA12/逆行列係数!$AA$28</f>
        <v>5.7242426608049215E-4</v>
      </c>
      <c r="AB12" s="20">
        <f>逆行列係数!AB12/逆行列係数!$AB$29</f>
        <v>7.3983909520926772E-4</v>
      </c>
      <c r="AC12" s="20">
        <f>逆行列係数!AC12/逆行列係数!$AC$30</f>
        <v>5.2129417880239449E-4</v>
      </c>
      <c r="AD12" s="20">
        <f>逆行列係数!AD12/逆行列係数!$AD$31</f>
        <v>1.7559166448159546E-4</v>
      </c>
      <c r="AE12" s="20">
        <f>逆行列係数!AE12/逆行列係数!$AE$32</f>
        <v>3.314588177881279E-5</v>
      </c>
      <c r="AF12" s="20">
        <f>逆行列係数!AF12/逆行列係数!$AF$33</f>
        <v>5.3404215844240852E-3</v>
      </c>
      <c r="AG12" s="20">
        <f>逆行列係数!AG12/逆行列係数!$AG$34</f>
        <v>1.6663799601945707E-4</v>
      </c>
      <c r="AH12" s="20">
        <f>逆行列係数!AH12/逆行列係数!$AH$35</f>
        <v>4.5270819567741147E-4</v>
      </c>
      <c r="AI12" s="20">
        <f>逆行列係数!AI12/逆行列係数!$AI$36</f>
        <v>2.7093869038656516E-4</v>
      </c>
      <c r="AJ12" s="20">
        <f>逆行列係数!AJ12/逆行列係数!$AJ$37</f>
        <v>1.8989847765562469E-4</v>
      </c>
      <c r="AK12" s="20">
        <f>逆行列係数!AK12/逆行列係数!$AK$38</f>
        <v>3.0322252592869352E-4</v>
      </c>
      <c r="AL12" s="20">
        <f>逆行列係数!AL12/逆行列係数!$AL$39</f>
        <v>1.6654393776705803E-4</v>
      </c>
      <c r="AM12" s="20">
        <f>逆行列係数!AM12/逆行列係数!$AM$40</f>
        <v>4.6219379878560207E-4</v>
      </c>
      <c r="AN12" s="20">
        <f>逆行列係数!AN12/逆行列係数!$AN$41</f>
        <v>3.0716805684177843E-4</v>
      </c>
      <c r="AO12" s="1119">
        <f>逆行列係数!AO12/逆行列係数!$AO$42</f>
        <v>1.0734652480873731E-3</v>
      </c>
    </row>
    <row r="13" spans="1:41">
      <c r="A13" s="686">
        <v>10</v>
      </c>
      <c r="B13" s="1105" t="s">
        <v>576</v>
      </c>
      <c r="C13" s="1125">
        <f>逆行列係数!C13/逆行列係数!$C$4</f>
        <v>1.0294129384849152E-3</v>
      </c>
      <c r="D13" s="1124">
        <f>逆行列係数!D13/逆行列係数!$D$5</f>
        <v>1.6743474080513205E-3</v>
      </c>
      <c r="E13" s="1124">
        <f>逆行列係数!E13/逆行列係数!$E$6</f>
        <v>3.1041285979539345E-3</v>
      </c>
      <c r="F13" s="1124">
        <f>逆行列係数!F13/逆行列係数!$F$7</f>
        <v>1.1615997262556341E-3</v>
      </c>
      <c r="G13" s="1124">
        <f>逆行列係数!G13/逆行列係数!$G$8</f>
        <v>2.7309291931339728E-3</v>
      </c>
      <c r="H13" s="1124">
        <f>逆行列係数!H13/逆行列係数!$H$9</f>
        <v>1.4124403380442263E-3</v>
      </c>
      <c r="I13" s="1124">
        <f>逆行列係数!I13/逆行列係数!$I$10</f>
        <v>1.0817584236316041E-3</v>
      </c>
      <c r="J13" s="1124">
        <f>逆行列係数!J13/逆行列係数!$J$11</f>
        <v>5.2883134445571604E-3</v>
      </c>
      <c r="K13" s="1124">
        <f>逆行列係数!K13/逆行列係数!$K$12</f>
        <v>2.870345188570092E-4</v>
      </c>
      <c r="L13" s="1124">
        <f>逆行列係数!L13/逆行列係数!$L$13</f>
        <v>1</v>
      </c>
      <c r="M13" s="1124">
        <f>逆行列係数!M13/逆行列係数!$M$14</f>
        <v>1.5181371154236131E-3</v>
      </c>
      <c r="N13" s="1124">
        <f>逆行列係数!N13/逆行列係数!$N$15</f>
        <v>4.7943145503015846E-4</v>
      </c>
      <c r="O13" s="1124">
        <f>逆行列係数!O13/逆行列係数!$O$16</f>
        <v>4.8879108424507817E-4</v>
      </c>
      <c r="P13" s="1124">
        <f>逆行列係数!P13/逆行列係数!$P$17</f>
        <v>7.2225673863369848E-4</v>
      </c>
      <c r="Q13" s="1124">
        <f>逆行列係数!Q13/逆行列係数!$Q$18</f>
        <v>1.695412541026529E-3</v>
      </c>
      <c r="R13" s="1124">
        <f>逆行列係数!R13/逆行列係数!$R$19</f>
        <v>2.4779405112646826E-3</v>
      </c>
      <c r="S13" s="1124">
        <f>逆行列係数!S13/逆行列係数!$S$20</f>
        <v>9.848805803427953E-3</v>
      </c>
      <c r="T13" s="1124">
        <f>逆行列係数!T13/逆行列係数!$T$21</f>
        <v>2.481188158319951E-3</v>
      </c>
      <c r="U13" s="1124">
        <f>逆行列係数!U13/逆行列係数!$U$22</f>
        <v>6.7218327629795056E-3</v>
      </c>
      <c r="V13" s="1124">
        <f>逆行列係数!V13/逆行列係数!$V$23</f>
        <v>6.6880269655339225E-3</v>
      </c>
      <c r="W13" s="1124">
        <f>逆行列係数!W13/逆行列係数!$W$24</f>
        <v>6.8750905611916638E-3</v>
      </c>
      <c r="X13" s="1124">
        <f>逆行列係数!X13/逆行列係数!$X$25</f>
        <v>8.8051963610815184E-3</v>
      </c>
      <c r="Y13" s="1124">
        <f>逆行列係数!Y13/逆行列係数!$Y$26</f>
        <v>2.4248636285697086E-3</v>
      </c>
      <c r="Z13" s="1124">
        <f>逆行列係数!Z13/逆行列係数!$Z$27</f>
        <v>2.497127980751971E-4</v>
      </c>
      <c r="AA13" s="1124">
        <f>逆行列係数!AA13/逆行列係数!$AA$28</f>
        <v>6.3923156389632399E-3</v>
      </c>
      <c r="AB13" s="1124">
        <f>逆行列係数!AB13/逆行列係数!$AB$29</f>
        <v>2.4437763171227885E-3</v>
      </c>
      <c r="AC13" s="1124">
        <f>逆行列係数!AC13/逆行列係数!$AC$30</f>
        <v>1.3022928932044156E-3</v>
      </c>
      <c r="AD13" s="1124">
        <f>逆行列係数!AD13/逆行列係数!$AD$31</f>
        <v>7.8517627832309022E-4</v>
      </c>
      <c r="AE13" s="1124">
        <f>逆行列係数!AE13/逆行列係数!$AE$32</f>
        <v>1.7197573930079443E-4</v>
      </c>
      <c r="AF13" s="1124">
        <f>逆行列係数!AF13/逆行列係数!$AF$33</f>
        <v>1.011547606269967E-3</v>
      </c>
      <c r="AG13" s="1124">
        <f>逆行列係数!AG13/逆行列係数!$AG$34</f>
        <v>6.2502731297588751E-4</v>
      </c>
      <c r="AH13" s="1124">
        <f>逆行列係数!AH13/逆行列係数!$AH$35</f>
        <v>6.1878202439505869E-4</v>
      </c>
      <c r="AI13" s="1124">
        <f>逆行列係数!AI13/逆行列係数!$AI$36</f>
        <v>6.789798284990785E-4</v>
      </c>
      <c r="AJ13" s="1124">
        <f>逆行列係数!AJ13/逆行列係数!$AJ$37</f>
        <v>5.8789824849052818E-4</v>
      </c>
      <c r="AK13" s="1124">
        <f>逆行列係数!AK13/逆行列係数!$AK$38</f>
        <v>1.7762192567429788E-3</v>
      </c>
      <c r="AL13" s="1124">
        <f>逆行列係数!AL13/逆行列係数!$AL$39</f>
        <v>2.243684398226955E-3</v>
      </c>
      <c r="AM13" s="1124">
        <f>逆行列係数!AM13/逆行列係数!$AM$40</f>
        <v>8.8915598845086736E-4</v>
      </c>
      <c r="AN13" s="1124">
        <f>逆行列係数!AN13/逆行列係数!$AN$41</f>
        <v>8.1185465615606113E-3</v>
      </c>
      <c r="AO13" s="1123">
        <f>逆行列係数!AO13/逆行列係数!$AO$42</f>
        <v>9.940250175152366E-4</v>
      </c>
    </row>
    <row r="14" spans="1:41">
      <c r="A14" s="685">
        <v>11</v>
      </c>
      <c r="B14" s="9" t="s">
        <v>9</v>
      </c>
      <c r="C14" s="1122">
        <f>逆行列係数!C14/逆行列係数!$C$4</f>
        <v>1.2142171534321072E-3</v>
      </c>
      <c r="D14" s="1121">
        <f>逆行列係数!D14/逆行列係数!$D$5</f>
        <v>2.8428756567557077E-4</v>
      </c>
      <c r="E14" s="1121">
        <f>逆行列係数!E14/逆行列係数!$E$6</f>
        <v>8.7807997834859399E-5</v>
      </c>
      <c r="F14" s="1121">
        <f>逆行列係数!F14/逆行列係数!$F$7</f>
        <v>5.8513726510983134E-4</v>
      </c>
      <c r="G14" s="1121">
        <f>逆行列係数!G14/逆行列係数!$G$8</f>
        <v>2.0376865522954641E-3</v>
      </c>
      <c r="H14" s="1121">
        <f>逆行列係数!H14/逆行列係数!$H$9</f>
        <v>2.8832610248933206E-4</v>
      </c>
      <c r="I14" s="1121">
        <f>逆行列係数!I14/逆行列係数!$I$10</f>
        <v>9.2102635268582372E-4</v>
      </c>
      <c r="J14" s="1121">
        <f>逆行列係数!J14/逆行列係数!$J$11</f>
        <v>4.4559569533308366E-3</v>
      </c>
      <c r="K14" s="1121">
        <f>逆行列係数!K14/逆行列係数!$K$12</f>
        <v>4.2235263631043287E-3</v>
      </c>
      <c r="L14" s="1121">
        <f>逆行列係数!L14/逆行列係数!$L$13</f>
        <v>1.3870848675381284E-3</v>
      </c>
      <c r="M14" s="1121">
        <f>逆行列係数!M14/逆行列係数!$M$14</f>
        <v>1</v>
      </c>
      <c r="N14" s="1121">
        <f>逆行列係数!N14/逆行列係数!$N$15</f>
        <v>5.6724924849691589E-3</v>
      </c>
      <c r="O14" s="1121">
        <f>逆行列係数!O14/逆行列係数!$O$16</f>
        <v>1.6006929272143141E-3</v>
      </c>
      <c r="P14" s="1121">
        <f>逆行列係数!P14/逆行列係数!$P$17</f>
        <v>1.715073458010319E-3</v>
      </c>
      <c r="Q14" s="1121">
        <f>逆行列係数!Q14/逆行列係数!$Q$18</f>
        <v>5.7341574134782266E-3</v>
      </c>
      <c r="R14" s="1121">
        <f>逆行列係数!R14/逆行列係数!$R$19</f>
        <v>1.9272714735437812E-3</v>
      </c>
      <c r="S14" s="1121">
        <f>逆行列係数!S14/逆行列係数!$S$20</f>
        <v>1.3342025053876896E-2</v>
      </c>
      <c r="T14" s="1121">
        <f>逆行列係数!T14/逆行列係数!$T$21</f>
        <v>1.5004755057217862E-2</v>
      </c>
      <c r="U14" s="1121">
        <f>逆行列係数!U14/逆行列係数!$U$22</f>
        <v>3.3908699413861135E-3</v>
      </c>
      <c r="V14" s="1121">
        <f>逆行列係数!V14/逆行列係数!$V$23</f>
        <v>1.2388059036898946E-3</v>
      </c>
      <c r="W14" s="1121">
        <f>逆行列係数!W14/逆行列係数!$W$24</f>
        <v>9.6199569941589293E-4</v>
      </c>
      <c r="X14" s="1121">
        <f>逆行列係数!X14/逆行列係数!$X$25</f>
        <v>2.0502155644226664E-3</v>
      </c>
      <c r="Y14" s="1121">
        <f>逆行列係数!Y14/逆行列係数!$Y$26</f>
        <v>2.1755786375286083E-2</v>
      </c>
      <c r="Z14" s="1121">
        <f>逆行列係数!Z14/逆行列係数!$Z$27</f>
        <v>3.5968174659515759E-4</v>
      </c>
      <c r="AA14" s="1121">
        <f>逆行列係数!AA14/逆行列係数!$AA$28</f>
        <v>2.4926558316722401E-3</v>
      </c>
      <c r="AB14" s="1121">
        <f>逆行列係数!AB14/逆行列係数!$AB$29</f>
        <v>3.9447396098780463E-4</v>
      </c>
      <c r="AC14" s="1121">
        <f>逆行列係数!AC14/逆行列係数!$AC$30</f>
        <v>2.5740022018166578E-4</v>
      </c>
      <c r="AD14" s="1121">
        <f>逆行列係数!AD14/逆行列係数!$AD$31</f>
        <v>1.4114560683174739E-4</v>
      </c>
      <c r="AE14" s="1121">
        <f>逆行列係数!AE14/逆行列係数!$AE$32</f>
        <v>2.6104986624132039E-4</v>
      </c>
      <c r="AF14" s="1121">
        <f>逆行列係数!AF14/逆行列係数!$AF$33</f>
        <v>2.90646971315776E-4</v>
      </c>
      <c r="AG14" s="1121">
        <f>逆行列係数!AG14/逆行列係数!$AG$34</f>
        <v>1.8879457394119825E-4</v>
      </c>
      <c r="AH14" s="1121">
        <f>逆行列係数!AH14/逆行列係数!$AH$35</f>
        <v>3.7047050670922473E-4</v>
      </c>
      <c r="AI14" s="1121">
        <f>逆行列係数!AI14/逆行列係数!$AI$36</f>
        <v>1.0605858446063494E-3</v>
      </c>
      <c r="AJ14" s="1121">
        <f>逆行列係数!AJ14/逆行列係数!$AJ$37</f>
        <v>4.7941139972994766E-4</v>
      </c>
      <c r="AK14" s="1121">
        <f>逆行列係数!AK14/逆行列係数!$AK$38</f>
        <v>3.7365118706450469E-4</v>
      </c>
      <c r="AL14" s="1121">
        <f>逆行列係数!AL14/逆行列係数!$AL$39</f>
        <v>5.0663158400994425E-4</v>
      </c>
      <c r="AM14" s="1121">
        <f>逆行列係数!AM14/逆行列係数!$AM$40</f>
        <v>7.7410063040128662E-4</v>
      </c>
      <c r="AN14" s="1121">
        <f>逆行列係数!AN14/逆行列係数!$AN$41</f>
        <v>2.1999856097888511E-3</v>
      </c>
      <c r="AO14" s="1120">
        <f>逆行列係数!AO14/逆行列係数!$AO$42</f>
        <v>1.9865012158528195E-3</v>
      </c>
    </row>
    <row r="15" spans="1:41">
      <c r="A15" s="685">
        <v>12</v>
      </c>
      <c r="B15" s="9" t="s">
        <v>10</v>
      </c>
      <c r="C15" s="871">
        <f>逆行列係数!C15/逆行列係数!$C$4</f>
        <v>2.2424398992964357E-5</v>
      </c>
      <c r="D15" s="20">
        <f>逆行列係数!D15/逆行列係数!$D$5</f>
        <v>1.0787067468371485E-5</v>
      </c>
      <c r="E15" s="20">
        <f>逆行列係数!E15/逆行列係数!$E$6</f>
        <v>1.5417975582209769E-5</v>
      </c>
      <c r="F15" s="20">
        <f>逆行列係数!F15/逆行列係数!$F$7</f>
        <v>4.7096279953806781E-4</v>
      </c>
      <c r="G15" s="20">
        <f>逆行列係数!G15/逆行列係数!$G$8</f>
        <v>3.4547331074344419E-5</v>
      </c>
      <c r="H15" s="20">
        <f>逆行列係数!H15/逆行列係数!$H$9</f>
        <v>4.0214598950331076E-5</v>
      </c>
      <c r="I15" s="20">
        <f>逆行列係数!I15/逆行列係数!$I$10</f>
        <v>1.4566190432981912E-4</v>
      </c>
      <c r="J15" s="20">
        <f>逆行列係数!J15/逆行列係数!$J$11</f>
        <v>6.1336537649601039E-5</v>
      </c>
      <c r="K15" s="20">
        <f>逆行列係数!K15/逆行列係数!$K$12</f>
        <v>1.8791178479499836E-5</v>
      </c>
      <c r="L15" s="20">
        <f>逆行列係数!L15/逆行列係数!$L$13</f>
        <v>2.3829392963629182E-4</v>
      </c>
      <c r="M15" s="20">
        <f>逆行列係数!M15/逆行列係数!$M$14</f>
        <v>6.0973221476062517E-4</v>
      </c>
      <c r="N15" s="20">
        <f>逆行列係数!N15/逆行列係数!$N$15</f>
        <v>1</v>
      </c>
      <c r="O15" s="20">
        <f>逆行列係数!O15/逆行列係数!$O$16</f>
        <v>4.7641957116372025E-5</v>
      </c>
      <c r="P15" s="20">
        <f>逆行列係数!P15/逆行列係数!$P$17</f>
        <v>2.0445572288995763E-2</v>
      </c>
      <c r="Q15" s="20">
        <f>逆行列係数!Q15/逆行列係数!$Q$18</f>
        <v>9.4849185814183737E-3</v>
      </c>
      <c r="R15" s="20">
        <f>逆行列係数!R15/逆行列係数!$R$19</f>
        <v>7.1679665777225005E-3</v>
      </c>
      <c r="S15" s="20">
        <f>逆行列係数!S15/逆行列係数!$S$20</f>
        <v>1.1778361429587323E-3</v>
      </c>
      <c r="T15" s="20">
        <f>逆行列係数!T15/逆行列係数!$T$21</f>
        <v>7.8737969272932111E-4</v>
      </c>
      <c r="U15" s="20">
        <f>逆行列係数!U15/逆行列係数!$U$22</f>
        <v>4.0341173179944973E-3</v>
      </c>
      <c r="V15" s="20">
        <f>逆行列係数!V15/逆行列係数!$V$23</f>
        <v>7.54038024414303E-4</v>
      </c>
      <c r="W15" s="20">
        <f>逆行列係数!W15/逆行列係数!$W$24</f>
        <v>3.8375570604561372E-3</v>
      </c>
      <c r="X15" s="20">
        <f>逆行列係数!X15/逆行列係数!$X$25</f>
        <v>3.4595662142955204E-4</v>
      </c>
      <c r="Y15" s="20">
        <f>逆行列係数!Y15/逆行列係数!$Y$26</f>
        <v>2.0350930311424141E-3</v>
      </c>
      <c r="Z15" s="20">
        <f>逆行列係数!Z15/逆行列係数!$Z$27</f>
        <v>4.1197547824279733E-5</v>
      </c>
      <c r="AA15" s="20">
        <f>逆行列係数!AA15/逆行列係数!$AA$28</f>
        <v>8.975116832466935E-5</v>
      </c>
      <c r="AB15" s="20">
        <f>逆行列係数!AB15/逆行列係数!$AB$29</f>
        <v>2.349425687741549E-5</v>
      </c>
      <c r="AC15" s="20">
        <f>逆行列係数!AC15/逆行列係数!$AC$30</f>
        <v>2.8256626487880198E-5</v>
      </c>
      <c r="AD15" s="20">
        <f>逆行列係数!AD15/逆行列係数!$AD$31</f>
        <v>1.5101294025536418E-5</v>
      </c>
      <c r="AE15" s="20">
        <f>逆行列係数!AE15/逆行列係数!$AE$32</f>
        <v>2.2871953171275515E-5</v>
      </c>
      <c r="AF15" s="20">
        <f>逆行列係数!AF15/逆行列係数!$AF$33</f>
        <v>3.7715164177525443E-5</v>
      </c>
      <c r="AG15" s="20">
        <f>逆行列係数!AG15/逆行列係数!$AG$34</f>
        <v>1.9976142708622463E-5</v>
      </c>
      <c r="AH15" s="20">
        <f>逆行列係数!AH15/逆行列係数!$AH$35</f>
        <v>4.1811784160595361E-5</v>
      </c>
      <c r="AI15" s="20">
        <f>逆行列係数!AI15/逆行列係数!$AI$36</f>
        <v>1.9582681351450469E-5</v>
      </c>
      <c r="AJ15" s="20">
        <f>逆行列係数!AJ15/逆行列係数!$AJ$37</f>
        <v>1.3754783996764966E-5</v>
      </c>
      <c r="AK15" s="20">
        <f>逆行列係数!AK15/逆行列係数!$AK$38</f>
        <v>2.7483958724183644E-5</v>
      </c>
      <c r="AL15" s="20">
        <f>逆行列係数!AL15/逆行列係数!$AL$39</f>
        <v>5.4466114124289632E-5</v>
      </c>
      <c r="AM15" s="20">
        <f>逆行列係数!AM15/逆行列係数!$AM$40</f>
        <v>2.5628301089113076E-5</v>
      </c>
      <c r="AN15" s="20">
        <f>逆行列係数!AN15/逆行列係数!$AN$41</f>
        <v>3.7983595811909445E-5</v>
      </c>
      <c r="AO15" s="1119">
        <f>逆行列係数!AO15/逆行列係数!$AO$42</f>
        <v>4.311076071798097E-4</v>
      </c>
    </row>
    <row r="16" spans="1:41">
      <c r="A16" s="685">
        <v>13</v>
      </c>
      <c r="B16" s="9" t="s">
        <v>11</v>
      </c>
      <c r="C16" s="871">
        <f>逆行列係数!C16/逆行列係数!$C$4</f>
        <v>2.9377903902701599E-5</v>
      </c>
      <c r="D16" s="20">
        <f>逆行列係数!D16/逆行列係数!$D$5</f>
        <v>1.353869256622884E-5</v>
      </c>
      <c r="E16" s="20">
        <f>逆行列係数!E16/逆行列係数!$E$6</f>
        <v>2.4207821389788336E-5</v>
      </c>
      <c r="F16" s="20">
        <f>逆行列係数!F16/逆行列係数!$F$7</f>
        <v>2.2404208333851082E-4</v>
      </c>
      <c r="G16" s="20">
        <f>逆行列係数!G16/逆行列係数!$G$8</f>
        <v>4.0330306722683346E-4</v>
      </c>
      <c r="H16" s="20">
        <f>逆行列係数!H16/逆行列係数!$H$9</f>
        <v>3.8775634324211695E-5</v>
      </c>
      <c r="I16" s="20">
        <f>逆行列係数!I16/逆行列係数!$I$10</f>
        <v>1.0880366604935232E-4</v>
      </c>
      <c r="J16" s="20">
        <f>逆行列係数!J16/逆行列係数!$J$11</f>
        <v>6.6081822324757676E-4</v>
      </c>
      <c r="K16" s="20">
        <f>逆行列係数!K16/逆行列係数!$K$12</f>
        <v>2.0700924604235316E-5</v>
      </c>
      <c r="L16" s="20">
        <f>逆行列係数!L16/逆行列係数!$L$13</f>
        <v>3.4049175953910035E-4</v>
      </c>
      <c r="M16" s="20">
        <f>逆行列係数!M16/逆行列係数!$M$14</f>
        <v>1.0630028467613964E-3</v>
      </c>
      <c r="N16" s="20">
        <f>逆行列係数!N16/逆行列係数!$N$15</f>
        <v>6.9944559390430511E-4</v>
      </c>
      <c r="O16" s="20">
        <f>逆行列係数!O16/逆行列係数!$O$16</f>
        <v>1</v>
      </c>
      <c r="P16" s="20">
        <f>逆行列係数!P16/逆行列係数!$P$17</f>
        <v>7.9239438953943257E-3</v>
      </c>
      <c r="Q16" s="20">
        <f>逆行列係数!Q16/逆行列係数!$Q$18</f>
        <v>6.1704802164063866E-3</v>
      </c>
      <c r="R16" s="20">
        <f>逆行列係数!R16/逆行列係数!$R$19</f>
        <v>3.1435927471453661E-3</v>
      </c>
      <c r="S16" s="20">
        <f>逆行列係数!S16/逆行列係数!$S$20</f>
        <v>9.4473244566765594E-3</v>
      </c>
      <c r="T16" s="20">
        <f>逆行列係数!T16/逆行列係数!$T$21</f>
        <v>7.7591690436398979E-3</v>
      </c>
      <c r="U16" s="20">
        <f>逆行列係数!U16/逆行列係数!$U$22</f>
        <v>1.0374449727168302E-2</v>
      </c>
      <c r="V16" s="20">
        <f>逆行列係数!V16/逆行列係数!$V$23</f>
        <v>6.8907394139263636E-3</v>
      </c>
      <c r="W16" s="20">
        <f>逆行列係数!W16/逆行列係数!$W$24</f>
        <v>4.3771998956550493E-3</v>
      </c>
      <c r="X16" s="20">
        <f>逆行列係数!X16/逆行列係数!$X$25</f>
        <v>2.1188562494883429E-3</v>
      </c>
      <c r="Y16" s="20">
        <f>逆行列係数!Y16/逆行列係数!$Y$26</f>
        <v>1.3756932338688545E-3</v>
      </c>
      <c r="Z16" s="20">
        <f>逆行列係数!Z16/逆行列係数!$Z$27</f>
        <v>8.3245474865362886E-5</v>
      </c>
      <c r="AA16" s="20">
        <f>逆行列係数!AA16/逆行列係数!$AA$28</f>
        <v>1.1099692397698285E-4</v>
      </c>
      <c r="AB16" s="20">
        <f>逆行列係数!AB16/逆行列係数!$AB$29</f>
        <v>3.1294010321365652E-5</v>
      </c>
      <c r="AC16" s="20">
        <f>逆行列係数!AC16/逆行列係数!$AC$30</f>
        <v>2.9754153200730954E-5</v>
      </c>
      <c r="AD16" s="20">
        <f>逆行列係数!AD16/逆行列係数!$AD$31</f>
        <v>2.4652846863667697E-5</v>
      </c>
      <c r="AE16" s="20">
        <f>逆行列係数!AE16/逆行列係数!$AE$32</f>
        <v>1.676199852227414E-5</v>
      </c>
      <c r="AF16" s="20">
        <f>逆行列係数!AF16/逆行列係数!$AF$33</f>
        <v>3.0546877130750683E-5</v>
      </c>
      <c r="AG16" s="20">
        <f>逆行列係数!AG16/逆行列係数!$AG$34</f>
        <v>4.666828756948417E-5</v>
      </c>
      <c r="AH16" s="20">
        <f>逆行列係数!AH16/逆行列係数!$AH$35</f>
        <v>5.4080041616576447E-5</v>
      </c>
      <c r="AI16" s="20">
        <f>逆行列係数!AI16/逆行列係数!$AI$36</f>
        <v>3.6436146517799522E-5</v>
      </c>
      <c r="AJ16" s="20">
        <f>逆行列係数!AJ16/逆行列係数!$AJ$37</f>
        <v>1.8331053063295213E-4</v>
      </c>
      <c r="AK16" s="20">
        <f>逆行列係数!AK16/逆行列係数!$AK$38</f>
        <v>7.5944790244185102E-5</v>
      </c>
      <c r="AL16" s="20">
        <f>逆行列係数!AL16/逆行列係数!$AL$39</f>
        <v>9.8310415784557133E-5</v>
      </c>
      <c r="AM16" s="20">
        <f>逆行列係数!AM16/逆行列係数!$AM$40</f>
        <v>8.8905978239642465E-5</v>
      </c>
      <c r="AN16" s="20">
        <f>逆行列係数!AN16/逆行列係数!$AN$41</f>
        <v>2.5155736932987275E-4</v>
      </c>
      <c r="AO16" s="1119">
        <f>逆行列係数!AO16/逆行列係数!$AO$42</f>
        <v>5.7227534797894982E-4</v>
      </c>
    </row>
    <row r="17" spans="1:41">
      <c r="A17" s="685">
        <v>14</v>
      </c>
      <c r="B17" s="9" t="s">
        <v>12</v>
      </c>
      <c r="C17" s="871">
        <f>逆行列係数!C17/逆行列係数!$C$4</f>
        <v>4.8225270486965647E-4</v>
      </c>
      <c r="D17" s="20">
        <f>逆行列係数!D17/逆行列係数!$D$5</f>
        <v>1.9198813892490438E-4</v>
      </c>
      <c r="E17" s="20">
        <f>逆行列係数!E17/逆行列係数!$E$6</f>
        <v>2.7451529824851825E-4</v>
      </c>
      <c r="F17" s="20">
        <f>逆行列係数!F17/逆行列係数!$F$7</f>
        <v>4.542609001368921E-3</v>
      </c>
      <c r="G17" s="20">
        <f>逆行列係数!G17/逆行列係数!$G$8</f>
        <v>1.1731939263718151E-3</v>
      </c>
      <c r="H17" s="20">
        <f>逆行列係数!H17/逆行列係数!$H$9</f>
        <v>1.2192800862588897E-3</v>
      </c>
      <c r="I17" s="20">
        <f>逆行列係数!I17/逆行列係数!$I$10</f>
        <v>1.0565491637534994E-3</v>
      </c>
      <c r="J17" s="20">
        <f>逆行列係数!J17/逆行列係数!$J$11</f>
        <v>2.3959050181946396E-3</v>
      </c>
      <c r="K17" s="20">
        <f>逆行列係数!K17/逆行列係数!$K$12</f>
        <v>1.4651252327479414E-4</v>
      </c>
      <c r="L17" s="20">
        <f>逆行列係数!L17/逆行列係数!$L$13</f>
        <v>1.6376063699199686E-3</v>
      </c>
      <c r="M17" s="20">
        <f>逆行列係数!M17/逆行列係数!$M$14</f>
        <v>1.676440672743915E-3</v>
      </c>
      <c r="N17" s="20">
        <f>逆行列係数!N17/逆行列係数!$N$15</f>
        <v>8.0280293143669332E-4</v>
      </c>
      <c r="O17" s="20">
        <f>逆行列係数!O17/逆行列係数!$O$16</f>
        <v>3.2040605455706478E-4</v>
      </c>
      <c r="P17" s="20">
        <f>逆行列係数!P17/逆行列係数!$P$17</f>
        <v>1</v>
      </c>
      <c r="Q17" s="20">
        <f>逆行列係数!Q17/逆行列係数!$Q$18</f>
        <v>6.6027797251711588E-3</v>
      </c>
      <c r="R17" s="20">
        <f>逆行列係数!R17/逆行列係数!$R$19</f>
        <v>5.7954610611588861E-3</v>
      </c>
      <c r="S17" s="20">
        <f>逆行列係数!S17/逆行列係数!$S$20</f>
        <v>4.1057000730751669E-3</v>
      </c>
      <c r="T17" s="20">
        <f>逆行列係数!T17/逆行列係数!$T$21</f>
        <v>4.3859723093004864E-3</v>
      </c>
      <c r="U17" s="20">
        <f>逆行列係数!U17/逆行列係数!$U$22</f>
        <v>5.1593336461094198E-3</v>
      </c>
      <c r="V17" s="20">
        <f>逆行列係数!V17/逆行列係数!$V$23</f>
        <v>4.4573647878403608E-3</v>
      </c>
      <c r="W17" s="20">
        <f>逆行列係数!W17/逆行列係数!$W$24</f>
        <v>1.9881597855065242E-3</v>
      </c>
      <c r="X17" s="20">
        <f>逆行列係数!X17/逆行列係数!$X$25</f>
        <v>2.6190848839787069E-3</v>
      </c>
      <c r="Y17" s="20">
        <f>逆行列係数!Y17/逆行列係数!$Y$26</f>
        <v>1.6104993579661199E-2</v>
      </c>
      <c r="Z17" s="20">
        <f>逆行列係数!Z17/逆行列係数!$Z$27</f>
        <v>3.9125524769639743E-4</v>
      </c>
      <c r="AA17" s="20">
        <f>逆行列係数!AA17/逆行列係数!$AA$28</f>
        <v>7.1389487541041242E-4</v>
      </c>
      <c r="AB17" s="20">
        <f>逆行列係数!AB17/逆行列係数!$AB$29</f>
        <v>1.8037466148549655E-4</v>
      </c>
      <c r="AC17" s="20">
        <f>逆行列係数!AC17/逆行列係数!$AC$30</f>
        <v>6.1889235287529941E-4</v>
      </c>
      <c r="AD17" s="20">
        <f>逆行列係数!AD17/逆行列係数!$AD$31</f>
        <v>1.2839069106919629E-4</v>
      </c>
      <c r="AE17" s="20">
        <f>逆行列係数!AE17/逆行列係数!$AE$32</f>
        <v>2.3576698963725511E-4</v>
      </c>
      <c r="AF17" s="20">
        <f>逆行列係数!AF17/逆行列係数!$AF$33</f>
        <v>3.446702453859951E-4</v>
      </c>
      <c r="AG17" s="20">
        <f>逆行列係数!AG17/逆行列係数!$AG$34</f>
        <v>2.1619661227303247E-4</v>
      </c>
      <c r="AH17" s="20">
        <f>逆行列係数!AH17/逆行列係数!$AH$35</f>
        <v>8.4316905792142965E-4</v>
      </c>
      <c r="AI17" s="20">
        <f>逆行列係数!AI17/逆行列係数!$AI$36</f>
        <v>1.6649590068072329E-4</v>
      </c>
      <c r="AJ17" s="20">
        <f>逆行列係数!AJ17/逆行列係数!$AJ$37</f>
        <v>1.8211441347988207E-4</v>
      </c>
      <c r="AK17" s="20">
        <f>逆行列係数!AK17/逆行列係数!$AK$38</f>
        <v>6.4241907231145357E-4</v>
      </c>
      <c r="AL17" s="20">
        <f>逆行列係数!AL17/逆行列係数!$AL$39</f>
        <v>3.1336169784295715E-4</v>
      </c>
      <c r="AM17" s="20">
        <f>逆行列係数!AM17/逆行列係数!$AM$40</f>
        <v>6.0541835401598128E-4</v>
      </c>
      <c r="AN17" s="20">
        <f>逆行列係数!AN17/逆行列係数!$AN$41</f>
        <v>3.9077686515503416E-4</v>
      </c>
      <c r="AO17" s="1119">
        <f>逆行列係数!AO17/逆行列係数!$AO$42</f>
        <v>1.3736908253780182E-3</v>
      </c>
    </row>
    <row r="18" spans="1:41">
      <c r="A18" s="686">
        <v>15</v>
      </c>
      <c r="B18" s="1105" t="s">
        <v>418</v>
      </c>
      <c r="C18" s="1125">
        <f>逆行列係数!C18/逆行列係数!$C$4</f>
        <v>2.2834948643485308E-5</v>
      </c>
      <c r="D18" s="1124">
        <f>逆行列係数!D18/逆行列係数!$D$5</f>
        <v>1.9934807335404268E-5</v>
      </c>
      <c r="E18" s="1124">
        <f>逆行列係数!E18/逆行列係数!$E$6</f>
        <v>1.2238618304137362E-5</v>
      </c>
      <c r="F18" s="1124">
        <f>逆行列係数!F18/逆行列係数!$F$7</f>
        <v>2.7511775924934646E-4</v>
      </c>
      <c r="G18" s="1124">
        <f>逆行列係数!G18/逆行列係数!$G$8</f>
        <v>2.9659694984027994E-5</v>
      </c>
      <c r="H18" s="1124">
        <f>逆行列係数!H18/逆行列係数!$H$9</f>
        <v>3.3266559623300089E-5</v>
      </c>
      <c r="I18" s="1124">
        <f>逆行列係数!I18/逆行列係数!$I$10</f>
        <v>7.0312133170779187E-5</v>
      </c>
      <c r="J18" s="1124">
        <f>逆行列係数!J18/逆行列係数!$J$11</f>
        <v>4.1416689367305418E-5</v>
      </c>
      <c r="K18" s="1124">
        <f>逆行列係数!K18/逆行列係数!$K$12</f>
        <v>2.6278398897424086E-5</v>
      </c>
      <c r="L18" s="1124">
        <f>逆行列係数!L18/逆行列係数!$L$13</f>
        <v>6.9130381104431064E-5</v>
      </c>
      <c r="M18" s="1124">
        <f>逆行列係数!M18/逆行列係数!$M$14</f>
        <v>5.2957963045772402E-5</v>
      </c>
      <c r="N18" s="1124">
        <f>逆行列係数!N18/逆行列係数!$N$15</f>
        <v>8.0476018991018739E-5</v>
      </c>
      <c r="O18" s="1124">
        <f>逆行列係数!O18/逆行列係数!$O$16</f>
        <v>2.5449505492628983E-5</v>
      </c>
      <c r="P18" s="1124">
        <f>逆行列係数!P18/逆行列係数!$P$17</f>
        <v>1.5783220933991823E-4</v>
      </c>
      <c r="Q18" s="1124">
        <f>逆行列係数!Q18/逆行列係数!$Q$18</f>
        <v>1</v>
      </c>
      <c r="R18" s="1124">
        <f>逆行列係数!R18/逆行列係数!$R$19</f>
        <v>5.2109776452877333E-3</v>
      </c>
      <c r="S18" s="1124">
        <f>逆行列係数!S18/逆行列係数!$S$20</f>
        <v>5.83132700779919E-4</v>
      </c>
      <c r="T18" s="1124">
        <f>逆行列係数!T18/逆行列係数!$T$21</f>
        <v>2.8947325008002201E-4</v>
      </c>
      <c r="U18" s="1124">
        <f>逆行列係数!U18/逆行列係数!$U$22</f>
        <v>1.3625967300786319E-3</v>
      </c>
      <c r="V18" s="1124">
        <f>逆行列係数!V18/逆行列係数!$V$23</f>
        <v>2.4424280914201092E-4</v>
      </c>
      <c r="W18" s="1124">
        <f>逆行列係数!W18/逆行列係数!$W$24</f>
        <v>1.152499106907997E-3</v>
      </c>
      <c r="X18" s="1124">
        <f>逆行列係数!X18/逆行列係数!$X$25</f>
        <v>1.9079089921765358E-4</v>
      </c>
      <c r="Y18" s="1124">
        <f>逆行列係数!Y18/逆行列係数!$Y$26</f>
        <v>7.0516478881159979E-4</v>
      </c>
      <c r="Z18" s="1124">
        <f>逆行列係数!Z18/逆行列係数!$Z$27</f>
        <v>4.9988977585866827E-5</v>
      </c>
      <c r="AA18" s="1124">
        <f>逆行列係数!AA18/逆行列係数!$AA$28</f>
        <v>1.1635623792881976E-3</v>
      </c>
      <c r="AB18" s="1124">
        <f>逆行列係数!AB18/逆行列係数!$AB$29</f>
        <v>5.045891765535473E-5</v>
      </c>
      <c r="AC18" s="1124">
        <f>逆行列係数!AC18/逆行列係数!$AC$30</f>
        <v>5.7270559185928118E-5</v>
      </c>
      <c r="AD18" s="1124">
        <f>逆行列係数!AD18/逆行列係数!$AD$31</f>
        <v>5.9610329058028981E-5</v>
      </c>
      <c r="AE18" s="1124">
        <f>逆行列係数!AE18/逆行列係数!$AE$32</f>
        <v>1.61442041028996E-5</v>
      </c>
      <c r="AF18" s="1124">
        <f>逆行列係数!AF18/逆行列係数!$AF$33</f>
        <v>9.7487868533143623E-5</v>
      </c>
      <c r="AG18" s="1124">
        <f>逆行列係数!AG18/逆行列係数!$AG$34</f>
        <v>6.9871452705594348E-5</v>
      </c>
      <c r="AH18" s="1124">
        <f>逆行列係数!AH18/逆行列係数!$AH$35</f>
        <v>8.1027842934779359E-5</v>
      </c>
      <c r="AI18" s="1124">
        <f>逆行列係数!AI18/逆行列係数!$AI$36</f>
        <v>5.2121611128468528E-5</v>
      </c>
      <c r="AJ18" s="1124">
        <f>逆行列係数!AJ18/逆行列係数!$AJ$37</f>
        <v>3.3429038050785153E-5</v>
      </c>
      <c r="AK18" s="1124">
        <f>逆行列係数!AK18/逆行列係数!$AK$38</f>
        <v>5.1447760534048286E-5</v>
      </c>
      <c r="AL18" s="1124">
        <f>逆行列係数!AL18/逆行列係数!$AL$39</f>
        <v>7.4757165197395046E-4</v>
      </c>
      <c r="AM18" s="1124">
        <f>逆行列係数!AM18/逆行列係数!$AM$40</f>
        <v>4.0680432468546038E-5</v>
      </c>
      <c r="AN18" s="1124">
        <f>逆行列係数!AN18/逆行列係数!$AN$41</f>
        <v>2.5970095629939054E-5</v>
      </c>
      <c r="AO18" s="1123">
        <f>逆行列係数!AO18/逆行列係数!$AO$42</f>
        <v>5.0911723436242837E-5</v>
      </c>
    </row>
    <row r="19" spans="1:41">
      <c r="A19" s="685">
        <v>16</v>
      </c>
      <c r="B19" s="9" t="s">
        <v>419</v>
      </c>
      <c r="C19" s="1122">
        <f>逆行列係数!C19/逆行列係数!$C$4</f>
        <v>7.4766663572939078E-5</v>
      </c>
      <c r="D19" s="1121">
        <f>逆行列係数!D19/逆行列係数!$D$5</f>
        <v>1.0825277148984651E-4</v>
      </c>
      <c r="E19" s="1121">
        <f>逆行列係数!E19/逆行列係数!$E$6</f>
        <v>4.1265880088664786E-5</v>
      </c>
      <c r="F19" s="1121">
        <f>逆行列係数!F19/逆行列係数!$F$7</f>
        <v>7.5189333626041318E-4</v>
      </c>
      <c r="G19" s="1121">
        <f>逆行列係数!G19/逆行列係数!$G$8</f>
        <v>9.7289641046654666E-5</v>
      </c>
      <c r="H19" s="1121">
        <f>逆行列係数!H19/逆行列係数!$H$9</f>
        <v>1.1026420879411486E-4</v>
      </c>
      <c r="I19" s="1121">
        <f>逆行列係数!I19/逆行列係数!$I$10</f>
        <v>7.6941089166436205E-5</v>
      </c>
      <c r="J19" s="1121">
        <f>逆行列係数!J19/逆行列係数!$J$11</f>
        <v>1.395991893845755E-4</v>
      </c>
      <c r="K19" s="1121">
        <f>逆行列係数!K19/逆行列係数!$K$12</f>
        <v>1.3232897214085609E-4</v>
      </c>
      <c r="L19" s="1121">
        <f>逆行列係数!L19/逆行列係数!$L$13</f>
        <v>8.1399032859241706E-4</v>
      </c>
      <c r="M19" s="1121">
        <f>逆行列係数!M19/逆行列係数!$M$14</f>
        <v>1.9279536673149879E-4</v>
      </c>
      <c r="N19" s="1121">
        <f>逆行列係数!N19/逆行列係数!$N$15</f>
        <v>2.2161513665642707E-4</v>
      </c>
      <c r="O19" s="1121">
        <f>逆行列係数!O19/逆行列係数!$O$16</f>
        <v>6.6184018565195688E-5</v>
      </c>
      <c r="P19" s="1121">
        <f>逆行列係数!P19/逆行列係数!$P$17</f>
        <v>1.8902339616074342E-4</v>
      </c>
      <c r="Q19" s="1121">
        <f>逆行列係数!Q19/逆行列係数!$Q$18</f>
        <v>2.1305252171880287E-3</v>
      </c>
      <c r="R19" s="1121">
        <f>逆行列係数!R19/逆行列係数!$R$19</f>
        <v>1</v>
      </c>
      <c r="S19" s="1121">
        <f>逆行列係数!S19/逆行列係数!$S$20</f>
        <v>2.1356915647225823E-4</v>
      </c>
      <c r="T19" s="1121">
        <f>逆行列係数!T19/逆行列係数!$T$21</f>
        <v>8.5003912351750148E-4</v>
      </c>
      <c r="U19" s="1121">
        <f>逆行列係数!U19/逆行列係数!$U$22</f>
        <v>7.3912847083086944E-4</v>
      </c>
      <c r="V19" s="1121">
        <f>逆行列係数!V19/逆行列係数!$V$23</f>
        <v>2.4891302623474465E-4</v>
      </c>
      <c r="W19" s="1121">
        <f>逆行列係数!W19/逆行列係数!$W$24</f>
        <v>3.5224656073623871E-4</v>
      </c>
      <c r="X19" s="1121">
        <f>逆行列係数!X19/逆行列係数!$X$25</f>
        <v>1.9266687131529631E-4</v>
      </c>
      <c r="Y19" s="1121">
        <f>逆行列係数!Y19/逆行列係数!$Y$26</f>
        <v>2.2726606849620751E-4</v>
      </c>
      <c r="Z19" s="1121">
        <f>逆行列係数!Z19/逆行列係数!$Z$27</f>
        <v>1.5136992637325149E-4</v>
      </c>
      <c r="AA19" s="1121">
        <f>逆行列係数!AA19/逆行列係数!$AA$28</f>
        <v>3.3220673731477226E-4</v>
      </c>
      <c r="AB19" s="1121">
        <f>逆行列係数!AB19/逆行列係数!$AB$29</f>
        <v>1.4163637179350164E-4</v>
      </c>
      <c r="AC19" s="1121">
        <f>逆行列係数!AC19/逆行列係数!$AC$30</f>
        <v>1.9326677259990253E-4</v>
      </c>
      <c r="AD19" s="1121">
        <f>逆行列係数!AD19/逆行列係数!$AD$31</f>
        <v>2.1483630159885653E-4</v>
      </c>
      <c r="AE19" s="1121">
        <f>逆行列係数!AE19/逆行列係数!$AE$32</f>
        <v>3.6539754045399055E-5</v>
      </c>
      <c r="AF19" s="1121">
        <f>逆行列係数!AF19/逆行列係数!$AF$33</f>
        <v>3.220637361029081E-4</v>
      </c>
      <c r="AG19" s="1121">
        <f>逆行列係数!AG19/逆行列係数!$AG$34</f>
        <v>2.445140430553975E-4</v>
      </c>
      <c r="AH19" s="1121">
        <f>逆行列係数!AH19/逆行列係数!$AH$35</f>
        <v>1.7799633440213346E-4</v>
      </c>
      <c r="AI19" s="1121">
        <f>逆行列係数!AI19/逆行列係数!$AI$36</f>
        <v>1.4275242822268404E-4</v>
      </c>
      <c r="AJ19" s="1121">
        <f>逆行列係数!AJ19/逆行列係数!$AJ$37</f>
        <v>9.7154061267441829E-5</v>
      </c>
      <c r="AK19" s="1121">
        <f>逆行列係数!AK19/逆行列係数!$AK$38</f>
        <v>1.7472772387668256E-4</v>
      </c>
      <c r="AL19" s="1121">
        <f>逆行列係数!AL19/逆行列係数!$AL$39</f>
        <v>2.9154643685115364E-3</v>
      </c>
      <c r="AM19" s="1121">
        <f>逆行列係数!AM19/逆行列係数!$AM$40</f>
        <v>1.0004925436841712E-4</v>
      </c>
      <c r="AN19" s="1121">
        <f>逆行列係数!AN19/逆行列係数!$AN$41</f>
        <v>6.0368831600868566E-5</v>
      </c>
      <c r="AO19" s="1120">
        <f>逆行列係数!AO19/逆行列係数!$AO$42</f>
        <v>1.504944525381425E-4</v>
      </c>
    </row>
    <row r="20" spans="1:41">
      <c r="A20" s="685">
        <v>17</v>
      </c>
      <c r="B20" s="9" t="s">
        <v>420</v>
      </c>
      <c r="C20" s="871">
        <f>逆行列係数!C20/逆行列係数!$C$4</f>
        <v>1.1753588748579485E-5</v>
      </c>
      <c r="D20" s="20">
        <f>逆行列係数!D20/逆行列係数!$D$5</f>
        <v>6.4450588826762407E-6</v>
      </c>
      <c r="E20" s="20">
        <f>逆行列係数!E20/逆行列係数!$E$6</f>
        <v>4.2437125397375662E-6</v>
      </c>
      <c r="F20" s="20">
        <f>逆行列係数!F20/逆行列係数!$F$7</f>
        <v>9.5384722786410022E-6</v>
      </c>
      <c r="G20" s="20">
        <f>逆行列係数!G20/逆行列係数!$G$8</f>
        <v>8.2088082414857444E-6</v>
      </c>
      <c r="H20" s="20">
        <f>逆行列係数!H20/逆行列係数!$H$9</f>
        <v>8.6227067157480863E-6</v>
      </c>
      <c r="I20" s="20">
        <f>逆行列係数!I20/逆行列係数!$I$10</f>
        <v>5.6234552271672076E-6</v>
      </c>
      <c r="J20" s="20">
        <f>逆行列係数!J20/逆行列係数!$J$11</f>
        <v>8.2834964566971024E-6</v>
      </c>
      <c r="K20" s="20">
        <f>逆行列係数!K20/逆行列係数!$K$12</f>
        <v>5.6806008512313832E-6</v>
      </c>
      <c r="L20" s="20">
        <f>逆行列係数!L20/逆行列係数!$L$13</f>
        <v>5.6917475216147003E-6</v>
      </c>
      <c r="M20" s="20">
        <f>逆行列係数!M20/逆行列係数!$M$14</f>
        <v>7.5989457234437709E-6</v>
      </c>
      <c r="N20" s="20">
        <f>逆行列係数!N20/逆行列係数!$N$15</f>
        <v>4.7679876453576214E-6</v>
      </c>
      <c r="O20" s="20">
        <f>逆行列係数!O20/逆行列係数!$O$16</f>
        <v>3.4725431619420268E-6</v>
      </c>
      <c r="P20" s="20">
        <f>逆行列係数!P20/逆行列係数!$P$17</f>
        <v>6.2491734102218347E-6</v>
      </c>
      <c r="Q20" s="20">
        <f>逆行列係数!Q20/逆行列係数!$Q$18</f>
        <v>6.9307972629755536E-5</v>
      </c>
      <c r="R20" s="20">
        <f>逆行列係数!R20/逆行列係数!$R$19</f>
        <v>2.2348949102431743E-4</v>
      </c>
      <c r="S20" s="20">
        <f>逆行列係数!S20/逆行列係数!$S$20</f>
        <v>1</v>
      </c>
      <c r="T20" s="20">
        <f>逆行列係数!T20/逆行列係数!$T$21</f>
        <v>1.0275473464486452E-5</v>
      </c>
      <c r="U20" s="20">
        <f>逆行列係数!U20/逆行列係数!$U$22</f>
        <v>2.1994688190128134E-5</v>
      </c>
      <c r="V20" s="20">
        <f>逆行列係数!V20/逆行列係数!$V$23</f>
        <v>1.936963718230049E-5</v>
      </c>
      <c r="W20" s="20">
        <f>逆行列係数!W20/逆行列係数!$W$24</f>
        <v>2.1092242286469954E-5</v>
      </c>
      <c r="X20" s="20">
        <f>逆行列係数!X20/逆行列係数!$X$25</f>
        <v>1.5217154709103217E-5</v>
      </c>
      <c r="Y20" s="20">
        <f>逆行列係数!Y20/逆行列係数!$Y$26</f>
        <v>1.8692458719784708E-5</v>
      </c>
      <c r="Z20" s="20">
        <f>逆行列係数!Z20/逆行列係数!$Z$27</f>
        <v>7.5994765703444351E-6</v>
      </c>
      <c r="AA20" s="20">
        <f>逆行列係数!AA20/逆行列係数!$AA$28</f>
        <v>1.9009346841951871E-5</v>
      </c>
      <c r="AB20" s="20">
        <f>逆行列係数!AB20/逆行列係数!$AB$29</f>
        <v>1.1674464830480471E-5</v>
      </c>
      <c r="AC20" s="20">
        <f>逆行列係数!AC20/逆行列係数!$AC$30</f>
        <v>4.3505337193059598E-5</v>
      </c>
      <c r="AD20" s="20">
        <f>逆行列係数!AD20/逆行列係数!$AD$31</f>
        <v>1.4671721069477171E-5</v>
      </c>
      <c r="AE20" s="20">
        <f>逆行列係数!AE20/逆行列係数!$AE$32</f>
        <v>2.254509900529892E-6</v>
      </c>
      <c r="AF20" s="20">
        <f>逆行列係数!AF20/逆行列係数!$AF$33</f>
        <v>1.8466710402536882E-5</v>
      </c>
      <c r="AG20" s="20">
        <f>逆行列係数!AG20/逆行列係数!$AG$34</f>
        <v>1.9000514439141342E-5</v>
      </c>
      <c r="AH20" s="20">
        <f>逆行列係数!AH20/逆行列係数!$AH$35</f>
        <v>9.2460841365372439E-5</v>
      </c>
      <c r="AI20" s="20">
        <f>逆行列係数!AI20/逆行列係数!$AI$36</f>
        <v>1.1074696339687054E-5</v>
      </c>
      <c r="AJ20" s="20">
        <f>逆行列係数!AJ20/逆行列係数!$AJ$37</f>
        <v>3.6448720142030197E-4</v>
      </c>
      <c r="AK20" s="20">
        <f>逆行列係数!AK20/逆行列係数!$AK$38</f>
        <v>1.4927673886895048E-5</v>
      </c>
      <c r="AL20" s="20">
        <f>逆行列係数!AL20/逆行列係数!$AL$39</f>
        <v>1.3791479565138391E-4</v>
      </c>
      <c r="AM20" s="20">
        <f>逆行列係数!AM20/逆行列係数!$AM$40</f>
        <v>4.4404948485211796E-5</v>
      </c>
      <c r="AN20" s="20">
        <f>逆行列係数!AN20/逆行列係数!$AN$41</f>
        <v>9.3326031873789002E-4</v>
      </c>
      <c r="AO20" s="1119">
        <f>逆行列係数!AO20/逆行列係数!$AO$42</f>
        <v>2.9684975390269715E-5</v>
      </c>
    </row>
    <row r="21" spans="1:41">
      <c r="A21" s="685">
        <v>18</v>
      </c>
      <c r="B21" s="9" t="s">
        <v>14</v>
      </c>
      <c r="C21" s="871">
        <f>逆行列係数!C21/逆行列係数!$C$4</f>
        <v>2.2504119265012583E-5</v>
      </c>
      <c r="D21" s="20">
        <f>逆行列係数!D21/逆行列係数!$D$5</f>
        <v>2.2250560306997775E-5</v>
      </c>
      <c r="E21" s="20">
        <f>逆行列係数!E21/逆行列係数!$E$6</f>
        <v>1.773154081162425E-5</v>
      </c>
      <c r="F21" s="20">
        <f>逆行列係数!F21/逆行列係数!$F$7</f>
        <v>4.7941285589805474E-5</v>
      </c>
      <c r="G21" s="20">
        <f>逆行列係数!G21/逆行列係数!$G$8</f>
        <v>3.0930822154671088E-5</v>
      </c>
      <c r="H21" s="20">
        <f>逆行列係数!H21/逆行列係数!$H$9</f>
        <v>4.0569901301073967E-5</v>
      </c>
      <c r="I21" s="20">
        <f>逆行列係数!I21/逆行列係数!$I$10</f>
        <v>2.3179138748941365E-5</v>
      </c>
      <c r="J21" s="20">
        <f>逆行列係数!J21/逆行列係数!$J$11</f>
        <v>4.1477742263241129E-5</v>
      </c>
      <c r="K21" s="20">
        <f>逆行列係数!K21/逆行列係数!$K$12</f>
        <v>2.3853583879283335E-5</v>
      </c>
      <c r="L21" s="20">
        <f>逆行列係数!L21/逆行列係数!$L$13</f>
        <v>2.4627990746178748E-5</v>
      </c>
      <c r="M21" s="20">
        <f>逆行列係数!M21/逆行列係数!$M$14</f>
        <v>3.5515101520875854E-5</v>
      </c>
      <c r="N21" s="20">
        <f>逆行列係数!N21/逆行列係数!$N$15</f>
        <v>2.2824280412118012E-5</v>
      </c>
      <c r="O21" s="20">
        <f>逆行列係数!O21/逆行列係数!$O$16</f>
        <v>2.5082688046879042E-5</v>
      </c>
      <c r="P21" s="20">
        <f>逆行列係数!P21/逆行列係数!$P$17</f>
        <v>2.370062276039026E-5</v>
      </c>
      <c r="Q21" s="20">
        <f>逆行列係数!Q21/逆行列係数!$Q$18</f>
        <v>2.2279597930718775E-4</v>
      </c>
      <c r="R21" s="20">
        <f>逆行列係数!R21/逆行列係数!$R$19</f>
        <v>6.6296335787074923E-4</v>
      </c>
      <c r="S21" s="20">
        <f>逆行列係数!S21/逆行列係数!$S$20</f>
        <v>7.3335296429128116E-3</v>
      </c>
      <c r="T21" s="20">
        <f>逆行列係数!T21/逆行列係数!$T$21</f>
        <v>1</v>
      </c>
      <c r="U21" s="20">
        <f>逆行列係数!U21/逆行列係数!$U$22</f>
        <v>1.0717402626261672E-2</v>
      </c>
      <c r="V21" s="20">
        <f>逆行列係数!V21/逆行列係数!$V$23</f>
        <v>2.1463939435005047E-2</v>
      </c>
      <c r="W21" s="20">
        <f>逆行列係数!W21/逆行列係数!$W$24</f>
        <v>1.6482187623498869E-3</v>
      </c>
      <c r="X21" s="20">
        <f>逆行列係数!X21/逆行列係数!$X$25</f>
        <v>9.260812932594659E-4</v>
      </c>
      <c r="Y21" s="20">
        <f>逆行列係数!Y21/逆行列係数!$Y$26</f>
        <v>7.4395618114468052E-5</v>
      </c>
      <c r="Z21" s="20">
        <f>逆行列係数!Z21/逆行列係数!$Z$27</f>
        <v>4.1595493022412579E-5</v>
      </c>
      <c r="AA21" s="20">
        <f>逆行列係数!AA21/逆行列係数!$AA$28</f>
        <v>7.829428989047021E-5</v>
      </c>
      <c r="AB21" s="20">
        <f>逆行列係数!AB21/逆行列係数!$AB$29</f>
        <v>4.8636963553211232E-5</v>
      </c>
      <c r="AC21" s="20">
        <f>逆行列係数!AC21/逆行列係数!$AC$30</f>
        <v>6.3542787155287494E-5</v>
      </c>
      <c r="AD21" s="20">
        <f>逆行列係数!AD21/逆行列係数!$AD$31</f>
        <v>7.6344381631929278E-5</v>
      </c>
      <c r="AE21" s="20">
        <f>逆行列係数!AE21/逆行列係数!$AE$32</f>
        <v>1.1481171673685949E-5</v>
      </c>
      <c r="AF21" s="20">
        <f>逆行列係数!AF21/逆行列係数!$AF$33</f>
        <v>8.9463216625215819E-5</v>
      </c>
      <c r="AG21" s="20">
        <f>逆行列係数!AG21/逆行列係数!$AG$34</f>
        <v>1.513553410281095E-4</v>
      </c>
      <c r="AH21" s="20">
        <f>逆行列係数!AH21/逆行列係数!$AH$35</f>
        <v>1.6722013210421997E-4</v>
      </c>
      <c r="AI21" s="20">
        <f>逆行列係数!AI21/逆行列係数!$AI$36</f>
        <v>1.1765276145354229E-4</v>
      </c>
      <c r="AJ21" s="20">
        <f>逆行列係数!AJ21/逆行列係数!$AJ$37</f>
        <v>3.7492273483047223E-5</v>
      </c>
      <c r="AK21" s="20">
        <f>逆行列係数!AK21/逆行列係数!$AK$38</f>
        <v>7.4109579113096024E-5</v>
      </c>
      <c r="AL21" s="20">
        <f>逆行列係数!AL21/逆行列係数!$AL$39</f>
        <v>7.7476175307805706E-4</v>
      </c>
      <c r="AM21" s="20">
        <f>逆行列係数!AM21/逆行列係数!$AM$40</f>
        <v>3.5449811423027021E-5</v>
      </c>
      <c r="AN21" s="20">
        <f>逆行列係数!AN21/逆行列係数!$AN$41</f>
        <v>2.6763725023267364E-3</v>
      </c>
      <c r="AO21" s="1119">
        <f>逆行列係数!AO21/逆行列係数!$AO$42</f>
        <v>7.5297944611498174E-5</v>
      </c>
    </row>
    <row r="22" spans="1:41">
      <c r="A22" s="685">
        <v>19</v>
      </c>
      <c r="B22" s="9" t="s">
        <v>13</v>
      </c>
      <c r="C22" s="871">
        <f>逆行列係数!C22/逆行列係数!$C$4</f>
        <v>1.5728683228240994E-6</v>
      </c>
      <c r="D22" s="20">
        <f>逆行列係数!D22/逆行列係数!$D$5</f>
        <v>1.0962948521176696E-6</v>
      </c>
      <c r="E22" s="20">
        <f>逆行列係数!E22/逆行列係数!$E$6</f>
        <v>1.6437213384582805E-5</v>
      </c>
      <c r="F22" s="20">
        <f>逆行列係数!F22/逆行列係数!$F$7</f>
        <v>3.1880619966831962E-6</v>
      </c>
      <c r="G22" s="20">
        <f>逆行列係数!G22/逆行列係数!$G$8</f>
        <v>1.8590412354395117E-6</v>
      </c>
      <c r="H22" s="20">
        <f>逆行列係数!H22/逆行列係数!$H$9</f>
        <v>2.1446560986622495E-6</v>
      </c>
      <c r="I22" s="20">
        <f>逆行列係数!I22/逆行列係数!$I$10</f>
        <v>1.7420229745290901E-6</v>
      </c>
      <c r="J22" s="20">
        <f>逆行列係数!J22/逆行列係数!$J$11</f>
        <v>2.3834087038977844E-6</v>
      </c>
      <c r="K22" s="20">
        <f>逆行列係数!K22/逆行列係数!$K$12</f>
        <v>1.6521106404072275E-6</v>
      </c>
      <c r="L22" s="20">
        <f>逆行列係数!L22/逆行列係数!$L$13</f>
        <v>1.9398799053741867E-6</v>
      </c>
      <c r="M22" s="20">
        <f>逆行列係数!M22/逆行列係数!$M$14</f>
        <v>2.2627436130041628E-6</v>
      </c>
      <c r="N22" s="20">
        <f>逆行列係数!N22/逆行列係数!$N$15</f>
        <v>1.6759210343923346E-6</v>
      </c>
      <c r="O22" s="20">
        <f>逆行列係数!O22/逆行列係数!$O$16</f>
        <v>1.353456906261972E-6</v>
      </c>
      <c r="P22" s="20">
        <f>逆行列係数!P22/逆行列係数!$P$17</f>
        <v>5.3437624127033457E-6</v>
      </c>
      <c r="Q22" s="20">
        <f>逆行列係数!Q22/逆行列係数!$Q$18</f>
        <v>4.5289478253078802E-5</v>
      </c>
      <c r="R22" s="20">
        <f>逆行列係数!R22/逆行列係数!$R$19</f>
        <v>1.7541915828684E-4</v>
      </c>
      <c r="S22" s="20">
        <f>逆行列係数!S22/逆行列係数!$S$20</f>
        <v>7.1261185816836481E-5</v>
      </c>
      <c r="T22" s="20">
        <f>逆行列係数!T22/逆行列係数!$T$21</f>
        <v>1.3923441731335281E-4</v>
      </c>
      <c r="U22" s="20">
        <f>逆行列係数!U22/逆行列係数!$U$22</f>
        <v>1</v>
      </c>
      <c r="V22" s="20">
        <f>逆行列係数!V22/逆行列係数!$V$23</f>
        <v>1.2273709917069663E-4</v>
      </c>
      <c r="W22" s="20">
        <f>逆行列係数!W22/逆行列係数!$W$24</f>
        <v>1.7167279129391401E-4</v>
      </c>
      <c r="X22" s="20">
        <f>逆行列係数!X22/逆行列係数!$X$25</f>
        <v>1.9048521995054516E-5</v>
      </c>
      <c r="Y22" s="20">
        <f>逆行列係数!Y22/逆行列係数!$Y$26</f>
        <v>5.0918661814242084E-5</v>
      </c>
      <c r="Z22" s="20">
        <f>逆行列係数!Z22/逆行列係数!$Z$27</f>
        <v>2.9984106166152652E-6</v>
      </c>
      <c r="AA22" s="20">
        <f>逆行列係数!AA22/逆行列係数!$AA$28</f>
        <v>6.8904332469925878E-6</v>
      </c>
      <c r="AB22" s="20">
        <f>逆行列係数!AB22/逆行列係数!$AB$29</f>
        <v>2.697727513764663E-6</v>
      </c>
      <c r="AC22" s="20">
        <f>逆行列係数!AC22/逆行列係数!$AC$30</f>
        <v>4.776218415158798E-6</v>
      </c>
      <c r="AD22" s="20">
        <f>逆行列係数!AD22/逆行列係数!$AD$31</f>
        <v>3.7148648585807127E-6</v>
      </c>
      <c r="AE22" s="20">
        <f>逆行列係数!AE22/逆行列係数!$AE$32</f>
        <v>1.0984048802896402E-6</v>
      </c>
      <c r="AF22" s="20">
        <f>逆行列係数!AF22/逆行列係数!$AF$33</f>
        <v>6.6468523941491427E-6</v>
      </c>
      <c r="AG22" s="20">
        <f>逆行列係数!AG22/逆行列係数!$AG$34</f>
        <v>5.4129000791040091E-6</v>
      </c>
      <c r="AH22" s="20">
        <f>逆行列係数!AH22/逆行列係数!$AH$35</f>
        <v>1.2485074037625128E-5</v>
      </c>
      <c r="AI22" s="20">
        <f>逆行列係数!AI22/逆行列係数!$AI$36</f>
        <v>6.9534660134554376E-6</v>
      </c>
      <c r="AJ22" s="20">
        <f>逆行列係数!AJ22/逆行列係数!$AJ$37</f>
        <v>2.2451237834784109E-6</v>
      </c>
      <c r="AK22" s="20">
        <f>逆行列係数!AK22/逆行列係数!$AK$38</f>
        <v>3.2234342348635503E-6</v>
      </c>
      <c r="AL22" s="20">
        <f>逆行列係数!AL22/逆行列係数!$AL$39</f>
        <v>4.581017428174802E-5</v>
      </c>
      <c r="AM22" s="20">
        <f>逆行列係数!AM22/逆行列係数!$AM$40</f>
        <v>2.7812490521569715E-6</v>
      </c>
      <c r="AN22" s="20">
        <f>逆行列係数!AN22/逆行列係数!$AN$41</f>
        <v>2.0933864705748673E-6</v>
      </c>
      <c r="AO22" s="1119">
        <f>逆行列係数!AO22/逆行列係数!$AO$42</f>
        <v>1.2383520861115401E-5</v>
      </c>
    </row>
    <row r="23" spans="1:41">
      <c r="A23" s="686">
        <v>20</v>
      </c>
      <c r="B23" s="1105" t="s">
        <v>577</v>
      </c>
      <c r="C23" s="1125">
        <f>逆行列係数!C23/逆行列係数!$C$4</f>
        <v>3.9717361417192787E-7</v>
      </c>
      <c r="D23" s="1124">
        <f>逆行列係数!D23/逆行列係数!$D$5</f>
        <v>8.7736274694490276E-7</v>
      </c>
      <c r="E23" s="1124">
        <f>逆行列係数!E23/逆行列係数!$E$6</f>
        <v>2.2798244366992077E-7</v>
      </c>
      <c r="F23" s="1124">
        <f>逆行列係数!F23/逆行列係数!$F$7</f>
        <v>6.74002998838593E-7</v>
      </c>
      <c r="G23" s="1124">
        <f>逆行列係数!G23/逆行列係数!$G$8</f>
        <v>5.4500241186032018E-7</v>
      </c>
      <c r="H23" s="1124">
        <f>逆行列係数!H23/逆行列係数!$H$9</f>
        <v>5.0660873640546417E-7</v>
      </c>
      <c r="I23" s="1124">
        <f>逆行列係数!I23/逆行列係数!$I$10</f>
        <v>4.2612355705095014E-7</v>
      </c>
      <c r="J23" s="1124">
        <f>逆行列係数!J23/逆行列係数!$J$11</f>
        <v>1.2258223548068952E-6</v>
      </c>
      <c r="K23" s="1124">
        <f>逆行列係数!K23/逆行列係数!$K$12</f>
        <v>4.0361101554171455E-7</v>
      </c>
      <c r="L23" s="1124">
        <f>逆行列係数!L23/逆行列係数!$L$13</f>
        <v>3.9479822199502164E-7</v>
      </c>
      <c r="M23" s="1124">
        <f>逆行列係数!M23/逆行列係数!$M$14</f>
        <v>4.7930175868438381E-7</v>
      </c>
      <c r="N23" s="1124">
        <f>逆行列係数!N23/逆行列係数!$N$15</f>
        <v>3.8664081179798646E-7</v>
      </c>
      <c r="O23" s="1124">
        <f>逆行列係数!O23/逆行列係数!$O$16</f>
        <v>3.0691332700399401E-7</v>
      </c>
      <c r="P23" s="1124">
        <f>逆行列係数!P23/逆行列係数!$P$17</f>
        <v>9.6879542870009505E-7</v>
      </c>
      <c r="Q23" s="1124">
        <f>逆行列係数!Q23/逆行列係数!$Q$18</f>
        <v>1.0780482249823648E-6</v>
      </c>
      <c r="R23" s="1124">
        <f>逆行列係数!R23/逆行列係数!$R$19</f>
        <v>3.0231820260029002E-6</v>
      </c>
      <c r="S23" s="1124">
        <f>逆行列係数!S23/逆行列係数!$S$20</f>
        <v>6.468839806286287E-7</v>
      </c>
      <c r="T23" s="1124">
        <f>逆行列係数!T23/逆行列係数!$T$21</f>
        <v>7.2824442976438285E-7</v>
      </c>
      <c r="U23" s="1124">
        <f>逆行列係数!U23/逆行列係数!$U$22</f>
        <v>3.8950968498895561E-7</v>
      </c>
      <c r="V23" s="1124">
        <f>逆行列係数!V23/逆行列係数!$V$23</f>
        <v>1</v>
      </c>
      <c r="W23" s="1124">
        <f>逆行列係数!W23/逆行列係数!$W$24</f>
        <v>3.8257822927637156E-7</v>
      </c>
      <c r="X23" s="1124">
        <f>逆行列係数!X23/逆行列係数!$X$25</f>
        <v>5.0093444516331479E-7</v>
      </c>
      <c r="Y23" s="1124">
        <f>逆行列係数!Y23/逆行列係数!$Y$26</f>
        <v>1.4219680573710559E-5</v>
      </c>
      <c r="Z23" s="1124">
        <f>逆行列係数!Z23/逆行列係数!$Z$27</f>
        <v>7.6637510809661671E-7</v>
      </c>
      <c r="AA23" s="1124">
        <f>逆行列係数!AA23/逆行列係数!$AA$28</f>
        <v>1.2384906991645356E-6</v>
      </c>
      <c r="AB23" s="1124">
        <f>逆行列係数!AB23/逆行列係数!$AB$29</f>
        <v>7.4086737418907416E-7</v>
      </c>
      <c r="AC23" s="1124">
        <f>逆行列係数!AC23/逆行列係数!$AC$30</f>
        <v>2.7956138111426503E-6</v>
      </c>
      <c r="AD23" s="1124">
        <f>逆行列係数!AD23/逆行列係数!$AD$31</f>
        <v>1.6778131412385848E-6</v>
      </c>
      <c r="AE23" s="1124">
        <f>逆行列係数!AE23/逆行列係数!$AE$32</f>
        <v>4.6597654922920719E-7</v>
      </c>
      <c r="AF23" s="1124">
        <f>逆行列係数!AF23/逆行列係数!$AF$33</f>
        <v>1.5672412698562132E-6</v>
      </c>
      <c r="AG23" s="1124">
        <f>逆行列係数!AG23/逆行列係数!$AG$34</f>
        <v>2.0141110379367969E-6</v>
      </c>
      <c r="AH23" s="1124">
        <f>逆行列係数!AH23/逆行列係数!$AH$35</f>
        <v>8.3734731127461211E-6</v>
      </c>
      <c r="AI23" s="1124">
        <f>逆行列係数!AI23/逆行列係数!$AI$36</f>
        <v>1.0604360681577735E-6</v>
      </c>
      <c r="AJ23" s="1124">
        <f>逆行列係数!AJ23/逆行列係数!$AJ$37</f>
        <v>5.9304518644645803E-7</v>
      </c>
      <c r="AK23" s="1124">
        <f>逆行列係数!AK23/逆行列係数!$AK$38</f>
        <v>1.2136031157448129E-6</v>
      </c>
      <c r="AL23" s="1124">
        <f>逆行列係数!AL23/逆行列係数!$AL$39</f>
        <v>7.9510541543506788E-6</v>
      </c>
      <c r="AM23" s="1124">
        <f>逆行列係数!AM23/逆行列係数!$AM$40</f>
        <v>1.5235875275200099E-6</v>
      </c>
      <c r="AN23" s="1124">
        <f>逆行列係数!AN23/逆行列係数!$AN$41</f>
        <v>5.1765670276066512E-7</v>
      </c>
      <c r="AO23" s="1123">
        <f>逆行列係数!AO23/逆行列係数!$AO$42</f>
        <v>2.5085653611888126E-6</v>
      </c>
    </row>
    <row r="24" spans="1:41">
      <c r="A24" s="685">
        <v>21</v>
      </c>
      <c r="B24" s="9" t="s">
        <v>15</v>
      </c>
      <c r="C24" s="1122">
        <f>逆行列係数!C24/逆行列係数!$C$4</f>
        <v>1.9738679070711388E-5</v>
      </c>
      <c r="D24" s="1121">
        <f>逆行列係数!D24/逆行列係数!$D$5</f>
        <v>1.6274952065142293E-5</v>
      </c>
      <c r="E24" s="1121">
        <f>逆行列係数!E24/逆行列係数!$E$6</f>
        <v>8.1108676065378955E-4</v>
      </c>
      <c r="F24" s="1121">
        <f>逆行列係数!F24/逆行列係数!$F$7</f>
        <v>4.5337370164643752E-5</v>
      </c>
      <c r="G24" s="1121">
        <f>逆行列係数!G24/逆行列係数!$G$8</f>
        <v>2.5375232497998715E-5</v>
      </c>
      <c r="H24" s="1121">
        <f>逆行列係数!H24/逆行列係数!$H$9</f>
        <v>2.4062131965627439E-5</v>
      </c>
      <c r="I24" s="1121">
        <f>逆行列係数!I24/逆行列係数!$I$10</f>
        <v>1.6689978243743601E-5</v>
      </c>
      <c r="J24" s="1121">
        <f>逆行列係数!J24/逆行列係数!$J$11</f>
        <v>2.9108045616840861E-5</v>
      </c>
      <c r="K24" s="1121">
        <f>逆行列係数!K24/逆行列係数!$K$12</f>
        <v>2.1496184744975769E-5</v>
      </c>
      <c r="L24" s="1121">
        <f>逆行列係数!L24/逆行列係数!$L$13</f>
        <v>1.840214946350297E-5</v>
      </c>
      <c r="M24" s="1121">
        <f>逆行列係数!M24/逆行列係数!$M$14</f>
        <v>2.5482433069059103E-5</v>
      </c>
      <c r="N24" s="1121">
        <f>逆行列係数!N24/逆行列係数!$N$15</f>
        <v>1.6679386277996227E-5</v>
      </c>
      <c r="O24" s="1121">
        <f>逆行列係数!O24/逆行列係数!$O$16</f>
        <v>1.318326065077671E-5</v>
      </c>
      <c r="P24" s="1121">
        <f>逆行列係数!P24/逆行列係数!$P$17</f>
        <v>1.6667704112295709E-5</v>
      </c>
      <c r="Q24" s="1121">
        <f>逆行列係数!Q24/逆行列係数!$Q$18</f>
        <v>1.8031183086447937E-5</v>
      </c>
      <c r="R24" s="1121">
        <f>逆行列係数!R24/逆行列係数!$R$19</f>
        <v>1.5911487925158499E-5</v>
      </c>
      <c r="S24" s="1121">
        <f>逆行列係数!S24/逆行列係数!$S$20</f>
        <v>1.6116184220231469E-5</v>
      </c>
      <c r="T24" s="1121">
        <f>逆行列係数!T24/逆行列係数!$T$21</f>
        <v>1.9365126332108801E-5</v>
      </c>
      <c r="U24" s="1121">
        <f>逆行列係数!U24/逆行列係数!$U$22</f>
        <v>1.9467547633872815E-5</v>
      </c>
      <c r="V24" s="1121">
        <f>逆行列係数!V24/逆行列係数!$V$23</f>
        <v>1.7986403167244063E-5</v>
      </c>
      <c r="W24" s="1121">
        <f>逆行列係数!W24/逆行列係数!$W$24</f>
        <v>1</v>
      </c>
      <c r="X24" s="1121">
        <f>逆行列係数!X24/逆行列係数!$X$25</f>
        <v>3.3820487162452859E-5</v>
      </c>
      <c r="Y24" s="1121">
        <f>逆行列係数!Y24/逆行列係数!$Y$26</f>
        <v>4.2846385542208669E-5</v>
      </c>
      <c r="Z24" s="1121">
        <f>逆行列係数!Z24/逆行列係数!$Z$27</f>
        <v>3.1064502054168454E-5</v>
      </c>
      <c r="AA24" s="1121">
        <f>逆行列係数!AA24/逆行列係数!$AA$28</f>
        <v>5.2613703362637514E-5</v>
      </c>
      <c r="AB24" s="1121">
        <f>逆行列係数!AB24/逆行列係数!$AB$29</f>
        <v>3.3069414426653007E-5</v>
      </c>
      <c r="AC24" s="1121">
        <f>逆行列係数!AC24/逆行列係数!$AC$30</f>
        <v>4.7528052857321116E-5</v>
      </c>
      <c r="AD24" s="1121">
        <f>逆行列係数!AD24/逆行列係数!$AD$31</f>
        <v>4.5230263226767246E-5</v>
      </c>
      <c r="AE24" s="1121">
        <f>逆行列係数!AE24/逆行列係数!$AE$32</f>
        <v>7.4680500981038875E-6</v>
      </c>
      <c r="AF24" s="1121">
        <f>逆行列係数!AF24/逆行列係数!$AF$33</f>
        <v>1.9843811753770066E-4</v>
      </c>
      <c r="AG24" s="1121">
        <f>逆行列係数!AG24/逆行列係数!$AG$34</f>
        <v>5.0300897497022227E-5</v>
      </c>
      <c r="AH24" s="1121">
        <f>逆行列係数!AH24/逆行列係数!$AH$35</f>
        <v>8.9419528205950271E-5</v>
      </c>
      <c r="AI24" s="1121">
        <f>逆行列係数!AI24/逆行列係数!$AI$36</f>
        <v>3.1813662124148927E-5</v>
      </c>
      <c r="AJ24" s="1121">
        <f>逆行列係数!AJ24/逆行列係数!$AJ$37</f>
        <v>2.0882760132749389E-5</v>
      </c>
      <c r="AK24" s="1121">
        <f>逆行列係数!AK24/逆行列係数!$AK$38</f>
        <v>3.773781140220528E-5</v>
      </c>
      <c r="AL24" s="1121">
        <f>逆行列係数!AL24/逆行列係数!$AL$39</f>
        <v>5.7105760270538119E-4</v>
      </c>
      <c r="AM24" s="1121">
        <f>逆行列係数!AM24/逆行列係数!$AM$40</f>
        <v>2.4991944549515966E-5</v>
      </c>
      <c r="AN24" s="1121">
        <f>逆行列係数!AN24/逆行列係数!$AN$41</f>
        <v>1.5945486972363601E-5</v>
      </c>
      <c r="AO24" s="1120">
        <f>逆行列係数!AO24/逆行列係数!$AO$42</f>
        <v>5.0812802010238997E-5</v>
      </c>
    </row>
    <row r="25" spans="1:41">
      <c r="A25" s="685">
        <v>22</v>
      </c>
      <c r="B25" s="9" t="s">
        <v>16</v>
      </c>
      <c r="C25" s="871">
        <f>逆行列係数!C25/逆行列係数!$C$4</f>
        <v>5.2817357000604047E-4</v>
      </c>
      <c r="D25" s="20">
        <f>逆行列係数!D25/逆行列係数!$D$5</f>
        <v>1.0703116435522937E-3</v>
      </c>
      <c r="E25" s="20">
        <f>逆行列係数!E25/逆行列係数!$E$6</f>
        <v>2.1933706091296708E-3</v>
      </c>
      <c r="F25" s="20">
        <f>逆行列係数!F25/逆行列係数!$F$7</f>
        <v>1.2398240248980314E-3</v>
      </c>
      <c r="G25" s="20">
        <f>逆行列係数!G25/逆行列係数!$G$8</f>
        <v>2.1882369493112408E-3</v>
      </c>
      <c r="H25" s="20">
        <f>逆行列係数!H25/逆行列係数!$H$9</f>
        <v>7.4345411972123882E-3</v>
      </c>
      <c r="I25" s="20">
        <f>逆行列係数!I25/逆行列係数!$I$10</f>
        <v>3.7176403325757217E-3</v>
      </c>
      <c r="J25" s="20">
        <f>逆行列係数!J25/逆行列係数!$J$11</f>
        <v>1.0029988903337604E-3</v>
      </c>
      <c r="K25" s="20">
        <f>逆行列係数!K25/逆行列係数!$K$12</f>
        <v>4.9107253853294789E-4</v>
      </c>
      <c r="L25" s="20">
        <f>逆行列係数!L25/逆行列係数!$L$13</f>
        <v>6.7590378613932676E-4</v>
      </c>
      <c r="M25" s="20">
        <f>逆行列係数!M25/逆行列係数!$M$14</f>
        <v>3.2536541279710083E-3</v>
      </c>
      <c r="N25" s="20">
        <f>逆行列係数!N25/逆行列係数!$N$15</f>
        <v>2.0425111431115971E-3</v>
      </c>
      <c r="O25" s="20">
        <f>逆行列係数!O25/逆行列係数!$O$16</f>
        <v>9.0925588323455871E-3</v>
      </c>
      <c r="P25" s="20">
        <f>逆行列係数!P25/逆行列係数!$P$17</f>
        <v>6.0182299592749836E-4</v>
      </c>
      <c r="Q25" s="20">
        <f>逆行列係数!Q25/逆行列係数!$Q$18</f>
        <v>5.3339627762985021E-4</v>
      </c>
      <c r="R25" s="20">
        <f>逆行列係数!R25/逆行列係数!$R$19</f>
        <v>8.4889850679944405E-4</v>
      </c>
      <c r="S25" s="20">
        <f>逆行列係数!S25/逆行列係数!$S$20</f>
        <v>1.7628454604432069E-3</v>
      </c>
      <c r="T25" s="20">
        <f>逆行列係数!T25/逆行列係数!$T$21</f>
        <v>1.2874944021674069E-3</v>
      </c>
      <c r="U25" s="20">
        <f>逆行列係数!U25/逆行列係数!$U$22</f>
        <v>8.7313417308447158E-4</v>
      </c>
      <c r="V25" s="20">
        <f>逆行列係数!V25/逆行列係数!$V$23</f>
        <v>1.8223227299507053E-3</v>
      </c>
      <c r="W25" s="20">
        <f>逆行列係数!W25/逆行列係数!$W$24</f>
        <v>5.2803363389635014E-4</v>
      </c>
      <c r="X25" s="20">
        <f>逆行列係数!X25/逆行列係数!$X$25</f>
        <v>1</v>
      </c>
      <c r="Y25" s="20">
        <f>逆行列係数!Y25/逆行列係数!$Y$26</f>
        <v>1.1924507889481282E-3</v>
      </c>
      <c r="Z25" s="20">
        <f>逆行列係数!Z25/逆行列係数!$Z$27</f>
        <v>2.1406029930735901E-3</v>
      </c>
      <c r="AA25" s="20">
        <f>逆行列係数!AA25/逆行列係数!$AA$28</f>
        <v>1.381420328817136E-3</v>
      </c>
      <c r="AB25" s="20">
        <f>逆行列係数!AB25/逆行列係数!$AB$29</f>
        <v>1.321327540021756E-3</v>
      </c>
      <c r="AC25" s="20">
        <f>逆行列係数!AC25/逆行列係数!$AC$30</f>
        <v>1.863509472230326E-3</v>
      </c>
      <c r="AD25" s="20">
        <f>逆行列係数!AD25/逆行列係数!$AD$31</f>
        <v>3.7785305638496011E-3</v>
      </c>
      <c r="AE25" s="20">
        <f>逆行列係数!AE25/逆行列係数!$AE$32</f>
        <v>2.7807940910263055E-4</v>
      </c>
      <c r="AF25" s="20">
        <f>逆行列係数!AF25/逆行列係数!$AF$33</f>
        <v>8.9178430177903672E-4</v>
      </c>
      <c r="AG25" s="20">
        <f>逆行列係数!AG25/逆行列係数!$AG$34</f>
        <v>3.9697413450529616E-3</v>
      </c>
      <c r="AH25" s="20">
        <f>逆行列係数!AH25/逆行列係数!$AH$35</f>
        <v>2.2193455676699915E-3</v>
      </c>
      <c r="AI25" s="20">
        <f>逆行列係数!AI25/逆行列係数!$AI$36</f>
        <v>3.3909088941739018E-3</v>
      </c>
      <c r="AJ25" s="20">
        <f>逆行列係数!AJ25/逆行列係数!$AJ$37</f>
        <v>1.1895637892544719E-3</v>
      </c>
      <c r="AK25" s="20">
        <f>逆行列係数!AK25/逆行列係数!$AK$38</f>
        <v>9.8069439267429118E-3</v>
      </c>
      <c r="AL25" s="20">
        <f>逆行列係数!AL25/逆行列係数!$AL$39</f>
        <v>2.1943877939260745E-3</v>
      </c>
      <c r="AM25" s="20">
        <f>逆行列係数!AM25/逆行列係数!$AM$40</f>
        <v>1.85453116372215E-3</v>
      </c>
      <c r="AN25" s="20">
        <f>逆行列係数!AN25/逆行列係数!$AN$41</f>
        <v>3.0405923115040017E-2</v>
      </c>
      <c r="AO25" s="1119">
        <f>逆行列係数!AO25/逆行列係数!$AO$42</f>
        <v>1.3351129613588988E-3</v>
      </c>
    </row>
    <row r="26" spans="1:41">
      <c r="A26" s="685">
        <v>23</v>
      </c>
      <c r="B26" s="9" t="s">
        <v>17</v>
      </c>
      <c r="C26" s="871">
        <f>逆行列係数!C26/逆行列係数!$C$4</f>
        <v>3.6283805430786845E-3</v>
      </c>
      <c r="D26" s="20">
        <f>逆行列係数!D26/逆行列係数!$D$5</f>
        <v>1.5957307872681834E-3</v>
      </c>
      <c r="E26" s="20">
        <f>逆行列係数!E26/逆行列係数!$E$6</f>
        <v>5.4378867504943651E-4</v>
      </c>
      <c r="F26" s="20">
        <f>逆行列係数!F26/逆行列係数!$F$7</f>
        <v>5.1188578924289902E-3</v>
      </c>
      <c r="G26" s="20">
        <f>逆行列係数!G26/逆行列係数!$G$8</f>
        <v>1.9014307360734337E-3</v>
      </c>
      <c r="H26" s="20">
        <f>逆行列係数!H26/逆行列係数!$H$9</f>
        <v>3.5499583534569297E-3</v>
      </c>
      <c r="I26" s="20">
        <f>逆行列係数!I26/逆行列係数!$I$10</f>
        <v>4.3120569297869886E-3</v>
      </c>
      <c r="J26" s="20">
        <f>逆行列係数!J26/逆行列係数!$J$11</f>
        <v>2.7382133356847979E-3</v>
      </c>
      <c r="K26" s="20">
        <f>逆行列係数!K26/逆行列係数!$K$12</f>
        <v>4.6821566003200019E-3</v>
      </c>
      <c r="L26" s="20">
        <f>逆行列係数!L26/逆行列係数!$L$13</f>
        <v>3.9028345248333356E-3</v>
      </c>
      <c r="M26" s="20">
        <f>逆行列係数!M26/逆行列係数!$M$14</f>
        <v>6.5958477542888269E-3</v>
      </c>
      <c r="N26" s="20">
        <f>逆行列係数!N26/逆行列係数!$N$15</f>
        <v>7.3083987467825774E-3</v>
      </c>
      <c r="O26" s="20">
        <f>逆行列係数!O26/逆行列係数!$O$16</f>
        <v>6.6329586282630124E-3</v>
      </c>
      <c r="P26" s="20">
        <f>逆行列係数!P26/逆行列係数!$P$17</f>
        <v>4.4481453467153766E-3</v>
      </c>
      <c r="Q26" s="20">
        <f>逆行列係数!Q26/逆行列係数!$Q$18</f>
        <v>2.8773323207189577E-3</v>
      </c>
      <c r="R26" s="20">
        <f>逆行列係数!R26/逆行列係数!$R$19</f>
        <v>2.6050674447110653E-3</v>
      </c>
      <c r="S26" s="20">
        <f>逆行列係数!S26/逆行列係数!$S$20</f>
        <v>2.3235415195579654E-3</v>
      </c>
      <c r="T26" s="20">
        <f>逆行列係数!T26/逆行列係数!$T$21</f>
        <v>4.8682042580942553E-3</v>
      </c>
      <c r="U26" s="20">
        <f>逆行列係数!U26/逆行列係数!$U$22</f>
        <v>2.5317928628960326E-3</v>
      </c>
      <c r="V26" s="20">
        <f>逆行列係数!V26/逆行列係数!$V$23</f>
        <v>2.4062506984970653E-3</v>
      </c>
      <c r="W26" s="20">
        <f>逆行列係数!W26/逆行列係数!$W$24</f>
        <v>1.2011476974535459E-3</v>
      </c>
      <c r="X26" s="20">
        <f>逆行列係数!X26/逆行列係数!$X$25</f>
        <v>2.437659235477627E-3</v>
      </c>
      <c r="Y26" s="20">
        <f>逆行列係数!Y26/逆行列係数!$Y$26</f>
        <v>1</v>
      </c>
      <c r="Z26" s="20">
        <f>逆行列係数!Z26/逆行列係数!$Z$27</f>
        <v>1.3378596575621102E-2</v>
      </c>
      <c r="AA26" s="20">
        <f>逆行列係数!AA26/逆行列係数!$AA$28</f>
        <v>3.0469221839425589E-2</v>
      </c>
      <c r="AB26" s="20">
        <f>逆行列係数!AB26/逆行列係数!$AB$29</f>
        <v>4.6459842149213062E-3</v>
      </c>
      <c r="AC26" s="20">
        <f>逆行列係数!AC26/逆行列係数!$AC$30</f>
        <v>4.6662414014143217E-3</v>
      </c>
      <c r="AD26" s="20">
        <f>逆行列係数!AD26/逆行列係数!$AD$31</f>
        <v>3.3300642697512216E-3</v>
      </c>
      <c r="AE26" s="20">
        <f>逆行列係数!AE26/逆行列係数!$AE$32</f>
        <v>9.9742947720837753E-3</v>
      </c>
      <c r="AF26" s="20">
        <f>逆行列係数!AF26/逆行列係数!$AF$33</f>
        <v>8.3181089122835224E-3</v>
      </c>
      <c r="AG26" s="20">
        <f>逆行列係数!AG26/逆行列係数!$AG$34</f>
        <v>4.8762167329571447E-3</v>
      </c>
      <c r="AH26" s="20">
        <f>逆行列係数!AH26/逆行列係数!$AH$35</f>
        <v>1.0481315766597389E-2</v>
      </c>
      <c r="AI26" s="20">
        <f>逆行列係数!AI26/逆行列係数!$AI$36</f>
        <v>4.9813341837204881E-3</v>
      </c>
      <c r="AJ26" s="20">
        <f>逆行列係数!AJ26/逆行列係数!$AJ$37</f>
        <v>3.0816668110373608E-3</v>
      </c>
      <c r="AK26" s="20">
        <f>逆行列係数!AK26/逆行列係数!$AK$38</f>
        <v>3.1577206218298738E-3</v>
      </c>
      <c r="AL26" s="20">
        <f>逆行列係数!AL26/逆行列係数!$AL$39</f>
        <v>2.2986431673609289E-3</v>
      </c>
      <c r="AM26" s="20">
        <f>逆行列係数!AM26/逆行列係数!$AM$40</f>
        <v>3.8001857078926952E-3</v>
      </c>
      <c r="AN26" s="20">
        <f>逆行列係数!AN26/逆行列係数!$AN$41</f>
        <v>1.497037036309206E-3</v>
      </c>
      <c r="AO26" s="1119">
        <f>逆行列係数!AO26/逆行列係数!$AO$42</f>
        <v>3.9293422298926715E-3</v>
      </c>
    </row>
    <row r="27" spans="1:41">
      <c r="A27" s="685">
        <v>24</v>
      </c>
      <c r="B27" s="9" t="s">
        <v>18</v>
      </c>
      <c r="C27" s="871">
        <f>逆行列係数!C27/逆行列係数!$C$4</f>
        <v>1.1489930949168094E-2</v>
      </c>
      <c r="D27" s="20">
        <f>逆行列係数!D27/逆行列係数!$D$5</f>
        <v>5.2650729116851735E-3</v>
      </c>
      <c r="E27" s="20">
        <f>逆行列係数!E27/逆行列係数!$E$6</f>
        <v>4.4737597829436013E-3</v>
      </c>
      <c r="F27" s="20">
        <f>逆行列係数!F27/逆行列係数!$F$7</f>
        <v>3.9166304401525576E-2</v>
      </c>
      <c r="G27" s="20">
        <f>逆行列係数!G27/逆行列係数!$G$8</f>
        <v>1.5973644058088942E-2</v>
      </c>
      <c r="H27" s="20">
        <f>逆行列係数!H27/逆行列係数!$H$9</f>
        <v>2.3478692264233582E-2</v>
      </c>
      <c r="I27" s="20">
        <f>逆行列係数!I27/逆行列係数!$I$10</f>
        <v>4.9550988794336677E-2</v>
      </c>
      <c r="J27" s="20">
        <f>逆行列係数!J27/逆行列係数!$J$11</f>
        <v>1.6719413638895928E-2</v>
      </c>
      <c r="K27" s="20">
        <f>逆行列係数!K27/逆行列係数!$K$12</f>
        <v>2.0040450271086665E-2</v>
      </c>
      <c r="L27" s="20">
        <f>逆行列係数!L27/逆行列係数!$L$13</f>
        <v>2.8152910343385917E-2</v>
      </c>
      <c r="M27" s="20">
        <f>逆行列係数!M27/逆行列係数!$M$14</f>
        <v>4.1335176320224078E-2</v>
      </c>
      <c r="N27" s="20">
        <f>逆行列係数!N27/逆行列係数!$N$15</f>
        <v>8.6127348973772E-2</v>
      </c>
      <c r="O27" s="20">
        <f>逆行列係数!O27/逆行列係数!$O$16</f>
        <v>0.10320597743960738</v>
      </c>
      <c r="P27" s="20">
        <f>逆行列係数!P27/逆行列係数!$P$17</f>
        <v>2.0728913069382977E-2</v>
      </c>
      <c r="Q27" s="20">
        <f>逆行列係数!Q27/逆行列係数!$Q$18</f>
        <v>1.633297569072889E-2</v>
      </c>
      <c r="R27" s="20">
        <f>逆行列係数!R27/逆行列係数!$R$19</f>
        <v>1.1730430268650597E-2</v>
      </c>
      <c r="S27" s="20">
        <f>逆行列係数!S27/逆行列係数!$S$20</f>
        <v>1.4187755559136877E-2</v>
      </c>
      <c r="T27" s="20">
        <f>逆行列係数!T27/逆行列係数!$T$21</f>
        <v>2.3641078982207929E-2</v>
      </c>
      <c r="U27" s="20">
        <f>逆行列係数!U27/逆行列係数!$U$22</f>
        <v>1.3210696045717779E-2</v>
      </c>
      <c r="V27" s="20">
        <f>逆行列係数!V27/逆行列係数!$V$23</f>
        <v>7.2877649521446691E-3</v>
      </c>
      <c r="W27" s="20">
        <f>逆行列係数!W27/逆行列係数!$W$24</f>
        <v>1.3375747805604427E-2</v>
      </c>
      <c r="X27" s="20">
        <f>逆行列係数!X27/逆行列係数!$X$25</f>
        <v>1.7531887920636351E-2</v>
      </c>
      <c r="Y27" s="20">
        <f>逆行列係数!Y27/逆行列係数!$Y$26</f>
        <v>6.2012573180284447E-3</v>
      </c>
      <c r="Z27" s="20">
        <f>逆行列係数!Z27/逆行列係数!$Z$27</f>
        <v>1</v>
      </c>
      <c r="AA27" s="20">
        <f>逆行列係数!AA27/逆行列係数!$AA$28</f>
        <v>3.7770073356129176E-2</v>
      </c>
      <c r="AB27" s="20">
        <f>逆行列係数!AB27/逆行列係数!$AB$29</f>
        <v>6.3655351005498378E-2</v>
      </c>
      <c r="AC27" s="20">
        <f>逆行列係数!AC27/逆行列係数!$AC$30</f>
        <v>2.550681951961916E-2</v>
      </c>
      <c r="AD27" s="20">
        <f>逆行列係数!AD27/逆行列係数!$AD$31</f>
        <v>5.9292114131884463E-3</v>
      </c>
      <c r="AE27" s="20">
        <f>逆行列係数!AE27/逆行列係数!$AE$32</f>
        <v>1.7830655748279109E-3</v>
      </c>
      <c r="AF27" s="20">
        <f>逆行列係数!AF27/逆行列係数!$AF$33</f>
        <v>7.9507989451734172E-3</v>
      </c>
      <c r="AG27" s="20">
        <f>逆行列係数!AG27/逆行列係数!$AG$34</f>
        <v>8.4858889922718676E-3</v>
      </c>
      <c r="AH27" s="20">
        <f>逆行列係数!AH27/逆行列係数!$AH$35</f>
        <v>1.3312735374728595E-2</v>
      </c>
      <c r="AI27" s="20">
        <f>逆行列係数!AI27/逆行列係数!$AI$36</f>
        <v>2.1141180608693931E-2</v>
      </c>
      <c r="AJ27" s="20">
        <f>逆行列係数!AJ27/逆行列係数!$AJ$37</f>
        <v>1.30674033863765E-2</v>
      </c>
      <c r="AK27" s="20">
        <f>逆行列係数!AK27/逆行列係数!$AK$38</f>
        <v>6.3151645130562874E-3</v>
      </c>
      <c r="AL27" s="20">
        <f>逆行列係数!AL27/逆行列係数!$AL$39</f>
        <v>6.0745476813868059E-3</v>
      </c>
      <c r="AM27" s="20">
        <f>逆行列係数!AM27/逆行列係数!$AM$40</f>
        <v>3.8354685176013988E-2</v>
      </c>
      <c r="AN27" s="20">
        <f>逆行列係数!AN27/逆行列係数!$AN$41</f>
        <v>9.8169452363139308E-3</v>
      </c>
      <c r="AO27" s="1119">
        <f>逆行列係数!AO27/逆行列係数!$AO$42</f>
        <v>9.6514172413055578E-3</v>
      </c>
    </row>
    <row r="28" spans="1:41">
      <c r="A28" s="686">
        <v>25</v>
      </c>
      <c r="B28" s="1105" t="s">
        <v>29</v>
      </c>
      <c r="C28" s="1125">
        <f>逆行列係数!C28/逆行列係数!$C$4</f>
        <v>9.7462090203151029E-4</v>
      </c>
      <c r="D28" s="1124">
        <f>逆行列係数!D28/逆行列係数!$D$5</f>
        <v>5.4052709812365662E-4</v>
      </c>
      <c r="E28" s="1124">
        <f>逆行列係数!E28/逆行列係数!$E$6</f>
        <v>3.9741649911102485E-4</v>
      </c>
      <c r="F28" s="1124">
        <f>逆行列係数!F28/逆行列係数!$F$7</f>
        <v>4.2815577619334504E-3</v>
      </c>
      <c r="G28" s="1124">
        <f>逆行列係数!G28/逆行列係数!$G$8</f>
        <v>2.9928736104648185E-3</v>
      </c>
      <c r="H28" s="1124">
        <f>逆行列係数!H28/逆行列係数!$H$9</f>
        <v>1.5693681261399793E-3</v>
      </c>
      <c r="I28" s="1124">
        <f>逆行列係数!I28/逆行列係数!$I$10</f>
        <v>3.5916622271653133E-3</v>
      </c>
      <c r="J28" s="1124">
        <f>逆行列係数!J28/逆行列係数!$J$11</f>
        <v>3.8115249067578543E-3</v>
      </c>
      <c r="K28" s="1124">
        <f>逆行列係数!K28/逆行列係数!$K$12</f>
        <v>1.0407707019227774E-3</v>
      </c>
      <c r="L28" s="1124">
        <f>逆行列係数!L28/逆行列係数!$L$13</f>
        <v>1.4403237578391895E-3</v>
      </c>
      <c r="M28" s="1124">
        <f>逆行列係数!M28/逆行列係数!$M$14</f>
        <v>2.0107986236885447E-3</v>
      </c>
      <c r="N28" s="1124">
        <f>逆行列係数!N28/逆行列係数!$N$15</f>
        <v>1.5068039520856349E-3</v>
      </c>
      <c r="O28" s="1124">
        <f>逆行列係数!O28/逆行列係数!$O$16</f>
        <v>2.3257152458322689E-3</v>
      </c>
      <c r="P28" s="1124">
        <f>逆行列係数!P28/逆行列係数!$P$17</f>
        <v>1.1251598804175977E-3</v>
      </c>
      <c r="Q28" s="1124">
        <f>逆行列係数!Q28/逆行列係数!$Q$18</f>
        <v>1.4409374542687105E-3</v>
      </c>
      <c r="R28" s="1124">
        <f>逆行列係数!R28/逆行列係数!$R$19</f>
        <v>1.0796142797478302E-3</v>
      </c>
      <c r="S28" s="1124">
        <f>逆行列係数!S28/逆行列係数!$S$20</f>
        <v>1.1122857471694367E-3</v>
      </c>
      <c r="T28" s="1124">
        <f>逆行列係数!T28/逆行列係数!$T$21</f>
        <v>2.1855145863698255E-3</v>
      </c>
      <c r="U28" s="1124">
        <f>逆行列係数!U28/逆行列係数!$U$22</f>
        <v>7.6629352652290148E-4</v>
      </c>
      <c r="V28" s="1124">
        <f>逆行列係数!V28/逆行列係数!$V$23</f>
        <v>5.7939685180460887E-4</v>
      </c>
      <c r="W28" s="1124">
        <f>逆行列係数!W28/逆行列係数!$W$24</f>
        <v>5.9288385718936863E-4</v>
      </c>
      <c r="X28" s="1124">
        <f>逆行列係数!X28/逆行列係数!$X$25</f>
        <v>1.972374888978108E-3</v>
      </c>
      <c r="Y28" s="1124">
        <f>逆行列係数!Y28/逆行列係数!$Y$26</f>
        <v>1.4008825663135668E-3</v>
      </c>
      <c r="Z28" s="1124">
        <f>逆行列係数!Z28/逆行列係数!$Z$27</f>
        <v>1.0087816421704642E-3</v>
      </c>
      <c r="AA28" s="1124">
        <f>逆行列係数!AA28/逆行列係数!$AA$28</f>
        <v>1</v>
      </c>
      <c r="AB28" s="1124">
        <f>逆行列係数!AB28/逆行列係数!$AB$29</f>
        <v>1.0433955213977773E-2</v>
      </c>
      <c r="AC28" s="1124">
        <f>逆行列係数!AC28/逆行列係数!$AC$30</f>
        <v>3.80158701841978E-3</v>
      </c>
      <c r="AD28" s="1124">
        <f>逆行列係数!AD28/逆行列係数!$AD$31</f>
        <v>1.883992023009438E-3</v>
      </c>
      <c r="AE28" s="1124">
        <f>逆行列係数!AE28/逆行列係数!$AE$32</f>
        <v>3.0816743332814732E-4</v>
      </c>
      <c r="AF28" s="1124">
        <f>逆行列係数!AF28/逆行列係数!$AF$33</f>
        <v>5.8885789948181794E-3</v>
      </c>
      <c r="AG28" s="1124">
        <f>逆行列係数!AG28/逆行列係数!$AG$34</f>
        <v>3.3288457496402873E-3</v>
      </c>
      <c r="AH28" s="1124">
        <f>逆行列係数!AH28/逆行列係数!$AH$35</f>
        <v>5.2724863197985434E-3</v>
      </c>
      <c r="AI28" s="1124">
        <f>逆行列係数!AI28/逆行列係数!$AI$36</f>
        <v>1.1176131913922029E-2</v>
      </c>
      <c r="AJ28" s="1124">
        <f>逆行列係数!AJ28/逆行列係数!$AJ$37</f>
        <v>5.826657476321548E-3</v>
      </c>
      <c r="AK28" s="1124">
        <f>逆行列係数!AK28/逆行列係数!$AK$38</f>
        <v>3.0705978368401501E-3</v>
      </c>
      <c r="AL28" s="1124">
        <f>逆行列係数!AL28/逆行列係数!$AL$39</f>
        <v>1.6547582569853723E-3</v>
      </c>
      <c r="AM28" s="1124">
        <f>逆行列係数!AM28/逆行列係数!$AM$40</f>
        <v>1.1403701967589646E-2</v>
      </c>
      <c r="AN28" s="1124">
        <f>逆行列係数!AN28/逆行列係数!$AN$41</f>
        <v>1.1740354515480827E-3</v>
      </c>
      <c r="AO28" s="1123">
        <f>逆行列係数!AO28/逆行列係数!$AO$42</f>
        <v>3.6424798954649935E-3</v>
      </c>
    </row>
    <row r="29" spans="1:41">
      <c r="A29" s="685">
        <v>26</v>
      </c>
      <c r="B29" s="9" t="s">
        <v>30</v>
      </c>
      <c r="C29" s="1122">
        <f>逆行列係数!C29/逆行列係数!$C$4</f>
        <v>8.2163131948214763E-4</v>
      </c>
      <c r="D29" s="1121">
        <f>逆行列係数!D29/逆行列係数!$D$5</f>
        <v>4.2600555719272178E-4</v>
      </c>
      <c r="E29" s="1121">
        <f>逆行列係数!E29/逆行列係数!$E$6</f>
        <v>4.468277312040087E-4</v>
      </c>
      <c r="F29" s="1121">
        <f>逆行列係数!F29/逆行列係数!$F$7</f>
        <v>3.6164803185568953E-3</v>
      </c>
      <c r="G29" s="1121">
        <f>逆行列係数!G29/逆行列係数!$G$8</f>
        <v>1.5052090427929647E-3</v>
      </c>
      <c r="H29" s="1121">
        <f>逆行列係数!H29/逆行列係数!$H$9</f>
        <v>9.7532683757706575E-4</v>
      </c>
      <c r="I29" s="1121">
        <f>逆行列係数!I29/逆行列係数!$I$10</f>
        <v>2.2420029349819836E-3</v>
      </c>
      <c r="J29" s="1121">
        <f>逆行列係数!J29/逆行列係数!$J$11</f>
        <v>3.7145893989981647E-3</v>
      </c>
      <c r="K29" s="1121">
        <f>逆行列係数!K29/逆行列係数!$K$12</f>
        <v>5.7684431888309188E-4</v>
      </c>
      <c r="L29" s="1121">
        <f>逆行列係数!L29/逆行列係数!$L$13</f>
        <v>6.2279695702590926E-4</v>
      </c>
      <c r="M29" s="1121">
        <f>逆行列係数!M29/逆行列係数!$M$14</f>
        <v>2.5173028778851581E-3</v>
      </c>
      <c r="N29" s="1121">
        <f>逆行列係数!N29/逆行列係数!$N$15</f>
        <v>1.4051084785059969E-3</v>
      </c>
      <c r="O29" s="1121">
        <f>逆行列係数!O29/逆行列係数!$O$16</f>
        <v>1.5689629097060749E-3</v>
      </c>
      <c r="P29" s="1121">
        <f>逆行列係数!P29/逆行列係数!$P$17</f>
        <v>5.971621240490534E-4</v>
      </c>
      <c r="Q29" s="1121">
        <f>逆行列係数!Q29/逆行列係数!$Q$18</f>
        <v>7.0567045461657576E-4</v>
      </c>
      <c r="R29" s="1121">
        <f>逆行列係数!R29/逆行列係数!$R$19</f>
        <v>4.4040940655246124E-4</v>
      </c>
      <c r="S29" s="1121">
        <f>逆行列係数!S29/逆行列係数!$S$20</f>
        <v>6.0524381233699866E-4</v>
      </c>
      <c r="T29" s="1121">
        <f>逆行列係数!T29/逆行列係数!$T$21</f>
        <v>1.1011229346394851E-3</v>
      </c>
      <c r="U29" s="1121">
        <f>逆行列係数!U29/逆行列係数!$U$22</f>
        <v>6.9323514842609493E-4</v>
      </c>
      <c r="V29" s="1121">
        <f>逆行列係数!V29/逆行列係数!$V$23</f>
        <v>5.0663568235723849E-4</v>
      </c>
      <c r="W29" s="1121">
        <f>逆行列係数!W29/逆行列係数!$W$24</f>
        <v>4.6807114117310101E-4</v>
      </c>
      <c r="X29" s="1121">
        <f>逆行列係数!X29/逆行列係数!$X$25</f>
        <v>8.8735710257877324E-4</v>
      </c>
      <c r="Y29" s="1121">
        <f>逆行列係数!Y29/逆行列係数!$Y$26</f>
        <v>2.9932130196270645E-3</v>
      </c>
      <c r="Z29" s="1121">
        <f>逆行列係数!Z29/逆行列係数!$Z$27</f>
        <v>1.2269251190078287E-2</v>
      </c>
      <c r="AA29" s="1121">
        <f>逆行列係数!AA29/逆行列係数!$AA$28</f>
        <v>2.9294916857929027E-3</v>
      </c>
      <c r="AB29" s="1121">
        <f>逆行列係数!AB29/逆行列係数!$AB$29</f>
        <v>1</v>
      </c>
      <c r="AC29" s="1121">
        <f>逆行列係数!AC29/逆行列係数!$AC$30</f>
        <v>2.2270614035587635E-3</v>
      </c>
      <c r="AD29" s="1121">
        <f>逆行列係数!AD29/逆行列係数!$AD$31</f>
        <v>3.5930835734138359E-3</v>
      </c>
      <c r="AE29" s="1121">
        <f>逆行列係数!AE29/逆行列係数!$AE$32</f>
        <v>3.0292316566845815E-4</v>
      </c>
      <c r="AF29" s="1121">
        <f>逆行列係数!AF29/逆行列係数!$AF$33</f>
        <v>2.6828429227288642E-3</v>
      </c>
      <c r="AG29" s="1121">
        <f>逆行列係数!AG29/逆行列係数!$AG$34</f>
        <v>5.625582881918092E-3</v>
      </c>
      <c r="AH29" s="1121">
        <f>逆行列係数!AH29/逆行列係数!$AH$35</f>
        <v>3.0488177594551535E-2</v>
      </c>
      <c r="AI29" s="1121">
        <f>逆行列係数!AI29/逆行列係数!$AI$36</f>
        <v>5.6883636149603865E-3</v>
      </c>
      <c r="AJ29" s="1121">
        <f>逆行列係数!AJ29/逆行列係数!$AJ$37</f>
        <v>3.9388493926646477E-3</v>
      </c>
      <c r="AK29" s="1121">
        <f>逆行列係数!AK29/逆行列係数!$AK$38</f>
        <v>8.1789268042355753E-4</v>
      </c>
      <c r="AL29" s="1121">
        <f>逆行列係数!AL29/逆行列係数!$AL$39</f>
        <v>8.4800943792289461E-4</v>
      </c>
      <c r="AM29" s="1121">
        <f>逆行列係数!AM29/逆行列係数!$AM$40</f>
        <v>2.0369694353961607E-2</v>
      </c>
      <c r="AN29" s="1121">
        <f>逆行列係数!AN29/逆行列係数!$AN$41</f>
        <v>6.7973881630669459E-4</v>
      </c>
      <c r="AO29" s="1120">
        <f>逆行列係数!AO29/逆行列係数!$AO$42</f>
        <v>2.1480486386889781E-2</v>
      </c>
    </row>
    <row r="30" spans="1:41">
      <c r="A30" s="685">
        <v>27</v>
      </c>
      <c r="B30" s="9" t="s">
        <v>19</v>
      </c>
      <c r="C30" s="871">
        <f>逆行列係数!C30/逆行列係数!$C$4</f>
        <v>4.7357804224212374E-2</v>
      </c>
      <c r="D30" s="20">
        <f>逆行列係数!D30/逆行列係数!$D$5</f>
        <v>1.3713623166677501E-2</v>
      </c>
      <c r="E30" s="20">
        <f>逆行列係数!E30/逆行列係数!$E$6</f>
        <v>3.0186395043790781E-2</v>
      </c>
      <c r="F30" s="20">
        <f>逆行列係数!F30/逆行列係数!$F$7</f>
        <v>1.7384217372815994E-2</v>
      </c>
      <c r="G30" s="20">
        <f>逆行列係数!G30/逆行列係数!$G$8</f>
        <v>5.5638946580179593E-2</v>
      </c>
      <c r="H30" s="20">
        <f>逆行列係数!H30/逆行列係数!$H$9</f>
        <v>5.4935507099491666E-2</v>
      </c>
      <c r="I30" s="20">
        <f>逆行列係数!I30/逆行列係数!$I$10</f>
        <v>4.5044212957804711E-2</v>
      </c>
      <c r="J30" s="20">
        <f>逆行列係数!J30/逆行列係数!$J$11</f>
        <v>2.9015555964389952E-2</v>
      </c>
      <c r="K30" s="20">
        <f>逆行列係数!K30/逆行列係数!$K$12</f>
        <v>3.7400059777643359E-2</v>
      </c>
      <c r="L30" s="20">
        <f>逆行列係数!L30/逆行列係数!$L$13</f>
        <v>3.7342192319392169E-2</v>
      </c>
      <c r="M30" s="20">
        <f>逆行列係数!M30/逆行列係数!$M$14</f>
        <v>2.6740895282737397E-2</v>
      </c>
      <c r="N30" s="20">
        <f>逆行列係数!N30/逆行列係数!$N$15</f>
        <v>1.9878552493095253E-2</v>
      </c>
      <c r="O30" s="20">
        <f>逆行列係数!O30/逆行列係数!$O$16</f>
        <v>1.5740090121212455E-2</v>
      </c>
      <c r="P30" s="20">
        <f>逆行列係数!P30/逆行列係数!$P$17</f>
        <v>3.1583144230560779E-2</v>
      </c>
      <c r="Q30" s="20">
        <f>逆行列係数!Q30/逆行列係数!$Q$18</f>
        <v>2.9264656122532009E-2</v>
      </c>
      <c r="R30" s="20">
        <f>逆行列係数!R30/逆行列係数!$R$19</f>
        <v>2.7885547623488664E-2</v>
      </c>
      <c r="S30" s="20">
        <f>逆行列係数!S30/逆行列係数!$S$20</f>
        <v>3.2045226318720747E-2</v>
      </c>
      <c r="T30" s="20">
        <f>逆行列係数!T30/逆行列係数!$T$21</f>
        <v>2.7290053727759087E-2</v>
      </c>
      <c r="U30" s="20">
        <f>逆行列係数!U30/逆行列係数!$U$22</f>
        <v>3.2820744906166203E-2</v>
      </c>
      <c r="V30" s="20">
        <f>逆行列係数!V30/逆行列係数!$V$23</f>
        <v>2.885029603335415E-2</v>
      </c>
      <c r="W30" s="20">
        <f>逆行列係数!W30/逆行列係数!$W$24</f>
        <v>3.238140246788037E-2</v>
      </c>
      <c r="X30" s="20">
        <f>逆行列係数!X30/逆行列係数!$X$25</f>
        <v>5.0684131450510393E-2</v>
      </c>
      <c r="Y30" s="20">
        <f>逆行列係数!Y30/逆行列係数!$Y$26</f>
        <v>3.7425599121336375E-2</v>
      </c>
      <c r="Z30" s="20">
        <f>逆行列係数!Z30/逆行列係数!$Z$27</f>
        <v>1.3459560302716153E-2</v>
      </c>
      <c r="AA30" s="20">
        <f>逆行列係数!AA30/逆行列係数!$AA$28</f>
        <v>1.6100792692658537E-2</v>
      </c>
      <c r="AB30" s="20">
        <f>逆行列係数!AB30/逆行列係数!$AB$29</f>
        <v>1.3541619835350543E-2</v>
      </c>
      <c r="AC30" s="20">
        <f>逆行列係数!AC30/逆行列係数!$AC$30</f>
        <v>1</v>
      </c>
      <c r="AD30" s="20">
        <f>逆行列係数!AD30/逆行列係数!$AD$31</f>
        <v>6.916499070280694E-3</v>
      </c>
      <c r="AE30" s="20">
        <f>逆行列係数!AE30/逆行列係数!$AE$32</f>
        <v>1.6498876445936869E-3</v>
      </c>
      <c r="AF30" s="20">
        <f>逆行列係数!AF30/逆行列係数!$AF$33</f>
        <v>3.4208967105576922E-2</v>
      </c>
      <c r="AG30" s="20">
        <f>逆行列係数!AG30/逆行列係数!$AG$34</f>
        <v>1.0868045528334347E-2</v>
      </c>
      <c r="AH30" s="20">
        <f>逆行列係数!AH30/逆行列係数!$AH$35</f>
        <v>9.5525020982075003E-3</v>
      </c>
      <c r="AI30" s="20">
        <f>逆行列係数!AI30/逆行列係数!$AI$36</f>
        <v>1.2987212128219027E-2</v>
      </c>
      <c r="AJ30" s="20">
        <f>逆行列係数!AJ30/逆行列係数!$AJ$37</f>
        <v>3.6125653868917314E-2</v>
      </c>
      <c r="AK30" s="20">
        <f>逆行列係数!AK30/逆行列係数!$AK$38</f>
        <v>2.9790046064396229E-2</v>
      </c>
      <c r="AL30" s="20">
        <f>逆行列係数!AL30/逆行列係数!$AL$39</f>
        <v>1.6322502114069052E-2</v>
      </c>
      <c r="AM30" s="20">
        <f>逆行列係数!AM30/逆行列係数!$AM$40</f>
        <v>5.3995154167469153E-2</v>
      </c>
      <c r="AN30" s="20">
        <f>逆行列係数!AN30/逆行列係数!$AN$41</f>
        <v>0.15184573877364121</v>
      </c>
      <c r="AO30" s="1119">
        <f>逆行列係数!AO30/逆行列係数!$AO$42</f>
        <v>1.2535715561570121E-2</v>
      </c>
    </row>
    <row r="31" spans="1:41">
      <c r="A31" s="685">
        <v>28</v>
      </c>
      <c r="B31" s="9" t="s">
        <v>20</v>
      </c>
      <c r="C31" s="871">
        <f>逆行列係数!C31/逆行列係数!$C$4</f>
        <v>7.7648707398267503E-3</v>
      </c>
      <c r="D31" s="20">
        <f>逆行列係数!D31/逆行列係数!$D$5</f>
        <v>8.2639390821366999E-3</v>
      </c>
      <c r="E31" s="20">
        <f>逆行列係数!E31/逆行列係数!$E$6</f>
        <v>9.3341480562531744E-3</v>
      </c>
      <c r="F31" s="20">
        <f>逆行列係数!F31/逆行列係数!$F$7</f>
        <v>3.5389740919836044E-2</v>
      </c>
      <c r="G31" s="20">
        <f>逆行列係数!G31/逆行列係数!$G$8</f>
        <v>7.4987370919781622E-3</v>
      </c>
      <c r="H31" s="20">
        <f>逆行列係数!H31/逆行列係数!$H$9</f>
        <v>1.7486259668654504E-2</v>
      </c>
      <c r="I31" s="20">
        <f>逆行列係数!I31/逆行列係数!$I$10</f>
        <v>1.0026706380849126E-2</v>
      </c>
      <c r="J31" s="20">
        <f>逆行列係数!J31/逆行列係数!$J$11</f>
        <v>7.249398210587653E-3</v>
      </c>
      <c r="K31" s="20">
        <f>逆行列係数!K31/逆行列係数!$K$12</f>
        <v>3.9334248640843523E-3</v>
      </c>
      <c r="L31" s="20">
        <f>逆行列係数!L31/逆行列係数!$L$13</f>
        <v>5.1050177793371824E-3</v>
      </c>
      <c r="M31" s="20">
        <f>逆行列係数!M31/逆行列係数!$M$14</f>
        <v>1.1401543896221165E-2</v>
      </c>
      <c r="N31" s="20">
        <f>逆行列係数!N31/逆行列係数!$N$15</f>
        <v>7.1224894304601008E-3</v>
      </c>
      <c r="O31" s="20">
        <f>逆行列係数!O31/逆行列係数!$O$16</f>
        <v>8.6895170570832833E-3</v>
      </c>
      <c r="P31" s="20">
        <f>逆行列係数!P31/逆行列係数!$P$17</f>
        <v>1.2143074821168316E-2</v>
      </c>
      <c r="Q31" s="20">
        <f>逆行列係数!Q31/逆行列係数!$Q$18</f>
        <v>7.3750427667059817E-3</v>
      </c>
      <c r="R31" s="20">
        <f>逆行列係数!R31/逆行列係数!$R$19</f>
        <v>7.0765197909564469E-3</v>
      </c>
      <c r="S31" s="20">
        <f>逆行列係数!S31/逆行列係数!$S$20</f>
        <v>1.3904342925642358E-2</v>
      </c>
      <c r="T31" s="20">
        <f>逆行列係数!T31/逆行列係数!$T$21</f>
        <v>7.0763151309098738E-3</v>
      </c>
      <c r="U31" s="20">
        <f>逆行列係数!U31/逆行列係数!$U$22</f>
        <v>6.2226478292151223E-3</v>
      </c>
      <c r="V31" s="20">
        <f>逆行列係数!V31/逆行列係数!$V$23</f>
        <v>6.1799712382686984E-3</v>
      </c>
      <c r="W31" s="20">
        <f>逆行列係数!W31/逆行列係数!$W$24</f>
        <v>4.0007309313388403E-3</v>
      </c>
      <c r="X31" s="20">
        <f>逆行列係数!X31/逆行列係数!$X$25</f>
        <v>1.5139949746311629E-2</v>
      </c>
      <c r="Y31" s="20">
        <f>逆行列係数!Y31/逆行列係数!$Y$26</f>
        <v>1.3985324527826203E-2</v>
      </c>
      <c r="Z31" s="20">
        <f>逆行列係数!Z31/逆行列係数!$Z$27</f>
        <v>1.7414255468164989E-2</v>
      </c>
      <c r="AA31" s="20">
        <f>逆行列係数!AA31/逆行列係数!$AA$28</f>
        <v>2.2260324056339462E-2</v>
      </c>
      <c r="AB31" s="20">
        <f>逆行列係数!AB31/逆行列係数!$AB$29</f>
        <v>2.4833693607961702E-2</v>
      </c>
      <c r="AC31" s="20">
        <f>逆行列係数!AC31/逆行列係数!$AC$30</f>
        <v>1.7643107320053555E-2</v>
      </c>
      <c r="AD31" s="20">
        <f>逆行列係数!AD31/逆行列係数!$AD$31</f>
        <v>1</v>
      </c>
      <c r="AE31" s="20">
        <f>逆行列係数!AE31/逆行列係数!$AE$32</f>
        <v>6.1239443774686389E-2</v>
      </c>
      <c r="AF31" s="20">
        <f>逆行列係数!AF31/逆行列係数!$AF$33</f>
        <v>2.3233471341101684E-2</v>
      </c>
      <c r="AG31" s="20">
        <f>逆行列係数!AG31/逆行列係数!$AG$34</f>
        <v>7.7712376245492746E-3</v>
      </c>
      <c r="AH31" s="20">
        <f>逆行列係数!AH31/逆行列係数!$AH$35</f>
        <v>1.8371684404129038E-2</v>
      </c>
      <c r="AI31" s="20">
        <f>逆行列係数!AI31/逆行列係数!$AI$36</f>
        <v>8.8534621973733393E-3</v>
      </c>
      <c r="AJ31" s="20">
        <f>逆行列係数!AJ31/逆行列係数!$AJ$37</f>
        <v>9.5570954336502856E-3</v>
      </c>
      <c r="AK31" s="20">
        <f>逆行列係数!AK31/逆行列係数!$AK$38</f>
        <v>2.2812834983484902E-2</v>
      </c>
      <c r="AL31" s="20">
        <f>逆行列係数!AL31/逆行列係数!$AL$39</f>
        <v>7.1452864027123485E-3</v>
      </c>
      <c r="AM31" s="20">
        <f>逆行列係数!AM31/逆行列係数!$AM$40</f>
        <v>1.1280768953502175E-2</v>
      </c>
      <c r="AN31" s="20">
        <f>逆行列係数!AN31/逆行列係数!$AN$41</f>
        <v>4.8296431359886082E-3</v>
      </c>
      <c r="AO31" s="1119">
        <f>逆行列係数!AO31/逆行列係数!$AO$42</f>
        <v>1.1288578426198102E-2</v>
      </c>
    </row>
    <row r="32" spans="1:41">
      <c r="A32" s="685">
        <v>29</v>
      </c>
      <c r="B32" s="9" t="s">
        <v>21</v>
      </c>
      <c r="C32" s="871">
        <f>逆行列係数!C32/逆行列係数!$C$4</f>
        <v>3.2120964946684922E-3</v>
      </c>
      <c r="D32" s="20">
        <f>逆行列係数!D32/逆行列係数!$D$5</f>
        <v>2.0887411158872831E-3</v>
      </c>
      <c r="E32" s="20">
        <f>逆行列係数!E32/逆行列係数!$E$6</f>
        <v>2.1930168904570652E-3</v>
      </c>
      <c r="F32" s="20">
        <f>逆行列係数!F32/逆行列係数!$F$7</f>
        <v>1.497598570240666E-2</v>
      </c>
      <c r="G32" s="20">
        <f>逆行列係数!G32/逆行列係数!$G$8</f>
        <v>5.5226981108842639E-3</v>
      </c>
      <c r="H32" s="20">
        <f>逆行列係数!H32/逆行列係数!$H$9</f>
        <v>7.0586018384974974E-3</v>
      </c>
      <c r="I32" s="20">
        <f>逆行列係数!I32/逆行列係数!$I$10</f>
        <v>4.3147296122175056E-3</v>
      </c>
      <c r="J32" s="20">
        <f>逆行列係数!J32/逆行列係数!$J$11</f>
        <v>5.3134965801565296E-3</v>
      </c>
      <c r="K32" s="20">
        <f>逆行列係数!K32/逆行列係数!$K$12</f>
        <v>3.6712642807193727E-3</v>
      </c>
      <c r="L32" s="20">
        <f>逆行列係数!L32/逆行列係数!$L$13</f>
        <v>4.8097205579918706E-3</v>
      </c>
      <c r="M32" s="20">
        <f>逆行列係数!M32/逆行列係数!$M$14</f>
        <v>5.2977911381553314E-3</v>
      </c>
      <c r="N32" s="20">
        <f>逆行列係数!N32/逆行列係数!$N$15</f>
        <v>4.1781405611370764E-3</v>
      </c>
      <c r="O32" s="20">
        <f>逆行列係数!O32/逆行列係数!$O$16</f>
        <v>2.5775687983617935E-3</v>
      </c>
      <c r="P32" s="20">
        <f>逆行列係数!P32/逆行列係数!$P$17</f>
        <v>7.3441881176949282E-3</v>
      </c>
      <c r="Q32" s="20">
        <f>逆行列係数!Q32/逆行列係数!$Q$18</f>
        <v>4.8794005711921117E-3</v>
      </c>
      <c r="R32" s="20">
        <f>逆行列係数!R32/逆行列係数!$R$19</f>
        <v>4.4741819817926244E-3</v>
      </c>
      <c r="S32" s="20">
        <f>逆行列係数!S32/逆行列係数!$S$20</f>
        <v>3.302463190128304E-3</v>
      </c>
      <c r="T32" s="20">
        <f>逆行列係数!T32/逆行列係数!$T$21</f>
        <v>3.0216713475364424E-3</v>
      </c>
      <c r="U32" s="20">
        <f>逆行列係数!U32/逆行列係数!$U$22</f>
        <v>3.7520997093532754E-3</v>
      </c>
      <c r="V32" s="20">
        <f>逆行列係数!V32/逆行列係数!$V$23</f>
        <v>3.5607411503918015E-3</v>
      </c>
      <c r="W32" s="20">
        <f>逆行列係数!W32/逆行列係数!$W$24</f>
        <v>1.7570308293309428E-3</v>
      </c>
      <c r="X32" s="20">
        <f>逆行列係数!X32/逆行列係数!$X$25</f>
        <v>5.5349093715899612E-3</v>
      </c>
      <c r="Y32" s="20">
        <f>逆行列係数!Y32/逆行列係数!$Y$26</f>
        <v>5.9203056462111192E-3</v>
      </c>
      <c r="Z32" s="20">
        <f>逆行列係数!Z32/逆行列係数!$Z$27</f>
        <v>6.6198354365035851E-3</v>
      </c>
      <c r="AA32" s="20">
        <f>逆行列係数!AA32/逆行列係数!$AA$28</f>
        <v>4.0843464967073966E-3</v>
      </c>
      <c r="AB32" s="20">
        <f>逆行列係数!AB32/逆行列係数!$AB$29</f>
        <v>4.5094866385162581E-3</v>
      </c>
      <c r="AC32" s="20">
        <f>逆行列係数!AC32/逆行列係数!$AC$30</f>
        <v>2.6118847991935059E-2</v>
      </c>
      <c r="AD32" s="20">
        <f>逆行列係数!AD32/逆行列係数!$AD$31</f>
        <v>1.5552797675121603E-2</v>
      </c>
      <c r="AE32" s="20">
        <f>逆行列係数!AE32/逆行列係数!$AE$32</f>
        <v>1</v>
      </c>
      <c r="AF32" s="20">
        <f>逆行列係数!AF32/逆行列係数!$AF$33</f>
        <v>1.9472019234083964E-2</v>
      </c>
      <c r="AG32" s="20">
        <f>逆行列係数!AG32/逆行列係数!$AG$34</f>
        <v>1.5321942345598714E-2</v>
      </c>
      <c r="AH32" s="20">
        <f>逆行列係数!AH32/逆行列係数!$AH$35</f>
        <v>2.9781159174843918E-3</v>
      </c>
      <c r="AI32" s="20">
        <f>逆行列係数!AI32/逆行列係数!$AI$36</f>
        <v>6.1405292604569126E-3</v>
      </c>
      <c r="AJ32" s="20">
        <f>逆行列係数!AJ32/逆行列係数!$AJ$37</f>
        <v>1.5676917854939746E-2</v>
      </c>
      <c r="AK32" s="20">
        <f>逆行列係数!AK32/逆行列係数!$AK$38</f>
        <v>2.066059396604018E-2</v>
      </c>
      <c r="AL32" s="20">
        <f>逆行列係数!AL32/逆行列係数!$AL$39</f>
        <v>7.8515699551032717E-3</v>
      </c>
      <c r="AM32" s="20">
        <f>逆行列係数!AM32/逆行列係数!$AM$40</f>
        <v>1.6645920533961925E-2</v>
      </c>
      <c r="AN32" s="20">
        <f>逆行列係数!AN32/逆行列係数!$AN$41</f>
        <v>5.043964956638323E-3</v>
      </c>
      <c r="AO32" s="1119">
        <f>逆行列係数!AO32/逆行列係数!$AO$42</f>
        <v>3.2106636961947238E-2</v>
      </c>
    </row>
    <row r="33" spans="1:41">
      <c r="A33" s="686">
        <v>30</v>
      </c>
      <c r="B33" s="1105" t="s">
        <v>32</v>
      </c>
      <c r="C33" s="1125">
        <f>逆行列係数!C33/逆行列係数!$C$4</f>
        <v>3.8714043413997298E-2</v>
      </c>
      <c r="D33" s="1124">
        <f>逆行列係数!D33/逆行列係数!$D$5</f>
        <v>3.7919768974230432E-2</v>
      </c>
      <c r="E33" s="1124">
        <f>逆行列係数!E33/逆行列係数!$E$6</f>
        <v>2.8473229541036142E-2</v>
      </c>
      <c r="F33" s="1124">
        <f>逆行列係数!F33/逆行列係数!$F$7</f>
        <v>0.10044116410449548</v>
      </c>
      <c r="G33" s="1124">
        <f>逆行列係数!G33/逆行列係数!$G$8</f>
        <v>2.9694970749582626E-2</v>
      </c>
      <c r="H33" s="1124">
        <f>逆行列係数!H33/逆行列係数!$H$9</f>
        <v>2.1372562738869637E-2</v>
      </c>
      <c r="I33" s="1124">
        <f>逆行列係数!I33/逆行列係数!$I$10</f>
        <v>3.3188778662616859E-2</v>
      </c>
      <c r="J33" s="1124">
        <f>逆行列係数!J33/逆行列係数!$J$11</f>
        <v>2.0827621895237694E-2</v>
      </c>
      <c r="K33" s="1124">
        <f>逆行列係数!K33/逆行列係数!$K$12</f>
        <v>4.2176564222126754E-2</v>
      </c>
      <c r="L33" s="1124">
        <f>逆行列係数!L33/逆行列係数!$L$13</f>
        <v>1.6351848343531736E-2</v>
      </c>
      <c r="M33" s="1124">
        <f>逆行列係数!M33/逆行列係数!$M$14</f>
        <v>4.0626662638639829E-2</v>
      </c>
      <c r="N33" s="1124">
        <f>逆行列係数!N33/逆行列係数!$N$15</f>
        <v>2.0369913299558586E-2</v>
      </c>
      <c r="O33" s="1124">
        <f>逆行列係数!O33/逆行列係数!$O$16</f>
        <v>2.5159079854935259E-2</v>
      </c>
      <c r="P33" s="1124">
        <f>逆行列係数!P33/逆行列係数!$P$17</f>
        <v>2.3934560981573188E-2</v>
      </c>
      <c r="Q33" s="1124">
        <f>逆行列係数!Q33/逆行列係数!$Q$18</f>
        <v>1.7169400088454554E-2</v>
      </c>
      <c r="R33" s="1124">
        <f>逆行列係数!R33/逆行列係数!$R$19</f>
        <v>1.5187037915929989E-2</v>
      </c>
      <c r="S33" s="1124">
        <f>逆行列係数!S33/逆行列係数!$S$20</f>
        <v>1.8491245113688631E-2</v>
      </c>
      <c r="T33" s="1124">
        <f>逆行列係数!T33/逆行列係数!$T$21</f>
        <v>1.5283807626395021E-2</v>
      </c>
      <c r="U33" s="1124">
        <f>逆行列係数!U33/逆行列係数!$U$22</f>
        <v>1.6028016318130847E-2</v>
      </c>
      <c r="V33" s="1124">
        <f>逆行列係数!V33/逆行列係数!$V$23</f>
        <v>1.7569034597318699E-2</v>
      </c>
      <c r="W33" s="1124">
        <f>逆行列係数!W33/逆行列係数!$W$24</f>
        <v>1.1551598413678503E-2</v>
      </c>
      <c r="X33" s="1124">
        <f>逆行列係数!X33/逆行列係数!$X$25</f>
        <v>8.6968689788267287E-2</v>
      </c>
      <c r="Y33" s="1124">
        <f>逆行列係数!Y33/逆行列係数!$Y$26</f>
        <v>3.2881875213973288E-2</v>
      </c>
      <c r="Z33" s="1124">
        <f>逆行列係数!Z33/逆行列係数!$Z$27</f>
        <v>2.5918560241278976E-2</v>
      </c>
      <c r="AA33" s="1124">
        <f>逆行列係数!AA33/逆行列係数!$AA$28</f>
        <v>1.8107319318376693E-2</v>
      </c>
      <c r="AB33" s="1124">
        <f>逆行列係数!AB33/逆行列係数!$AB$29</f>
        <v>4.2848227019945381E-2</v>
      </c>
      <c r="AC33" s="1124">
        <f>逆行列係数!AC33/逆行列係数!$AC$30</f>
        <v>7.5396514653481739E-2</v>
      </c>
      <c r="AD33" s="1124">
        <f>逆行列係数!AD33/逆行列係数!$AD$31</f>
        <v>2.5197283727116521E-2</v>
      </c>
      <c r="AE33" s="1124">
        <f>逆行列係数!AE33/逆行列係数!$AE$32</f>
        <v>3.0388299858451558E-3</v>
      </c>
      <c r="AF33" s="1124">
        <f>逆行列係数!AF33/逆行列係数!$AF$33</f>
        <v>1</v>
      </c>
      <c r="AG33" s="1124">
        <f>逆行列係数!AG33/逆行列係数!$AG$34</f>
        <v>2.0073984922272164E-2</v>
      </c>
      <c r="AH33" s="1124">
        <f>逆行列係数!AH33/逆行列係数!$AH$35</f>
        <v>2.3988499288494933E-2</v>
      </c>
      <c r="AI33" s="1124">
        <f>逆行列係数!AI33/逆行列係数!$AI$36</f>
        <v>2.1382036720766127E-2</v>
      </c>
      <c r="AJ33" s="1124">
        <f>逆行列係数!AJ33/逆行列係数!$AJ$37</f>
        <v>1.4381720810122163E-2</v>
      </c>
      <c r="AK33" s="1124">
        <f>逆行列係数!AK33/逆行列係数!$AK$38</f>
        <v>2.9674216218138177E-2</v>
      </c>
      <c r="AL33" s="1124">
        <f>逆行列係数!AL33/逆行列係数!$AL$39</f>
        <v>1.3275131170651374E-2</v>
      </c>
      <c r="AM33" s="1124">
        <f>逆行列係数!AM33/逆行列係数!$AM$40</f>
        <v>3.6063261355926919E-2</v>
      </c>
      <c r="AN33" s="1124">
        <f>逆行列係数!AN33/逆行列係数!$AN$41</f>
        <v>4.7851119676695655E-2</v>
      </c>
      <c r="AO33" s="1123">
        <f>逆行列係数!AO33/逆行列係数!$AO$42</f>
        <v>6.6303029990254142E-2</v>
      </c>
    </row>
    <row r="34" spans="1:41">
      <c r="A34" s="685">
        <v>31</v>
      </c>
      <c r="B34" s="9" t="s">
        <v>22</v>
      </c>
      <c r="C34" s="1122">
        <f>逆行列係数!C34/逆行列係数!$C$4</f>
        <v>5.9715154471481798E-3</v>
      </c>
      <c r="D34" s="1121">
        <f>逆行列係数!D34/逆行列係数!$D$5</f>
        <v>3.2880592545352929E-3</v>
      </c>
      <c r="E34" s="1121">
        <f>逆行列係数!E34/逆行列係数!$E$6</f>
        <v>7.0454513875631867E-3</v>
      </c>
      <c r="F34" s="1121">
        <f>逆行列係数!F34/逆行列係数!$F$7</f>
        <v>1.391130281719289E-2</v>
      </c>
      <c r="G34" s="1121">
        <f>逆行列係数!G34/逆行列係数!$G$8</f>
        <v>7.9625899580624774E-3</v>
      </c>
      <c r="H34" s="1121">
        <f>逆行列係数!H34/逆行列係数!$H$9</f>
        <v>8.6902929109800766E-3</v>
      </c>
      <c r="I34" s="1121">
        <f>逆行列係数!I34/逆行列係数!$I$10</f>
        <v>7.4532729575769322E-3</v>
      </c>
      <c r="J34" s="1121">
        <f>逆行列係数!J34/逆行列係数!$J$11</f>
        <v>2.4811809096788033E-2</v>
      </c>
      <c r="K34" s="1121">
        <f>逆行列係数!K34/逆行列係数!$K$12</f>
        <v>6.1561072360823395E-3</v>
      </c>
      <c r="L34" s="1121">
        <f>逆行列係数!L34/逆行列係数!$L$13</f>
        <v>7.9532688126180504E-3</v>
      </c>
      <c r="M34" s="1121">
        <f>逆行列係数!M34/逆行列係数!$M$14</f>
        <v>7.5036460242736544E-3</v>
      </c>
      <c r="N34" s="1121">
        <f>逆行列係数!N34/逆行列係数!$N$15</f>
        <v>6.3456385846685556E-3</v>
      </c>
      <c r="O34" s="1121">
        <f>逆行列係数!O34/逆行列係数!$O$16</f>
        <v>7.0751887734292456E-3</v>
      </c>
      <c r="P34" s="1121">
        <f>逆行列係数!P34/逆行列係数!$P$17</f>
        <v>7.7394103959747863E-3</v>
      </c>
      <c r="Q34" s="1121">
        <f>逆行列係数!Q34/逆行列係数!$Q$18</f>
        <v>7.0629540724375514E-3</v>
      </c>
      <c r="R34" s="1121">
        <f>逆行列係数!R34/逆行列係数!$R$19</f>
        <v>1.295054121616809E-2</v>
      </c>
      <c r="S34" s="1121">
        <f>逆行列係数!S34/逆行列係数!$S$20</f>
        <v>9.0534897093179061E-3</v>
      </c>
      <c r="T34" s="1121">
        <f>逆行列係数!T34/逆行列係数!$T$21</f>
        <v>9.7546404113939868E-3</v>
      </c>
      <c r="U34" s="1121">
        <f>逆行列係数!U34/逆行列係数!$U$22</f>
        <v>1.3190830165931415E-2</v>
      </c>
      <c r="V34" s="1121">
        <f>逆行列係数!V34/逆行列係数!$V$23</f>
        <v>1.4004300002959177E-2</v>
      </c>
      <c r="W34" s="1121">
        <f>逆行列係数!W34/逆行列係数!$W$24</f>
        <v>4.4415856650910591E-3</v>
      </c>
      <c r="X34" s="1121">
        <f>逆行列係数!X34/逆行列係数!$X$25</f>
        <v>9.0051513646293505E-3</v>
      </c>
      <c r="Y34" s="1121">
        <f>逆行列係数!Y34/逆行列係数!$Y$26</f>
        <v>1.2280322024931088E-2</v>
      </c>
      <c r="Z34" s="1121">
        <f>逆行列係数!Z34/逆行列係数!$Z$27</f>
        <v>1.256465881901061E-2</v>
      </c>
      <c r="AA34" s="1121">
        <f>逆行列係数!AA34/逆行列係数!$AA$28</f>
        <v>3.5862167902332286E-2</v>
      </c>
      <c r="AB34" s="1121">
        <f>逆行列係数!AB34/逆行列係数!$AB$29</f>
        <v>1.2947518148518682E-2</v>
      </c>
      <c r="AC34" s="1121">
        <f>逆行列係数!AC34/逆行列係数!$AC$30</f>
        <v>3.3612752493881133E-2</v>
      </c>
      <c r="AD34" s="1121">
        <f>逆行列係数!AD34/逆行列係数!$AD$31</f>
        <v>4.6848529826906925E-2</v>
      </c>
      <c r="AE34" s="1121">
        <f>逆行列係数!AE34/逆行列係数!$AE$32</f>
        <v>4.4755887301592065E-3</v>
      </c>
      <c r="AF34" s="1121">
        <f>逆行列係数!AF34/逆行列係数!$AF$33</f>
        <v>1.2858514373436589E-2</v>
      </c>
      <c r="AG34" s="1121">
        <f>逆行列係数!AG34/逆行列係数!$AG$34</f>
        <v>1</v>
      </c>
      <c r="AH34" s="1121">
        <f>逆行列係数!AH34/逆行列係数!$AH$35</f>
        <v>2.5820729148468027E-2</v>
      </c>
      <c r="AI34" s="1121">
        <f>逆行列係数!AI34/逆行列係数!$AI$36</f>
        <v>2.0317499538417841E-2</v>
      </c>
      <c r="AJ34" s="1121">
        <f>逆行列係数!AJ34/逆行列係数!$AJ$37</f>
        <v>1.26679023110026E-2</v>
      </c>
      <c r="AK34" s="1121">
        <f>逆行列係数!AK34/逆行列係数!$AK$38</f>
        <v>5.9377275072243899E-2</v>
      </c>
      <c r="AL34" s="1121">
        <f>逆行列係数!AL34/逆行列係数!$AL$39</f>
        <v>3.7168284856842378E-2</v>
      </c>
      <c r="AM34" s="1121">
        <f>逆行列係数!AM34/逆行列係数!$AM$40</f>
        <v>1.9848945096146185E-2</v>
      </c>
      <c r="AN34" s="1121">
        <f>逆行列係数!AN34/逆行列係数!$AN$41</f>
        <v>6.4153758813161798E-3</v>
      </c>
      <c r="AO34" s="1120">
        <f>逆行列係数!AO34/逆行列係数!$AO$42</f>
        <v>6.5394242645317624E-2</v>
      </c>
    </row>
    <row r="35" spans="1:41">
      <c r="A35" s="685">
        <v>32</v>
      </c>
      <c r="B35" s="9" t="s">
        <v>23</v>
      </c>
      <c r="C35" s="871">
        <f>逆行列係数!C35/逆行列係数!$C$4</f>
        <v>1.3362362180357262E-3</v>
      </c>
      <c r="D35" s="20">
        <f>逆行列係数!D35/逆行列係数!$D$5</f>
        <v>1.0098714193411771E-3</v>
      </c>
      <c r="E35" s="20">
        <f>逆行列係数!E35/逆行列係数!$E$6</f>
        <v>2.2694916845590715E-3</v>
      </c>
      <c r="F35" s="20">
        <f>逆行列係数!F35/逆行列係数!$F$7</f>
        <v>2.8269957284252742E-3</v>
      </c>
      <c r="G35" s="20">
        <f>逆行列係数!G35/逆行列係数!$G$8</f>
        <v>1.6492045266353549E-3</v>
      </c>
      <c r="H35" s="20">
        <f>逆行列係数!H35/逆行列係数!$H$9</f>
        <v>1.1339398134752406E-3</v>
      </c>
      <c r="I35" s="20">
        <f>逆行列係数!I35/逆行列係数!$I$10</f>
        <v>1.9871265582334639E-3</v>
      </c>
      <c r="J35" s="20">
        <f>逆行列係数!J35/逆行列係数!$J$11</f>
        <v>6.5332944429505888E-4</v>
      </c>
      <c r="K35" s="20">
        <f>逆行列係数!K35/逆行列係数!$K$12</f>
        <v>1.2349376246598288E-3</v>
      </c>
      <c r="L35" s="20">
        <f>逆行列係数!L35/逆行列係数!$L$13</f>
        <v>6.536957453930597E-4</v>
      </c>
      <c r="M35" s="20">
        <f>逆行列係数!M35/逆行列係数!$M$14</f>
        <v>1.4782955914348476E-3</v>
      </c>
      <c r="N35" s="20">
        <f>逆行列係数!N35/逆行列係数!$N$15</f>
        <v>2.4694158127365538E-3</v>
      </c>
      <c r="O35" s="20">
        <f>逆行列係数!O35/逆行列係数!$O$16</f>
        <v>9.9849188637667345E-4</v>
      </c>
      <c r="P35" s="20">
        <f>逆行列係数!P35/逆行列係数!$P$17</f>
        <v>9.5957884168323992E-4</v>
      </c>
      <c r="Q35" s="20">
        <f>逆行列係数!Q35/逆行列係数!$Q$18</f>
        <v>1.7956729213520629E-3</v>
      </c>
      <c r="R35" s="20">
        <f>逆行列係数!R35/逆行列係数!$R$19</f>
        <v>1.2076089419029389E-3</v>
      </c>
      <c r="S35" s="20">
        <f>逆行列係数!S35/逆行列係数!$S$20</f>
        <v>6.9349589391352461E-4</v>
      </c>
      <c r="T35" s="20">
        <f>逆行列係数!T35/逆行列係数!$T$21</f>
        <v>3.4954184405544954E-4</v>
      </c>
      <c r="U35" s="20">
        <f>逆行列係数!U35/逆行列係数!$U$22</f>
        <v>8.2521293156394651E-4</v>
      </c>
      <c r="V35" s="20">
        <f>逆行列係数!V35/逆行列係数!$V$23</f>
        <v>5.0305694801900454E-4</v>
      </c>
      <c r="W35" s="20">
        <f>逆行列係数!W35/逆行列係数!$W$24</f>
        <v>2.5221208428945034E-4</v>
      </c>
      <c r="X35" s="20">
        <f>逆行列係数!X35/逆行列係数!$X$25</f>
        <v>8.2156660111517188E-4</v>
      </c>
      <c r="Y35" s="20">
        <f>逆行列係数!Y35/逆行列係数!$Y$26</f>
        <v>3.0357796826723134E-3</v>
      </c>
      <c r="Z35" s="20">
        <f>逆行列係数!Z35/逆行列係数!$Z$27</f>
        <v>9.5923499883118356E-4</v>
      </c>
      <c r="AA35" s="20">
        <f>逆行列係数!AA35/逆行列係数!$AA$28</f>
        <v>2.344591433852892E-3</v>
      </c>
      <c r="AB35" s="20">
        <f>逆行列係数!AB35/逆行列係数!$AB$29</f>
        <v>4.975636928474322E-3</v>
      </c>
      <c r="AC35" s="20">
        <f>逆行列係数!AC35/逆行列係数!$AC$30</f>
        <v>1.8585457608941518E-3</v>
      </c>
      <c r="AD35" s="20">
        <f>逆行列係数!AD35/逆行列係数!$AD$31</f>
        <v>1.3030707986081251E-3</v>
      </c>
      <c r="AE35" s="20">
        <f>逆行列係数!AE35/逆行列係数!$AE$32</f>
        <v>2.602402721154612E-4</v>
      </c>
      <c r="AF35" s="20">
        <f>逆行列係数!AF35/逆行列係数!$AF$33</f>
        <v>1.5739658454022544E-3</v>
      </c>
      <c r="AG35" s="20">
        <f>逆行列係数!AG35/逆行列係数!$AG$34</f>
        <v>1.0980348499419681E-3</v>
      </c>
      <c r="AH35" s="20">
        <f>逆行列係数!AH35/逆行列係数!$AH$35</f>
        <v>1</v>
      </c>
      <c r="AI35" s="20">
        <f>逆行列係数!AI35/逆行列係数!$AI$36</f>
        <v>2.1262651392065022E-3</v>
      </c>
      <c r="AJ35" s="20">
        <f>逆行列係数!AJ35/逆行列係数!$AJ$37</f>
        <v>1.0993118682519525E-3</v>
      </c>
      <c r="AK35" s="20">
        <f>逆行列係数!AK35/逆行列係数!$AK$38</f>
        <v>1.4727366411638658E-3</v>
      </c>
      <c r="AL35" s="20">
        <f>逆行列係数!AL35/逆行列係数!$AL$39</f>
        <v>9.3045215262456936E-4</v>
      </c>
      <c r="AM35" s="20">
        <f>逆行列係数!AM35/逆行列係数!$AM$40</f>
        <v>1.1926569723775119E-3</v>
      </c>
      <c r="AN35" s="20">
        <f>逆行列係数!AN35/逆行列係数!$AN$41</f>
        <v>6.5946967397725246E-4</v>
      </c>
      <c r="AO35" s="1119">
        <f>逆行列係数!AO35/逆行列係数!$AO$42</f>
        <v>0.24659875343475637</v>
      </c>
    </row>
    <row r="36" spans="1:41">
      <c r="A36" s="685">
        <v>33</v>
      </c>
      <c r="B36" s="9" t="s">
        <v>24</v>
      </c>
      <c r="C36" s="871">
        <f>逆行列係数!C36/逆行列係数!$C$4</f>
        <v>9.1776540420098263E-5</v>
      </c>
      <c r="D36" s="20">
        <f>逆行列係数!D36/逆行列係数!$D$5</f>
        <v>2.1610488985036749E-4</v>
      </c>
      <c r="E36" s="20">
        <f>逆行列係数!E36/逆行列係数!$E$6</f>
        <v>6.3994756773933081E-5</v>
      </c>
      <c r="F36" s="20">
        <f>逆行列係数!F36/逆行列係数!$F$7</f>
        <v>2.2795686718137166E-4</v>
      </c>
      <c r="G36" s="20">
        <f>逆行列係数!G36/逆行列係数!$G$8</f>
        <v>4.0000893539729687E-4</v>
      </c>
      <c r="H36" s="20">
        <f>逆行列係数!H36/逆行列係数!$H$9</f>
        <v>1.1445092860564499E-4</v>
      </c>
      <c r="I36" s="20">
        <f>逆行列係数!I36/逆行列係数!$I$10</f>
        <v>2.4393666373493579E-4</v>
      </c>
      <c r="J36" s="20">
        <f>逆行列係数!J36/逆行列係数!$J$11</f>
        <v>3.9414368303984675E-4</v>
      </c>
      <c r="K36" s="20">
        <f>逆行列係数!K36/逆行列係数!$K$12</f>
        <v>7.7955732244924561E-5</v>
      </c>
      <c r="L36" s="20">
        <f>逆行列係数!L36/逆行列係数!$L$13</f>
        <v>2.3024920211747797E-4</v>
      </c>
      <c r="M36" s="20">
        <f>逆行列係数!M36/逆行列係数!$M$14</f>
        <v>1.5448512352224974E-4</v>
      </c>
      <c r="N36" s="20">
        <f>逆行列係数!N36/逆行列係数!$N$15</f>
        <v>2.3928900425667626E-4</v>
      </c>
      <c r="O36" s="20">
        <f>逆行列係数!O36/逆行列係数!$O$16</f>
        <v>1.1633278670867924E-4</v>
      </c>
      <c r="P36" s="20">
        <f>逆行列係数!P36/逆行列係数!$P$17</f>
        <v>7.0322415996615752E-4</v>
      </c>
      <c r="Q36" s="20">
        <f>逆行列係数!Q36/逆行列係数!$Q$18</f>
        <v>7.248055616000485E-4</v>
      </c>
      <c r="R36" s="20">
        <f>逆行列係数!R36/逆行列係数!$R$19</f>
        <v>4.7488422171427375E-4</v>
      </c>
      <c r="S36" s="20">
        <f>逆行列係数!S36/逆行列係数!$S$20</f>
        <v>3.607838832284641E-4</v>
      </c>
      <c r="T36" s="20">
        <f>逆行列係数!T36/逆行列係数!$T$21</f>
        <v>1.2472701640028198E-3</v>
      </c>
      <c r="U36" s="20">
        <f>逆行列係数!U36/逆行列係数!$U$22</f>
        <v>8.8327588156080156E-4</v>
      </c>
      <c r="V36" s="20">
        <f>逆行列係数!V36/逆行列係数!$V$23</f>
        <v>1.8987784911859221E-3</v>
      </c>
      <c r="W36" s="20">
        <f>逆行列係数!W36/逆行列係数!$W$24</f>
        <v>1.7192182298156569E-4</v>
      </c>
      <c r="X36" s="20">
        <f>逆行列係数!X36/逆行列係数!$X$25</f>
        <v>2.103795252824489E-4</v>
      </c>
      <c r="Y36" s="20">
        <f>逆行列係数!Y36/逆行列係数!$Y$26</f>
        <v>2.5904793506546564E-4</v>
      </c>
      <c r="Z36" s="20">
        <f>逆行列係数!Z36/逆行列係数!$Z$27</f>
        <v>6.8088315325159096E-4</v>
      </c>
      <c r="AA36" s="20">
        <f>逆行列係数!AA36/逆行列係数!$AA$28</f>
        <v>3.0547191360394079E-4</v>
      </c>
      <c r="AB36" s="20">
        <f>逆行列係数!AB36/逆行列係数!$AB$29</f>
        <v>2.7459910515669324E-4</v>
      </c>
      <c r="AC36" s="20">
        <f>逆行列係数!AC36/逆行列係数!$AC$30</f>
        <v>4.2278502846855164E-4</v>
      </c>
      <c r="AD36" s="20">
        <f>逆行列係数!AD36/逆行列係数!$AD$31</f>
        <v>4.510604252385819E-4</v>
      </c>
      <c r="AE36" s="20">
        <f>逆行列係数!AE36/逆行列係数!$AE$32</f>
        <v>4.0598945342404062E-5</v>
      </c>
      <c r="AF36" s="20">
        <f>逆行列係数!AF36/逆行列係数!$AF$33</f>
        <v>5.8387717878108879E-4</v>
      </c>
      <c r="AG36" s="20">
        <f>逆行列係数!AG36/逆行列係数!$AG$34</f>
        <v>3.8828871485419459E-3</v>
      </c>
      <c r="AH36" s="20">
        <f>逆行列係数!AH36/逆行列係数!$AH$35</f>
        <v>2.3192260474850674E-4</v>
      </c>
      <c r="AI36" s="20">
        <f>逆行列係数!AI36/逆行列係数!$AI$36</f>
        <v>1</v>
      </c>
      <c r="AJ36" s="20">
        <f>逆行列係数!AJ36/逆行列係数!$AJ$37</f>
        <v>1.7191906928758156E-4</v>
      </c>
      <c r="AK36" s="20">
        <f>逆行列係数!AK36/逆行列係数!$AK$38</f>
        <v>2.8535951241280452E-4</v>
      </c>
      <c r="AL36" s="20">
        <f>逆行列係数!AL36/逆行列係数!$AL$39</f>
        <v>5.6573731111334274E-4</v>
      </c>
      <c r="AM36" s="20">
        <f>逆行列係数!AM36/逆行列係数!$AM$40</f>
        <v>5.3299862698813049E-4</v>
      </c>
      <c r="AN36" s="20">
        <f>逆行列係数!AN36/逆行列係数!$AN$41</f>
        <v>1.1580848931556451E-4</v>
      </c>
      <c r="AO36" s="1119">
        <f>逆行列係数!AO36/逆行列係数!$AO$42</f>
        <v>4.9505519413375204E-4</v>
      </c>
    </row>
    <row r="37" spans="1:41">
      <c r="A37" s="685">
        <v>34</v>
      </c>
      <c r="B37" s="9" t="s">
        <v>31</v>
      </c>
      <c r="C37" s="871">
        <f>逆行列係数!C37/逆行列係数!$C$4</f>
        <v>1.9886925496830838E-4</v>
      </c>
      <c r="D37" s="20">
        <f>逆行列係数!D37/逆行列係数!$D$5</f>
        <v>4.900886985033298E-5</v>
      </c>
      <c r="E37" s="20">
        <f>逆行列係数!E37/逆行列係数!$E$6</f>
        <v>5.7069215355361113E-5</v>
      </c>
      <c r="F37" s="20">
        <f>逆行列係数!F37/逆行列係数!$F$7</f>
        <v>1.3921958450901708E-4</v>
      </c>
      <c r="G37" s="20">
        <f>逆行列係数!G37/逆行列係数!$G$8</f>
        <v>7.0696434696882807E-5</v>
      </c>
      <c r="H37" s="20">
        <f>逆行列係数!H37/逆行列係数!$H$9</f>
        <v>4.4919330196547684E-5</v>
      </c>
      <c r="I37" s="20">
        <f>逆行列係数!I37/逆行列係数!$I$10</f>
        <v>6.2259928865874816E-5</v>
      </c>
      <c r="J37" s="20">
        <f>逆行列係数!J37/逆行列係数!$J$11</f>
        <v>1.0725933300037348E-4</v>
      </c>
      <c r="K37" s="20">
        <f>逆行列係数!K37/逆行列係数!$K$12</f>
        <v>5.8264874817859182E-5</v>
      </c>
      <c r="L37" s="20">
        <f>逆行列係数!L37/逆行列係数!$L$13</f>
        <v>3.279345684373331E-5</v>
      </c>
      <c r="M37" s="20">
        <f>逆行列係数!M37/逆行列係数!$M$14</f>
        <v>6.2990629346453374E-5</v>
      </c>
      <c r="N37" s="20">
        <f>逆行列係数!N37/逆行列係数!$N$15</f>
        <v>5.4559351612211817E-5</v>
      </c>
      <c r="O37" s="20">
        <f>逆行列係数!O37/逆行列係数!$O$16</f>
        <v>4.5440087932516037E-5</v>
      </c>
      <c r="P37" s="20">
        <f>逆行列係数!P37/逆行列係数!$P$17</f>
        <v>4.2180440382710874E-5</v>
      </c>
      <c r="Q37" s="20">
        <f>逆行列係数!Q37/逆行列係数!$Q$18</f>
        <v>4.3238768748694329E-5</v>
      </c>
      <c r="R37" s="20">
        <f>逆行列係数!R37/逆行列係数!$R$19</f>
        <v>4.0163198595204682E-5</v>
      </c>
      <c r="S37" s="20">
        <f>逆行列係数!S37/逆行列係数!$S$20</f>
        <v>3.5993830475615122E-5</v>
      </c>
      <c r="T37" s="20">
        <f>逆行列係数!T37/逆行列係数!$T$21</f>
        <v>2.99796624353013E-5</v>
      </c>
      <c r="U37" s="20">
        <f>逆行列係数!U37/逆行列係数!$U$22</f>
        <v>3.7483287046448751E-5</v>
      </c>
      <c r="V37" s="20">
        <f>逆行列係数!V37/逆行列係数!$V$23</f>
        <v>3.5787303043591944E-5</v>
      </c>
      <c r="W37" s="20">
        <f>逆行列係数!W37/逆行列係数!$W$24</f>
        <v>1.9507854639821655E-5</v>
      </c>
      <c r="X37" s="20">
        <f>逆行列係数!X37/逆行列係数!$X$25</f>
        <v>9.8611263272752362E-5</v>
      </c>
      <c r="Y37" s="20">
        <f>逆行列係数!Y37/逆行列係数!$Y$26</f>
        <v>7.6312985909080596E-5</v>
      </c>
      <c r="Z37" s="20">
        <f>逆行列係数!Z37/逆行列係数!$Z$27</f>
        <v>8.89121945956869E-5</v>
      </c>
      <c r="AA37" s="20">
        <f>逆行列係数!AA37/逆行列係数!$AA$28</f>
        <v>3.812313469532444E-4</v>
      </c>
      <c r="AB37" s="20">
        <f>逆行列係数!AB37/逆行列係数!$AB$29</f>
        <v>1.1050300099949404E-4</v>
      </c>
      <c r="AC37" s="20">
        <f>逆行列係数!AC37/逆行列係数!$AC$30</f>
        <v>1.4830147958902178E-4</v>
      </c>
      <c r="AD37" s="20">
        <f>逆行列係数!AD37/逆行列係数!$AD$31</f>
        <v>2.5563414686670459E-4</v>
      </c>
      <c r="AE37" s="20">
        <f>逆行列係数!AE37/逆行列係数!$AE$32</f>
        <v>2.3137803274405643E-5</v>
      </c>
      <c r="AF37" s="20">
        <f>逆行列係数!AF37/逆行列係数!$AF$33</f>
        <v>9.0625471255613215E-4</v>
      </c>
      <c r="AG37" s="20">
        <f>逆行列係数!AG37/逆行列係数!$AG$34</f>
        <v>8.971777971025621E-4</v>
      </c>
      <c r="AH37" s="20">
        <f>逆行列係数!AH37/逆行列係数!$AH$35</f>
        <v>7.8563167632998411E-5</v>
      </c>
      <c r="AI37" s="20">
        <f>逆行列係数!AI37/逆行列係数!$AI$36</f>
        <v>8.0908042869516156E-5</v>
      </c>
      <c r="AJ37" s="20">
        <f>逆行列係数!AJ37/逆行列係数!$AJ$37</f>
        <v>1</v>
      </c>
      <c r="AK37" s="20">
        <f>逆行列係数!AK37/逆行列係数!$AK$38</f>
        <v>1.0025864226897482E-4</v>
      </c>
      <c r="AL37" s="20">
        <f>逆行列係数!AL37/逆行列係数!$AL$39</f>
        <v>9.1608845221253577E-5</v>
      </c>
      <c r="AM37" s="20">
        <f>逆行列係数!AM37/逆行列係数!$AM$40</f>
        <v>1.3915435562874764E-4</v>
      </c>
      <c r="AN37" s="20">
        <f>逆行列係数!AN37/逆行列係数!$AN$41</f>
        <v>6.0141604031681693E-5</v>
      </c>
      <c r="AO37" s="1119">
        <f>逆行列係数!AO37/逆行列係数!$AO$42</f>
        <v>2.5915691892649259E-3</v>
      </c>
    </row>
    <row r="38" spans="1:41">
      <c r="A38" s="686">
        <v>35</v>
      </c>
      <c r="B38" s="1105" t="s">
        <v>447</v>
      </c>
      <c r="C38" s="1125">
        <f>逆行列係数!C38/逆行列係数!$C$4</f>
        <v>2.8269456859313639E-4</v>
      </c>
      <c r="D38" s="1124">
        <f>逆行列係数!D38/逆行列係数!$D$5</f>
        <v>2.4334294322666587E-4</v>
      </c>
      <c r="E38" s="1124">
        <f>逆行列係数!E38/逆行列係数!$E$6</f>
        <v>4.8997394306634677E-3</v>
      </c>
      <c r="F38" s="1124">
        <f>逆行列係数!F38/逆行列係数!$F$7</f>
        <v>4.042328261778064E-3</v>
      </c>
      <c r="G38" s="1124">
        <f>逆行列係数!G38/逆行列係数!$G$8</f>
        <v>1.0775476966427017E-3</v>
      </c>
      <c r="H38" s="1124">
        <f>逆行列係数!H38/逆行列係数!$H$9</f>
        <v>1.5447961036766475E-3</v>
      </c>
      <c r="I38" s="1124">
        <f>逆行列係数!I38/逆行列係数!$I$10</f>
        <v>1.2215165351564963E-3</v>
      </c>
      <c r="J38" s="1124">
        <f>逆行列係数!J38/逆行列係数!$J$11</f>
        <v>3.7711858416570529E-3</v>
      </c>
      <c r="K38" s="1124">
        <f>逆行列係数!K38/逆行列係数!$K$12</f>
        <v>1.0812686136123526E-3</v>
      </c>
      <c r="L38" s="1124">
        <f>逆行列係数!L38/逆行列係数!$L$13</f>
        <v>6.3936160839056879E-4</v>
      </c>
      <c r="M38" s="1124">
        <f>逆行列係数!M38/逆行列係数!$M$14</f>
        <v>1.0154330412394431E-3</v>
      </c>
      <c r="N38" s="1124">
        <f>逆行列係数!N38/逆行列係数!$N$15</f>
        <v>1.2926698331660583E-3</v>
      </c>
      <c r="O38" s="1124">
        <f>逆行列係数!O38/逆行列係数!$O$16</f>
        <v>6.7684789727014182E-4</v>
      </c>
      <c r="P38" s="1124">
        <f>逆行列係数!P38/逆行列係数!$P$17</f>
        <v>1.231273629698195E-3</v>
      </c>
      <c r="Q38" s="1124">
        <f>逆行列係数!Q38/逆行列係数!$Q$18</f>
        <v>2.5928532723775701E-3</v>
      </c>
      <c r="R38" s="1124">
        <f>逆行列係数!R38/逆行列係数!$R$19</f>
        <v>3.0113001382095651E-3</v>
      </c>
      <c r="S38" s="1124">
        <f>逆行列係数!S38/逆行列係数!$S$20</f>
        <v>8.8960181964117466E-4</v>
      </c>
      <c r="T38" s="1124">
        <f>逆行列係数!T38/逆行列係数!$T$21</f>
        <v>8.9577612928343209E-4</v>
      </c>
      <c r="U38" s="1124">
        <f>逆行列係数!U38/逆行列係数!$U$22</f>
        <v>1.0701940566699283E-3</v>
      </c>
      <c r="V38" s="1124">
        <f>逆行列係数!V38/逆行列係数!$V$23</f>
        <v>1.9064257522635728E-3</v>
      </c>
      <c r="W38" s="1124">
        <f>逆行列係数!W38/逆行列係数!$W$24</f>
        <v>2.4965321021052343E-4</v>
      </c>
      <c r="X38" s="1124">
        <f>逆行列係数!X38/逆行列係数!$X$25</f>
        <v>1.178733197506118E-3</v>
      </c>
      <c r="Y38" s="1124">
        <f>逆行列係数!Y38/逆行列係数!$Y$26</f>
        <v>1.6393401955175802E-3</v>
      </c>
      <c r="Z38" s="1124">
        <f>逆行列係数!Z38/逆行列係数!$Z$27</f>
        <v>1.4371742822830596E-3</v>
      </c>
      <c r="AA38" s="1124">
        <f>逆行列係数!AA38/逆行列係数!$AA$28</f>
        <v>9.4799205474471546E-3</v>
      </c>
      <c r="AB38" s="1124">
        <f>逆行列係数!AB38/逆行列係数!$AB$29</f>
        <v>2.4260353867054159E-3</v>
      </c>
      <c r="AC38" s="1124">
        <f>逆行列係数!AC38/逆行列係数!$AC$30</f>
        <v>1.0632639820709342E-3</v>
      </c>
      <c r="AD38" s="1124">
        <f>逆行列係数!AD38/逆行列係数!$AD$31</f>
        <v>3.4255743123617443E-3</v>
      </c>
      <c r="AE38" s="1124">
        <f>逆行列係数!AE38/逆行列係数!$AE$32</f>
        <v>3.9799103385773719E-4</v>
      </c>
      <c r="AF38" s="1124">
        <f>逆行列係数!AF38/逆行列係数!$AF$33</f>
        <v>1.3491743047804124E-3</v>
      </c>
      <c r="AG38" s="1124">
        <f>逆行列係数!AG38/逆行列係数!$AG$34</f>
        <v>1.8013046974413975E-3</v>
      </c>
      <c r="AH38" s="1124">
        <f>逆行列係数!AH38/逆行列係数!$AH$35</f>
        <v>3.9465281037527269E-4</v>
      </c>
      <c r="AI38" s="1124">
        <f>逆行列係数!AI38/逆行列係数!$AI$36</f>
        <v>1.3895381624051165E-3</v>
      </c>
      <c r="AJ38" s="1124">
        <f>逆行列係数!AJ38/逆行列係数!$AJ$37</f>
        <v>1.1885560149440494E-3</v>
      </c>
      <c r="AK38" s="1124">
        <f>逆行列係数!AK38/逆行列係数!$AK$38</f>
        <v>1</v>
      </c>
      <c r="AL38" s="1124">
        <f>逆行列係数!AL38/逆行列係数!$AL$39</f>
        <v>2.1228092360202908E-3</v>
      </c>
      <c r="AM38" s="1124">
        <f>逆行列係数!AM38/逆行列係数!$AM$40</f>
        <v>3.1907063135747219E-3</v>
      </c>
      <c r="AN38" s="1124">
        <f>逆行列係数!AN38/逆行列係数!$AN$41</f>
        <v>3.6754166025812756E-4</v>
      </c>
      <c r="AO38" s="1123">
        <f>逆行列係数!AO38/逆行列係数!$AO$42</f>
        <v>5.2022370794550313E-3</v>
      </c>
    </row>
    <row r="39" spans="1:41">
      <c r="A39" s="685">
        <v>36</v>
      </c>
      <c r="B39" s="9" t="s">
        <v>25</v>
      </c>
      <c r="C39" s="1122">
        <f>逆行列係数!C39/逆行列係数!$C$4</f>
        <v>2.506082160935192E-2</v>
      </c>
      <c r="D39" s="1121">
        <f>逆行列係数!D39/逆行列係数!$D$5</f>
        <v>1.9296037151716548E-2</v>
      </c>
      <c r="E39" s="1121">
        <f>逆行列係数!E39/逆行列係数!$E$6</f>
        <v>1.3047874713235472E-2</v>
      </c>
      <c r="F39" s="1121">
        <f>逆行列係数!F39/逆行列係数!$F$7</f>
        <v>5.5087655571081813E-2</v>
      </c>
      <c r="G39" s="1121">
        <f>逆行列係数!G39/逆行列係数!$G$8</f>
        <v>3.223464647251293E-2</v>
      </c>
      <c r="H39" s="1121">
        <f>逆行列係数!H39/逆行列係数!$H$9</f>
        <v>3.6978921645454688E-2</v>
      </c>
      <c r="I39" s="1121">
        <f>逆行列係数!I39/逆行列係数!$I$10</f>
        <v>2.1093268058474078E-2</v>
      </c>
      <c r="J39" s="1121">
        <f>逆行列係数!J39/逆行列係数!$J$11</f>
        <v>4.5980331677742715E-2</v>
      </c>
      <c r="K39" s="1121">
        <f>逆行列係数!K39/逆行列係数!$K$12</f>
        <v>2.7447046572256561E-2</v>
      </c>
      <c r="L39" s="1121">
        <f>逆行列係数!L39/逆行列係数!$L$13</f>
        <v>2.8310771264346973E-2</v>
      </c>
      <c r="M39" s="1121">
        <f>逆行列係数!M39/逆行列係数!$M$14</f>
        <v>3.4794946720321809E-2</v>
      </c>
      <c r="N39" s="1121">
        <f>逆行列係数!N39/逆行列係数!$N$15</f>
        <v>2.4142187441275477E-2</v>
      </c>
      <c r="O39" s="1121">
        <f>逆行列係数!O39/逆行列係数!$O$16</f>
        <v>1.6957840612576609E-2</v>
      </c>
      <c r="P39" s="1121">
        <f>逆行列係数!P39/逆行列係数!$P$17</f>
        <v>2.3400948408261769E-2</v>
      </c>
      <c r="Q39" s="1121">
        <f>逆行列係数!Q39/逆行列係数!$Q$18</f>
        <v>2.735483368153787E-2</v>
      </c>
      <c r="R39" s="1121">
        <f>逆行列係数!R39/逆行列係数!$R$19</f>
        <v>2.3355287882128071E-2</v>
      </c>
      <c r="S39" s="1121">
        <f>逆行列係数!S39/逆行列係数!$S$20</f>
        <v>2.3771011627246201E-2</v>
      </c>
      <c r="T39" s="1121">
        <f>逆行列係数!T39/逆行列係数!$T$21</f>
        <v>3.0285550998832681E-2</v>
      </c>
      <c r="U39" s="1121">
        <f>逆行列係数!U39/逆行列係数!$U$22</f>
        <v>3.024383871954911E-2</v>
      </c>
      <c r="V39" s="1121">
        <f>逆行列係数!V39/逆行列係数!$V$23</f>
        <v>2.7293884351210929E-2</v>
      </c>
      <c r="W39" s="1121">
        <f>逆行列係数!W39/逆行列係数!$W$24</f>
        <v>2.0655355382002763E-2</v>
      </c>
      <c r="X39" s="1121">
        <f>逆行列係数!X39/逆行列係数!$X$25</f>
        <v>3.5614192099558649E-2</v>
      </c>
      <c r="Y39" s="1121">
        <f>逆行列係数!Y39/逆行列係数!$Y$26</f>
        <v>6.7037825750874941E-2</v>
      </c>
      <c r="Z39" s="1121">
        <f>逆行列係数!Z39/逆行列係数!$Z$27</f>
        <v>4.8210971929928438E-2</v>
      </c>
      <c r="AA39" s="1121">
        <f>逆行列係数!AA39/逆行列係数!$AA$28</f>
        <v>8.7835789501149106E-2</v>
      </c>
      <c r="AB39" s="1121">
        <f>逆行列係数!AB39/逆行列係数!$AB$29</f>
        <v>4.7270558685917667E-2</v>
      </c>
      <c r="AC39" s="1121">
        <f>逆行列係数!AC39/逆行列係数!$AC$30</f>
        <v>6.5082040009546149E-2</v>
      </c>
      <c r="AD39" s="1121">
        <f>逆行列係数!AD39/逆行列係数!$AD$31</f>
        <v>7.3237434275332761E-2</v>
      </c>
      <c r="AE39" s="1121">
        <f>逆行列係数!AE39/逆行列係数!$AE$32</f>
        <v>1.2360122673249287E-2</v>
      </c>
      <c r="AF39" s="1121">
        <f>逆行列係数!AF39/逆行列係数!$AF$33</f>
        <v>0.10654227187528618</v>
      </c>
      <c r="AG39" s="1121">
        <f>逆行列係数!AG39/逆行列係数!$AG$34</f>
        <v>8.3382785196451731E-2</v>
      </c>
      <c r="AH39" s="1121">
        <f>逆行列係数!AH39/逆行列係数!$AH$35</f>
        <v>5.9228574245524107E-2</v>
      </c>
      <c r="AI39" s="1121">
        <f>逆行列係数!AI39/逆行列係数!$AI$36</f>
        <v>4.8202157764241818E-2</v>
      </c>
      <c r="AJ39" s="1121">
        <f>逆行列係数!AJ39/逆行列係数!$AJ$37</f>
        <v>3.2839187765452381E-2</v>
      </c>
      <c r="AK39" s="1121">
        <f>逆行列係数!AK39/逆行列係数!$AK$38</f>
        <v>5.8953632328113591E-2</v>
      </c>
      <c r="AL39" s="1121">
        <f>逆行列係数!AL39/逆行列係数!$AL$39</f>
        <v>1</v>
      </c>
      <c r="AM39" s="1121">
        <f>逆行列係数!AM39/逆行列係数!$AM$40</f>
        <v>3.3112206589963479E-2</v>
      </c>
      <c r="AN39" s="1121">
        <f>逆行列係数!AN39/逆行列係数!$AN$41</f>
        <v>1.6293797607018178E-2</v>
      </c>
      <c r="AO39" s="1120">
        <f>逆行列係数!AO39/逆行列係数!$AO$42</f>
        <v>5.0516265842890089E-2</v>
      </c>
    </row>
    <row r="40" spans="1:41" ht="11.25" customHeight="1">
      <c r="A40" s="685">
        <v>37</v>
      </c>
      <c r="B40" s="9" t="s">
        <v>26</v>
      </c>
      <c r="C40" s="871">
        <f>逆行列係数!C40/逆行列係数!$C$4</f>
        <v>1.7712595095558631E-4</v>
      </c>
      <c r="D40" s="20">
        <f>逆行列係数!D40/逆行列係数!$D$5</f>
        <v>1.5173834908733296E-4</v>
      </c>
      <c r="E40" s="20">
        <f>逆行列係数!E40/逆行列係数!$E$6</f>
        <v>6.8091073341906556E-4</v>
      </c>
      <c r="F40" s="20">
        <f>逆行列係数!F40/逆行列係数!$F$7</f>
        <v>2.180042989741511E-4</v>
      </c>
      <c r="G40" s="20">
        <f>逆行列係数!G40/逆行列係数!$G$8</f>
        <v>3.2033379057642882E-4</v>
      </c>
      <c r="H40" s="20">
        <f>逆行列係数!H40/逆行列係数!$H$9</f>
        <v>3.0671370342402504E-4</v>
      </c>
      <c r="I40" s="20">
        <f>逆行列係数!I40/逆行列係数!$I$10</f>
        <v>1.6705753887177291E-4</v>
      </c>
      <c r="J40" s="20">
        <f>逆行列係数!J40/逆行列係数!$J$11</f>
        <v>3.7030732613076991E-4</v>
      </c>
      <c r="K40" s="20">
        <f>逆行列係数!K40/逆行列係数!$K$12</f>
        <v>1.1232805968933362E-4</v>
      </c>
      <c r="L40" s="20">
        <f>逆行列係数!L40/逆行列係数!$L$13</f>
        <v>1.6494606761765067E-4</v>
      </c>
      <c r="M40" s="20">
        <f>逆行列係数!M40/逆行列係数!$M$14</f>
        <v>1.5505979578102049E-4</v>
      </c>
      <c r="N40" s="20">
        <f>逆行列係数!N40/逆行列係数!$N$15</f>
        <v>1.0875077370320413E-4</v>
      </c>
      <c r="O40" s="20">
        <f>逆行列係数!O40/逆行列係数!$O$16</f>
        <v>1.4531678145390567E-4</v>
      </c>
      <c r="P40" s="20">
        <f>逆行列係数!P40/逆行列係数!$P$17</f>
        <v>1.5241462938023323E-4</v>
      </c>
      <c r="Q40" s="20">
        <f>逆行列係数!Q40/逆行列係数!$Q$18</f>
        <v>1.8827251009708918E-4</v>
      </c>
      <c r="R40" s="20">
        <f>逆行列係数!R40/逆行列係数!$R$19</f>
        <v>2.2102657104493579E-4</v>
      </c>
      <c r="S40" s="20">
        <f>逆行列係数!S40/逆行列係数!$S$20</f>
        <v>1.9549536024092621E-4</v>
      </c>
      <c r="T40" s="20">
        <f>逆行列係数!T40/逆行列係数!$T$21</f>
        <v>2.3150711720401547E-4</v>
      </c>
      <c r="U40" s="20">
        <f>逆行列係数!U40/逆行列係数!$U$22</f>
        <v>1.5864668522315016E-4</v>
      </c>
      <c r="V40" s="20">
        <f>逆行列係数!V40/逆行列係数!$V$23</f>
        <v>1.6181760379469954E-4</v>
      </c>
      <c r="W40" s="20">
        <f>逆行列係数!W40/逆行列係数!$W$24</f>
        <v>1.339975703489929E-4</v>
      </c>
      <c r="X40" s="20">
        <f>逆行列係数!X40/逆行列係数!$X$25</f>
        <v>1.5968515173233404E-4</v>
      </c>
      <c r="Y40" s="20">
        <f>逆行列係数!Y40/逆行列係数!$Y$26</f>
        <v>3.9984792333610294E-4</v>
      </c>
      <c r="Z40" s="20">
        <f>逆行列係数!Z40/逆行列係数!$Z$27</f>
        <v>2.2637360196741638E-4</v>
      </c>
      <c r="AA40" s="20">
        <f>逆行列係数!AA40/逆行列係数!$AA$28</f>
        <v>5.7056906413365579E-4</v>
      </c>
      <c r="AB40" s="20">
        <f>逆行列係数!AB40/逆行列係数!$AB$29</f>
        <v>2.4728068896379238E-4</v>
      </c>
      <c r="AC40" s="20">
        <f>逆行列係数!AC40/逆行列係数!$AC$30</f>
        <v>9.1565627072543755E-4</v>
      </c>
      <c r="AD40" s="20">
        <f>逆行列係数!AD40/逆行列係数!$AD$31</f>
        <v>5.8754884989330864E-4</v>
      </c>
      <c r="AE40" s="20">
        <f>逆行列係数!AE40/逆行列係数!$AE$32</f>
        <v>3.3006841887881774E-4</v>
      </c>
      <c r="AF40" s="20">
        <f>逆行列係数!AF40/逆行列係数!$AF$33</f>
        <v>4.3825090098303248E-4</v>
      </c>
      <c r="AG40" s="20">
        <f>逆行列係数!AG40/逆行列係数!$AG$34</f>
        <v>7.3541290665655561E-3</v>
      </c>
      <c r="AH40" s="20">
        <f>逆行列係数!AH40/逆行列係数!$AH$35</f>
        <v>5.7658333614508419E-4</v>
      </c>
      <c r="AI40" s="20">
        <f>逆行列係数!AI40/逆行列係数!$AI$36</f>
        <v>1.9962657953130269E-3</v>
      </c>
      <c r="AJ40" s="20">
        <f>逆行列係数!AJ40/逆行列係数!$AJ$37</f>
        <v>9.0424179364561076E-3</v>
      </c>
      <c r="AK40" s="20">
        <f>逆行列係数!AK40/逆行列係数!$AK$38</f>
        <v>2.3825798653755812E-3</v>
      </c>
      <c r="AL40" s="20">
        <f>逆行列係数!AL40/逆行列係数!$AL$39</f>
        <v>1.1934313536355453E-3</v>
      </c>
      <c r="AM40" s="20">
        <f>逆行列係数!AM40/逆行列係数!$AM$40</f>
        <v>1</v>
      </c>
      <c r="AN40" s="20">
        <f>逆行列係数!AN40/逆行列係数!$AN$41</f>
        <v>1.7064957885976016E-4</v>
      </c>
      <c r="AO40" s="1119">
        <f>逆行列係数!AO40/逆行列係数!$AO$42</f>
        <v>1.8673581718187148E-3</v>
      </c>
    </row>
    <row r="41" spans="1:41">
      <c r="A41" s="685">
        <v>38</v>
      </c>
      <c r="B41" s="9" t="s">
        <v>27</v>
      </c>
      <c r="C41" s="871">
        <f>逆行列係数!C41/逆行列係数!$C$4</f>
        <v>7.6476479713667711E-4</v>
      </c>
      <c r="D41" s="20">
        <f>逆行列係数!D41/逆行列係数!$D$5</f>
        <v>2.2862473633878428E-3</v>
      </c>
      <c r="E41" s="20">
        <f>逆行列係数!E41/逆行列係数!$E$6</f>
        <v>1.2986410014790661E-3</v>
      </c>
      <c r="F41" s="20">
        <f>逆行列係数!F41/逆行列係数!$F$7</f>
        <v>1.0063754815429796E-3</v>
      </c>
      <c r="G41" s="20">
        <f>逆行列係数!G41/逆行列係数!$G$8</f>
        <v>1.2547095326920707E-3</v>
      </c>
      <c r="H41" s="20">
        <f>逆行列係数!H41/逆行列係数!$H$9</f>
        <v>1.7516141798993422E-3</v>
      </c>
      <c r="I41" s="20">
        <f>逆行列係数!I41/逆行列係数!$I$10</f>
        <v>1.0114745571022021E-3</v>
      </c>
      <c r="J41" s="20">
        <f>逆行列係数!J41/逆行列係数!$J$11</f>
        <v>9.3662665763974732E-4</v>
      </c>
      <c r="K41" s="20">
        <f>逆行列係数!K41/逆行列係数!$K$12</f>
        <v>6.0709063204078008E-4</v>
      </c>
      <c r="L41" s="20">
        <f>逆行列係数!L41/逆行列係数!$L$13</f>
        <v>3.8797742897147554E-4</v>
      </c>
      <c r="M41" s="20">
        <f>逆行列係数!M41/逆行列係数!$M$14</f>
        <v>1.886571147542211E-3</v>
      </c>
      <c r="N41" s="20">
        <f>逆行列係数!N41/逆行列係数!$N$15</f>
        <v>5.4703017687773641E-4</v>
      </c>
      <c r="O41" s="20">
        <f>逆行列係数!O41/逆行列係数!$O$16</f>
        <v>4.445312055542775E-4</v>
      </c>
      <c r="P41" s="20">
        <f>逆行列係数!P41/逆行列係数!$P$17</f>
        <v>6.2784496431246702E-4</v>
      </c>
      <c r="Q41" s="20">
        <f>逆行列係数!Q41/逆行列係数!$Q$18</f>
        <v>8.3539235332572427E-4</v>
      </c>
      <c r="R41" s="20">
        <f>逆行列係数!R41/逆行列係数!$R$19</f>
        <v>1.519551126686666E-3</v>
      </c>
      <c r="S41" s="20">
        <f>逆行列係数!S41/逆行列係数!$S$20</f>
        <v>1.7446138237312561E-3</v>
      </c>
      <c r="T41" s="20">
        <f>逆行列係数!T41/逆行列係数!$T$21</f>
        <v>9.6536723335599345E-4</v>
      </c>
      <c r="U41" s="20">
        <f>逆行列係数!U41/逆行列係数!$U$22</f>
        <v>9.769392367297671E-4</v>
      </c>
      <c r="V41" s="20">
        <f>逆行列係数!V41/逆行列係数!$V$23</f>
        <v>1.632747616613783E-3</v>
      </c>
      <c r="W41" s="20">
        <f>逆行列係数!W41/逆行列係数!$W$24</f>
        <v>4.5621247088468937E-4</v>
      </c>
      <c r="X41" s="20">
        <f>逆行列係数!X41/逆行列係数!$X$25</f>
        <v>1.6269761904337814E-3</v>
      </c>
      <c r="Y41" s="20">
        <f>逆行列係数!Y41/逆行列係数!$Y$26</f>
        <v>1.6220071867035653E-3</v>
      </c>
      <c r="Z41" s="20">
        <f>逆行列係数!Z41/逆行列係数!$Z$27</f>
        <v>3.8003392413310896E-4</v>
      </c>
      <c r="AA41" s="20">
        <f>逆行列係数!AA41/逆行列係数!$AA$28</f>
        <v>1.4472430497842644E-3</v>
      </c>
      <c r="AB41" s="20">
        <f>逆行列係数!AB41/逆行列係数!$AB$29</f>
        <v>3.6191367117730357E-3</v>
      </c>
      <c r="AC41" s="20">
        <f>逆行列係数!AC41/逆行列係数!$AC$30</f>
        <v>2.5676333954450571E-3</v>
      </c>
      <c r="AD41" s="20">
        <f>逆行列係数!AD41/逆行列係数!$AD$31</f>
        <v>3.9857893922253295E-3</v>
      </c>
      <c r="AE41" s="20">
        <f>逆行列係数!AE41/逆行列係数!$AE$32</f>
        <v>4.0919478637101137E-4</v>
      </c>
      <c r="AF41" s="20">
        <f>逆行列係数!AF41/逆行列係数!$AF$33</f>
        <v>2.0926988821010151E-3</v>
      </c>
      <c r="AG41" s="20">
        <f>逆行列係数!AG41/逆行列係数!$AG$34</f>
        <v>2.5946227207881657E-3</v>
      </c>
      <c r="AH41" s="20">
        <f>逆行列係数!AH41/逆行列係数!$AH$35</f>
        <v>3.5087323678384469E-3</v>
      </c>
      <c r="AI41" s="20">
        <f>逆行列係数!AI41/逆行列係数!$AI$36</f>
        <v>3.9545350769573401E-3</v>
      </c>
      <c r="AJ41" s="20">
        <f>逆行列係数!AJ41/逆行列係数!$AJ$37</f>
        <v>2.7313797442999163E-3</v>
      </c>
      <c r="AK41" s="20">
        <f>逆行列係数!AK41/逆行列係数!$AK$38</f>
        <v>5.8257109015735177E-3</v>
      </c>
      <c r="AL41" s="20">
        <f>逆行列係数!AL41/逆行列係数!$AL$39</f>
        <v>2.1841164405630694E-3</v>
      </c>
      <c r="AM41" s="20">
        <f>逆行列係数!AM41/逆行列係数!$AM$40</f>
        <v>2.1969392950001061E-3</v>
      </c>
      <c r="AN41" s="20">
        <f>逆行列係数!AN41/逆行列係数!$AN$41</f>
        <v>1</v>
      </c>
      <c r="AO41" s="1119">
        <f>逆行列係数!AO41/逆行列係数!$AO$42</f>
        <v>1.3142344929378369E-3</v>
      </c>
    </row>
    <row r="42" spans="1:41">
      <c r="A42" s="684">
        <v>39</v>
      </c>
      <c r="B42" s="5" t="s">
        <v>28</v>
      </c>
      <c r="C42" s="1118">
        <f>逆行列係数!C42/逆行列係数!$C$4</f>
        <v>5.4186657451586011E-3</v>
      </c>
      <c r="D42" s="1117">
        <f>逆行列係数!D42/逆行列係数!$D$5</f>
        <v>4.0952008283706215E-3</v>
      </c>
      <c r="E42" s="1117">
        <f>逆行列係数!E42/逆行列係数!$E$6</f>
        <v>9.203175818808508E-3</v>
      </c>
      <c r="F42" s="1117">
        <f>逆行列係数!F42/逆行列係数!$F$7</f>
        <v>1.1463949793133175E-2</v>
      </c>
      <c r="G42" s="1117">
        <f>逆行列係数!G42/逆行列係数!$G$8</f>
        <v>6.687805609981284E-3</v>
      </c>
      <c r="H42" s="1117">
        <f>逆行列係数!H42/逆行列係数!$H$9</f>
        <v>4.5983193251431069E-3</v>
      </c>
      <c r="I42" s="1117">
        <f>逆行列係数!I42/逆行列係数!$I$10</f>
        <v>8.0581370771576344E-3</v>
      </c>
      <c r="J42" s="1117">
        <f>逆行列係数!J42/逆行列係数!$J$11</f>
        <v>2.6493623150772045E-3</v>
      </c>
      <c r="K42" s="1117">
        <f>逆行列係数!K42/逆行列係数!$K$12</f>
        <v>5.0078826736103567E-3</v>
      </c>
      <c r="L42" s="1117">
        <f>逆行列係数!L42/逆行列係数!$L$13</f>
        <v>2.6508477284983944E-3</v>
      </c>
      <c r="M42" s="1117">
        <f>逆行列係数!M42/逆行列係数!$M$14</f>
        <v>5.9947407310230634E-3</v>
      </c>
      <c r="N42" s="1117">
        <f>逆行列係数!N42/逆行列係数!$N$15</f>
        <v>1.0013902253524153E-2</v>
      </c>
      <c r="O42" s="1117">
        <f>逆行列係数!O42/逆行列係数!$O$16</f>
        <v>4.0490548815399771E-3</v>
      </c>
      <c r="P42" s="1117">
        <f>逆行列係数!P42/逆行列係数!$P$17</f>
        <v>3.8912558490978733E-3</v>
      </c>
      <c r="Q42" s="1117">
        <f>逆行列係数!Q42/逆行列係数!$Q$18</f>
        <v>7.281759929200742E-3</v>
      </c>
      <c r="R42" s="1117">
        <f>逆行列係数!R42/逆行列係数!$R$19</f>
        <v>4.8970602044119448E-3</v>
      </c>
      <c r="S42" s="1117">
        <f>逆行列係数!S42/逆行列係数!$S$20</f>
        <v>2.8122441182453326E-3</v>
      </c>
      <c r="T42" s="1117">
        <f>逆行列係数!T42/逆行列係数!$T$21</f>
        <v>1.4174517883275887E-3</v>
      </c>
      <c r="U42" s="1117">
        <f>逆行列係数!U42/逆行列係数!$U$22</f>
        <v>3.346379168872305E-3</v>
      </c>
      <c r="V42" s="1117">
        <f>逆行列係数!V42/逆行列係数!$V$23</f>
        <v>2.0399817152851113E-3</v>
      </c>
      <c r="W42" s="1117">
        <f>逆行列係数!W42/逆行列係数!$W$24</f>
        <v>1.0227630139102838E-3</v>
      </c>
      <c r="X42" s="1117">
        <f>逆行列係数!X42/逆行列係数!$X$25</f>
        <v>3.3315926770592415E-3</v>
      </c>
      <c r="Y42" s="1117">
        <f>逆行列係数!Y42/逆行列係数!$Y$26</f>
        <v>1.2310604333510965E-2</v>
      </c>
      <c r="Z42" s="1117">
        <f>逆行列係数!Z42/逆行列係数!$Z$27</f>
        <v>3.8898615076940046E-3</v>
      </c>
      <c r="AA42" s="1117">
        <f>逆行列係数!AA42/逆行列係数!$AA$28</f>
        <v>9.5077181096668035E-3</v>
      </c>
      <c r="AB42" s="1117">
        <f>逆行列係数!AB42/逆行列係数!$AB$29</f>
        <v>2.0177056287475299E-2</v>
      </c>
      <c r="AC42" s="1117">
        <f>逆行列係数!AC42/逆行列係数!$AC$30</f>
        <v>7.5367200158449896E-3</v>
      </c>
      <c r="AD42" s="1117">
        <f>逆行列係数!AD42/逆行列係数!$AD$31</f>
        <v>5.2841743133664448E-3</v>
      </c>
      <c r="AE42" s="1117">
        <f>逆行列係数!AE42/逆行列係数!$AE$32</f>
        <v>1.0553186846676986E-3</v>
      </c>
      <c r="AF42" s="1117">
        <f>逆行列係数!AF42/逆行列係数!$AF$33</f>
        <v>6.3826999264158272E-3</v>
      </c>
      <c r="AG42" s="1117">
        <f>逆行列係数!AG42/逆行列係数!$AG$34</f>
        <v>4.4527185748020398E-3</v>
      </c>
      <c r="AH42" s="1117">
        <f>逆行列係数!AH42/逆行列係数!$AH$35</f>
        <v>2.1573802624519646E-3</v>
      </c>
      <c r="AI42" s="1117">
        <f>逆行列係数!AI42/逆行列係数!$AI$36</f>
        <v>8.6223677516239217E-3</v>
      </c>
      <c r="AJ42" s="1117">
        <f>逆行列係数!AJ42/逆行列係数!$AJ$37</f>
        <v>4.4578971018310598E-3</v>
      </c>
      <c r="AK42" s="1117">
        <f>逆行列係数!AK42/逆行列係数!$AK$38</f>
        <v>5.9721982396537688E-3</v>
      </c>
      <c r="AL42" s="1117">
        <f>逆行列係数!AL42/逆行列係数!$AL$39</f>
        <v>3.7731421577146896E-3</v>
      </c>
      <c r="AM42" s="1117">
        <f>逆行列係数!AM42/逆行列係数!$AM$40</f>
        <v>4.8364274180852981E-3</v>
      </c>
      <c r="AN42" s="1117">
        <f>逆行列係数!AN42/逆行列係数!$AN$41</f>
        <v>2.674261993590049E-3</v>
      </c>
      <c r="AO42" s="1116">
        <f>逆行列係数!AO42/逆行列係数!$AO$42</f>
        <v>1</v>
      </c>
    </row>
  </sheetData>
  <sheetProtection algorithmName="SHA-512" hashValue="yn/EIGxOJiMYlDrawmPCwUk9nnm+5FViRvvtVJUsVXB5Qu66GF5EiyoHSfqQH7ob4B+5EBiAN1dJD+eb6IGCpA==" saltValue="6aDsrc3iu37bduYkEPMCLw==" spinCount="100000" sheet="1"/>
  <mergeCells count="1">
    <mergeCell ref="A2:B3"/>
  </mergeCells>
  <phoneticPr fontId="28"/>
  <pageMargins left="0.70866141732283472" right="0.70866141732283472" top="0.74803149606299213" bottom="0.74803149606299213" header="0.31496062992125984" footer="0.31496062992125984"/>
  <pageSetup paperSize="9" scale="70"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B1:H42"/>
  <sheetViews>
    <sheetView showGridLines="0" view="pageBreakPreview" zoomScaleNormal="100" workbookViewId="0">
      <selection activeCell="F8" sqref="F8"/>
    </sheetView>
  </sheetViews>
  <sheetFormatPr defaultColWidth="9.33203125" defaultRowHeight="20.25" customHeight="1"/>
  <cols>
    <col min="1" max="1" width="2.1640625" style="1199" customWidth="1"/>
    <col min="2" max="2" width="23.1640625" style="1199" customWidth="1"/>
    <col min="3" max="3" width="15" style="1199" customWidth="1"/>
    <col min="4" max="8" width="15.5" style="1199" customWidth="1"/>
    <col min="9" max="16384" width="9.33203125" style="1199"/>
  </cols>
  <sheetData>
    <row r="1" spans="2:8" ht="15" customHeight="1"/>
    <row r="2" spans="2:8" ht="20.25" customHeight="1">
      <c r="B2" s="1200" t="s">
        <v>538</v>
      </c>
    </row>
    <row r="3" spans="2:8" ht="20.25" customHeight="1" thickBot="1">
      <c r="F3" s="1201"/>
      <c r="G3" s="1406">
        <f ca="1">TODAY()</f>
        <v>45009</v>
      </c>
      <c r="H3" s="1406"/>
    </row>
    <row r="4" spans="2:8" ht="20.25" customHeight="1" thickTop="1">
      <c r="B4" s="1202" t="s">
        <v>539</v>
      </c>
      <c r="C4" s="1203"/>
      <c r="D4" s="1203"/>
      <c r="E4" s="1203"/>
      <c r="F4" s="1203"/>
      <c r="G4" s="1203"/>
      <c r="H4" s="1204"/>
    </row>
    <row r="5" spans="2:8" ht="20.25" customHeight="1">
      <c r="B5" s="1407" t="str">
        <f>'用語定義（建設投資）'!H4</f>
        <v>（例）河川改修工事に100億円の投資を行った場合の県内経済への波及効果</v>
      </c>
      <c r="C5" s="1408"/>
      <c r="D5" s="1408"/>
      <c r="E5" s="1408"/>
      <c r="F5" s="1408"/>
      <c r="G5" s="1408"/>
      <c r="H5" s="1409"/>
    </row>
    <row r="6" spans="2:8" ht="20.25" customHeight="1" thickBot="1">
      <c r="B6" s="1410"/>
      <c r="C6" s="1411"/>
      <c r="D6" s="1411"/>
      <c r="E6" s="1411"/>
      <c r="F6" s="1411"/>
      <c r="G6" s="1411"/>
      <c r="H6" s="1412"/>
    </row>
    <row r="7" spans="2:8" ht="20.25" customHeight="1" thickTop="1">
      <c r="B7" s="1205"/>
      <c r="C7" s="1205"/>
      <c r="D7" s="1205"/>
      <c r="E7" s="1205"/>
      <c r="F7" s="1205"/>
    </row>
    <row r="8" spans="2:8" ht="20.25" customHeight="1">
      <c r="B8" s="1199" t="s">
        <v>540</v>
      </c>
    </row>
    <row r="9" spans="2:8" ht="20.25" customHeight="1">
      <c r="B9" s="1206" t="s">
        <v>541</v>
      </c>
      <c r="C9" s="1413"/>
      <c r="D9" s="1414"/>
      <c r="E9" s="1414"/>
      <c r="F9" s="1414"/>
      <c r="G9" s="1414"/>
      <c r="H9" s="1415"/>
    </row>
    <row r="10" spans="2:8" ht="20.25" customHeight="1">
      <c r="B10" s="1207" t="s">
        <v>542</v>
      </c>
      <c r="C10" s="1416"/>
      <c r="D10" s="1417"/>
      <c r="E10" s="1417"/>
      <c r="F10" s="1417"/>
      <c r="G10" s="1417"/>
      <c r="H10" s="1418"/>
    </row>
    <row r="11" spans="2:8" ht="20.25" customHeight="1">
      <c r="B11" s="1208" t="s">
        <v>543</v>
      </c>
      <c r="C11" s="1419"/>
      <c r="D11" s="1420"/>
      <c r="E11" s="1420"/>
      <c r="F11" s="1420"/>
      <c r="G11" s="1420"/>
      <c r="H11" s="1421"/>
    </row>
    <row r="12" spans="2:8" ht="20.25" customHeight="1">
      <c r="B12" s="1205"/>
      <c r="C12" s="1205"/>
      <c r="D12" s="1205"/>
      <c r="E12" s="1205"/>
    </row>
    <row r="13" spans="2:8" ht="20.25" customHeight="1">
      <c r="B13" s="1205" t="s">
        <v>544</v>
      </c>
      <c r="C13" s="1205"/>
      <c r="D13" s="1209" t="s">
        <v>545</v>
      </c>
      <c r="E13" s="1205"/>
    </row>
    <row r="14" spans="2:8" ht="20.25" customHeight="1">
      <c r="B14" s="1404" t="s">
        <v>546</v>
      </c>
      <c r="C14" s="1405"/>
      <c r="D14" s="1210">
        <f>波及効果計算ｼｰﾄ!D47</f>
        <v>0</v>
      </c>
      <c r="E14" s="1205"/>
    </row>
    <row r="15" spans="2:8" ht="20.25" customHeight="1">
      <c r="B15" s="1435" t="s">
        <v>547</v>
      </c>
      <c r="C15" s="1436"/>
      <c r="D15" s="1211">
        <f>波及効果計算ｼｰﾄ!E47</f>
        <v>0</v>
      </c>
      <c r="E15" s="1205"/>
    </row>
    <row r="16" spans="2:8" ht="20.25" customHeight="1">
      <c r="B16" s="1437" t="s">
        <v>548</v>
      </c>
      <c r="C16" s="1438"/>
      <c r="D16" s="1212">
        <f>波及効果計算ｼｰﾄ!I138</f>
        <v>0.495722</v>
      </c>
      <c r="E16" s="1205"/>
    </row>
    <row r="17" spans="2:8" ht="20.25" customHeight="1">
      <c r="B17" s="1205" t="s">
        <v>549</v>
      </c>
      <c r="C17" s="1205"/>
      <c r="D17" s="1205"/>
      <c r="E17" s="1205"/>
    </row>
    <row r="18" spans="2:8" ht="20.25" customHeight="1">
      <c r="B18" s="1205"/>
      <c r="C18" s="1205"/>
      <c r="D18" s="1205"/>
      <c r="E18" s="1205"/>
    </row>
    <row r="19" spans="2:8" ht="20.25" customHeight="1">
      <c r="B19" s="1199" t="s">
        <v>550</v>
      </c>
      <c r="F19" s="1209"/>
      <c r="H19" s="1209" t="s">
        <v>551</v>
      </c>
    </row>
    <row r="20" spans="2:8" ht="12" customHeight="1">
      <c r="B20" s="1439"/>
      <c r="C20" s="1440"/>
      <c r="D20" s="1213"/>
      <c r="E20" s="1214"/>
      <c r="F20" s="1214"/>
      <c r="G20" s="1215"/>
      <c r="H20" s="1216"/>
    </row>
    <row r="21" spans="2:8" ht="12" customHeight="1">
      <c r="B21" s="1441"/>
      <c r="C21" s="1442"/>
      <c r="D21" s="1217"/>
      <c r="E21" s="1218"/>
      <c r="F21" s="1219"/>
      <c r="G21" s="1220"/>
      <c r="H21" s="1221"/>
    </row>
    <row r="22" spans="2:8" ht="26.25" customHeight="1">
      <c r="B22" s="1443"/>
      <c r="C22" s="1444"/>
      <c r="D22" s="1222" t="s">
        <v>552</v>
      </c>
      <c r="E22" s="1223" t="s">
        <v>553</v>
      </c>
      <c r="F22" s="1224" t="s">
        <v>554</v>
      </c>
      <c r="G22" s="1225" t="s">
        <v>555</v>
      </c>
      <c r="H22" s="1226" t="s">
        <v>556</v>
      </c>
    </row>
    <row r="23" spans="2:8" ht="20.25" customHeight="1">
      <c r="B23" s="1445" t="s">
        <v>557</v>
      </c>
      <c r="C23" s="1446"/>
      <c r="D23" s="1227">
        <f>波及効果計算ｼｰﾄ!E47</f>
        <v>0</v>
      </c>
      <c r="E23" s="1228">
        <f>波及効果計算ｼｰﾄ!F47</f>
        <v>0</v>
      </c>
      <c r="F23" s="1229">
        <f>波及効果計算ｼｰﾄ!G47</f>
        <v>0</v>
      </c>
      <c r="G23" s="1230">
        <f>波及効果計算ｼｰﾄ!D93</f>
        <v>0</v>
      </c>
      <c r="H23" s="1229">
        <f>波及効果計算ｼｰﾄ!E93</f>
        <v>0</v>
      </c>
    </row>
    <row r="24" spans="2:8" ht="20.25" customHeight="1">
      <c r="B24" s="1447" t="s">
        <v>558</v>
      </c>
      <c r="C24" s="1448"/>
      <c r="D24" s="1231">
        <f>波及効果計算ｼｰﾄ!J47</f>
        <v>0</v>
      </c>
      <c r="E24" s="1232">
        <f>波及効果計算ｼｰﾄ!K47</f>
        <v>0</v>
      </c>
      <c r="F24" s="1233">
        <f>波及効果計算ｼｰﾄ!L47</f>
        <v>0</v>
      </c>
      <c r="G24" s="1234">
        <f>波及効果計算ｼｰﾄ!F93</f>
        <v>0</v>
      </c>
      <c r="H24" s="1235">
        <f>波及効果計算ｼｰﾄ!G93</f>
        <v>0</v>
      </c>
    </row>
    <row r="25" spans="2:8" ht="20.25" customHeight="1">
      <c r="B25" s="1447" t="s">
        <v>559</v>
      </c>
      <c r="C25" s="1448"/>
      <c r="D25" s="1231">
        <f>波及効果計算ｼｰﾄ!Q47</f>
        <v>0</v>
      </c>
      <c r="E25" s="1232">
        <f>波及効果計算ｼｰﾄ!R47</f>
        <v>0</v>
      </c>
      <c r="F25" s="1233">
        <f>波及効果計算ｼｰﾄ!S47</f>
        <v>0</v>
      </c>
      <c r="G25" s="1234">
        <f>波及効果計算ｼｰﾄ!H93</f>
        <v>0</v>
      </c>
      <c r="H25" s="1235">
        <f>波及効果計算ｼｰﾄ!I93</f>
        <v>0</v>
      </c>
    </row>
    <row r="26" spans="2:8" ht="20.25" customHeight="1">
      <c r="B26" s="1431" t="s">
        <v>560</v>
      </c>
      <c r="C26" s="1432"/>
      <c r="D26" s="1236">
        <f>波及効果計算ｼｰﾄ!T47</f>
        <v>0</v>
      </c>
      <c r="E26" s="1237">
        <f>波及効果計算ｼｰﾄ!U47</f>
        <v>0</v>
      </c>
      <c r="F26" s="1238">
        <f>波及効果計算ｼｰﾄ!V47</f>
        <v>0</v>
      </c>
      <c r="G26" s="1239">
        <f>波及効果計算ｼｰﾄ!J93</f>
        <v>0</v>
      </c>
      <c r="H26" s="1240">
        <f>波及効果計算ｼｰﾄ!K93</f>
        <v>0</v>
      </c>
    </row>
    <row r="27" spans="2:8" ht="20.25" customHeight="1">
      <c r="B27" s="1433" t="s">
        <v>561</v>
      </c>
      <c r="C27" s="1434"/>
      <c r="D27" s="1241" t="str">
        <f>IF(D14=0,"",ROUND(D26/D14,2))</f>
        <v/>
      </c>
      <c r="E27" s="1242"/>
      <c r="F27" s="1242"/>
    </row>
    <row r="28" spans="2:8" ht="20.25" customHeight="1">
      <c r="B28" s="1199" t="s">
        <v>562</v>
      </c>
    </row>
    <row r="29" spans="2:8" ht="20.25" customHeight="1">
      <c r="B29" s="1199" t="s">
        <v>563</v>
      </c>
    </row>
    <row r="30" spans="2:8" ht="20.25" customHeight="1">
      <c r="B30" s="1199" t="s">
        <v>564</v>
      </c>
    </row>
    <row r="31" spans="2:8" ht="20.25" customHeight="1">
      <c r="B31" s="1199" t="s">
        <v>565</v>
      </c>
    </row>
    <row r="32" spans="2:8" ht="20.25" customHeight="1">
      <c r="B32" s="1243" t="s">
        <v>1002</v>
      </c>
    </row>
    <row r="33" spans="2:8" ht="20.25" customHeight="1">
      <c r="B33" s="1243" t="s">
        <v>1003</v>
      </c>
    </row>
    <row r="35" spans="2:8" ht="20.25" customHeight="1">
      <c r="B35" s="1199" t="s">
        <v>566</v>
      </c>
    </row>
    <row r="36" spans="2:8" ht="20.25" customHeight="1">
      <c r="B36" s="1422"/>
      <c r="C36" s="1423"/>
      <c r="D36" s="1423"/>
      <c r="E36" s="1423"/>
      <c r="F36" s="1423"/>
      <c r="G36" s="1423"/>
      <c r="H36" s="1424"/>
    </row>
    <row r="37" spans="2:8" ht="20.25" customHeight="1">
      <c r="B37" s="1425"/>
      <c r="C37" s="1426"/>
      <c r="D37" s="1426"/>
      <c r="E37" s="1426"/>
      <c r="F37" s="1426"/>
      <c r="G37" s="1426"/>
      <c r="H37" s="1427"/>
    </row>
    <row r="38" spans="2:8" ht="20.25" customHeight="1">
      <c r="B38" s="1425"/>
      <c r="C38" s="1426"/>
      <c r="D38" s="1426"/>
      <c r="E38" s="1426"/>
      <c r="F38" s="1426"/>
      <c r="G38" s="1426"/>
      <c r="H38" s="1427"/>
    </row>
    <row r="39" spans="2:8" ht="20.25" customHeight="1">
      <c r="B39" s="1425"/>
      <c r="C39" s="1426"/>
      <c r="D39" s="1426"/>
      <c r="E39" s="1426"/>
      <c r="F39" s="1426"/>
      <c r="G39" s="1426"/>
      <c r="H39" s="1427"/>
    </row>
    <row r="40" spans="2:8" ht="20.25" customHeight="1">
      <c r="B40" s="1425"/>
      <c r="C40" s="1426"/>
      <c r="D40" s="1426"/>
      <c r="E40" s="1426"/>
      <c r="F40" s="1426"/>
      <c r="G40" s="1426"/>
      <c r="H40" s="1427"/>
    </row>
    <row r="41" spans="2:8" ht="20.25" customHeight="1">
      <c r="B41" s="1425"/>
      <c r="C41" s="1426"/>
      <c r="D41" s="1426"/>
      <c r="E41" s="1426"/>
      <c r="F41" s="1426"/>
      <c r="G41" s="1426"/>
      <c r="H41" s="1427"/>
    </row>
    <row r="42" spans="2:8" ht="20.25" customHeight="1">
      <c r="B42" s="1428"/>
      <c r="C42" s="1429"/>
      <c r="D42" s="1429"/>
      <c r="E42" s="1429"/>
      <c r="F42" s="1429"/>
      <c r="G42" s="1429"/>
      <c r="H42" s="1430"/>
    </row>
  </sheetData>
  <sheetProtection algorithmName="SHA-512" hashValue="601Cb89TTECZiEIYRtWckziLP7b8zu+mkzek+XI38Upq2JHKsaevRUCBv9Umgbe4qd3n6fuHc0hmIabXbxn56A==" saltValue="iSqWRh1XfSbeYyVMOcEx7Q==" spinCount="100000" sheet="1"/>
  <mergeCells count="15">
    <mergeCell ref="B36:H42"/>
    <mergeCell ref="B26:C26"/>
    <mergeCell ref="B27:C27"/>
    <mergeCell ref="B15:C15"/>
    <mergeCell ref="B16:C16"/>
    <mergeCell ref="B20:C22"/>
    <mergeCell ref="B23:C23"/>
    <mergeCell ref="B24:C24"/>
    <mergeCell ref="B25:C25"/>
    <mergeCell ref="B14:C14"/>
    <mergeCell ref="G3:H3"/>
    <mergeCell ref="B5:H6"/>
    <mergeCell ref="C9:H9"/>
    <mergeCell ref="C10:H10"/>
    <mergeCell ref="C11:H11"/>
  </mergeCells>
  <phoneticPr fontId="28"/>
  <pageMargins left="0.78740157480314965" right="0.78740157480314965" top="0.78740157480314965" bottom="0.78740157480314965" header="0" footer="0.19685039370078741"/>
  <pageSetup paperSize="9" scale="91" orientation="portrait" useFirstPageNumber="1" r:id="rId1"/>
  <headerFooter alignWithMargins="0">
    <oddFooter>&amp;C&amp;P ページ</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5A392-19E4-4949-83B9-B207ED4D84ED}">
  <sheetPr>
    <tabColor theme="0" tint="-0.249977111117893"/>
  </sheetPr>
  <dimension ref="A1:AP47"/>
  <sheetViews>
    <sheetView view="pageBreakPreview" zoomScale="85" zoomScaleNormal="100" zoomScaleSheetLayoutView="85" workbookViewId="0"/>
  </sheetViews>
  <sheetFormatPr defaultColWidth="10.33203125" defaultRowHeight="11.25"/>
  <cols>
    <col min="1" max="1" width="4.6640625" style="1" bestFit="1" customWidth="1"/>
    <col min="2" max="2" width="31.6640625" style="1" bestFit="1" customWidth="1"/>
    <col min="3" max="16384" width="10.33203125" style="1"/>
  </cols>
  <sheetData>
    <row r="1" spans="1:42" ht="21" customHeight="1">
      <c r="A1" s="19" t="s">
        <v>1207</v>
      </c>
      <c r="J1" s="19"/>
    </row>
    <row r="2" spans="1:42">
      <c r="A2" s="1782"/>
      <c r="B2" s="1783"/>
      <c r="C2" s="1114">
        <v>1</v>
      </c>
      <c r="D2" s="1113">
        <v>2</v>
      </c>
      <c r="E2" s="1113">
        <v>3</v>
      </c>
      <c r="F2" s="1113">
        <v>4</v>
      </c>
      <c r="G2" s="1113">
        <v>5</v>
      </c>
      <c r="H2" s="1113">
        <v>6</v>
      </c>
      <c r="I2" s="1113">
        <v>7</v>
      </c>
      <c r="J2" s="1113">
        <v>8</v>
      </c>
      <c r="K2" s="1113">
        <v>9</v>
      </c>
      <c r="L2" s="1113">
        <v>10</v>
      </c>
      <c r="M2" s="1113">
        <v>11</v>
      </c>
      <c r="N2" s="1113">
        <v>12</v>
      </c>
      <c r="O2" s="1113">
        <v>13</v>
      </c>
      <c r="P2" s="1113">
        <v>14</v>
      </c>
      <c r="Q2" s="1113">
        <v>15</v>
      </c>
      <c r="R2" s="1113">
        <v>16</v>
      </c>
      <c r="S2" s="1113">
        <v>17</v>
      </c>
      <c r="T2" s="1113">
        <v>18</v>
      </c>
      <c r="U2" s="1113">
        <v>19</v>
      </c>
      <c r="V2" s="1113">
        <v>20</v>
      </c>
      <c r="W2" s="1113">
        <v>21</v>
      </c>
      <c r="X2" s="1113">
        <v>22</v>
      </c>
      <c r="Y2" s="1113">
        <v>23</v>
      </c>
      <c r="Z2" s="1113">
        <v>24</v>
      </c>
      <c r="AA2" s="1113">
        <v>25</v>
      </c>
      <c r="AB2" s="1113">
        <v>26</v>
      </c>
      <c r="AC2" s="1113">
        <v>27</v>
      </c>
      <c r="AD2" s="1113">
        <v>28</v>
      </c>
      <c r="AE2" s="1113">
        <v>29</v>
      </c>
      <c r="AF2" s="1113">
        <v>30</v>
      </c>
      <c r="AG2" s="1113">
        <v>31</v>
      </c>
      <c r="AH2" s="1113">
        <v>32</v>
      </c>
      <c r="AI2" s="1113">
        <v>33</v>
      </c>
      <c r="AJ2" s="1113">
        <v>34</v>
      </c>
      <c r="AK2" s="1113">
        <v>35</v>
      </c>
      <c r="AL2" s="1113">
        <v>36</v>
      </c>
      <c r="AM2" s="1113">
        <v>37</v>
      </c>
      <c r="AN2" s="1113">
        <v>38</v>
      </c>
      <c r="AO2" s="1112">
        <v>39</v>
      </c>
      <c r="AP2" s="856"/>
    </row>
    <row r="3" spans="1:42" ht="33.75">
      <c r="A3" s="1784"/>
      <c r="B3" s="1785"/>
      <c r="C3" s="6" t="s">
        <v>0</v>
      </c>
      <c r="D3" s="7" t="s">
        <v>1198</v>
      </c>
      <c r="E3" s="7" t="s">
        <v>1197</v>
      </c>
      <c r="F3" s="7" t="s">
        <v>3</v>
      </c>
      <c r="G3" s="7" t="s">
        <v>4</v>
      </c>
      <c r="H3" s="7" t="s">
        <v>5</v>
      </c>
      <c r="I3" s="7" t="s">
        <v>6</v>
      </c>
      <c r="J3" s="7" t="s">
        <v>7</v>
      </c>
      <c r="K3" s="7" t="s">
        <v>8</v>
      </c>
      <c r="L3" s="7" t="s">
        <v>576</v>
      </c>
      <c r="M3" s="7" t="s">
        <v>9</v>
      </c>
      <c r="N3" s="7" t="s">
        <v>10</v>
      </c>
      <c r="O3" s="7" t="s">
        <v>11</v>
      </c>
      <c r="P3" s="7" t="s">
        <v>12</v>
      </c>
      <c r="Q3" s="7" t="s">
        <v>418</v>
      </c>
      <c r="R3" s="7" t="s">
        <v>419</v>
      </c>
      <c r="S3" s="7" t="s">
        <v>420</v>
      </c>
      <c r="T3" s="7" t="s">
        <v>14</v>
      </c>
      <c r="U3" s="7" t="s">
        <v>13</v>
      </c>
      <c r="V3" s="7" t="s">
        <v>577</v>
      </c>
      <c r="W3" s="7" t="s">
        <v>15</v>
      </c>
      <c r="X3" s="7" t="s">
        <v>16</v>
      </c>
      <c r="Y3" s="7" t="s">
        <v>17</v>
      </c>
      <c r="Z3" s="7" t="s">
        <v>18</v>
      </c>
      <c r="AA3" s="7" t="s">
        <v>29</v>
      </c>
      <c r="AB3" s="7" t="s">
        <v>30</v>
      </c>
      <c r="AC3" s="7" t="s">
        <v>19</v>
      </c>
      <c r="AD3" s="7" t="s">
        <v>20</v>
      </c>
      <c r="AE3" s="7" t="s">
        <v>21</v>
      </c>
      <c r="AF3" s="7" t="s">
        <v>32</v>
      </c>
      <c r="AG3" s="7" t="s">
        <v>22</v>
      </c>
      <c r="AH3" s="7" t="s">
        <v>23</v>
      </c>
      <c r="AI3" s="7" t="s">
        <v>24</v>
      </c>
      <c r="AJ3" s="7" t="s">
        <v>31</v>
      </c>
      <c r="AK3" s="7" t="s">
        <v>447</v>
      </c>
      <c r="AL3" s="7" t="s">
        <v>25</v>
      </c>
      <c r="AM3" s="7" t="s">
        <v>26</v>
      </c>
      <c r="AN3" s="7" t="s">
        <v>27</v>
      </c>
      <c r="AO3" s="8" t="s">
        <v>28</v>
      </c>
      <c r="AP3" s="1135" t="s">
        <v>1206</v>
      </c>
    </row>
    <row r="4" spans="1:42" ht="15" customHeight="1">
      <c r="A4" s="1064">
        <v>1</v>
      </c>
      <c r="B4" s="3" t="s">
        <v>0</v>
      </c>
      <c r="C4" s="2">
        <f>C$45*外生化逆行列係数!C4</f>
        <v>0</v>
      </c>
      <c r="D4" s="1063">
        <f>D$45*外生化逆行列係数!D4</f>
        <v>0</v>
      </c>
      <c r="E4" s="1063">
        <f>E$45*外生化逆行列係数!E4</f>
        <v>0</v>
      </c>
      <c r="F4" s="1063">
        <f>F$45*外生化逆行列係数!F4</f>
        <v>0</v>
      </c>
      <c r="G4" s="1063">
        <f>G$45*外生化逆行列係数!G4</f>
        <v>0</v>
      </c>
      <c r="H4" s="1063">
        <f>H$45*外生化逆行列係数!H4</f>
        <v>0</v>
      </c>
      <c r="I4" s="1063">
        <f>I$45*外生化逆行列係数!I4</f>
        <v>0</v>
      </c>
      <c r="J4" s="1063">
        <f>J$45*外生化逆行列係数!J4</f>
        <v>0</v>
      </c>
      <c r="K4" s="1063">
        <f>K$45*外生化逆行列係数!K4</f>
        <v>0</v>
      </c>
      <c r="L4" s="1063">
        <f>L$45*外生化逆行列係数!L4</f>
        <v>0</v>
      </c>
      <c r="M4" s="1063">
        <f>M$45*外生化逆行列係数!M4</f>
        <v>0</v>
      </c>
      <c r="N4" s="1063">
        <f>N$45*外生化逆行列係数!N4</f>
        <v>0</v>
      </c>
      <c r="O4" s="1063">
        <f>O$45*外生化逆行列係数!O4</f>
        <v>0</v>
      </c>
      <c r="P4" s="1063">
        <f>P$45*外生化逆行列係数!P4</f>
        <v>0</v>
      </c>
      <c r="Q4" s="1063">
        <f>Q$45*外生化逆行列係数!Q4</f>
        <v>0</v>
      </c>
      <c r="R4" s="1063">
        <f>R$45*外生化逆行列係数!R4</f>
        <v>0</v>
      </c>
      <c r="S4" s="1063">
        <f>S$45*外生化逆行列係数!S4</f>
        <v>0</v>
      </c>
      <c r="T4" s="1063">
        <f>T$45*外生化逆行列係数!T4</f>
        <v>0</v>
      </c>
      <c r="U4" s="1063">
        <f>U$45*外生化逆行列係数!U4</f>
        <v>0</v>
      </c>
      <c r="V4" s="1063">
        <f>V$45*外生化逆行列係数!V4</f>
        <v>0</v>
      </c>
      <c r="W4" s="1063">
        <f>W$45*外生化逆行列係数!W4</f>
        <v>0</v>
      </c>
      <c r="X4" s="1063">
        <f>X$45*外生化逆行列係数!X4</f>
        <v>0</v>
      </c>
      <c r="Y4" s="1063">
        <f>Y$45*外生化逆行列係数!Y4</f>
        <v>0</v>
      </c>
      <c r="Z4" s="1063">
        <f>Z$45*外生化逆行列係数!Z4</f>
        <v>0</v>
      </c>
      <c r="AA4" s="1063">
        <f>AA$45*外生化逆行列係数!AA4</f>
        <v>0</v>
      </c>
      <c r="AB4" s="1063">
        <f>AB$45*外生化逆行列係数!AB4</f>
        <v>0</v>
      </c>
      <c r="AC4" s="1063">
        <f>AC$45*外生化逆行列係数!AC4</f>
        <v>0</v>
      </c>
      <c r="AD4" s="1063">
        <f>AD$45*外生化逆行列係数!AD4</f>
        <v>0</v>
      </c>
      <c r="AE4" s="1063">
        <f>AE$45*外生化逆行列係数!AE4</f>
        <v>0</v>
      </c>
      <c r="AF4" s="1063">
        <f>AF$45*外生化逆行列係数!AF4</f>
        <v>0</v>
      </c>
      <c r="AG4" s="1063">
        <f>AG$45*外生化逆行列係数!AG4</f>
        <v>0</v>
      </c>
      <c r="AH4" s="1063">
        <f>AH$45*外生化逆行列係数!AH4</f>
        <v>0</v>
      </c>
      <c r="AI4" s="1063">
        <f>AI$45*外生化逆行列係数!AI4</f>
        <v>0</v>
      </c>
      <c r="AJ4" s="1063">
        <f>AJ$45*外生化逆行列係数!AJ4</f>
        <v>0</v>
      </c>
      <c r="AK4" s="1063">
        <f>AK$45*外生化逆行列係数!AK4</f>
        <v>0</v>
      </c>
      <c r="AL4" s="1063">
        <f>AL$45*外生化逆行列係数!AL4</f>
        <v>0</v>
      </c>
      <c r="AM4" s="1063">
        <f>AM$45*外生化逆行列係数!AM4</f>
        <v>0</v>
      </c>
      <c r="AN4" s="1063">
        <f>AN$45*外生化逆行列係数!AN4</f>
        <v>0</v>
      </c>
      <c r="AO4" s="3">
        <f>AO$45*外生化逆行列係数!AO4</f>
        <v>0</v>
      </c>
      <c r="AP4" s="1134">
        <f t="shared" ref="AP4:AP42" si="0">SUM(C4:AO4)</f>
        <v>0</v>
      </c>
    </row>
    <row r="5" spans="1:42" ht="15" customHeight="1">
      <c r="A5" s="685">
        <v>2</v>
      </c>
      <c r="B5" s="9" t="s">
        <v>1198</v>
      </c>
      <c r="C5" s="853">
        <f>C$45*外生化逆行列係数!C5</f>
        <v>0</v>
      </c>
      <c r="D5" s="1">
        <f>D$45*外生化逆行列係数!D5</f>
        <v>0</v>
      </c>
      <c r="E5" s="1">
        <f>E$45*外生化逆行列係数!E5</f>
        <v>0</v>
      </c>
      <c r="F5" s="1">
        <f>F$45*外生化逆行列係数!F5</f>
        <v>0</v>
      </c>
      <c r="G5" s="1">
        <f>G$45*外生化逆行列係数!G5</f>
        <v>0</v>
      </c>
      <c r="H5" s="1">
        <f>H$45*外生化逆行列係数!H5</f>
        <v>0</v>
      </c>
      <c r="I5" s="1">
        <f>I$45*外生化逆行列係数!I5</f>
        <v>0</v>
      </c>
      <c r="J5" s="1">
        <f>J$45*外生化逆行列係数!J5</f>
        <v>0</v>
      </c>
      <c r="K5" s="1">
        <f>K$45*外生化逆行列係数!K5</f>
        <v>0</v>
      </c>
      <c r="L5" s="1">
        <f>L$45*外生化逆行列係数!L5</f>
        <v>0</v>
      </c>
      <c r="M5" s="1">
        <f>M$45*外生化逆行列係数!M5</f>
        <v>0</v>
      </c>
      <c r="N5" s="1">
        <f>N$45*外生化逆行列係数!N5</f>
        <v>0</v>
      </c>
      <c r="O5" s="1">
        <f>O$45*外生化逆行列係数!O5</f>
        <v>0</v>
      </c>
      <c r="P5" s="1">
        <f>P$45*外生化逆行列係数!P5</f>
        <v>0</v>
      </c>
      <c r="Q5" s="1">
        <f>Q$45*外生化逆行列係数!Q5</f>
        <v>0</v>
      </c>
      <c r="R5" s="1">
        <f>R$45*外生化逆行列係数!R5</f>
        <v>0</v>
      </c>
      <c r="S5" s="1">
        <f>S$45*外生化逆行列係数!S5</f>
        <v>0</v>
      </c>
      <c r="T5" s="1">
        <f>T$45*外生化逆行列係数!T5</f>
        <v>0</v>
      </c>
      <c r="U5" s="1">
        <f>U$45*外生化逆行列係数!U5</f>
        <v>0</v>
      </c>
      <c r="V5" s="1">
        <f>V$45*外生化逆行列係数!V5</f>
        <v>0</v>
      </c>
      <c r="W5" s="1">
        <f>W$45*外生化逆行列係数!W5</f>
        <v>0</v>
      </c>
      <c r="X5" s="1">
        <f>X$45*外生化逆行列係数!X5</f>
        <v>0</v>
      </c>
      <c r="Y5" s="1">
        <f>Y$45*外生化逆行列係数!Y5</f>
        <v>0</v>
      </c>
      <c r="Z5" s="1">
        <f>Z$45*外生化逆行列係数!Z5</f>
        <v>0</v>
      </c>
      <c r="AA5" s="1">
        <f>AA$45*外生化逆行列係数!AA5</f>
        <v>0</v>
      </c>
      <c r="AB5" s="1">
        <f>AB$45*外生化逆行列係数!AB5</f>
        <v>0</v>
      </c>
      <c r="AC5" s="1">
        <f>AC$45*外生化逆行列係数!AC5</f>
        <v>0</v>
      </c>
      <c r="AD5" s="1">
        <f>AD$45*外生化逆行列係数!AD5</f>
        <v>0</v>
      </c>
      <c r="AE5" s="1">
        <f>AE$45*外生化逆行列係数!AE5</f>
        <v>0</v>
      </c>
      <c r="AF5" s="1">
        <f>AF$45*外生化逆行列係数!AF5</f>
        <v>0</v>
      </c>
      <c r="AG5" s="1">
        <f>AG$45*外生化逆行列係数!AG5</f>
        <v>0</v>
      </c>
      <c r="AH5" s="1">
        <f>AH$45*外生化逆行列係数!AH5</f>
        <v>0</v>
      </c>
      <c r="AI5" s="1">
        <f>AI$45*外生化逆行列係数!AI5</f>
        <v>0</v>
      </c>
      <c r="AJ5" s="1">
        <f>AJ$45*外生化逆行列係数!AJ5</f>
        <v>0</v>
      </c>
      <c r="AK5" s="1">
        <f>AK$45*外生化逆行列係数!AK5</f>
        <v>0</v>
      </c>
      <c r="AL5" s="1">
        <f>AL$45*外生化逆行列係数!AL5</f>
        <v>0</v>
      </c>
      <c r="AM5" s="1">
        <f>AM$45*外生化逆行列係数!AM5</f>
        <v>0</v>
      </c>
      <c r="AN5" s="1">
        <f>AN$45*外生化逆行列係数!AN5</f>
        <v>0</v>
      </c>
      <c r="AO5" s="9">
        <f>AO$45*外生化逆行列係数!AO5</f>
        <v>0</v>
      </c>
      <c r="AP5" s="1131">
        <f t="shared" si="0"/>
        <v>0</v>
      </c>
    </row>
    <row r="6" spans="1:42" ht="15" customHeight="1">
      <c r="A6" s="685">
        <v>3</v>
      </c>
      <c r="B6" s="9" t="s">
        <v>1197</v>
      </c>
      <c r="C6" s="853">
        <f>C$45*外生化逆行列係数!C6</f>
        <v>0</v>
      </c>
      <c r="D6" s="1">
        <f>D$45*外生化逆行列係数!D6</f>
        <v>0</v>
      </c>
      <c r="E6" s="1">
        <f>E$45*外生化逆行列係数!E6</f>
        <v>0</v>
      </c>
      <c r="F6" s="1">
        <f>F$45*外生化逆行列係数!F6</f>
        <v>0</v>
      </c>
      <c r="G6" s="1">
        <f>G$45*外生化逆行列係数!G6</f>
        <v>0</v>
      </c>
      <c r="H6" s="1">
        <f>H$45*外生化逆行列係数!H6</f>
        <v>0</v>
      </c>
      <c r="I6" s="1">
        <f>I$45*外生化逆行列係数!I6</f>
        <v>0</v>
      </c>
      <c r="J6" s="1">
        <f>J$45*外生化逆行列係数!J6</f>
        <v>0</v>
      </c>
      <c r="K6" s="1">
        <f>K$45*外生化逆行列係数!K6</f>
        <v>0</v>
      </c>
      <c r="L6" s="1">
        <f>L$45*外生化逆行列係数!L6</f>
        <v>0</v>
      </c>
      <c r="M6" s="1">
        <f>M$45*外生化逆行列係数!M6</f>
        <v>0</v>
      </c>
      <c r="N6" s="1">
        <f>N$45*外生化逆行列係数!N6</f>
        <v>0</v>
      </c>
      <c r="O6" s="1">
        <f>O$45*外生化逆行列係数!O6</f>
        <v>0</v>
      </c>
      <c r="P6" s="1">
        <f>P$45*外生化逆行列係数!P6</f>
        <v>0</v>
      </c>
      <c r="Q6" s="1">
        <f>Q$45*外生化逆行列係数!Q6</f>
        <v>0</v>
      </c>
      <c r="R6" s="1">
        <f>R$45*外生化逆行列係数!R6</f>
        <v>0</v>
      </c>
      <c r="S6" s="1">
        <f>S$45*外生化逆行列係数!S6</f>
        <v>0</v>
      </c>
      <c r="T6" s="1">
        <f>T$45*外生化逆行列係数!T6</f>
        <v>0</v>
      </c>
      <c r="U6" s="1">
        <f>U$45*外生化逆行列係数!U6</f>
        <v>0</v>
      </c>
      <c r="V6" s="1">
        <f>V$45*外生化逆行列係数!V6</f>
        <v>0</v>
      </c>
      <c r="W6" s="1">
        <f>W$45*外生化逆行列係数!W6</f>
        <v>0</v>
      </c>
      <c r="X6" s="1">
        <f>X$45*外生化逆行列係数!X6</f>
        <v>0</v>
      </c>
      <c r="Y6" s="1">
        <f>Y$45*外生化逆行列係数!Y6</f>
        <v>0</v>
      </c>
      <c r="Z6" s="1">
        <f>Z$45*外生化逆行列係数!Z6</f>
        <v>0</v>
      </c>
      <c r="AA6" s="1">
        <f>AA$45*外生化逆行列係数!AA6</f>
        <v>0</v>
      </c>
      <c r="AB6" s="1">
        <f>AB$45*外生化逆行列係数!AB6</f>
        <v>0</v>
      </c>
      <c r="AC6" s="1">
        <f>AC$45*外生化逆行列係数!AC6</f>
        <v>0</v>
      </c>
      <c r="AD6" s="1">
        <f>AD$45*外生化逆行列係数!AD6</f>
        <v>0</v>
      </c>
      <c r="AE6" s="1">
        <f>AE$45*外生化逆行列係数!AE6</f>
        <v>0</v>
      </c>
      <c r="AF6" s="1">
        <f>AF$45*外生化逆行列係数!AF6</f>
        <v>0</v>
      </c>
      <c r="AG6" s="1">
        <f>AG$45*外生化逆行列係数!AG6</f>
        <v>0</v>
      </c>
      <c r="AH6" s="1">
        <f>AH$45*外生化逆行列係数!AH6</f>
        <v>0</v>
      </c>
      <c r="AI6" s="1">
        <f>AI$45*外生化逆行列係数!AI6</f>
        <v>0</v>
      </c>
      <c r="AJ6" s="1">
        <f>AJ$45*外生化逆行列係数!AJ6</f>
        <v>0</v>
      </c>
      <c r="AK6" s="1">
        <f>AK$45*外生化逆行列係数!AK6</f>
        <v>0</v>
      </c>
      <c r="AL6" s="1">
        <f>AL$45*外生化逆行列係数!AL6</f>
        <v>0</v>
      </c>
      <c r="AM6" s="1">
        <f>AM$45*外生化逆行列係数!AM6</f>
        <v>0</v>
      </c>
      <c r="AN6" s="1">
        <f>AN$45*外生化逆行列係数!AN6</f>
        <v>0</v>
      </c>
      <c r="AO6" s="9">
        <f>AO$45*外生化逆行列係数!AO6</f>
        <v>0</v>
      </c>
      <c r="AP6" s="1131">
        <f t="shared" si="0"/>
        <v>0</v>
      </c>
    </row>
    <row r="7" spans="1:42" ht="15" customHeight="1">
      <c r="A7" s="685">
        <v>4</v>
      </c>
      <c r="B7" s="9" t="s">
        <v>3</v>
      </c>
      <c r="C7" s="853">
        <f>C$45*外生化逆行列係数!C7</f>
        <v>0</v>
      </c>
      <c r="D7" s="1">
        <f>D$45*外生化逆行列係数!D7</f>
        <v>0</v>
      </c>
      <c r="E7" s="1">
        <f>E$45*外生化逆行列係数!E7</f>
        <v>0</v>
      </c>
      <c r="F7" s="1">
        <f>F$45*外生化逆行列係数!F7</f>
        <v>0</v>
      </c>
      <c r="G7" s="1">
        <f>G$45*外生化逆行列係数!G7</f>
        <v>0</v>
      </c>
      <c r="H7" s="1">
        <f>H$45*外生化逆行列係数!H7</f>
        <v>0</v>
      </c>
      <c r="I7" s="1">
        <f>I$45*外生化逆行列係数!I7</f>
        <v>0</v>
      </c>
      <c r="J7" s="1">
        <f>J$45*外生化逆行列係数!J7</f>
        <v>0</v>
      </c>
      <c r="K7" s="1">
        <f>K$45*外生化逆行列係数!K7</f>
        <v>0</v>
      </c>
      <c r="L7" s="1">
        <f>L$45*外生化逆行列係数!L7</f>
        <v>0</v>
      </c>
      <c r="M7" s="1">
        <f>M$45*外生化逆行列係数!M7</f>
        <v>0</v>
      </c>
      <c r="N7" s="1">
        <f>N$45*外生化逆行列係数!N7</f>
        <v>0</v>
      </c>
      <c r="O7" s="1">
        <f>O$45*外生化逆行列係数!O7</f>
        <v>0</v>
      </c>
      <c r="P7" s="1">
        <f>P$45*外生化逆行列係数!P7</f>
        <v>0</v>
      </c>
      <c r="Q7" s="1">
        <f>Q$45*外生化逆行列係数!Q7</f>
        <v>0</v>
      </c>
      <c r="R7" s="1">
        <f>R$45*外生化逆行列係数!R7</f>
        <v>0</v>
      </c>
      <c r="S7" s="1">
        <f>S$45*外生化逆行列係数!S7</f>
        <v>0</v>
      </c>
      <c r="T7" s="1">
        <f>T$45*外生化逆行列係数!T7</f>
        <v>0</v>
      </c>
      <c r="U7" s="1">
        <f>U$45*外生化逆行列係数!U7</f>
        <v>0</v>
      </c>
      <c r="V7" s="1">
        <f>V$45*外生化逆行列係数!V7</f>
        <v>0</v>
      </c>
      <c r="W7" s="1">
        <f>W$45*外生化逆行列係数!W7</f>
        <v>0</v>
      </c>
      <c r="X7" s="1">
        <f>X$45*外生化逆行列係数!X7</f>
        <v>0</v>
      </c>
      <c r="Y7" s="1">
        <f>Y$45*外生化逆行列係数!Y7</f>
        <v>0</v>
      </c>
      <c r="Z7" s="1">
        <f>Z$45*外生化逆行列係数!Z7</f>
        <v>0</v>
      </c>
      <c r="AA7" s="1">
        <f>AA$45*外生化逆行列係数!AA7</f>
        <v>0</v>
      </c>
      <c r="AB7" s="1">
        <f>AB$45*外生化逆行列係数!AB7</f>
        <v>0</v>
      </c>
      <c r="AC7" s="1">
        <f>AC$45*外生化逆行列係数!AC7</f>
        <v>0</v>
      </c>
      <c r="AD7" s="1">
        <f>AD$45*外生化逆行列係数!AD7</f>
        <v>0</v>
      </c>
      <c r="AE7" s="1">
        <f>AE$45*外生化逆行列係数!AE7</f>
        <v>0</v>
      </c>
      <c r="AF7" s="1">
        <f>AF$45*外生化逆行列係数!AF7</f>
        <v>0</v>
      </c>
      <c r="AG7" s="1">
        <f>AG$45*外生化逆行列係数!AG7</f>
        <v>0</v>
      </c>
      <c r="AH7" s="1">
        <f>AH$45*外生化逆行列係数!AH7</f>
        <v>0</v>
      </c>
      <c r="AI7" s="1">
        <f>AI$45*外生化逆行列係数!AI7</f>
        <v>0</v>
      </c>
      <c r="AJ7" s="1">
        <f>AJ$45*外生化逆行列係数!AJ7</f>
        <v>0</v>
      </c>
      <c r="AK7" s="1">
        <f>AK$45*外生化逆行列係数!AK7</f>
        <v>0</v>
      </c>
      <c r="AL7" s="1">
        <f>AL$45*外生化逆行列係数!AL7</f>
        <v>0</v>
      </c>
      <c r="AM7" s="1">
        <f>AM$45*外生化逆行列係数!AM7</f>
        <v>0</v>
      </c>
      <c r="AN7" s="1">
        <f>AN$45*外生化逆行列係数!AN7</f>
        <v>0</v>
      </c>
      <c r="AO7" s="9">
        <f>AO$45*外生化逆行列係数!AO7</f>
        <v>0</v>
      </c>
      <c r="AP7" s="1131">
        <f t="shared" si="0"/>
        <v>0</v>
      </c>
    </row>
    <row r="8" spans="1:42" ht="15" customHeight="1">
      <c r="A8" s="686">
        <v>5</v>
      </c>
      <c r="B8" s="1105" t="s">
        <v>4</v>
      </c>
      <c r="C8" s="1133">
        <f>C$45*外生化逆行列係数!C8</f>
        <v>0</v>
      </c>
      <c r="D8" s="1062">
        <f>D$45*外生化逆行列係数!D8</f>
        <v>0</v>
      </c>
      <c r="E8" s="1062">
        <f>E$45*外生化逆行列係数!E8</f>
        <v>0</v>
      </c>
      <c r="F8" s="1062">
        <f>F$45*外生化逆行列係数!F8</f>
        <v>0</v>
      </c>
      <c r="G8" s="1062">
        <f>G$45*外生化逆行列係数!G8</f>
        <v>0</v>
      </c>
      <c r="H8" s="1062">
        <f>H$45*外生化逆行列係数!H8</f>
        <v>0</v>
      </c>
      <c r="I8" s="1062">
        <f>I$45*外生化逆行列係数!I8</f>
        <v>0</v>
      </c>
      <c r="J8" s="1062">
        <f>J$45*外生化逆行列係数!J8</f>
        <v>0</v>
      </c>
      <c r="K8" s="1062">
        <f>K$45*外生化逆行列係数!K8</f>
        <v>0</v>
      </c>
      <c r="L8" s="1062">
        <f>L$45*外生化逆行列係数!L8</f>
        <v>0</v>
      </c>
      <c r="M8" s="1062">
        <f>M$45*外生化逆行列係数!M8</f>
        <v>0</v>
      </c>
      <c r="N8" s="1062">
        <f>N$45*外生化逆行列係数!N8</f>
        <v>0</v>
      </c>
      <c r="O8" s="1062">
        <f>O$45*外生化逆行列係数!O8</f>
        <v>0</v>
      </c>
      <c r="P8" s="1062">
        <f>P$45*外生化逆行列係数!P8</f>
        <v>0</v>
      </c>
      <c r="Q8" s="1062">
        <f>Q$45*外生化逆行列係数!Q8</f>
        <v>0</v>
      </c>
      <c r="R8" s="1062">
        <f>R$45*外生化逆行列係数!R8</f>
        <v>0</v>
      </c>
      <c r="S8" s="1062">
        <f>S$45*外生化逆行列係数!S8</f>
        <v>0</v>
      </c>
      <c r="T8" s="1062">
        <f>T$45*外生化逆行列係数!T8</f>
        <v>0</v>
      </c>
      <c r="U8" s="1062">
        <f>U$45*外生化逆行列係数!U8</f>
        <v>0</v>
      </c>
      <c r="V8" s="1062">
        <f>V$45*外生化逆行列係数!V8</f>
        <v>0</v>
      </c>
      <c r="W8" s="1062">
        <f>W$45*外生化逆行列係数!W8</f>
        <v>0</v>
      </c>
      <c r="X8" s="1062">
        <f>X$45*外生化逆行列係数!X8</f>
        <v>0</v>
      </c>
      <c r="Y8" s="1062">
        <f>Y$45*外生化逆行列係数!Y8</f>
        <v>0</v>
      </c>
      <c r="Z8" s="1062">
        <f>Z$45*外生化逆行列係数!Z8</f>
        <v>0</v>
      </c>
      <c r="AA8" s="1062">
        <f>AA$45*外生化逆行列係数!AA8</f>
        <v>0</v>
      </c>
      <c r="AB8" s="1062">
        <f>AB$45*外生化逆行列係数!AB8</f>
        <v>0</v>
      </c>
      <c r="AC8" s="1062">
        <f>AC$45*外生化逆行列係数!AC8</f>
        <v>0</v>
      </c>
      <c r="AD8" s="1062">
        <f>AD$45*外生化逆行列係数!AD8</f>
        <v>0</v>
      </c>
      <c r="AE8" s="1062">
        <f>AE$45*外生化逆行列係数!AE8</f>
        <v>0</v>
      </c>
      <c r="AF8" s="1062">
        <f>AF$45*外生化逆行列係数!AF8</f>
        <v>0</v>
      </c>
      <c r="AG8" s="1062">
        <f>AG$45*外生化逆行列係数!AG8</f>
        <v>0</v>
      </c>
      <c r="AH8" s="1062">
        <f>AH$45*外生化逆行列係数!AH8</f>
        <v>0</v>
      </c>
      <c r="AI8" s="1062">
        <f>AI$45*外生化逆行列係数!AI8</f>
        <v>0</v>
      </c>
      <c r="AJ8" s="1062">
        <f>AJ$45*外生化逆行列係数!AJ8</f>
        <v>0</v>
      </c>
      <c r="AK8" s="1062">
        <f>AK$45*外生化逆行列係数!AK8</f>
        <v>0</v>
      </c>
      <c r="AL8" s="1062">
        <f>AL$45*外生化逆行列係数!AL8</f>
        <v>0</v>
      </c>
      <c r="AM8" s="1062">
        <f>AM$45*外生化逆行列係数!AM8</f>
        <v>0</v>
      </c>
      <c r="AN8" s="1062">
        <f>AN$45*外生化逆行列係数!AN8</f>
        <v>0</v>
      </c>
      <c r="AO8" s="1105">
        <f>AO$45*外生化逆行列係数!AO8</f>
        <v>0</v>
      </c>
      <c r="AP8" s="1132">
        <f t="shared" si="0"/>
        <v>0</v>
      </c>
    </row>
    <row r="9" spans="1:42" ht="15" customHeight="1">
      <c r="A9" s="685">
        <v>6</v>
      </c>
      <c r="B9" s="9" t="s">
        <v>5</v>
      </c>
      <c r="C9" s="853">
        <f>C$45*外生化逆行列係数!C9</f>
        <v>0</v>
      </c>
      <c r="D9" s="1">
        <f>D$45*外生化逆行列係数!D9</f>
        <v>0</v>
      </c>
      <c r="E9" s="1">
        <f>E$45*外生化逆行列係数!E9</f>
        <v>0</v>
      </c>
      <c r="F9" s="1">
        <f>F$45*外生化逆行列係数!F9</f>
        <v>0</v>
      </c>
      <c r="G9" s="1">
        <f>G$45*外生化逆行列係数!G9</f>
        <v>0</v>
      </c>
      <c r="H9" s="1">
        <f>H$45*外生化逆行列係数!H9</f>
        <v>0</v>
      </c>
      <c r="I9" s="1">
        <f>I$45*外生化逆行列係数!I9</f>
        <v>0</v>
      </c>
      <c r="J9" s="1">
        <f>J$45*外生化逆行列係数!J9</f>
        <v>0</v>
      </c>
      <c r="K9" s="1">
        <f>K$45*外生化逆行列係数!K9</f>
        <v>0</v>
      </c>
      <c r="L9" s="1">
        <f>L$45*外生化逆行列係数!L9</f>
        <v>0</v>
      </c>
      <c r="M9" s="1">
        <f>M$45*外生化逆行列係数!M9</f>
        <v>0</v>
      </c>
      <c r="N9" s="1">
        <f>N$45*外生化逆行列係数!N9</f>
        <v>0</v>
      </c>
      <c r="O9" s="1">
        <f>O$45*外生化逆行列係数!O9</f>
        <v>0</v>
      </c>
      <c r="P9" s="1">
        <f>P$45*外生化逆行列係数!P9</f>
        <v>0</v>
      </c>
      <c r="Q9" s="1">
        <f>Q$45*外生化逆行列係数!Q9</f>
        <v>0</v>
      </c>
      <c r="R9" s="1">
        <f>R$45*外生化逆行列係数!R9</f>
        <v>0</v>
      </c>
      <c r="S9" s="1">
        <f>S$45*外生化逆行列係数!S9</f>
        <v>0</v>
      </c>
      <c r="T9" s="1">
        <f>T$45*外生化逆行列係数!T9</f>
        <v>0</v>
      </c>
      <c r="U9" s="1">
        <f>U$45*外生化逆行列係数!U9</f>
        <v>0</v>
      </c>
      <c r="V9" s="1">
        <f>V$45*外生化逆行列係数!V9</f>
        <v>0</v>
      </c>
      <c r="W9" s="1">
        <f>W$45*外生化逆行列係数!W9</f>
        <v>0</v>
      </c>
      <c r="X9" s="1">
        <f>X$45*外生化逆行列係数!X9</f>
        <v>0</v>
      </c>
      <c r="Y9" s="1">
        <f>Y$45*外生化逆行列係数!Y9</f>
        <v>0</v>
      </c>
      <c r="Z9" s="1">
        <f>Z$45*外生化逆行列係数!Z9</f>
        <v>0</v>
      </c>
      <c r="AA9" s="1">
        <f>AA$45*外生化逆行列係数!AA9</f>
        <v>0</v>
      </c>
      <c r="AB9" s="1">
        <f>AB$45*外生化逆行列係数!AB9</f>
        <v>0</v>
      </c>
      <c r="AC9" s="1">
        <f>AC$45*外生化逆行列係数!AC9</f>
        <v>0</v>
      </c>
      <c r="AD9" s="1">
        <f>AD$45*外生化逆行列係数!AD9</f>
        <v>0</v>
      </c>
      <c r="AE9" s="1">
        <f>AE$45*外生化逆行列係数!AE9</f>
        <v>0</v>
      </c>
      <c r="AF9" s="1">
        <f>AF$45*外生化逆行列係数!AF9</f>
        <v>0</v>
      </c>
      <c r="AG9" s="1">
        <f>AG$45*外生化逆行列係数!AG9</f>
        <v>0</v>
      </c>
      <c r="AH9" s="1">
        <f>AH$45*外生化逆行列係数!AH9</f>
        <v>0</v>
      </c>
      <c r="AI9" s="1">
        <f>AI$45*外生化逆行列係数!AI9</f>
        <v>0</v>
      </c>
      <c r="AJ9" s="1">
        <f>AJ$45*外生化逆行列係数!AJ9</f>
        <v>0</v>
      </c>
      <c r="AK9" s="1">
        <f>AK$45*外生化逆行列係数!AK9</f>
        <v>0</v>
      </c>
      <c r="AL9" s="1">
        <f>AL$45*外生化逆行列係数!AL9</f>
        <v>0</v>
      </c>
      <c r="AM9" s="1">
        <f>AM$45*外生化逆行列係数!AM9</f>
        <v>0</v>
      </c>
      <c r="AN9" s="1">
        <f>AN$45*外生化逆行列係数!AN9</f>
        <v>0</v>
      </c>
      <c r="AO9" s="9">
        <f>AO$45*外生化逆行列係数!AO9</f>
        <v>0</v>
      </c>
      <c r="AP9" s="1131">
        <f t="shared" si="0"/>
        <v>0</v>
      </c>
    </row>
    <row r="10" spans="1:42" ht="15" customHeight="1">
      <c r="A10" s="685">
        <v>7</v>
      </c>
      <c r="B10" s="9" t="s">
        <v>6</v>
      </c>
      <c r="C10" s="853">
        <f>C$45*外生化逆行列係数!C10</f>
        <v>0</v>
      </c>
      <c r="D10" s="1">
        <f>D$45*外生化逆行列係数!D10</f>
        <v>0</v>
      </c>
      <c r="E10" s="1">
        <f>E$45*外生化逆行列係数!E10</f>
        <v>0</v>
      </c>
      <c r="F10" s="1">
        <f>F$45*外生化逆行列係数!F10</f>
        <v>0</v>
      </c>
      <c r="G10" s="1">
        <f>G$45*外生化逆行列係数!G10</f>
        <v>0</v>
      </c>
      <c r="H10" s="1">
        <f>H$45*外生化逆行列係数!H10</f>
        <v>0</v>
      </c>
      <c r="I10" s="1">
        <f>I$45*外生化逆行列係数!I10</f>
        <v>0</v>
      </c>
      <c r="J10" s="1">
        <f>J$45*外生化逆行列係数!J10</f>
        <v>0</v>
      </c>
      <c r="K10" s="1">
        <f>K$45*外生化逆行列係数!K10</f>
        <v>0</v>
      </c>
      <c r="L10" s="1">
        <f>L$45*外生化逆行列係数!L10</f>
        <v>0</v>
      </c>
      <c r="M10" s="1">
        <f>M$45*外生化逆行列係数!M10</f>
        <v>0</v>
      </c>
      <c r="N10" s="1">
        <f>N$45*外生化逆行列係数!N10</f>
        <v>0</v>
      </c>
      <c r="O10" s="1">
        <f>O$45*外生化逆行列係数!O10</f>
        <v>0</v>
      </c>
      <c r="P10" s="1">
        <f>P$45*外生化逆行列係数!P10</f>
        <v>0</v>
      </c>
      <c r="Q10" s="1">
        <f>Q$45*外生化逆行列係数!Q10</f>
        <v>0</v>
      </c>
      <c r="R10" s="1">
        <f>R$45*外生化逆行列係数!R10</f>
        <v>0</v>
      </c>
      <c r="S10" s="1">
        <f>S$45*外生化逆行列係数!S10</f>
        <v>0</v>
      </c>
      <c r="T10" s="1">
        <f>T$45*外生化逆行列係数!T10</f>
        <v>0</v>
      </c>
      <c r="U10" s="1">
        <f>U$45*外生化逆行列係数!U10</f>
        <v>0</v>
      </c>
      <c r="V10" s="1">
        <f>V$45*外生化逆行列係数!V10</f>
        <v>0</v>
      </c>
      <c r="W10" s="1">
        <f>W$45*外生化逆行列係数!W10</f>
        <v>0</v>
      </c>
      <c r="X10" s="1">
        <f>X$45*外生化逆行列係数!X10</f>
        <v>0</v>
      </c>
      <c r="Y10" s="1">
        <f>Y$45*外生化逆行列係数!Y10</f>
        <v>0</v>
      </c>
      <c r="Z10" s="1">
        <f>Z$45*外生化逆行列係数!Z10</f>
        <v>0</v>
      </c>
      <c r="AA10" s="1">
        <f>AA$45*外生化逆行列係数!AA10</f>
        <v>0</v>
      </c>
      <c r="AB10" s="1">
        <f>AB$45*外生化逆行列係数!AB10</f>
        <v>0</v>
      </c>
      <c r="AC10" s="1">
        <f>AC$45*外生化逆行列係数!AC10</f>
        <v>0</v>
      </c>
      <c r="AD10" s="1">
        <f>AD$45*外生化逆行列係数!AD10</f>
        <v>0</v>
      </c>
      <c r="AE10" s="1">
        <f>AE$45*外生化逆行列係数!AE10</f>
        <v>0</v>
      </c>
      <c r="AF10" s="1">
        <f>AF$45*外生化逆行列係数!AF10</f>
        <v>0</v>
      </c>
      <c r="AG10" s="1">
        <f>AG$45*外生化逆行列係数!AG10</f>
        <v>0</v>
      </c>
      <c r="AH10" s="1">
        <f>AH$45*外生化逆行列係数!AH10</f>
        <v>0</v>
      </c>
      <c r="AI10" s="1">
        <f>AI$45*外生化逆行列係数!AI10</f>
        <v>0</v>
      </c>
      <c r="AJ10" s="1">
        <f>AJ$45*外生化逆行列係数!AJ10</f>
        <v>0</v>
      </c>
      <c r="AK10" s="1">
        <f>AK$45*外生化逆行列係数!AK10</f>
        <v>0</v>
      </c>
      <c r="AL10" s="1">
        <f>AL$45*外生化逆行列係数!AL10</f>
        <v>0</v>
      </c>
      <c r="AM10" s="1">
        <f>AM$45*外生化逆行列係数!AM10</f>
        <v>0</v>
      </c>
      <c r="AN10" s="1">
        <f>AN$45*外生化逆行列係数!AN10</f>
        <v>0</v>
      </c>
      <c r="AO10" s="9">
        <f>AO$45*外生化逆行列係数!AO10</f>
        <v>0</v>
      </c>
      <c r="AP10" s="1131">
        <f t="shared" si="0"/>
        <v>0</v>
      </c>
    </row>
    <row r="11" spans="1:42" ht="15" customHeight="1">
      <c r="A11" s="685">
        <v>8</v>
      </c>
      <c r="B11" s="9" t="s">
        <v>7</v>
      </c>
      <c r="C11" s="853">
        <f>C$45*外生化逆行列係数!C11</f>
        <v>0</v>
      </c>
      <c r="D11" s="1">
        <f>D$45*外生化逆行列係数!D11</f>
        <v>0</v>
      </c>
      <c r="E11" s="1">
        <f>E$45*外生化逆行列係数!E11</f>
        <v>0</v>
      </c>
      <c r="F11" s="1">
        <f>F$45*外生化逆行列係数!F11</f>
        <v>0</v>
      </c>
      <c r="G11" s="1">
        <f>G$45*外生化逆行列係数!G11</f>
        <v>0</v>
      </c>
      <c r="H11" s="1">
        <f>H$45*外生化逆行列係数!H11</f>
        <v>0</v>
      </c>
      <c r="I11" s="1">
        <f>I$45*外生化逆行列係数!I11</f>
        <v>0</v>
      </c>
      <c r="J11" s="1">
        <f>J$45*外生化逆行列係数!J11</f>
        <v>0</v>
      </c>
      <c r="K11" s="1">
        <f>K$45*外生化逆行列係数!K11</f>
        <v>0</v>
      </c>
      <c r="L11" s="1">
        <f>L$45*外生化逆行列係数!L11</f>
        <v>0</v>
      </c>
      <c r="M11" s="1">
        <f>M$45*外生化逆行列係数!M11</f>
        <v>0</v>
      </c>
      <c r="N11" s="1">
        <f>N$45*外生化逆行列係数!N11</f>
        <v>0</v>
      </c>
      <c r="O11" s="1">
        <f>O$45*外生化逆行列係数!O11</f>
        <v>0</v>
      </c>
      <c r="P11" s="1">
        <f>P$45*外生化逆行列係数!P11</f>
        <v>0</v>
      </c>
      <c r="Q11" s="1">
        <f>Q$45*外生化逆行列係数!Q11</f>
        <v>0</v>
      </c>
      <c r="R11" s="1">
        <f>R$45*外生化逆行列係数!R11</f>
        <v>0</v>
      </c>
      <c r="S11" s="1">
        <f>S$45*外生化逆行列係数!S11</f>
        <v>0</v>
      </c>
      <c r="T11" s="1">
        <f>T$45*外生化逆行列係数!T11</f>
        <v>0</v>
      </c>
      <c r="U11" s="1">
        <f>U$45*外生化逆行列係数!U11</f>
        <v>0</v>
      </c>
      <c r="V11" s="1">
        <f>V$45*外生化逆行列係数!V11</f>
        <v>0</v>
      </c>
      <c r="W11" s="1">
        <f>W$45*外生化逆行列係数!W11</f>
        <v>0</v>
      </c>
      <c r="X11" s="1">
        <f>X$45*外生化逆行列係数!X11</f>
        <v>0</v>
      </c>
      <c r="Y11" s="1">
        <f>Y$45*外生化逆行列係数!Y11</f>
        <v>0</v>
      </c>
      <c r="Z11" s="1">
        <f>Z$45*外生化逆行列係数!Z11</f>
        <v>0</v>
      </c>
      <c r="AA11" s="1">
        <f>AA$45*外生化逆行列係数!AA11</f>
        <v>0</v>
      </c>
      <c r="AB11" s="1">
        <f>AB$45*外生化逆行列係数!AB11</f>
        <v>0</v>
      </c>
      <c r="AC11" s="1">
        <f>AC$45*外生化逆行列係数!AC11</f>
        <v>0</v>
      </c>
      <c r="AD11" s="1">
        <f>AD$45*外生化逆行列係数!AD11</f>
        <v>0</v>
      </c>
      <c r="AE11" s="1">
        <f>AE$45*外生化逆行列係数!AE11</f>
        <v>0</v>
      </c>
      <c r="AF11" s="1">
        <f>AF$45*外生化逆行列係数!AF11</f>
        <v>0</v>
      </c>
      <c r="AG11" s="1">
        <f>AG$45*外生化逆行列係数!AG11</f>
        <v>0</v>
      </c>
      <c r="AH11" s="1">
        <f>AH$45*外生化逆行列係数!AH11</f>
        <v>0</v>
      </c>
      <c r="AI11" s="1">
        <f>AI$45*外生化逆行列係数!AI11</f>
        <v>0</v>
      </c>
      <c r="AJ11" s="1">
        <f>AJ$45*外生化逆行列係数!AJ11</f>
        <v>0</v>
      </c>
      <c r="AK11" s="1">
        <f>AK$45*外生化逆行列係数!AK11</f>
        <v>0</v>
      </c>
      <c r="AL11" s="1">
        <f>AL$45*外生化逆行列係数!AL11</f>
        <v>0</v>
      </c>
      <c r="AM11" s="1">
        <f>AM$45*外生化逆行列係数!AM11</f>
        <v>0</v>
      </c>
      <c r="AN11" s="1">
        <f>AN$45*外生化逆行列係数!AN11</f>
        <v>0</v>
      </c>
      <c r="AO11" s="9">
        <f>AO$45*外生化逆行列係数!AO11</f>
        <v>0</v>
      </c>
      <c r="AP11" s="1131">
        <f t="shared" si="0"/>
        <v>0</v>
      </c>
    </row>
    <row r="12" spans="1:42" ht="15" customHeight="1">
      <c r="A12" s="685">
        <v>9</v>
      </c>
      <c r="B12" s="9" t="s">
        <v>8</v>
      </c>
      <c r="C12" s="853">
        <f>C$45*外生化逆行列係数!C12</f>
        <v>0</v>
      </c>
      <c r="D12" s="1">
        <f>D$45*外生化逆行列係数!D12</f>
        <v>0</v>
      </c>
      <c r="E12" s="1">
        <f>E$45*外生化逆行列係数!E12</f>
        <v>0</v>
      </c>
      <c r="F12" s="1">
        <f>F$45*外生化逆行列係数!F12</f>
        <v>0</v>
      </c>
      <c r="G12" s="1">
        <f>G$45*外生化逆行列係数!G12</f>
        <v>0</v>
      </c>
      <c r="H12" s="1">
        <f>H$45*外生化逆行列係数!H12</f>
        <v>0</v>
      </c>
      <c r="I12" s="1">
        <f>I$45*外生化逆行列係数!I12</f>
        <v>0</v>
      </c>
      <c r="J12" s="1">
        <f>J$45*外生化逆行列係数!J12</f>
        <v>0</v>
      </c>
      <c r="K12" s="1">
        <f>K$45*外生化逆行列係数!K12</f>
        <v>0</v>
      </c>
      <c r="L12" s="1">
        <f>L$45*外生化逆行列係数!L12</f>
        <v>0</v>
      </c>
      <c r="M12" s="1">
        <f>M$45*外生化逆行列係数!M12</f>
        <v>0</v>
      </c>
      <c r="N12" s="1">
        <f>N$45*外生化逆行列係数!N12</f>
        <v>0</v>
      </c>
      <c r="O12" s="1">
        <f>O$45*外生化逆行列係数!O12</f>
        <v>0</v>
      </c>
      <c r="P12" s="1">
        <f>P$45*外生化逆行列係数!P12</f>
        <v>0</v>
      </c>
      <c r="Q12" s="1">
        <f>Q$45*外生化逆行列係数!Q12</f>
        <v>0</v>
      </c>
      <c r="R12" s="1">
        <f>R$45*外生化逆行列係数!R12</f>
        <v>0</v>
      </c>
      <c r="S12" s="1">
        <f>S$45*外生化逆行列係数!S12</f>
        <v>0</v>
      </c>
      <c r="T12" s="1">
        <f>T$45*外生化逆行列係数!T12</f>
        <v>0</v>
      </c>
      <c r="U12" s="1">
        <f>U$45*外生化逆行列係数!U12</f>
        <v>0</v>
      </c>
      <c r="V12" s="1">
        <f>V$45*外生化逆行列係数!V12</f>
        <v>0</v>
      </c>
      <c r="W12" s="1">
        <f>W$45*外生化逆行列係数!W12</f>
        <v>0</v>
      </c>
      <c r="X12" s="1">
        <f>X$45*外生化逆行列係数!X12</f>
        <v>0</v>
      </c>
      <c r="Y12" s="1">
        <f>Y$45*外生化逆行列係数!Y12</f>
        <v>0</v>
      </c>
      <c r="Z12" s="1">
        <f>Z$45*外生化逆行列係数!Z12</f>
        <v>0</v>
      </c>
      <c r="AA12" s="1">
        <f>AA$45*外生化逆行列係数!AA12</f>
        <v>0</v>
      </c>
      <c r="AB12" s="1">
        <f>AB$45*外生化逆行列係数!AB12</f>
        <v>0</v>
      </c>
      <c r="AC12" s="1">
        <f>AC$45*外生化逆行列係数!AC12</f>
        <v>0</v>
      </c>
      <c r="AD12" s="1">
        <f>AD$45*外生化逆行列係数!AD12</f>
        <v>0</v>
      </c>
      <c r="AE12" s="1">
        <f>AE$45*外生化逆行列係数!AE12</f>
        <v>0</v>
      </c>
      <c r="AF12" s="1">
        <f>AF$45*外生化逆行列係数!AF12</f>
        <v>0</v>
      </c>
      <c r="AG12" s="1">
        <f>AG$45*外生化逆行列係数!AG12</f>
        <v>0</v>
      </c>
      <c r="AH12" s="1">
        <f>AH$45*外生化逆行列係数!AH12</f>
        <v>0</v>
      </c>
      <c r="AI12" s="1">
        <f>AI$45*外生化逆行列係数!AI12</f>
        <v>0</v>
      </c>
      <c r="AJ12" s="1">
        <f>AJ$45*外生化逆行列係数!AJ12</f>
        <v>0</v>
      </c>
      <c r="AK12" s="1">
        <f>AK$45*外生化逆行列係数!AK12</f>
        <v>0</v>
      </c>
      <c r="AL12" s="1">
        <f>AL$45*外生化逆行列係数!AL12</f>
        <v>0</v>
      </c>
      <c r="AM12" s="1">
        <f>AM$45*外生化逆行列係数!AM12</f>
        <v>0</v>
      </c>
      <c r="AN12" s="1">
        <f>AN$45*外生化逆行列係数!AN12</f>
        <v>0</v>
      </c>
      <c r="AO12" s="9">
        <f>AO$45*外生化逆行列係数!AO12</f>
        <v>0</v>
      </c>
      <c r="AP12" s="1131">
        <f t="shared" si="0"/>
        <v>0</v>
      </c>
    </row>
    <row r="13" spans="1:42" ht="15" customHeight="1">
      <c r="A13" s="686">
        <v>10</v>
      </c>
      <c r="B13" s="1105" t="s">
        <v>576</v>
      </c>
      <c r="C13" s="1133">
        <f>C$45*外生化逆行列係数!C13</f>
        <v>0</v>
      </c>
      <c r="D13" s="1062">
        <f>D$45*外生化逆行列係数!D13</f>
        <v>0</v>
      </c>
      <c r="E13" s="1062">
        <f>E$45*外生化逆行列係数!E13</f>
        <v>0</v>
      </c>
      <c r="F13" s="1062">
        <f>F$45*外生化逆行列係数!F13</f>
        <v>0</v>
      </c>
      <c r="G13" s="1062">
        <f>G$45*外生化逆行列係数!G13</f>
        <v>0</v>
      </c>
      <c r="H13" s="1062">
        <f>H$45*外生化逆行列係数!H13</f>
        <v>0</v>
      </c>
      <c r="I13" s="1062">
        <f>I$45*外生化逆行列係数!I13</f>
        <v>0</v>
      </c>
      <c r="J13" s="1062">
        <f>J$45*外生化逆行列係数!J13</f>
        <v>0</v>
      </c>
      <c r="K13" s="1062">
        <f>K$45*外生化逆行列係数!K13</f>
        <v>0</v>
      </c>
      <c r="L13" s="1062">
        <f>L$45*外生化逆行列係数!L13</f>
        <v>0</v>
      </c>
      <c r="M13" s="1062">
        <f>M$45*外生化逆行列係数!M13</f>
        <v>0</v>
      </c>
      <c r="N13" s="1062">
        <f>N$45*外生化逆行列係数!N13</f>
        <v>0</v>
      </c>
      <c r="O13" s="1062">
        <f>O$45*外生化逆行列係数!O13</f>
        <v>0</v>
      </c>
      <c r="P13" s="1062">
        <f>P$45*外生化逆行列係数!P13</f>
        <v>0</v>
      </c>
      <c r="Q13" s="1062">
        <f>Q$45*外生化逆行列係数!Q13</f>
        <v>0</v>
      </c>
      <c r="R13" s="1062">
        <f>R$45*外生化逆行列係数!R13</f>
        <v>0</v>
      </c>
      <c r="S13" s="1062">
        <f>S$45*外生化逆行列係数!S13</f>
        <v>0</v>
      </c>
      <c r="T13" s="1062">
        <f>T$45*外生化逆行列係数!T13</f>
        <v>0</v>
      </c>
      <c r="U13" s="1062">
        <f>U$45*外生化逆行列係数!U13</f>
        <v>0</v>
      </c>
      <c r="V13" s="1062">
        <f>V$45*外生化逆行列係数!V13</f>
        <v>0</v>
      </c>
      <c r="W13" s="1062">
        <f>W$45*外生化逆行列係数!W13</f>
        <v>0</v>
      </c>
      <c r="X13" s="1062">
        <f>X$45*外生化逆行列係数!X13</f>
        <v>0</v>
      </c>
      <c r="Y13" s="1062">
        <f>Y$45*外生化逆行列係数!Y13</f>
        <v>0</v>
      </c>
      <c r="Z13" s="1062">
        <f>Z$45*外生化逆行列係数!Z13</f>
        <v>0</v>
      </c>
      <c r="AA13" s="1062">
        <f>AA$45*外生化逆行列係数!AA13</f>
        <v>0</v>
      </c>
      <c r="AB13" s="1062">
        <f>AB$45*外生化逆行列係数!AB13</f>
        <v>0</v>
      </c>
      <c r="AC13" s="1062">
        <f>AC$45*外生化逆行列係数!AC13</f>
        <v>0</v>
      </c>
      <c r="AD13" s="1062">
        <f>AD$45*外生化逆行列係数!AD13</f>
        <v>0</v>
      </c>
      <c r="AE13" s="1062">
        <f>AE$45*外生化逆行列係数!AE13</f>
        <v>0</v>
      </c>
      <c r="AF13" s="1062">
        <f>AF$45*外生化逆行列係数!AF13</f>
        <v>0</v>
      </c>
      <c r="AG13" s="1062">
        <f>AG$45*外生化逆行列係数!AG13</f>
        <v>0</v>
      </c>
      <c r="AH13" s="1062">
        <f>AH$45*外生化逆行列係数!AH13</f>
        <v>0</v>
      </c>
      <c r="AI13" s="1062">
        <f>AI$45*外生化逆行列係数!AI13</f>
        <v>0</v>
      </c>
      <c r="AJ13" s="1062">
        <f>AJ$45*外生化逆行列係数!AJ13</f>
        <v>0</v>
      </c>
      <c r="AK13" s="1062">
        <f>AK$45*外生化逆行列係数!AK13</f>
        <v>0</v>
      </c>
      <c r="AL13" s="1062">
        <f>AL$45*外生化逆行列係数!AL13</f>
        <v>0</v>
      </c>
      <c r="AM13" s="1062">
        <f>AM$45*外生化逆行列係数!AM13</f>
        <v>0</v>
      </c>
      <c r="AN13" s="1062">
        <f>AN$45*外生化逆行列係数!AN13</f>
        <v>0</v>
      </c>
      <c r="AO13" s="1105">
        <f>AO$45*外生化逆行列係数!AO13</f>
        <v>0</v>
      </c>
      <c r="AP13" s="1132">
        <f t="shared" si="0"/>
        <v>0</v>
      </c>
    </row>
    <row r="14" spans="1:42" ht="15" customHeight="1">
      <c r="A14" s="685">
        <v>11</v>
      </c>
      <c r="B14" s="9" t="s">
        <v>9</v>
      </c>
      <c r="C14" s="853">
        <f>C$45*外生化逆行列係数!C14</f>
        <v>0</v>
      </c>
      <c r="D14" s="1">
        <f>D$45*外生化逆行列係数!D14</f>
        <v>0</v>
      </c>
      <c r="E14" s="1">
        <f>E$45*外生化逆行列係数!E14</f>
        <v>0</v>
      </c>
      <c r="F14" s="1">
        <f>F$45*外生化逆行列係数!F14</f>
        <v>0</v>
      </c>
      <c r="G14" s="1">
        <f>G$45*外生化逆行列係数!G14</f>
        <v>0</v>
      </c>
      <c r="H14" s="1">
        <f>H$45*外生化逆行列係数!H14</f>
        <v>0</v>
      </c>
      <c r="I14" s="1">
        <f>I$45*外生化逆行列係数!I14</f>
        <v>0</v>
      </c>
      <c r="J14" s="1">
        <f>J$45*外生化逆行列係数!J14</f>
        <v>0</v>
      </c>
      <c r="K14" s="1">
        <f>K$45*外生化逆行列係数!K14</f>
        <v>0</v>
      </c>
      <c r="L14" s="1">
        <f>L$45*外生化逆行列係数!L14</f>
        <v>0</v>
      </c>
      <c r="M14" s="1">
        <f>M$45*外生化逆行列係数!M14</f>
        <v>0</v>
      </c>
      <c r="N14" s="1">
        <f>N$45*外生化逆行列係数!N14</f>
        <v>0</v>
      </c>
      <c r="O14" s="1">
        <f>O$45*外生化逆行列係数!O14</f>
        <v>0</v>
      </c>
      <c r="P14" s="1">
        <f>P$45*外生化逆行列係数!P14</f>
        <v>0</v>
      </c>
      <c r="Q14" s="1">
        <f>Q$45*外生化逆行列係数!Q14</f>
        <v>0</v>
      </c>
      <c r="R14" s="1">
        <f>R$45*外生化逆行列係数!R14</f>
        <v>0</v>
      </c>
      <c r="S14" s="1">
        <f>S$45*外生化逆行列係数!S14</f>
        <v>0</v>
      </c>
      <c r="T14" s="1">
        <f>T$45*外生化逆行列係数!T14</f>
        <v>0</v>
      </c>
      <c r="U14" s="1">
        <f>U$45*外生化逆行列係数!U14</f>
        <v>0</v>
      </c>
      <c r="V14" s="1">
        <f>V$45*外生化逆行列係数!V14</f>
        <v>0</v>
      </c>
      <c r="W14" s="1">
        <f>W$45*外生化逆行列係数!W14</f>
        <v>0</v>
      </c>
      <c r="X14" s="1">
        <f>X$45*外生化逆行列係数!X14</f>
        <v>0</v>
      </c>
      <c r="Y14" s="1">
        <f>Y$45*外生化逆行列係数!Y14</f>
        <v>0</v>
      </c>
      <c r="Z14" s="1">
        <f>Z$45*外生化逆行列係数!Z14</f>
        <v>0</v>
      </c>
      <c r="AA14" s="1">
        <f>AA$45*外生化逆行列係数!AA14</f>
        <v>0</v>
      </c>
      <c r="AB14" s="1">
        <f>AB$45*外生化逆行列係数!AB14</f>
        <v>0</v>
      </c>
      <c r="AC14" s="1">
        <f>AC$45*外生化逆行列係数!AC14</f>
        <v>0</v>
      </c>
      <c r="AD14" s="1">
        <f>AD$45*外生化逆行列係数!AD14</f>
        <v>0</v>
      </c>
      <c r="AE14" s="1">
        <f>AE$45*外生化逆行列係数!AE14</f>
        <v>0</v>
      </c>
      <c r="AF14" s="1">
        <f>AF$45*外生化逆行列係数!AF14</f>
        <v>0</v>
      </c>
      <c r="AG14" s="1">
        <f>AG$45*外生化逆行列係数!AG14</f>
        <v>0</v>
      </c>
      <c r="AH14" s="1">
        <f>AH$45*外生化逆行列係数!AH14</f>
        <v>0</v>
      </c>
      <c r="AI14" s="1">
        <f>AI$45*外生化逆行列係数!AI14</f>
        <v>0</v>
      </c>
      <c r="AJ14" s="1">
        <f>AJ$45*外生化逆行列係数!AJ14</f>
        <v>0</v>
      </c>
      <c r="AK14" s="1">
        <f>AK$45*外生化逆行列係数!AK14</f>
        <v>0</v>
      </c>
      <c r="AL14" s="1">
        <f>AL$45*外生化逆行列係数!AL14</f>
        <v>0</v>
      </c>
      <c r="AM14" s="1">
        <f>AM$45*外生化逆行列係数!AM14</f>
        <v>0</v>
      </c>
      <c r="AN14" s="1">
        <f>AN$45*外生化逆行列係数!AN14</f>
        <v>0</v>
      </c>
      <c r="AO14" s="9">
        <f>AO$45*外生化逆行列係数!AO14</f>
        <v>0</v>
      </c>
      <c r="AP14" s="1131">
        <f t="shared" si="0"/>
        <v>0</v>
      </c>
    </row>
    <row r="15" spans="1:42" ht="15" customHeight="1">
      <c r="A15" s="685">
        <v>12</v>
      </c>
      <c r="B15" s="9" t="s">
        <v>10</v>
      </c>
      <c r="C15" s="853">
        <f>C$45*外生化逆行列係数!C15</f>
        <v>0</v>
      </c>
      <c r="D15" s="1">
        <f>D$45*外生化逆行列係数!D15</f>
        <v>0</v>
      </c>
      <c r="E15" s="1">
        <f>E$45*外生化逆行列係数!E15</f>
        <v>0</v>
      </c>
      <c r="F15" s="1">
        <f>F$45*外生化逆行列係数!F15</f>
        <v>0</v>
      </c>
      <c r="G15" s="1">
        <f>G$45*外生化逆行列係数!G15</f>
        <v>0</v>
      </c>
      <c r="H15" s="1">
        <f>H$45*外生化逆行列係数!H15</f>
        <v>0</v>
      </c>
      <c r="I15" s="1">
        <f>I$45*外生化逆行列係数!I15</f>
        <v>0</v>
      </c>
      <c r="J15" s="1">
        <f>J$45*外生化逆行列係数!J15</f>
        <v>0</v>
      </c>
      <c r="K15" s="1">
        <f>K$45*外生化逆行列係数!K15</f>
        <v>0</v>
      </c>
      <c r="L15" s="1">
        <f>L$45*外生化逆行列係数!L15</f>
        <v>0</v>
      </c>
      <c r="M15" s="1">
        <f>M$45*外生化逆行列係数!M15</f>
        <v>0</v>
      </c>
      <c r="N15" s="1">
        <f>N$45*外生化逆行列係数!N15</f>
        <v>0</v>
      </c>
      <c r="O15" s="1">
        <f>O$45*外生化逆行列係数!O15</f>
        <v>0</v>
      </c>
      <c r="P15" s="1">
        <f>P$45*外生化逆行列係数!P15</f>
        <v>0</v>
      </c>
      <c r="Q15" s="1">
        <f>Q$45*外生化逆行列係数!Q15</f>
        <v>0</v>
      </c>
      <c r="R15" s="1">
        <f>R$45*外生化逆行列係数!R15</f>
        <v>0</v>
      </c>
      <c r="S15" s="1">
        <f>S$45*外生化逆行列係数!S15</f>
        <v>0</v>
      </c>
      <c r="T15" s="1">
        <f>T$45*外生化逆行列係数!T15</f>
        <v>0</v>
      </c>
      <c r="U15" s="1">
        <f>U$45*外生化逆行列係数!U15</f>
        <v>0</v>
      </c>
      <c r="V15" s="1">
        <f>V$45*外生化逆行列係数!V15</f>
        <v>0</v>
      </c>
      <c r="W15" s="1">
        <f>W$45*外生化逆行列係数!W15</f>
        <v>0</v>
      </c>
      <c r="X15" s="1">
        <f>X$45*外生化逆行列係数!X15</f>
        <v>0</v>
      </c>
      <c r="Y15" s="1">
        <f>Y$45*外生化逆行列係数!Y15</f>
        <v>0</v>
      </c>
      <c r="Z15" s="1">
        <f>Z$45*外生化逆行列係数!Z15</f>
        <v>0</v>
      </c>
      <c r="AA15" s="1">
        <f>AA$45*外生化逆行列係数!AA15</f>
        <v>0</v>
      </c>
      <c r="AB15" s="1">
        <f>AB$45*外生化逆行列係数!AB15</f>
        <v>0</v>
      </c>
      <c r="AC15" s="1">
        <f>AC$45*外生化逆行列係数!AC15</f>
        <v>0</v>
      </c>
      <c r="AD15" s="1">
        <f>AD$45*外生化逆行列係数!AD15</f>
        <v>0</v>
      </c>
      <c r="AE15" s="1">
        <f>AE$45*外生化逆行列係数!AE15</f>
        <v>0</v>
      </c>
      <c r="AF15" s="1">
        <f>AF$45*外生化逆行列係数!AF15</f>
        <v>0</v>
      </c>
      <c r="AG15" s="1">
        <f>AG$45*外生化逆行列係数!AG15</f>
        <v>0</v>
      </c>
      <c r="AH15" s="1">
        <f>AH$45*外生化逆行列係数!AH15</f>
        <v>0</v>
      </c>
      <c r="AI15" s="1">
        <f>AI$45*外生化逆行列係数!AI15</f>
        <v>0</v>
      </c>
      <c r="AJ15" s="1">
        <f>AJ$45*外生化逆行列係数!AJ15</f>
        <v>0</v>
      </c>
      <c r="AK15" s="1">
        <f>AK$45*外生化逆行列係数!AK15</f>
        <v>0</v>
      </c>
      <c r="AL15" s="1">
        <f>AL$45*外生化逆行列係数!AL15</f>
        <v>0</v>
      </c>
      <c r="AM15" s="1">
        <f>AM$45*外生化逆行列係数!AM15</f>
        <v>0</v>
      </c>
      <c r="AN15" s="1">
        <f>AN$45*外生化逆行列係数!AN15</f>
        <v>0</v>
      </c>
      <c r="AO15" s="9">
        <f>AO$45*外生化逆行列係数!AO15</f>
        <v>0</v>
      </c>
      <c r="AP15" s="1131">
        <f t="shared" si="0"/>
        <v>0</v>
      </c>
    </row>
    <row r="16" spans="1:42" ht="15" customHeight="1">
      <c r="A16" s="685">
        <v>13</v>
      </c>
      <c r="B16" s="9" t="s">
        <v>11</v>
      </c>
      <c r="C16" s="853">
        <f>C$45*外生化逆行列係数!C16</f>
        <v>0</v>
      </c>
      <c r="D16" s="1">
        <f>D$45*外生化逆行列係数!D16</f>
        <v>0</v>
      </c>
      <c r="E16" s="1">
        <f>E$45*外生化逆行列係数!E16</f>
        <v>0</v>
      </c>
      <c r="F16" s="1">
        <f>F$45*外生化逆行列係数!F16</f>
        <v>0</v>
      </c>
      <c r="G16" s="1">
        <f>G$45*外生化逆行列係数!G16</f>
        <v>0</v>
      </c>
      <c r="H16" s="1">
        <f>H$45*外生化逆行列係数!H16</f>
        <v>0</v>
      </c>
      <c r="I16" s="1">
        <f>I$45*外生化逆行列係数!I16</f>
        <v>0</v>
      </c>
      <c r="J16" s="1">
        <f>J$45*外生化逆行列係数!J16</f>
        <v>0</v>
      </c>
      <c r="K16" s="1">
        <f>K$45*外生化逆行列係数!K16</f>
        <v>0</v>
      </c>
      <c r="L16" s="1">
        <f>L$45*外生化逆行列係数!L16</f>
        <v>0</v>
      </c>
      <c r="M16" s="1">
        <f>M$45*外生化逆行列係数!M16</f>
        <v>0</v>
      </c>
      <c r="N16" s="1">
        <f>N$45*外生化逆行列係数!N16</f>
        <v>0</v>
      </c>
      <c r="O16" s="1">
        <f>O$45*外生化逆行列係数!O16</f>
        <v>0</v>
      </c>
      <c r="P16" s="1">
        <f>P$45*外生化逆行列係数!P16</f>
        <v>0</v>
      </c>
      <c r="Q16" s="1">
        <f>Q$45*外生化逆行列係数!Q16</f>
        <v>0</v>
      </c>
      <c r="R16" s="1">
        <f>R$45*外生化逆行列係数!R16</f>
        <v>0</v>
      </c>
      <c r="S16" s="1">
        <f>S$45*外生化逆行列係数!S16</f>
        <v>0</v>
      </c>
      <c r="T16" s="1">
        <f>T$45*外生化逆行列係数!T16</f>
        <v>0</v>
      </c>
      <c r="U16" s="1">
        <f>U$45*外生化逆行列係数!U16</f>
        <v>0</v>
      </c>
      <c r="V16" s="1">
        <f>V$45*外生化逆行列係数!V16</f>
        <v>0</v>
      </c>
      <c r="W16" s="1">
        <f>W$45*外生化逆行列係数!W16</f>
        <v>0</v>
      </c>
      <c r="X16" s="1">
        <f>X$45*外生化逆行列係数!X16</f>
        <v>0</v>
      </c>
      <c r="Y16" s="1">
        <f>Y$45*外生化逆行列係数!Y16</f>
        <v>0</v>
      </c>
      <c r="Z16" s="1">
        <f>Z$45*外生化逆行列係数!Z16</f>
        <v>0</v>
      </c>
      <c r="AA16" s="1">
        <f>AA$45*外生化逆行列係数!AA16</f>
        <v>0</v>
      </c>
      <c r="AB16" s="1">
        <f>AB$45*外生化逆行列係数!AB16</f>
        <v>0</v>
      </c>
      <c r="AC16" s="1">
        <f>AC$45*外生化逆行列係数!AC16</f>
        <v>0</v>
      </c>
      <c r="AD16" s="1">
        <f>AD$45*外生化逆行列係数!AD16</f>
        <v>0</v>
      </c>
      <c r="AE16" s="1">
        <f>AE$45*外生化逆行列係数!AE16</f>
        <v>0</v>
      </c>
      <c r="AF16" s="1">
        <f>AF$45*外生化逆行列係数!AF16</f>
        <v>0</v>
      </c>
      <c r="AG16" s="1">
        <f>AG$45*外生化逆行列係数!AG16</f>
        <v>0</v>
      </c>
      <c r="AH16" s="1">
        <f>AH$45*外生化逆行列係数!AH16</f>
        <v>0</v>
      </c>
      <c r="AI16" s="1">
        <f>AI$45*外生化逆行列係数!AI16</f>
        <v>0</v>
      </c>
      <c r="AJ16" s="1">
        <f>AJ$45*外生化逆行列係数!AJ16</f>
        <v>0</v>
      </c>
      <c r="AK16" s="1">
        <f>AK$45*外生化逆行列係数!AK16</f>
        <v>0</v>
      </c>
      <c r="AL16" s="1">
        <f>AL$45*外生化逆行列係数!AL16</f>
        <v>0</v>
      </c>
      <c r="AM16" s="1">
        <f>AM$45*外生化逆行列係数!AM16</f>
        <v>0</v>
      </c>
      <c r="AN16" s="1">
        <f>AN$45*外生化逆行列係数!AN16</f>
        <v>0</v>
      </c>
      <c r="AO16" s="9">
        <f>AO$45*外生化逆行列係数!AO16</f>
        <v>0</v>
      </c>
      <c r="AP16" s="1131">
        <f t="shared" si="0"/>
        <v>0</v>
      </c>
    </row>
    <row r="17" spans="1:42" ht="15" customHeight="1">
      <c r="A17" s="685">
        <v>14</v>
      </c>
      <c r="B17" s="9" t="s">
        <v>12</v>
      </c>
      <c r="C17" s="853">
        <f>C$45*外生化逆行列係数!C17</f>
        <v>0</v>
      </c>
      <c r="D17" s="1">
        <f>D$45*外生化逆行列係数!D17</f>
        <v>0</v>
      </c>
      <c r="E17" s="1">
        <f>E$45*外生化逆行列係数!E17</f>
        <v>0</v>
      </c>
      <c r="F17" s="1">
        <f>F$45*外生化逆行列係数!F17</f>
        <v>0</v>
      </c>
      <c r="G17" s="1">
        <f>G$45*外生化逆行列係数!G17</f>
        <v>0</v>
      </c>
      <c r="H17" s="1">
        <f>H$45*外生化逆行列係数!H17</f>
        <v>0</v>
      </c>
      <c r="I17" s="1">
        <f>I$45*外生化逆行列係数!I17</f>
        <v>0</v>
      </c>
      <c r="J17" s="1">
        <f>J$45*外生化逆行列係数!J17</f>
        <v>0</v>
      </c>
      <c r="K17" s="1">
        <f>K$45*外生化逆行列係数!K17</f>
        <v>0</v>
      </c>
      <c r="L17" s="1">
        <f>L$45*外生化逆行列係数!L17</f>
        <v>0</v>
      </c>
      <c r="M17" s="1">
        <f>M$45*外生化逆行列係数!M17</f>
        <v>0</v>
      </c>
      <c r="N17" s="1">
        <f>N$45*外生化逆行列係数!N17</f>
        <v>0</v>
      </c>
      <c r="O17" s="1">
        <f>O$45*外生化逆行列係数!O17</f>
        <v>0</v>
      </c>
      <c r="P17" s="1">
        <f>P$45*外生化逆行列係数!P17</f>
        <v>0</v>
      </c>
      <c r="Q17" s="1">
        <f>Q$45*外生化逆行列係数!Q17</f>
        <v>0</v>
      </c>
      <c r="R17" s="1">
        <f>R$45*外生化逆行列係数!R17</f>
        <v>0</v>
      </c>
      <c r="S17" s="1">
        <f>S$45*外生化逆行列係数!S17</f>
        <v>0</v>
      </c>
      <c r="T17" s="1">
        <f>T$45*外生化逆行列係数!T17</f>
        <v>0</v>
      </c>
      <c r="U17" s="1">
        <f>U$45*外生化逆行列係数!U17</f>
        <v>0</v>
      </c>
      <c r="V17" s="1">
        <f>V$45*外生化逆行列係数!V17</f>
        <v>0</v>
      </c>
      <c r="W17" s="1">
        <f>W$45*外生化逆行列係数!W17</f>
        <v>0</v>
      </c>
      <c r="X17" s="1">
        <f>X$45*外生化逆行列係数!X17</f>
        <v>0</v>
      </c>
      <c r="Y17" s="1">
        <f>Y$45*外生化逆行列係数!Y17</f>
        <v>0</v>
      </c>
      <c r="Z17" s="1">
        <f>Z$45*外生化逆行列係数!Z17</f>
        <v>0</v>
      </c>
      <c r="AA17" s="1">
        <f>AA$45*外生化逆行列係数!AA17</f>
        <v>0</v>
      </c>
      <c r="AB17" s="1">
        <f>AB$45*外生化逆行列係数!AB17</f>
        <v>0</v>
      </c>
      <c r="AC17" s="1">
        <f>AC$45*外生化逆行列係数!AC17</f>
        <v>0</v>
      </c>
      <c r="AD17" s="1">
        <f>AD$45*外生化逆行列係数!AD17</f>
        <v>0</v>
      </c>
      <c r="AE17" s="1">
        <f>AE$45*外生化逆行列係数!AE17</f>
        <v>0</v>
      </c>
      <c r="AF17" s="1">
        <f>AF$45*外生化逆行列係数!AF17</f>
        <v>0</v>
      </c>
      <c r="AG17" s="1">
        <f>AG$45*外生化逆行列係数!AG17</f>
        <v>0</v>
      </c>
      <c r="AH17" s="1">
        <f>AH$45*外生化逆行列係数!AH17</f>
        <v>0</v>
      </c>
      <c r="AI17" s="1">
        <f>AI$45*外生化逆行列係数!AI17</f>
        <v>0</v>
      </c>
      <c r="AJ17" s="1">
        <f>AJ$45*外生化逆行列係数!AJ17</f>
        <v>0</v>
      </c>
      <c r="AK17" s="1">
        <f>AK$45*外生化逆行列係数!AK17</f>
        <v>0</v>
      </c>
      <c r="AL17" s="1">
        <f>AL$45*外生化逆行列係数!AL17</f>
        <v>0</v>
      </c>
      <c r="AM17" s="1">
        <f>AM$45*外生化逆行列係数!AM17</f>
        <v>0</v>
      </c>
      <c r="AN17" s="1">
        <f>AN$45*外生化逆行列係数!AN17</f>
        <v>0</v>
      </c>
      <c r="AO17" s="9">
        <f>AO$45*外生化逆行列係数!AO17</f>
        <v>0</v>
      </c>
      <c r="AP17" s="1131">
        <f t="shared" si="0"/>
        <v>0</v>
      </c>
    </row>
    <row r="18" spans="1:42" ht="15" customHeight="1">
      <c r="A18" s="686">
        <v>15</v>
      </c>
      <c r="B18" s="1105" t="s">
        <v>418</v>
      </c>
      <c r="C18" s="1133">
        <f>C$45*外生化逆行列係数!C18</f>
        <v>0</v>
      </c>
      <c r="D18" s="1062">
        <f>D$45*外生化逆行列係数!D18</f>
        <v>0</v>
      </c>
      <c r="E18" s="1062">
        <f>E$45*外生化逆行列係数!E18</f>
        <v>0</v>
      </c>
      <c r="F18" s="1062">
        <f>F$45*外生化逆行列係数!F18</f>
        <v>0</v>
      </c>
      <c r="G18" s="1062">
        <f>G$45*外生化逆行列係数!G18</f>
        <v>0</v>
      </c>
      <c r="H18" s="1062">
        <f>H$45*外生化逆行列係数!H18</f>
        <v>0</v>
      </c>
      <c r="I18" s="1062">
        <f>I$45*外生化逆行列係数!I18</f>
        <v>0</v>
      </c>
      <c r="J18" s="1062">
        <f>J$45*外生化逆行列係数!J18</f>
        <v>0</v>
      </c>
      <c r="K18" s="1062">
        <f>K$45*外生化逆行列係数!K18</f>
        <v>0</v>
      </c>
      <c r="L18" s="1062">
        <f>L$45*外生化逆行列係数!L18</f>
        <v>0</v>
      </c>
      <c r="M18" s="1062">
        <f>M$45*外生化逆行列係数!M18</f>
        <v>0</v>
      </c>
      <c r="N18" s="1062">
        <f>N$45*外生化逆行列係数!N18</f>
        <v>0</v>
      </c>
      <c r="O18" s="1062">
        <f>O$45*外生化逆行列係数!O18</f>
        <v>0</v>
      </c>
      <c r="P18" s="1062">
        <f>P$45*外生化逆行列係数!P18</f>
        <v>0</v>
      </c>
      <c r="Q18" s="1062">
        <f>Q$45*外生化逆行列係数!Q18</f>
        <v>0</v>
      </c>
      <c r="R18" s="1062">
        <f>R$45*外生化逆行列係数!R18</f>
        <v>0</v>
      </c>
      <c r="S18" s="1062">
        <f>S$45*外生化逆行列係数!S18</f>
        <v>0</v>
      </c>
      <c r="T18" s="1062">
        <f>T$45*外生化逆行列係数!T18</f>
        <v>0</v>
      </c>
      <c r="U18" s="1062">
        <f>U$45*外生化逆行列係数!U18</f>
        <v>0</v>
      </c>
      <c r="V18" s="1062">
        <f>V$45*外生化逆行列係数!V18</f>
        <v>0</v>
      </c>
      <c r="W18" s="1062">
        <f>W$45*外生化逆行列係数!W18</f>
        <v>0</v>
      </c>
      <c r="X18" s="1062">
        <f>X$45*外生化逆行列係数!X18</f>
        <v>0</v>
      </c>
      <c r="Y18" s="1062">
        <f>Y$45*外生化逆行列係数!Y18</f>
        <v>0</v>
      </c>
      <c r="Z18" s="1062">
        <f>Z$45*外生化逆行列係数!Z18</f>
        <v>0</v>
      </c>
      <c r="AA18" s="1062">
        <f>AA$45*外生化逆行列係数!AA18</f>
        <v>0</v>
      </c>
      <c r="AB18" s="1062">
        <f>AB$45*外生化逆行列係数!AB18</f>
        <v>0</v>
      </c>
      <c r="AC18" s="1062">
        <f>AC$45*外生化逆行列係数!AC18</f>
        <v>0</v>
      </c>
      <c r="AD18" s="1062">
        <f>AD$45*外生化逆行列係数!AD18</f>
        <v>0</v>
      </c>
      <c r="AE18" s="1062">
        <f>AE$45*外生化逆行列係数!AE18</f>
        <v>0</v>
      </c>
      <c r="AF18" s="1062">
        <f>AF$45*外生化逆行列係数!AF18</f>
        <v>0</v>
      </c>
      <c r="AG18" s="1062">
        <f>AG$45*外生化逆行列係数!AG18</f>
        <v>0</v>
      </c>
      <c r="AH18" s="1062">
        <f>AH$45*外生化逆行列係数!AH18</f>
        <v>0</v>
      </c>
      <c r="AI18" s="1062">
        <f>AI$45*外生化逆行列係数!AI18</f>
        <v>0</v>
      </c>
      <c r="AJ18" s="1062">
        <f>AJ$45*外生化逆行列係数!AJ18</f>
        <v>0</v>
      </c>
      <c r="AK18" s="1062">
        <f>AK$45*外生化逆行列係数!AK18</f>
        <v>0</v>
      </c>
      <c r="AL18" s="1062">
        <f>AL$45*外生化逆行列係数!AL18</f>
        <v>0</v>
      </c>
      <c r="AM18" s="1062">
        <f>AM$45*外生化逆行列係数!AM18</f>
        <v>0</v>
      </c>
      <c r="AN18" s="1062">
        <f>AN$45*外生化逆行列係数!AN18</f>
        <v>0</v>
      </c>
      <c r="AO18" s="1105">
        <f>AO$45*外生化逆行列係数!AO18</f>
        <v>0</v>
      </c>
      <c r="AP18" s="1132">
        <f t="shared" si="0"/>
        <v>0</v>
      </c>
    </row>
    <row r="19" spans="1:42" ht="15" customHeight="1">
      <c r="A19" s="685">
        <v>16</v>
      </c>
      <c r="B19" s="9" t="s">
        <v>419</v>
      </c>
      <c r="C19" s="853">
        <f>C$45*外生化逆行列係数!C19</f>
        <v>0</v>
      </c>
      <c r="D19" s="1">
        <f>D$45*外生化逆行列係数!D19</f>
        <v>0</v>
      </c>
      <c r="E19" s="1">
        <f>E$45*外生化逆行列係数!E19</f>
        <v>0</v>
      </c>
      <c r="F19" s="1">
        <f>F$45*外生化逆行列係数!F19</f>
        <v>0</v>
      </c>
      <c r="G19" s="1">
        <f>G$45*外生化逆行列係数!G19</f>
        <v>0</v>
      </c>
      <c r="H19" s="1">
        <f>H$45*外生化逆行列係数!H19</f>
        <v>0</v>
      </c>
      <c r="I19" s="1">
        <f>I$45*外生化逆行列係数!I19</f>
        <v>0</v>
      </c>
      <c r="J19" s="1">
        <f>J$45*外生化逆行列係数!J19</f>
        <v>0</v>
      </c>
      <c r="K19" s="1">
        <f>K$45*外生化逆行列係数!K19</f>
        <v>0</v>
      </c>
      <c r="L19" s="1">
        <f>L$45*外生化逆行列係数!L19</f>
        <v>0</v>
      </c>
      <c r="M19" s="1">
        <f>M$45*外生化逆行列係数!M19</f>
        <v>0</v>
      </c>
      <c r="N19" s="1">
        <f>N$45*外生化逆行列係数!N19</f>
        <v>0</v>
      </c>
      <c r="O19" s="1">
        <f>O$45*外生化逆行列係数!O19</f>
        <v>0</v>
      </c>
      <c r="P19" s="1">
        <f>P$45*外生化逆行列係数!P19</f>
        <v>0</v>
      </c>
      <c r="Q19" s="1">
        <f>Q$45*外生化逆行列係数!Q19</f>
        <v>0</v>
      </c>
      <c r="R19" s="1">
        <f>R$45*外生化逆行列係数!R19</f>
        <v>0</v>
      </c>
      <c r="S19" s="1">
        <f>S$45*外生化逆行列係数!S19</f>
        <v>0</v>
      </c>
      <c r="T19" s="1">
        <f>T$45*外生化逆行列係数!T19</f>
        <v>0</v>
      </c>
      <c r="U19" s="1">
        <f>U$45*外生化逆行列係数!U19</f>
        <v>0</v>
      </c>
      <c r="V19" s="1">
        <f>V$45*外生化逆行列係数!V19</f>
        <v>0</v>
      </c>
      <c r="W19" s="1">
        <f>W$45*外生化逆行列係数!W19</f>
        <v>0</v>
      </c>
      <c r="X19" s="1">
        <f>X$45*外生化逆行列係数!X19</f>
        <v>0</v>
      </c>
      <c r="Y19" s="1">
        <f>Y$45*外生化逆行列係数!Y19</f>
        <v>0</v>
      </c>
      <c r="Z19" s="1">
        <f>Z$45*外生化逆行列係数!Z19</f>
        <v>0</v>
      </c>
      <c r="AA19" s="1">
        <f>AA$45*外生化逆行列係数!AA19</f>
        <v>0</v>
      </c>
      <c r="AB19" s="1">
        <f>AB$45*外生化逆行列係数!AB19</f>
        <v>0</v>
      </c>
      <c r="AC19" s="1">
        <f>AC$45*外生化逆行列係数!AC19</f>
        <v>0</v>
      </c>
      <c r="AD19" s="1">
        <f>AD$45*外生化逆行列係数!AD19</f>
        <v>0</v>
      </c>
      <c r="AE19" s="1">
        <f>AE$45*外生化逆行列係数!AE19</f>
        <v>0</v>
      </c>
      <c r="AF19" s="1">
        <f>AF$45*外生化逆行列係数!AF19</f>
        <v>0</v>
      </c>
      <c r="AG19" s="1">
        <f>AG$45*外生化逆行列係数!AG19</f>
        <v>0</v>
      </c>
      <c r="AH19" s="1">
        <f>AH$45*外生化逆行列係数!AH19</f>
        <v>0</v>
      </c>
      <c r="AI19" s="1">
        <f>AI$45*外生化逆行列係数!AI19</f>
        <v>0</v>
      </c>
      <c r="AJ19" s="1">
        <f>AJ$45*外生化逆行列係数!AJ19</f>
        <v>0</v>
      </c>
      <c r="AK19" s="1">
        <f>AK$45*外生化逆行列係数!AK19</f>
        <v>0</v>
      </c>
      <c r="AL19" s="1">
        <f>AL$45*外生化逆行列係数!AL19</f>
        <v>0</v>
      </c>
      <c r="AM19" s="1">
        <f>AM$45*外生化逆行列係数!AM19</f>
        <v>0</v>
      </c>
      <c r="AN19" s="1">
        <f>AN$45*外生化逆行列係数!AN19</f>
        <v>0</v>
      </c>
      <c r="AO19" s="9">
        <f>AO$45*外生化逆行列係数!AO19</f>
        <v>0</v>
      </c>
      <c r="AP19" s="1131">
        <f t="shared" si="0"/>
        <v>0</v>
      </c>
    </row>
    <row r="20" spans="1:42" ht="15" customHeight="1">
      <c r="A20" s="685">
        <v>17</v>
      </c>
      <c r="B20" s="9" t="s">
        <v>420</v>
      </c>
      <c r="C20" s="853">
        <f>C$45*外生化逆行列係数!C20</f>
        <v>0</v>
      </c>
      <c r="D20" s="1">
        <f>D$45*外生化逆行列係数!D20</f>
        <v>0</v>
      </c>
      <c r="E20" s="1">
        <f>E$45*外生化逆行列係数!E20</f>
        <v>0</v>
      </c>
      <c r="F20" s="1">
        <f>F$45*外生化逆行列係数!F20</f>
        <v>0</v>
      </c>
      <c r="G20" s="1">
        <f>G$45*外生化逆行列係数!G20</f>
        <v>0</v>
      </c>
      <c r="H20" s="1">
        <f>H$45*外生化逆行列係数!H20</f>
        <v>0</v>
      </c>
      <c r="I20" s="1">
        <f>I$45*外生化逆行列係数!I20</f>
        <v>0</v>
      </c>
      <c r="J20" s="1">
        <f>J$45*外生化逆行列係数!J20</f>
        <v>0</v>
      </c>
      <c r="K20" s="1">
        <f>K$45*外生化逆行列係数!K20</f>
        <v>0</v>
      </c>
      <c r="L20" s="1">
        <f>L$45*外生化逆行列係数!L20</f>
        <v>0</v>
      </c>
      <c r="M20" s="1">
        <f>M$45*外生化逆行列係数!M20</f>
        <v>0</v>
      </c>
      <c r="N20" s="1">
        <f>N$45*外生化逆行列係数!N20</f>
        <v>0</v>
      </c>
      <c r="O20" s="1">
        <f>O$45*外生化逆行列係数!O20</f>
        <v>0</v>
      </c>
      <c r="P20" s="1">
        <f>P$45*外生化逆行列係数!P20</f>
        <v>0</v>
      </c>
      <c r="Q20" s="1">
        <f>Q$45*外生化逆行列係数!Q20</f>
        <v>0</v>
      </c>
      <c r="R20" s="1">
        <f>R$45*外生化逆行列係数!R20</f>
        <v>0</v>
      </c>
      <c r="S20" s="1">
        <f>S$45*外生化逆行列係数!S20</f>
        <v>0</v>
      </c>
      <c r="T20" s="1">
        <f>T$45*外生化逆行列係数!T20</f>
        <v>0</v>
      </c>
      <c r="U20" s="1">
        <f>U$45*外生化逆行列係数!U20</f>
        <v>0</v>
      </c>
      <c r="V20" s="1">
        <f>V$45*外生化逆行列係数!V20</f>
        <v>0</v>
      </c>
      <c r="W20" s="1">
        <f>W$45*外生化逆行列係数!W20</f>
        <v>0</v>
      </c>
      <c r="X20" s="1">
        <f>X$45*外生化逆行列係数!X20</f>
        <v>0</v>
      </c>
      <c r="Y20" s="1">
        <f>Y$45*外生化逆行列係数!Y20</f>
        <v>0</v>
      </c>
      <c r="Z20" s="1">
        <f>Z$45*外生化逆行列係数!Z20</f>
        <v>0</v>
      </c>
      <c r="AA20" s="1">
        <f>AA$45*外生化逆行列係数!AA20</f>
        <v>0</v>
      </c>
      <c r="AB20" s="1">
        <f>AB$45*外生化逆行列係数!AB20</f>
        <v>0</v>
      </c>
      <c r="AC20" s="1">
        <f>AC$45*外生化逆行列係数!AC20</f>
        <v>0</v>
      </c>
      <c r="AD20" s="1">
        <f>AD$45*外生化逆行列係数!AD20</f>
        <v>0</v>
      </c>
      <c r="AE20" s="1">
        <f>AE$45*外生化逆行列係数!AE20</f>
        <v>0</v>
      </c>
      <c r="AF20" s="1">
        <f>AF$45*外生化逆行列係数!AF20</f>
        <v>0</v>
      </c>
      <c r="AG20" s="1">
        <f>AG$45*外生化逆行列係数!AG20</f>
        <v>0</v>
      </c>
      <c r="AH20" s="1">
        <f>AH$45*外生化逆行列係数!AH20</f>
        <v>0</v>
      </c>
      <c r="AI20" s="1">
        <f>AI$45*外生化逆行列係数!AI20</f>
        <v>0</v>
      </c>
      <c r="AJ20" s="1">
        <f>AJ$45*外生化逆行列係数!AJ20</f>
        <v>0</v>
      </c>
      <c r="AK20" s="1">
        <f>AK$45*外生化逆行列係数!AK20</f>
        <v>0</v>
      </c>
      <c r="AL20" s="1">
        <f>AL$45*外生化逆行列係数!AL20</f>
        <v>0</v>
      </c>
      <c r="AM20" s="1">
        <f>AM$45*外生化逆行列係数!AM20</f>
        <v>0</v>
      </c>
      <c r="AN20" s="1">
        <f>AN$45*外生化逆行列係数!AN20</f>
        <v>0</v>
      </c>
      <c r="AO20" s="9">
        <f>AO$45*外生化逆行列係数!AO20</f>
        <v>0</v>
      </c>
      <c r="AP20" s="1131">
        <f t="shared" si="0"/>
        <v>0</v>
      </c>
    </row>
    <row r="21" spans="1:42" ht="15" customHeight="1">
      <c r="A21" s="685">
        <v>18</v>
      </c>
      <c r="B21" s="9" t="s">
        <v>14</v>
      </c>
      <c r="C21" s="853">
        <f>C$45*外生化逆行列係数!C21</f>
        <v>0</v>
      </c>
      <c r="D21" s="1">
        <f>D$45*外生化逆行列係数!D21</f>
        <v>0</v>
      </c>
      <c r="E21" s="1">
        <f>E$45*外生化逆行列係数!E21</f>
        <v>0</v>
      </c>
      <c r="F21" s="1">
        <f>F$45*外生化逆行列係数!F21</f>
        <v>0</v>
      </c>
      <c r="G21" s="1">
        <f>G$45*外生化逆行列係数!G21</f>
        <v>0</v>
      </c>
      <c r="H21" s="1">
        <f>H$45*外生化逆行列係数!H21</f>
        <v>0</v>
      </c>
      <c r="I21" s="1">
        <f>I$45*外生化逆行列係数!I21</f>
        <v>0</v>
      </c>
      <c r="J21" s="1">
        <f>J$45*外生化逆行列係数!J21</f>
        <v>0</v>
      </c>
      <c r="K21" s="1">
        <f>K$45*外生化逆行列係数!K21</f>
        <v>0</v>
      </c>
      <c r="L21" s="1">
        <f>L$45*外生化逆行列係数!L21</f>
        <v>0</v>
      </c>
      <c r="M21" s="1">
        <f>M$45*外生化逆行列係数!M21</f>
        <v>0</v>
      </c>
      <c r="N21" s="1">
        <f>N$45*外生化逆行列係数!N21</f>
        <v>0</v>
      </c>
      <c r="O21" s="1">
        <f>O$45*外生化逆行列係数!O21</f>
        <v>0</v>
      </c>
      <c r="P21" s="1">
        <f>P$45*外生化逆行列係数!P21</f>
        <v>0</v>
      </c>
      <c r="Q21" s="1">
        <f>Q$45*外生化逆行列係数!Q21</f>
        <v>0</v>
      </c>
      <c r="R21" s="1">
        <f>R$45*外生化逆行列係数!R21</f>
        <v>0</v>
      </c>
      <c r="S21" s="1">
        <f>S$45*外生化逆行列係数!S21</f>
        <v>0</v>
      </c>
      <c r="T21" s="1">
        <f>T$45*外生化逆行列係数!T21</f>
        <v>0</v>
      </c>
      <c r="U21" s="1">
        <f>U$45*外生化逆行列係数!U21</f>
        <v>0</v>
      </c>
      <c r="V21" s="1">
        <f>V$45*外生化逆行列係数!V21</f>
        <v>0</v>
      </c>
      <c r="W21" s="1">
        <f>W$45*外生化逆行列係数!W21</f>
        <v>0</v>
      </c>
      <c r="X21" s="1">
        <f>X$45*外生化逆行列係数!X21</f>
        <v>0</v>
      </c>
      <c r="Y21" s="1">
        <f>Y$45*外生化逆行列係数!Y21</f>
        <v>0</v>
      </c>
      <c r="Z21" s="1">
        <f>Z$45*外生化逆行列係数!Z21</f>
        <v>0</v>
      </c>
      <c r="AA21" s="1">
        <f>AA$45*外生化逆行列係数!AA21</f>
        <v>0</v>
      </c>
      <c r="AB21" s="1">
        <f>AB$45*外生化逆行列係数!AB21</f>
        <v>0</v>
      </c>
      <c r="AC21" s="1">
        <f>AC$45*外生化逆行列係数!AC21</f>
        <v>0</v>
      </c>
      <c r="AD21" s="1">
        <f>AD$45*外生化逆行列係数!AD21</f>
        <v>0</v>
      </c>
      <c r="AE21" s="1">
        <f>AE$45*外生化逆行列係数!AE21</f>
        <v>0</v>
      </c>
      <c r="AF21" s="1">
        <f>AF$45*外生化逆行列係数!AF21</f>
        <v>0</v>
      </c>
      <c r="AG21" s="1">
        <f>AG$45*外生化逆行列係数!AG21</f>
        <v>0</v>
      </c>
      <c r="AH21" s="1">
        <f>AH$45*外生化逆行列係数!AH21</f>
        <v>0</v>
      </c>
      <c r="AI21" s="1">
        <f>AI$45*外生化逆行列係数!AI21</f>
        <v>0</v>
      </c>
      <c r="AJ21" s="1">
        <f>AJ$45*外生化逆行列係数!AJ21</f>
        <v>0</v>
      </c>
      <c r="AK21" s="1">
        <f>AK$45*外生化逆行列係数!AK21</f>
        <v>0</v>
      </c>
      <c r="AL21" s="1">
        <f>AL$45*外生化逆行列係数!AL21</f>
        <v>0</v>
      </c>
      <c r="AM21" s="1">
        <f>AM$45*外生化逆行列係数!AM21</f>
        <v>0</v>
      </c>
      <c r="AN21" s="1">
        <f>AN$45*外生化逆行列係数!AN21</f>
        <v>0</v>
      </c>
      <c r="AO21" s="9">
        <f>AO$45*外生化逆行列係数!AO21</f>
        <v>0</v>
      </c>
      <c r="AP21" s="1131">
        <f t="shared" si="0"/>
        <v>0</v>
      </c>
    </row>
    <row r="22" spans="1:42" ht="15" customHeight="1">
      <c r="A22" s="685">
        <v>19</v>
      </c>
      <c r="B22" s="9" t="s">
        <v>13</v>
      </c>
      <c r="C22" s="853">
        <f>C$45*外生化逆行列係数!C22</f>
        <v>0</v>
      </c>
      <c r="D22" s="1">
        <f>D$45*外生化逆行列係数!D22</f>
        <v>0</v>
      </c>
      <c r="E22" s="1">
        <f>E$45*外生化逆行列係数!E22</f>
        <v>0</v>
      </c>
      <c r="F22" s="1">
        <f>F$45*外生化逆行列係数!F22</f>
        <v>0</v>
      </c>
      <c r="G22" s="1">
        <f>G$45*外生化逆行列係数!G22</f>
        <v>0</v>
      </c>
      <c r="H22" s="1">
        <f>H$45*外生化逆行列係数!H22</f>
        <v>0</v>
      </c>
      <c r="I22" s="1">
        <f>I$45*外生化逆行列係数!I22</f>
        <v>0</v>
      </c>
      <c r="J22" s="1">
        <f>J$45*外生化逆行列係数!J22</f>
        <v>0</v>
      </c>
      <c r="K22" s="1">
        <f>K$45*外生化逆行列係数!K22</f>
        <v>0</v>
      </c>
      <c r="L22" s="1">
        <f>L$45*外生化逆行列係数!L22</f>
        <v>0</v>
      </c>
      <c r="M22" s="1">
        <f>M$45*外生化逆行列係数!M22</f>
        <v>0</v>
      </c>
      <c r="N22" s="1">
        <f>N$45*外生化逆行列係数!N22</f>
        <v>0</v>
      </c>
      <c r="O22" s="1">
        <f>O$45*外生化逆行列係数!O22</f>
        <v>0</v>
      </c>
      <c r="P22" s="1">
        <f>P$45*外生化逆行列係数!P22</f>
        <v>0</v>
      </c>
      <c r="Q22" s="1">
        <f>Q$45*外生化逆行列係数!Q22</f>
        <v>0</v>
      </c>
      <c r="R22" s="1">
        <f>R$45*外生化逆行列係数!R22</f>
        <v>0</v>
      </c>
      <c r="S22" s="1">
        <f>S$45*外生化逆行列係数!S22</f>
        <v>0</v>
      </c>
      <c r="T22" s="1">
        <f>T$45*外生化逆行列係数!T22</f>
        <v>0</v>
      </c>
      <c r="U22" s="1">
        <f>U$45*外生化逆行列係数!U22</f>
        <v>0</v>
      </c>
      <c r="V22" s="1">
        <f>V$45*外生化逆行列係数!V22</f>
        <v>0</v>
      </c>
      <c r="W22" s="1">
        <f>W$45*外生化逆行列係数!W22</f>
        <v>0</v>
      </c>
      <c r="X22" s="1">
        <f>X$45*外生化逆行列係数!X22</f>
        <v>0</v>
      </c>
      <c r="Y22" s="1">
        <f>Y$45*外生化逆行列係数!Y22</f>
        <v>0</v>
      </c>
      <c r="Z22" s="1">
        <f>Z$45*外生化逆行列係数!Z22</f>
        <v>0</v>
      </c>
      <c r="AA22" s="1">
        <f>AA$45*外生化逆行列係数!AA22</f>
        <v>0</v>
      </c>
      <c r="AB22" s="1">
        <f>AB$45*外生化逆行列係数!AB22</f>
        <v>0</v>
      </c>
      <c r="AC22" s="1">
        <f>AC$45*外生化逆行列係数!AC22</f>
        <v>0</v>
      </c>
      <c r="AD22" s="1">
        <f>AD$45*外生化逆行列係数!AD22</f>
        <v>0</v>
      </c>
      <c r="AE22" s="1">
        <f>AE$45*外生化逆行列係数!AE22</f>
        <v>0</v>
      </c>
      <c r="AF22" s="1">
        <f>AF$45*外生化逆行列係数!AF22</f>
        <v>0</v>
      </c>
      <c r="AG22" s="1">
        <f>AG$45*外生化逆行列係数!AG22</f>
        <v>0</v>
      </c>
      <c r="AH22" s="1">
        <f>AH$45*外生化逆行列係数!AH22</f>
        <v>0</v>
      </c>
      <c r="AI22" s="1">
        <f>AI$45*外生化逆行列係数!AI22</f>
        <v>0</v>
      </c>
      <c r="AJ22" s="1">
        <f>AJ$45*外生化逆行列係数!AJ22</f>
        <v>0</v>
      </c>
      <c r="AK22" s="1">
        <f>AK$45*外生化逆行列係数!AK22</f>
        <v>0</v>
      </c>
      <c r="AL22" s="1">
        <f>AL$45*外生化逆行列係数!AL22</f>
        <v>0</v>
      </c>
      <c r="AM22" s="1">
        <f>AM$45*外生化逆行列係数!AM22</f>
        <v>0</v>
      </c>
      <c r="AN22" s="1">
        <f>AN$45*外生化逆行列係数!AN22</f>
        <v>0</v>
      </c>
      <c r="AO22" s="9">
        <f>AO$45*外生化逆行列係数!AO22</f>
        <v>0</v>
      </c>
      <c r="AP22" s="1131">
        <f t="shared" si="0"/>
        <v>0</v>
      </c>
    </row>
    <row r="23" spans="1:42" ht="15" customHeight="1">
      <c r="A23" s="686">
        <v>20</v>
      </c>
      <c r="B23" s="1105" t="s">
        <v>577</v>
      </c>
      <c r="C23" s="1133">
        <f>C$45*外生化逆行列係数!C23</f>
        <v>0</v>
      </c>
      <c r="D23" s="1062">
        <f>D$45*外生化逆行列係数!D23</f>
        <v>0</v>
      </c>
      <c r="E23" s="1062">
        <f>E$45*外生化逆行列係数!E23</f>
        <v>0</v>
      </c>
      <c r="F23" s="1062">
        <f>F$45*外生化逆行列係数!F23</f>
        <v>0</v>
      </c>
      <c r="G23" s="1062">
        <f>G$45*外生化逆行列係数!G23</f>
        <v>0</v>
      </c>
      <c r="H23" s="1062">
        <f>H$45*外生化逆行列係数!H23</f>
        <v>0</v>
      </c>
      <c r="I23" s="1062">
        <f>I$45*外生化逆行列係数!I23</f>
        <v>0</v>
      </c>
      <c r="J23" s="1062">
        <f>J$45*外生化逆行列係数!J23</f>
        <v>0</v>
      </c>
      <c r="K23" s="1062">
        <f>K$45*外生化逆行列係数!K23</f>
        <v>0</v>
      </c>
      <c r="L23" s="1062">
        <f>L$45*外生化逆行列係数!L23</f>
        <v>0</v>
      </c>
      <c r="M23" s="1062">
        <f>M$45*外生化逆行列係数!M23</f>
        <v>0</v>
      </c>
      <c r="N23" s="1062">
        <f>N$45*外生化逆行列係数!N23</f>
        <v>0</v>
      </c>
      <c r="O23" s="1062">
        <f>O$45*外生化逆行列係数!O23</f>
        <v>0</v>
      </c>
      <c r="P23" s="1062">
        <f>P$45*外生化逆行列係数!P23</f>
        <v>0</v>
      </c>
      <c r="Q23" s="1062">
        <f>Q$45*外生化逆行列係数!Q23</f>
        <v>0</v>
      </c>
      <c r="R23" s="1062">
        <f>R$45*外生化逆行列係数!R23</f>
        <v>0</v>
      </c>
      <c r="S23" s="1062">
        <f>S$45*外生化逆行列係数!S23</f>
        <v>0</v>
      </c>
      <c r="T23" s="1062">
        <f>T$45*外生化逆行列係数!T23</f>
        <v>0</v>
      </c>
      <c r="U23" s="1062">
        <f>U$45*外生化逆行列係数!U23</f>
        <v>0</v>
      </c>
      <c r="V23" s="1062">
        <f>V$45*外生化逆行列係数!V23</f>
        <v>0</v>
      </c>
      <c r="W23" s="1062">
        <f>W$45*外生化逆行列係数!W23</f>
        <v>0</v>
      </c>
      <c r="X23" s="1062">
        <f>X$45*外生化逆行列係数!X23</f>
        <v>0</v>
      </c>
      <c r="Y23" s="1062">
        <f>Y$45*外生化逆行列係数!Y23</f>
        <v>0</v>
      </c>
      <c r="Z23" s="1062">
        <f>Z$45*外生化逆行列係数!Z23</f>
        <v>0</v>
      </c>
      <c r="AA23" s="1062">
        <f>AA$45*外生化逆行列係数!AA23</f>
        <v>0</v>
      </c>
      <c r="AB23" s="1062">
        <f>AB$45*外生化逆行列係数!AB23</f>
        <v>0</v>
      </c>
      <c r="AC23" s="1062">
        <f>AC$45*外生化逆行列係数!AC23</f>
        <v>0</v>
      </c>
      <c r="AD23" s="1062">
        <f>AD$45*外生化逆行列係数!AD23</f>
        <v>0</v>
      </c>
      <c r="AE23" s="1062">
        <f>AE$45*外生化逆行列係数!AE23</f>
        <v>0</v>
      </c>
      <c r="AF23" s="1062">
        <f>AF$45*外生化逆行列係数!AF23</f>
        <v>0</v>
      </c>
      <c r="AG23" s="1062">
        <f>AG$45*外生化逆行列係数!AG23</f>
        <v>0</v>
      </c>
      <c r="AH23" s="1062">
        <f>AH$45*外生化逆行列係数!AH23</f>
        <v>0</v>
      </c>
      <c r="AI23" s="1062">
        <f>AI$45*外生化逆行列係数!AI23</f>
        <v>0</v>
      </c>
      <c r="AJ23" s="1062">
        <f>AJ$45*外生化逆行列係数!AJ23</f>
        <v>0</v>
      </c>
      <c r="AK23" s="1062">
        <f>AK$45*外生化逆行列係数!AK23</f>
        <v>0</v>
      </c>
      <c r="AL23" s="1062">
        <f>AL$45*外生化逆行列係数!AL23</f>
        <v>0</v>
      </c>
      <c r="AM23" s="1062">
        <f>AM$45*外生化逆行列係数!AM23</f>
        <v>0</v>
      </c>
      <c r="AN23" s="1062">
        <f>AN$45*外生化逆行列係数!AN23</f>
        <v>0</v>
      </c>
      <c r="AO23" s="1105">
        <f>AO$45*外生化逆行列係数!AO23</f>
        <v>0</v>
      </c>
      <c r="AP23" s="1132">
        <f t="shared" si="0"/>
        <v>0</v>
      </c>
    </row>
    <row r="24" spans="1:42" ht="15" customHeight="1">
      <c r="A24" s="685">
        <v>21</v>
      </c>
      <c r="B24" s="9" t="s">
        <v>15</v>
      </c>
      <c r="C24" s="853">
        <f>C$45*外生化逆行列係数!C24</f>
        <v>0</v>
      </c>
      <c r="D24" s="1">
        <f>D$45*外生化逆行列係数!D24</f>
        <v>0</v>
      </c>
      <c r="E24" s="1">
        <f>E$45*外生化逆行列係数!E24</f>
        <v>0</v>
      </c>
      <c r="F24" s="1">
        <f>F$45*外生化逆行列係数!F24</f>
        <v>0</v>
      </c>
      <c r="G24" s="1">
        <f>G$45*外生化逆行列係数!G24</f>
        <v>0</v>
      </c>
      <c r="H24" s="1">
        <f>H$45*外生化逆行列係数!H24</f>
        <v>0</v>
      </c>
      <c r="I24" s="1">
        <f>I$45*外生化逆行列係数!I24</f>
        <v>0</v>
      </c>
      <c r="J24" s="1">
        <f>J$45*外生化逆行列係数!J24</f>
        <v>0</v>
      </c>
      <c r="K24" s="1">
        <f>K$45*外生化逆行列係数!K24</f>
        <v>0</v>
      </c>
      <c r="L24" s="1">
        <f>L$45*外生化逆行列係数!L24</f>
        <v>0</v>
      </c>
      <c r="M24" s="1">
        <f>M$45*外生化逆行列係数!M24</f>
        <v>0</v>
      </c>
      <c r="N24" s="1">
        <f>N$45*外生化逆行列係数!N24</f>
        <v>0</v>
      </c>
      <c r="O24" s="1">
        <f>O$45*外生化逆行列係数!O24</f>
        <v>0</v>
      </c>
      <c r="P24" s="1">
        <f>P$45*外生化逆行列係数!P24</f>
        <v>0</v>
      </c>
      <c r="Q24" s="1">
        <f>Q$45*外生化逆行列係数!Q24</f>
        <v>0</v>
      </c>
      <c r="R24" s="1">
        <f>R$45*外生化逆行列係数!R24</f>
        <v>0</v>
      </c>
      <c r="S24" s="1">
        <f>S$45*外生化逆行列係数!S24</f>
        <v>0</v>
      </c>
      <c r="T24" s="1">
        <f>T$45*外生化逆行列係数!T24</f>
        <v>0</v>
      </c>
      <c r="U24" s="1">
        <f>U$45*外生化逆行列係数!U24</f>
        <v>0</v>
      </c>
      <c r="V24" s="1">
        <f>V$45*外生化逆行列係数!V24</f>
        <v>0</v>
      </c>
      <c r="W24" s="1">
        <f>W$45*外生化逆行列係数!W24</f>
        <v>0</v>
      </c>
      <c r="X24" s="1">
        <f>X$45*外生化逆行列係数!X24</f>
        <v>0</v>
      </c>
      <c r="Y24" s="1">
        <f>Y$45*外生化逆行列係数!Y24</f>
        <v>0</v>
      </c>
      <c r="Z24" s="1">
        <f>Z$45*外生化逆行列係数!Z24</f>
        <v>0</v>
      </c>
      <c r="AA24" s="1">
        <f>AA$45*外生化逆行列係数!AA24</f>
        <v>0</v>
      </c>
      <c r="AB24" s="1">
        <f>AB$45*外生化逆行列係数!AB24</f>
        <v>0</v>
      </c>
      <c r="AC24" s="1">
        <f>AC$45*外生化逆行列係数!AC24</f>
        <v>0</v>
      </c>
      <c r="AD24" s="1">
        <f>AD$45*外生化逆行列係数!AD24</f>
        <v>0</v>
      </c>
      <c r="AE24" s="1">
        <f>AE$45*外生化逆行列係数!AE24</f>
        <v>0</v>
      </c>
      <c r="AF24" s="1">
        <f>AF$45*外生化逆行列係数!AF24</f>
        <v>0</v>
      </c>
      <c r="AG24" s="1">
        <f>AG$45*外生化逆行列係数!AG24</f>
        <v>0</v>
      </c>
      <c r="AH24" s="1">
        <f>AH$45*外生化逆行列係数!AH24</f>
        <v>0</v>
      </c>
      <c r="AI24" s="1">
        <f>AI$45*外生化逆行列係数!AI24</f>
        <v>0</v>
      </c>
      <c r="AJ24" s="1">
        <f>AJ$45*外生化逆行列係数!AJ24</f>
        <v>0</v>
      </c>
      <c r="AK24" s="1">
        <f>AK$45*外生化逆行列係数!AK24</f>
        <v>0</v>
      </c>
      <c r="AL24" s="1">
        <f>AL$45*外生化逆行列係数!AL24</f>
        <v>0</v>
      </c>
      <c r="AM24" s="1">
        <f>AM$45*外生化逆行列係数!AM24</f>
        <v>0</v>
      </c>
      <c r="AN24" s="1">
        <f>AN$45*外生化逆行列係数!AN24</f>
        <v>0</v>
      </c>
      <c r="AO24" s="9">
        <f>AO$45*外生化逆行列係数!AO24</f>
        <v>0</v>
      </c>
      <c r="AP24" s="1131">
        <f t="shared" si="0"/>
        <v>0</v>
      </c>
    </row>
    <row r="25" spans="1:42" ht="15" customHeight="1">
      <c r="A25" s="685">
        <v>22</v>
      </c>
      <c r="B25" s="9" t="s">
        <v>16</v>
      </c>
      <c r="C25" s="853">
        <f>C$45*外生化逆行列係数!C25</f>
        <v>0</v>
      </c>
      <c r="D25" s="1">
        <f>D$45*外生化逆行列係数!D25</f>
        <v>0</v>
      </c>
      <c r="E25" s="1">
        <f>E$45*外生化逆行列係数!E25</f>
        <v>0</v>
      </c>
      <c r="F25" s="1">
        <f>F$45*外生化逆行列係数!F25</f>
        <v>0</v>
      </c>
      <c r="G25" s="1">
        <f>G$45*外生化逆行列係数!G25</f>
        <v>0</v>
      </c>
      <c r="H25" s="1">
        <f>H$45*外生化逆行列係数!H25</f>
        <v>0</v>
      </c>
      <c r="I25" s="1">
        <f>I$45*外生化逆行列係数!I25</f>
        <v>0</v>
      </c>
      <c r="J25" s="1">
        <f>J$45*外生化逆行列係数!J25</f>
        <v>0</v>
      </c>
      <c r="K25" s="1">
        <f>K$45*外生化逆行列係数!K25</f>
        <v>0</v>
      </c>
      <c r="L25" s="1">
        <f>L$45*外生化逆行列係数!L25</f>
        <v>0</v>
      </c>
      <c r="M25" s="1">
        <f>M$45*外生化逆行列係数!M25</f>
        <v>0</v>
      </c>
      <c r="N25" s="1">
        <f>N$45*外生化逆行列係数!N25</f>
        <v>0</v>
      </c>
      <c r="O25" s="1">
        <f>O$45*外生化逆行列係数!O25</f>
        <v>0</v>
      </c>
      <c r="P25" s="1">
        <f>P$45*外生化逆行列係数!P25</f>
        <v>0</v>
      </c>
      <c r="Q25" s="1">
        <f>Q$45*外生化逆行列係数!Q25</f>
        <v>0</v>
      </c>
      <c r="R25" s="1">
        <f>R$45*外生化逆行列係数!R25</f>
        <v>0</v>
      </c>
      <c r="S25" s="1">
        <f>S$45*外生化逆行列係数!S25</f>
        <v>0</v>
      </c>
      <c r="T25" s="1">
        <f>T$45*外生化逆行列係数!T25</f>
        <v>0</v>
      </c>
      <c r="U25" s="1">
        <f>U$45*外生化逆行列係数!U25</f>
        <v>0</v>
      </c>
      <c r="V25" s="1">
        <f>V$45*外生化逆行列係数!V25</f>
        <v>0</v>
      </c>
      <c r="W25" s="1">
        <f>W$45*外生化逆行列係数!W25</f>
        <v>0</v>
      </c>
      <c r="X25" s="1">
        <f>X$45*外生化逆行列係数!X25</f>
        <v>0</v>
      </c>
      <c r="Y25" s="1">
        <f>Y$45*外生化逆行列係数!Y25</f>
        <v>0</v>
      </c>
      <c r="Z25" s="1">
        <f>Z$45*外生化逆行列係数!Z25</f>
        <v>0</v>
      </c>
      <c r="AA25" s="1">
        <f>AA$45*外生化逆行列係数!AA25</f>
        <v>0</v>
      </c>
      <c r="AB25" s="1">
        <f>AB$45*外生化逆行列係数!AB25</f>
        <v>0</v>
      </c>
      <c r="AC25" s="1">
        <f>AC$45*外生化逆行列係数!AC25</f>
        <v>0</v>
      </c>
      <c r="AD25" s="1">
        <f>AD$45*外生化逆行列係数!AD25</f>
        <v>0</v>
      </c>
      <c r="AE25" s="1">
        <f>AE$45*外生化逆行列係数!AE25</f>
        <v>0</v>
      </c>
      <c r="AF25" s="1">
        <f>AF$45*外生化逆行列係数!AF25</f>
        <v>0</v>
      </c>
      <c r="AG25" s="1">
        <f>AG$45*外生化逆行列係数!AG25</f>
        <v>0</v>
      </c>
      <c r="AH25" s="1">
        <f>AH$45*外生化逆行列係数!AH25</f>
        <v>0</v>
      </c>
      <c r="AI25" s="1">
        <f>AI$45*外生化逆行列係数!AI25</f>
        <v>0</v>
      </c>
      <c r="AJ25" s="1">
        <f>AJ$45*外生化逆行列係数!AJ25</f>
        <v>0</v>
      </c>
      <c r="AK25" s="1">
        <f>AK$45*外生化逆行列係数!AK25</f>
        <v>0</v>
      </c>
      <c r="AL25" s="1">
        <f>AL$45*外生化逆行列係数!AL25</f>
        <v>0</v>
      </c>
      <c r="AM25" s="1">
        <f>AM$45*外生化逆行列係数!AM25</f>
        <v>0</v>
      </c>
      <c r="AN25" s="1">
        <f>AN$45*外生化逆行列係数!AN25</f>
        <v>0</v>
      </c>
      <c r="AO25" s="9">
        <f>AO$45*外生化逆行列係数!AO25</f>
        <v>0</v>
      </c>
      <c r="AP25" s="1131">
        <f t="shared" si="0"/>
        <v>0</v>
      </c>
    </row>
    <row r="26" spans="1:42" ht="15" customHeight="1">
      <c r="A26" s="685">
        <v>23</v>
      </c>
      <c r="B26" s="9" t="s">
        <v>17</v>
      </c>
      <c r="C26" s="853">
        <f>C$45*外生化逆行列係数!C26</f>
        <v>0</v>
      </c>
      <c r="D26" s="1">
        <f>D$45*外生化逆行列係数!D26</f>
        <v>0</v>
      </c>
      <c r="E26" s="1">
        <f>E$45*外生化逆行列係数!E26</f>
        <v>0</v>
      </c>
      <c r="F26" s="1">
        <f>F$45*外生化逆行列係数!F26</f>
        <v>0</v>
      </c>
      <c r="G26" s="1">
        <f>G$45*外生化逆行列係数!G26</f>
        <v>0</v>
      </c>
      <c r="H26" s="1">
        <f>H$45*外生化逆行列係数!H26</f>
        <v>0</v>
      </c>
      <c r="I26" s="1">
        <f>I$45*外生化逆行列係数!I26</f>
        <v>0</v>
      </c>
      <c r="J26" s="1">
        <f>J$45*外生化逆行列係数!J26</f>
        <v>0</v>
      </c>
      <c r="K26" s="1">
        <f>K$45*外生化逆行列係数!K26</f>
        <v>0</v>
      </c>
      <c r="L26" s="1">
        <f>L$45*外生化逆行列係数!L26</f>
        <v>0</v>
      </c>
      <c r="M26" s="1">
        <f>M$45*外生化逆行列係数!M26</f>
        <v>0</v>
      </c>
      <c r="N26" s="1">
        <f>N$45*外生化逆行列係数!N26</f>
        <v>0</v>
      </c>
      <c r="O26" s="1">
        <f>O$45*外生化逆行列係数!O26</f>
        <v>0</v>
      </c>
      <c r="P26" s="1">
        <f>P$45*外生化逆行列係数!P26</f>
        <v>0</v>
      </c>
      <c r="Q26" s="1">
        <f>Q$45*外生化逆行列係数!Q26</f>
        <v>0</v>
      </c>
      <c r="R26" s="1">
        <f>R$45*外生化逆行列係数!R26</f>
        <v>0</v>
      </c>
      <c r="S26" s="1">
        <f>S$45*外生化逆行列係数!S26</f>
        <v>0</v>
      </c>
      <c r="T26" s="1">
        <f>T$45*外生化逆行列係数!T26</f>
        <v>0</v>
      </c>
      <c r="U26" s="1">
        <f>U$45*外生化逆行列係数!U26</f>
        <v>0</v>
      </c>
      <c r="V26" s="1">
        <f>V$45*外生化逆行列係数!V26</f>
        <v>0</v>
      </c>
      <c r="W26" s="1">
        <f>W$45*外生化逆行列係数!W26</f>
        <v>0</v>
      </c>
      <c r="X26" s="1">
        <f>X$45*外生化逆行列係数!X26</f>
        <v>0</v>
      </c>
      <c r="Y26" s="1">
        <f>Y$45*外生化逆行列係数!Y26</f>
        <v>0</v>
      </c>
      <c r="Z26" s="1">
        <f>Z$45*外生化逆行列係数!Z26</f>
        <v>0</v>
      </c>
      <c r="AA26" s="1">
        <f>AA$45*外生化逆行列係数!AA26</f>
        <v>0</v>
      </c>
      <c r="AB26" s="1">
        <f>AB$45*外生化逆行列係数!AB26</f>
        <v>0</v>
      </c>
      <c r="AC26" s="1">
        <f>AC$45*外生化逆行列係数!AC26</f>
        <v>0</v>
      </c>
      <c r="AD26" s="1">
        <f>AD$45*外生化逆行列係数!AD26</f>
        <v>0</v>
      </c>
      <c r="AE26" s="1">
        <f>AE$45*外生化逆行列係数!AE26</f>
        <v>0</v>
      </c>
      <c r="AF26" s="1">
        <f>AF$45*外生化逆行列係数!AF26</f>
        <v>0</v>
      </c>
      <c r="AG26" s="1">
        <f>AG$45*外生化逆行列係数!AG26</f>
        <v>0</v>
      </c>
      <c r="AH26" s="1">
        <f>AH$45*外生化逆行列係数!AH26</f>
        <v>0</v>
      </c>
      <c r="AI26" s="1">
        <f>AI$45*外生化逆行列係数!AI26</f>
        <v>0</v>
      </c>
      <c r="AJ26" s="1">
        <f>AJ$45*外生化逆行列係数!AJ26</f>
        <v>0</v>
      </c>
      <c r="AK26" s="1">
        <f>AK$45*外生化逆行列係数!AK26</f>
        <v>0</v>
      </c>
      <c r="AL26" s="1">
        <f>AL$45*外生化逆行列係数!AL26</f>
        <v>0</v>
      </c>
      <c r="AM26" s="1">
        <f>AM$45*外生化逆行列係数!AM26</f>
        <v>0</v>
      </c>
      <c r="AN26" s="1">
        <f>AN$45*外生化逆行列係数!AN26</f>
        <v>0</v>
      </c>
      <c r="AO26" s="9">
        <f>AO$45*外生化逆行列係数!AO26</f>
        <v>0</v>
      </c>
      <c r="AP26" s="1131">
        <f t="shared" si="0"/>
        <v>0</v>
      </c>
    </row>
    <row r="27" spans="1:42" ht="15" customHeight="1">
      <c r="A27" s="685">
        <v>24</v>
      </c>
      <c r="B27" s="9" t="s">
        <v>18</v>
      </c>
      <c r="C27" s="853">
        <f>C$45*外生化逆行列係数!C27</f>
        <v>0</v>
      </c>
      <c r="D27" s="1">
        <f>D$45*外生化逆行列係数!D27</f>
        <v>0</v>
      </c>
      <c r="E27" s="1">
        <f>E$45*外生化逆行列係数!E27</f>
        <v>0</v>
      </c>
      <c r="F27" s="1">
        <f>F$45*外生化逆行列係数!F27</f>
        <v>0</v>
      </c>
      <c r="G27" s="1">
        <f>G$45*外生化逆行列係数!G27</f>
        <v>0</v>
      </c>
      <c r="H27" s="1">
        <f>H$45*外生化逆行列係数!H27</f>
        <v>0</v>
      </c>
      <c r="I27" s="1">
        <f>I$45*外生化逆行列係数!I27</f>
        <v>0</v>
      </c>
      <c r="J27" s="1">
        <f>J$45*外生化逆行列係数!J27</f>
        <v>0</v>
      </c>
      <c r="K27" s="1">
        <f>K$45*外生化逆行列係数!K27</f>
        <v>0</v>
      </c>
      <c r="L27" s="1">
        <f>L$45*外生化逆行列係数!L27</f>
        <v>0</v>
      </c>
      <c r="M27" s="1">
        <f>M$45*外生化逆行列係数!M27</f>
        <v>0</v>
      </c>
      <c r="N27" s="1">
        <f>N$45*外生化逆行列係数!N27</f>
        <v>0</v>
      </c>
      <c r="O27" s="1">
        <f>O$45*外生化逆行列係数!O27</f>
        <v>0</v>
      </c>
      <c r="P27" s="1">
        <f>P$45*外生化逆行列係数!P27</f>
        <v>0</v>
      </c>
      <c r="Q27" s="1">
        <f>Q$45*外生化逆行列係数!Q27</f>
        <v>0</v>
      </c>
      <c r="R27" s="1">
        <f>R$45*外生化逆行列係数!R27</f>
        <v>0</v>
      </c>
      <c r="S27" s="1">
        <f>S$45*外生化逆行列係数!S27</f>
        <v>0</v>
      </c>
      <c r="T27" s="1">
        <f>T$45*外生化逆行列係数!T27</f>
        <v>0</v>
      </c>
      <c r="U27" s="1">
        <f>U$45*外生化逆行列係数!U27</f>
        <v>0</v>
      </c>
      <c r="V27" s="1">
        <f>V$45*外生化逆行列係数!V27</f>
        <v>0</v>
      </c>
      <c r="W27" s="1">
        <f>W$45*外生化逆行列係数!W27</f>
        <v>0</v>
      </c>
      <c r="X27" s="1">
        <f>X$45*外生化逆行列係数!X27</f>
        <v>0</v>
      </c>
      <c r="Y27" s="1">
        <f>Y$45*外生化逆行列係数!Y27</f>
        <v>0</v>
      </c>
      <c r="Z27" s="1">
        <f>Z$45*外生化逆行列係数!Z27</f>
        <v>0</v>
      </c>
      <c r="AA27" s="1">
        <f>AA$45*外生化逆行列係数!AA27</f>
        <v>0</v>
      </c>
      <c r="AB27" s="1">
        <f>AB$45*外生化逆行列係数!AB27</f>
        <v>0</v>
      </c>
      <c r="AC27" s="1">
        <f>AC$45*外生化逆行列係数!AC27</f>
        <v>0</v>
      </c>
      <c r="AD27" s="1">
        <f>AD$45*外生化逆行列係数!AD27</f>
        <v>0</v>
      </c>
      <c r="AE27" s="1">
        <f>AE$45*外生化逆行列係数!AE27</f>
        <v>0</v>
      </c>
      <c r="AF27" s="1">
        <f>AF$45*外生化逆行列係数!AF27</f>
        <v>0</v>
      </c>
      <c r="AG27" s="1">
        <f>AG$45*外生化逆行列係数!AG27</f>
        <v>0</v>
      </c>
      <c r="AH27" s="1">
        <f>AH$45*外生化逆行列係数!AH27</f>
        <v>0</v>
      </c>
      <c r="AI27" s="1">
        <f>AI$45*外生化逆行列係数!AI27</f>
        <v>0</v>
      </c>
      <c r="AJ27" s="1">
        <f>AJ$45*外生化逆行列係数!AJ27</f>
        <v>0</v>
      </c>
      <c r="AK27" s="1">
        <f>AK$45*外生化逆行列係数!AK27</f>
        <v>0</v>
      </c>
      <c r="AL27" s="1">
        <f>AL$45*外生化逆行列係数!AL27</f>
        <v>0</v>
      </c>
      <c r="AM27" s="1">
        <f>AM$45*外生化逆行列係数!AM27</f>
        <v>0</v>
      </c>
      <c r="AN27" s="1">
        <f>AN$45*外生化逆行列係数!AN27</f>
        <v>0</v>
      </c>
      <c r="AO27" s="9">
        <f>AO$45*外生化逆行列係数!AO27</f>
        <v>0</v>
      </c>
      <c r="AP27" s="1131">
        <f t="shared" si="0"/>
        <v>0</v>
      </c>
    </row>
    <row r="28" spans="1:42" ht="15" customHeight="1">
      <c r="A28" s="686">
        <v>25</v>
      </c>
      <c r="B28" s="1105" t="s">
        <v>29</v>
      </c>
      <c r="C28" s="1133">
        <f>C$45*外生化逆行列係数!C28</f>
        <v>0</v>
      </c>
      <c r="D28" s="1062">
        <f>D$45*外生化逆行列係数!D28</f>
        <v>0</v>
      </c>
      <c r="E28" s="1062">
        <f>E$45*外生化逆行列係数!E28</f>
        <v>0</v>
      </c>
      <c r="F28" s="1062">
        <f>F$45*外生化逆行列係数!F28</f>
        <v>0</v>
      </c>
      <c r="G28" s="1062">
        <f>G$45*外生化逆行列係数!G28</f>
        <v>0</v>
      </c>
      <c r="H28" s="1062">
        <f>H$45*外生化逆行列係数!H28</f>
        <v>0</v>
      </c>
      <c r="I28" s="1062">
        <f>I$45*外生化逆行列係数!I28</f>
        <v>0</v>
      </c>
      <c r="J28" s="1062">
        <f>J$45*外生化逆行列係数!J28</f>
        <v>0</v>
      </c>
      <c r="K28" s="1062">
        <f>K$45*外生化逆行列係数!K28</f>
        <v>0</v>
      </c>
      <c r="L28" s="1062">
        <f>L$45*外生化逆行列係数!L28</f>
        <v>0</v>
      </c>
      <c r="M28" s="1062">
        <f>M$45*外生化逆行列係数!M28</f>
        <v>0</v>
      </c>
      <c r="N28" s="1062">
        <f>N$45*外生化逆行列係数!N28</f>
        <v>0</v>
      </c>
      <c r="O28" s="1062">
        <f>O$45*外生化逆行列係数!O28</f>
        <v>0</v>
      </c>
      <c r="P28" s="1062">
        <f>P$45*外生化逆行列係数!P28</f>
        <v>0</v>
      </c>
      <c r="Q28" s="1062">
        <f>Q$45*外生化逆行列係数!Q28</f>
        <v>0</v>
      </c>
      <c r="R28" s="1062">
        <f>R$45*外生化逆行列係数!R28</f>
        <v>0</v>
      </c>
      <c r="S28" s="1062">
        <f>S$45*外生化逆行列係数!S28</f>
        <v>0</v>
      </c>
      <c r="T28" s="1062">
        <f>T$45*外生化逆行列係数!T28</f>
        <v>0</v>
      </c>
      <c r="U28" s="1062">
        <f>U$45*外生化逆行列係数!U28</f>
        <v>0</v>
      </c>
      <c r="V28" s="1062">
        <f>V$45*外生化逆行列係数!V28</f>
        <v>0</v>
      </c>
      <c r="W28" s="1062">
        <f>W$45*外生化逆行列係数!W28</f>
        <v>0</v>
      </c>
      <c r="X28" s="1062">
        <f>X$45*外生化逆行列係数!X28</f>
        <v>0</v>
      </c>
      <c r="Y28" s="1062">
        <f>Y$45*外生化逆行列係数!Y28</f>
        <v>0</v>
      </c>
      <c r="Z28" s="1062">
        <f>Z$45*外生化逆行列係数!Z28</f>
        <v>0</v>
      </c>
      <c r="AA28" s="1062">
        <f>AA$45*外生化逆行列係数!AA28</f>
        <v>0</v>
      </c>
      <c r="AB28" s="1062">
        <f>AB$45*外生化逆行列係数!AB28</f>
        <v>0</v>
      </c>
      <c r="AC28" s="1062">
        <f>AC$45*外生化逆行列係数!AC28</f>
        <v>0</v>
      </c>
      <c r="AD28" s="1062">
        <f>AD$45*外生化逆行列係数!AD28</f>
        <v>0</v>
      </c>
      <c r="AE28" s="1062">
        <f>AE$45*外生化逆行列係数!AE28</f>
        <v>0</v>
      </c>
      <c r="AF28" s="1062">
        <f>AF$45*外生化逆行列係数!AF28</f>
        <v>0</v>
      </c>
      <c r="AG28" s="1062">
        <f>AG$45*外生化逆行列係数!AG28</f>
        <v>0</v>
      </c>
      <c r="AH28" s="1062">
        <f>AH$45*外生化逆行列係数!AH28</f>
        <v>0</v>
      </c>
      <c r="AI28" s="1062">
        <f>AI$45*外生化逆行列係数!AI28</f>
        <v>0</v>
      </c>
      <c r="AJ28" s="1062">
        <f>AJ$45*外生化逆行列係数!AJ28</f>
        <v>0</v>
      </c>
      <c r="AK28" s="1062">
        <f>AK$45*外生化逆行列係数!AK28</f>
        <v>0</v>
      </c>
      <c r="AL28" s="1062">
        <f>AL$45*外生化逆行列係数!AL28</f>
        <v>0</v>
      </c>
      <c r="AM28" s="1062">
        <f>AM$45*外生化逆行列係数!AM28</f>
        <v>0</v>
      </c>
      <c r="AN28" s="1062">
        <f>AN$45*外生化逆行列係数!AN28</f>
        <v>0</v>
      </c>
      <c r="AO28" s="1105">
        <f>AO$45*外生化逆行列係数!AO28</f>
        <v>0</v>
      </c>
      <c r="AP28" s="1132">
        <f t="shared" si="0"/>
        <v>0</v>
      </c>
    </row>
    <row r="29" spans="1:42" ht="15" customHeight="1">
      <c r="A29" s="685">
        <v>26</v>
      </c>
      <c r="B29" s="9" t="s">
        <v>30</v>
      </c>
      <c r="C29" s="853">
        <f>C$45*外生化逆行列係数!C29</f>
        <v>0</v>
      </c>
      <c r="D29" s="1">
        <f>D$45*外生化逆行列係数!D29</f>
        <v>0</v>
      </c>
      <c r="E29" s="1">
        <f>E$45*外生化逆行列係数!E29</f>
        <v>0</v>
      </c>
      <c r="F29" s="1">
        <f>F$45*外生化逆行列係数!F29</f>
        <v>0</v>
      </c>
      <c r="G29" s="1">
        <f>G$45*外生化逆行列係数!G29</f>
        <v>0</v>
      </c>
      <c r="H29" s="1">
        <f>H$45*外生化逆行列係数!H29</f>
        <v>0</v>
      </c>
      <c r="I29" s="1">
        <f>I$45*外生化逆行列係数!I29</f>
        <v>0</v>
      </c>
      <c r="J29" s="1">
        <f>J$45*外生化逆行列係数!J29</f>
        <v>0</v>
      </c>
      <c r="K29" s="1">
        <f>K$45*外生化逆行列係数!K29</f>
        <v>0</v>
      </c>
      <c r="L29" s="1">
        <f>L$45*外生化逆行列係数!L29</f>
        <v>0</v>
      </c>
      <c r="M29" s="1">
        <f>M$45*外生化逆行列係数!M29</f>
        <v>0</v>
      </c>
      <c r="N29" s="1">
        <f>N$45*外生化逆行列係数!N29</f>
        <v>0</v>
      </c>
      <c r="O29" s="1">
        <f>O$45*外生化逆行列係数!O29</f>
        <v>0</v>
      </c>
      <c r="P29" s="1">
        <f>P$45*外生化逆行列係数!P29</f>
        <v>0</v>
      </c>
      <c r="Q29" s="1">
        <f>Q$45*外生化逆行列係数!Q29</f>
        <v>0</v>
      </c>
      <c r="R29" s="1">
        <f>R$45*外生化逆行列係数!R29</f>
        <v>0</v>
      </c>
      <c r="S29" s="1">
        <f>S$45*外生化逆行列係数!S29</f>
        <v>0</v>
      </c>
      <c r="T29" s="1">
        <f>T$45*外生化逆行列係数!T29</f>
        <v>0</v>
      </c>
      <c r="U29" s="1">
        <f>U$45*外生化逆行列係数!U29</f>
        <v>0</v>
      </c>
      <c r="V29" s="1">
        <f>V$45*外生化逆行列係数!V29</f>
        <v>0</v>
      </c>
      <c r="W29" s="1">
        <f>W$45*外生化逆行列係数!W29</f>
        <v>0</v>
      </c>
      <c r="X29" s="1">
        <f>X$45*外生化逆行列係数!X29</f>
        <v>0</v>
      </c>
      <c r="Y29" s="1">
        <f>Y$45*外生化逆行列係数!Y29</f>
        <v>0</v>
      </c>
      <c r="Z29" s="1">
        <f>Z$45*外生化逆行列係数!Z29</f>
        <v>0</v>
      </c>
      <c r="AA29" s="1">
        <f>AA$45*外生化逆行列係数!AA29</f>
        <v>0</v>
      </c>
      <c r="AB29" s="1">
        <f>AB$45*外生化逆行列係数!AB29</f>
        <v>0</v>
      </c>
      <c r="AC29" s="1">
        <f>AC$45*外生化逆行列係数!AC29</f>
        <v>0</v>
      </c>
      <c r="AD29" s="1">
        <f>AD$45*外生化逆行列係数!AD29</f>
        <v>0</v>
      </c>
      <c r="AE29" s="1">
        <f>AE$45*外生化逆行列係数!AE29</f>
        <v>0</v>
      </c>
      <c r="AF29" s="1">
        <f>AF$45*外生化逆行列係数!AF29</f>
        <v>0</v>
      </c>
      <c r="AG29" s="1">
        <f>AG$45*外生化逆行列係数!AG29</f>
        <v>0</v>
      </c>
      <c r="AH29" s="1">
        <f>AH$45*外生化逆行列係数!AH29</f>
        <v>0</v>
      </c>
      <c r="AI29" s="1">
        <f>AI$45*外生化逆行列係数!AI29</f>
        <v>0</v>
      </c>
      <c r="AJ29" s="1">
        <f>AJ$45*外生化逆行列係数!AJ29</f>
        <v>0</v>
      </c>
      <c r="AK29" s="1">
        <f>AK$45*外生化逆行列係数!AK29</f>
        <v>0</v>
      </c>
      <c r="AL29" s="1">
        <f>AL$45*外生化逆行列係数!AL29</f>
        <v>0</v>
      </c>
      <c r="AM29" s="1">
        <f>AM$45*外生化逆行列係数!AM29</f>
        <v>0</v>
      </c>
      <c r="AN29" s="1">
        <f>AN$45*外生化逆行列係数!AN29</f>
        <v>0</v>
      </c>
      <c r="AO29" s="9">
        <f>AO$45*外生化逆行列係数!AO29</f>
        <v>0</v>
      </c>
      <c r="AP29" s="1131">
        <f t="shared" si="0"/>
        <v>0</v>
      </c>
    </row>
    <row r="30" spans="1:42" ht="15" customHeight="1">
      <c r="A30" s="685">
        <v>27</v>
      </c>
      <c r="B30" s="9" t="s">
        <v>19</v>
      </c>
      <c r="C30" s="853">
        <f>C$45*外生化逆行列係数!C30</f>
        <v>0</v>
      </c>
      <c r="D30" s="1">
        <f>D$45*外生化逆行列係数!D30</f>
        <v>0</v>
      </c>
      <c r="E30" s="1">
        <f>E$45*外生化逆行列係数!E30</f>
        <v>0</v>
      </c>
      <c r="F30" s="1">
        <f>F$45*外生化逆行列係数!F30</f>
        <v>0</v>
      </c>
      <c r="G30" s="1">
        <f>G$45*外生化逆行列係数!G30</f>
        <v>0</v>
      </c>
      <c r="H30" s="1">
        <f>H$45*外生化逆行列係数!H30</f>
        <v>0</v>
      </c>
      <c r="I30" s="1">
        <f>I$45*外生化逆行列係数!I30</f>
        <v>0</v>
      </c>
      <c r="J30" s="1">
        <f>J$45*外生化逆行列係数!J30</f>
        <v>0</v>
      </c>
      <c r="K30" s="1">
        <f>K$45*外生化逆行列係数!K30</f>
        <v>0</v>
      </c>
      <c r="L30" s="1">
        <f>L$45*外生化逆行列係数!L30</f>
        <v>0</v>
      </c>
      <c r="M30" s="1">
        <f>M$45*外生化逆行列係数!M30</f>
        <v>0</v>
      </c>
      <c r="N30" s="1">
        <f>N$45*外生化逆行列係数!N30</f>
        <v>0</v>
      </c>
      <c r="O30" s="1">
        <f>O$45*外生化逆行列係数!O30</f>
        <v>0</v>
      </c>
      <c r="P30" s="1">
        <f>P$45*外生化逆行列係数!P30</f>
        <v>0</v>
      </c>
      <c r="Q30" s="1">
        <f>Q$45*外生化逆行列係数!Q30</f>
        <v>0</v>
      </c>
      <c r="R30" s="1">
        <f>R$45*外生化逆行列係数!R30</f>
        <v>0</v>
      </c>
      <c r="S30" s="1">
        <f>S$45*外生化逆行列係数!S30</f>
        <v>0</v>
      </c>
      <c r="T30" s="1">
        <f>T$45*外生化逆行列係数!T30</f>
        <v>0</v>
      </c>
      <c r="U30" s="1">
        <f>U$45*外生化逆行列係数!U30</f>
        <v>0</v>
      </c>
      <c r="V30" s="1">
        <f>V$45*外生化逆行列係数!V30</f>
        <v>0</v>
      </c>
      <c r="W30" s="1">
        <f>W$45*外生化逆行列係数!W30</f>
        <v>0</v>
      </c>
      <c r="X30" s="1">
        <f>X$45*外生化逆行列係数!X30</f>
        <v>0</v>
      </c>
      <c r="Y30" s="1">
        <f>Y$45*外生化逆行列係数!Y30</f>
        <v>0</v>
      </c>
      <c r="Z30" s="1">
        <f>Z$45*外生化逆行列係数!Z30</f>
        <v>0</v>
      </c>
      <c r="AA30" s="1">
        <f>AA$45*外生化逆行列係数!AA30</f>
        <v>0</v>
      </c>
      <c r="AB30" s="1">
        <f>AB$45*外生化逆行列係数!AB30</f>
        <v>0</v>
      </c>
      <c r="AC30" s="1">
        <f>AC$45*外生化逆行列係数!AC30</f>
        <v>0</v>
      </c>
      <c r="AD30" s="1">
        <f>AD$45*外生化逆行列係数!AD30</f>
        <v>0</v>
      </c>
      <c r="AE30" s="1">
        <f>AE$45*外生化逆行列係数!AE30</f>
        <v>0</v>
      </c>
      <c r="AF30" s="1">
        <f>AF$45*外生化逆行列係数!AF30</f>
        <v>0</v>
      </c>
      <c r="AG30" s="1">
        <f>AG$45*外生化逆行列係数!AG30</f>
        <v>0</v>
      </c>
      <c r="AH30" s="1">
        <f>AH$45*外生化逆行列係数!AH30</f>
        <v>0</v>
      </c>
      <c r="AI30" s="1">
        <f>AI$45*外生化逆行列係数!AI30</f>
        <v>0</v>
      </c>
      <c r="AJ30" s="1">
        <f>AJ$45*外生化逆行列係数!AJ30</f>
        <v>0</v>
      </c>
      <c r="AK30" s="1">
        <f>AK$45*外生化逆行列係数!AK30</f>
        <v>0</v>
      </c>
      <c r="AL30" s="1">
        <f>AL$45*外生化逆行列係数!AL30</f>
        <v>0</v>
      </c>
      <c r="AM30" s="1">
        <f>AM$45*外生化逆行列係数!AM30</f>
        <v>0</v>
      </c>
      <c r="AN30" s="1">
        <f>AN$45*外生化逆行列係数!AN30</f>
        <v>0</v>
      </c>
      <c r="AO30" s="9">
        <f>AO$45*外生化逆行列係数!AO30</f>
        <v>0</v>
      </c>
      <c r="AP30" s="1131">
        <f t="shared" si="0"/>
        <v>0</v>
      </c>
    </row>
    <row r="31" spans="1:42" ht="15" customHeight="1">
      <c r="A31" s="685">
        <v>28</v>
      </c>
      <c r="B31" s="9" t="s">
        <v>20</v>
      </c>
      <c r="C31" s="853">
        <f>C$45*外生化逆行列係数!C31</f>
        <v>0</v>
      </c>
      <c r="D31" s="1">
        <f>D$45*外生化逆行列係数!D31</f>
        <v>0</v>
      </c>
      <c r="E31" s="1">
        <f>E$45*外生化逆行列係数!E31</f>
        <v>0</v>
      </c>
      <c r="F31" s="1">
        <f>F$45*外生化逆行列係数!F31</f>
        <v>0</v>
      </c>
      <c r="G31" s="1">
        <f>G$45*外生化逆行列係数!G31</f>
        <v>0</v>
      </c>
      <c r="H31" s="1">
        <f>H$45*外生化逆行列係数!H31</f>
        <v>0</v>
      </c>
      <c r="I31" s="1">
        <f>I$45*外生化逆行列係数!I31</f>
        <v>0</v>
      </c>
      <c r="J31" s="1">
        <f>J$45*外生化逆行列係数!J31</f>
        <v>0</v>
      </c>
      <c r="K31" s="1">
        <f>K$45*外生化逆行列係数!K31</f>
        <v>0</v>
      </c>
      <c r="L31" s="1">
        <f>L$45*外生化逆行列係数!L31</f>
        <v>0</v>
      </c>
      <c r="M31" s="1">
        <f>M$45*外生化逆行列係数!M31</f>
        <v>0</v>
      </c>
      <c r="N31" s="1">
        <f>N$45*外生化逆行列係数!N31</f>
        <v>0</v>
      </c>
      <c r="O31" s="1">
        <f>O$45*外生化逆行列係数!O31</f>
        <v>0</v>
      </c>
      <c r="P31" s="1">
        <f>P$45*外生化逆行列係数!P31</f>
        <v>0</v>
      </c>
      <c r="Q31" s="1">
        <f>Q$45*外生化逆行列係数!Q31</f>
        <v>0</v>
      </c>
      <c r="R31" s="1">
        <f>R$45*外生化逆行列係数!R31</f>
        <v>0</v>
      </c>
      <c r="S31" s="1">
        <f>S$45*外生化逆行列係数!S31</f>
        <v>0</v>
      </c>
      <c r="T31" s="1">
        <f>T$45*外生化逆行列係数!T31</f>
        <v>0</v>
      </c>
      <c r="U31" s="1">
        <f>U$45*外生化逆行列係数!U31</f>
        <v>0</v>
      </c>
      <c r="V31" s="1">
        <f>V$45*外生化逆行列係数!V31</f>
        <v>0</v>
      </c>
      <c r="W31" s="1">
        <f>W$45*外生化逆行列係数!W31</f>
        <v>0</v>
      </c>
      <c r="X31" s="1">
        <f>X$45*外生化逆行列係数!X31</f>
        <v>0</v>
      </c>
      <c r="Y31" s="1">
        <f>Y$45*外生化逆行列係数!Y31</f>
        <v>0</v>
      </c>
      <c r="Z31" s="1">
        <f>Z$45*外生化逆行列係数!Z31</f>
        <v>0</v>
      </c>
      <c r="AA31" s="1">
        <f>AA$45*外生化逆行列係数!AA31</f>
        <v>0</v>
      </c>
      <c r="AB31" s="1">
        <f>AB$45*外生化逆行列係数!AB31</f>
        <v>0</v>
      </c>
      <c r="AC31" s="1">
        <f>AC$45*外生化逆行列係数!AC31</f>
        <v>0</v>
      </c>
      <c r="AD31" s="1">
        <f>AD$45*外生化逆行列係数!AD31</f>
        <v>0</v>
      </c>
      <c r="AE31" s="1">
        <f>AE$45*外生化逆行列係数!AE31</f>
        <v>0</v>
      </c>
      <c r="AF31" s="1">
        <f>AF$45*外生化逆行列係数!AF31</f>
        <v>0</v>
      </c>
      <c r="AG31" s="1">
        <f>AG$45*外生化逆行列係数!AG31</f>
        <v>0</v>
      </c>
      <c r="AH31" s="1">
        <f>AH$45*外生化逆行列係数!AH31</f>
        <v>0</v>
      </c>
      <c r="AI31" s="1">
        <f>AI$45*外生化逆行列係数!AI31</f>
        <v>0</v>
      </c>
      <c r="AJ31" s="1">
        <f>AJ$45*外生化逆行列係数!AJ31</f>
        <v>0</v>
      </c>
      <c r="AK31" s="1">
        <f>AK$45*外生化逆行列係数!AK31</f>
        <v>0</v>
      </c>
      <c r="AL31" s="1">
        <f>AL$45*外生化逆行列係数!AL31</f>
        <v>0</v>
      </c>
      <c r="AM31" s="1">
        <f>AM$45*外生化逆行列係数!AM31</f>
        <v>0</v>
      </c>
      <c r="AN31" s="1">
        <f>AN$45*外生化逆行列係数!AN31</f>
        <v>0</v>
      </c>
      <c r="AO31" s="9">
        <f>AO$45*外生化逆行列係数!AO31</f>
        <v>0</v>
      </c>
      <c r="AP31" s="1131">
        <f t="shared" si="0"/>
        <v>0</v>
      </c>
    </row>
    <row r="32" spans="1:42" ht="15" customHeight="1">
      <c r="A32" s="685">
        <v>29</v>
      </c>
      <c r="B32" s="9" t="s">
        <v>21</v>
      </c>
      <c r="C32" s="853">
        <f>C$45*外生化逆行列係数!C32</f>
        <v>0</v>
      </c>
      <c r="D32" s="1">
        <f>D$45*外生化逆行列係数!D32</f>
        <v>0</v>
      </c>
      <c r="E32" s="1">
        <f>E$45*外生化逆行列係数!E32</f>
        <v>0</v>
      </c>
      <c r="F32" s="1">
        <f>F$45*外生化逆行列係数!F32</f>
        <v>0</v>
      </c>
      <c r="G32" s="1">
        <f>G$45*外生化逆行列係数!G32</f>
        <v>0</v>
      </c>
      <c r="H32" s="1">
        <f>H$45*外生化逆行列係数!H32</f>
        <v>0</v>
      </c>
      <c r="I32" s="1">
        <f>I$45*外生化逆行列係数!I32</f>
        <v>0</v>
      </c>
      <c r="J32" s="1">
        <f>J$45*外生化逆行列係数!J32</f>
        <v>0</v>
      </c>
      <c r="K32" s="1">
        <f>K$45*外生化逆行列係数!K32</f>
        <v>0</v>
      </c>
      <c r="L32" s="1">
        <f>L$45*外生化逆行列係数!L32</f>
        <v>0</v>
      </c>
      <c r="M32" s="1">
        <f>M$45*外生化逆行列係数!M32</f>
        <v>0</v>
      </c>
      <c r="N32" s="1">
        <f>N$45*外生化逆行列係数!N32</f>
        <v>0</v>
      </c>
      <c r="O32" s="1">
        <f>O$45*外生化逆行列係数!O32</f>
        <v>0</v>
      </c>
      <c r="P32" s="1">
        <f>P$45*外生化逆行列係数!P32</f>
        <v>0</v>
      </c>
      <c r="Q32" s="1">
        <f>Q$45*外生化逆行列係数!Q32</f>
        <v>0</v>
      </c>
      <c r="R32" s="1">
        <f>R$45*外生化逆行列係数!R32</f>
        <v>0</v>
      </c>
      <c r="S32" s="1">
        <f>S$45*外生化逆行列係数!S32</f>
        <v>0</v>
      </c>
      <c r="T32" s="1">
        <f>T$45*外生化逆行列係数!T32</f>
        <v>0</v>
      </c>
      <c r="U32" s="1">
        <f>U$45*外生化逆行列係数!U32</f>
        <v>0</v>
      </c>
      <c r="V32" s="1">
        <f>V$45*外生化逆行列係数!V32</f>
        <v>0</v>
      </c>
      <c r="W32" s="1">
        <f>W$45*外生化逆行列係数!W32</f>
        <v>0</v>
      </c>
      <c r="X32" s="1">
        <f>X$45*外生化逆行列係数!X32</f>
        <v>0</v>
      </c>
      <c r="Y32" s="1">
        <f>Y$45*外生化逆行列係数!Y32</f>
        <v>0</v>
      </c>
      <c r="Z32" s="1">
        <f>Z$45*外生化逆行列係数!Z32</f>
        <v>0</v>
      </c>
      <c r="AA32" s="1">
        <f>AA$45*外生化逆行列係数!AA32</f>
        <v>0</v>
      </c>
      <c r="AB32" s="1">
        <f>AB$45*外生化逆行列係数!AB32</f>
        <v>0</v>
      </c>
      <c r="AC32" s="1">
        <f>AC$45*外生化逆行列係数!AC32</f>
        <v>0</v>
      </c>
      <c r="AD32" s="1">
        <f>AD$45*外生化逆行列係数!AD32</f>
        <v>0</v>
      </c>
      <c r="AE32" s="1">
        <f>AE$45*外生化逆行列係数!AE32</f>
        <v>0</v>
      </c>
      <c r="AF32" s="1">
        <f>AF$45*外生化逆行列係数!AF32</f>
        <v>0</v>
      </c>
      <c r="AG32" s="1">
        <f>AG$45*外生化逆行列係数!AG32</f>
        <v>0</v>
      </c>
      <c r="AH32" s="1">
        <f>AH$45*外生化逆行列係数!AH32</f>
        <v>0</v>
      </c>
      <c r="AI32" s="1">
        <f>AI$45*外生化逆行列係数!AI32</f>
        <v>0</v>
      </c>
      <c r="AJ32" s="1">
        <f>AJ$45*外生化逆行列係数!AJ32</f>
        <v>0</v>
      </c>
      <c r="AK32" s="1">
        <f>AK$45*外生化逆行列係数!AK32</f>
        <v>0</v>
      </c>
      <c r="AL32" s="1">
        <f>AL$45*外生化逆行列係数!AL32</f>
        <v>0</v>
      </c>
      <c r="AM32" s="1">
        <f>AM$45*外生化逆行列係数!AM32</f>
        <v>0</v>
      </c>
      <c r="AN32" s="1">
        <f>AN$45*外生化逆行列係数!AN32</f>
        <v>0</v>
      </c>
      <c r="AO32" s="9">
        <f>AO$45*外生化逆行列係数!AO32</f>
        <v>0</v>
      </c>
      <c r="AP32" s="1131">
        <f t="shared" si="0"/>
        <v>0</v>
      </c>
    </row>
    <row r="33" spans="1:42" ht="15" customHeight="1">
      <c r="A33" s="686">
        <v>30</v>
      </c>
      <c r="B33" s="1105" t="s">
        <v>32</v>
      </c>
      <c r="C33" s="1133">
        <f>C$45*外生化逆行列係数!C33</f>
        <v>0</v>
      </c>
      <c r="D33" s="1062">
        <f>D$45*外生化逆行列係数!D33</f>
        <v>0</v>
      </c>
      <c r="E33" s="1062">
        <f>E$45*外生化逆行列係数!E33</f>
        <v>0</v>
      </c>
      <c r="F33" s="1062">
        <f>F$45*外生化逆行列係数!F33</f>
        <v>0</v>
      </c>
      <c r="G33" s="1062">
        <f>G$45*外生化逆行列係数!G33</f>
        <v>0</v>
      </c>
      <c r="H33" s="1062">
        <f>H$45*外生化逆行列係数!H33</f>
        <v>0</v>
      </c>
      <c r="I33" s="1062">
        <f>I$45*外生化逆行列係数!I33</f>
        <v>0</v>
      </c>
      <c r="J33" s="1062">
        <f>J$45*外生化逆行列係数!J33</f>
        <v>0</v>
      </c>
      <c r="K33" s="1062">
        <f>K$45*外生化逆行列係数!K33</f>
        <v>0</v>
      </c>
      <c r="L33" s="1062">
        <f>L$45*外生化逆行列係数!L33</f>
        <v>0</v>
      </c>
      <c r="M33" s="1062">
        <f>M$45*外生化逆行列係数!M33</f>
        <v>0</v>
      </c>
      <c r="N33" s="1062">
        <f>N$45*外生化逆行列係数!N33</f>
        <v>0</v>
      </c>
      <c r="O33" s="1062">
        <f>O$45*外生化逆行列係数!O33</f>
        <v>0</v>
      </c>
      <c r="P33" s="1062">
        <f>P$45*外生化逆行列係数!P33</f>
        <v>0</v>
      </c>
      <c r="Q33" s="1062">
        <f>Q$45*外生化逆行列係数!Q33</f>
        <v>0</v>
      </c>
      <c r="R33" s="1062">
        <f>R$45*外生化逆行列係数!R33</f>
        <v>0</v>
      </c>
      <c r="S33" s="1062">
        <f>S$45*外生化逆行列係数!S33</f>
        <v>0</v>
      </c>
      <c r="T33" s="1062">
        <f>T$45*外生化逆行列係数!T33</f>
        <v>0</v>
      </c>
      <c r="U33" s="1062">
        <f>U$45*外生化逆行列係数!U33</f>
        <v>0</v>
      </c>
      <c r="V33" s="1062">
        <f>V$45*外生化逆行列係数!V33</f>
        <v>0</v>
      </c>
      <c r="W33" s="1062">
        <f>W$45*外生化逆行列係数!W33</f>
        <v>0</v>
      </c>
      <c r="X33" s="1062">
        <f>X$45*外生化逆行列係数!X33</f>
        <v>0</v>
      </c>
      <c r="Y33" s="1062">
        <f>Y$45*外生化逆行列係数!Y33</f>
        <v>0</v>
      </c>
      <c r="Z33" s="1062">
        <f>Z$45*外生化逆行列係数!Z33</f>
        <v>0</v>
      </c>
      <c r="AA33" s="1062">
        <f>AA$45*外生化逆行列係数!AA33</f>
        <v>0</v>
      </c>
      <c r="AB33" s="1062">
        <f>AB$45*外生化逆行列係数!AB33</f>
        <v>0</v>
      </c>
      <c r="AC33" s="1062">
        <f>AC$45*外生化逆行列係数!AC33</f>
        <v>0</v>
      </c>
      <c r="AD33" s="1062">
        <f>AD$45*外生化逆行列係数!AD33</f>
        <v>0</v>
      </c>
      <c r="AE33" s="1062">
        <f>AE$45*外生化逆行列係数!AE33</f>
        <v>0</v>
      </c>
      <c r="AF33" s="1062">
        <f>AF$45*外生化逆行列係数!AF33</f>
        <v>0</v>
      </c>
      <c r="AG33" s="1062">
        <f>AG$45*外生化逆行列係数!AG33</f>
        <v>0</v>
      </c>
      <c r="AH33" s="1062">
        <f>AH$45*外生化逆行列係数!AH33</f>
        <v>0</v>
      </c>
      <c r="AI33" s="1062">
        <f>AI$45*外生化逆行列係数!AI33</f>
        <v>0</v>
      </c>
      <c r="AJ33" s="1062">
        <f>AJ$45*外生化逆行列係数!AJ33</f>
        <v>0</v>
      </c>
      <c r="AK33" s="1062">
        <f>AK$45*外生化逆行列係数!AK33</f>
        <v>0</v>
      </c>
      <c r="AL33" s="1062">
        <f>AL$45*外生化逆行列係数!AL33</f>
        <v>0</v>
      </c>
      <c r="AM33" s="1062">
        <f>AM$45*外生化逆行列係数!AM33</f>
        <v>0</v>
      </c>
      <c r="AN33" s="1062">
        <f>AN$45*外生化逆行列係数!AN33</f>
        <v>0</v>
      </c>
      <c r="AO33" s="1105">
        <f>AO$45*外生化逆行列係数!AO33</f>
        <v>0</v>
      </c>
      <c r="AP33" s="1132">
        <f t="shared" si="0"/>
        <v>0</v>
      </c>
    </row>
    <row r="34" spans="1:42" ht="15" customHeight="1">
      <c r="A34" s="685">
        <v>31</v>
      </c>
      <c r="B34" s="9" t="s">
        <v>22</v>
      </c>
      <c r="C34" s="853">
        <f>C$45*外生化逆行列係数!C34</f>
        <v>0</v>
      </c>
      <c r="D34" s="1">
        <f>D$45*外生化逆行列係数!D34</f>
        <v>0</v>
      </c>
      <c r="E34" s="1">
        <f>E$45*外生化逆行列係数!E34</f>
        <v>0</v>
      </c>
      <c r="F34" s="1">
        <f>F$45*外生化逆行列係数!F34</f>
        <v>0</v>
      </c>
      <c r="G34" s="1">
        <f>G$45*外生化逆行列係数!G34</f>
        <v>0</v>
      </c>
      <c r="H34" s="1">
        <f>H$45*外生化逆行列係数!H34</f>
        <v>0</v>
      </c>
      <c r="I34" s="1">
        <f>I$45*外生化逆行列係数!I34</f>
        <v>0</v>
      </c>
      <c r="J34" s="1">
        <f>J$45*外生化逆行列係数!J34</f>
        <v>0</v>
      </c>
      <c r="K34" s="1">
        <f>K$45*外生化逆行列係数!K34</f>
        <v>0</v>
      </c>
      <c r="L34" s="1">
        <f>L$45*外生化逆行列係数!L34</f>
        <v>0</v>
      </c>
      <c r="M34" s="1">
        <f>M$45*外生化逆行列係数!M34</f>
        <v>0</v>
      </c>
      <c r="N34" s="1">
        <f>N$45*外生化逆行列係数!N34</f>
        <v>0</v>
      </c>
      <c r="O34" s="1">
        <f>O$45*外生化逆行列係数!O34</f>
        <v>0</v>
      </c>
      <c r="P34" s="1">
        <f>P$45*外生化逆行列係数!P34</f>
        <v>0</v>
      </c>
      <c r="Q34" s="1">
        <f>Q$45*外生化逆行列係数!Q34</f>
        <v>0</v>
      </c>
      <c r="R34" s="1">
        <f>R$45*外生化逆行列係数!R34</f>
        <v>0</v>
      </c>
      <c r="S34" s="1">
        <f>S$45*外生化逆行列係数!S34</f>
        <v>0</v>
      </c>
      <c r="T34" s="1">
        <f>T$45*外生化逆行列係数!T34</f>
        <v>0</v>
      </c>
      <c r="U34" s="1">
        <f>U$45*外生化逆行列係数!U34</f>
        <v>0</v>
      </c>
      <c r="V34" s="1">
        <f>V$45*外生化逆行列係数!V34</f>
        <v>0</v>
      </c>
      <c r="W34" s="1">
        <f>W$45*外生化逆行列係数!W34</f>
        <v>0</v>
      </c>
      <c r="X34" s="1">
        <f>X$45*外生化逆行列係数!X34</f>
        <v>0</v>
      </c>
      <c r="Y34" s="1">
        <f>Y$45*外生化逆行列係数!Y34</f>
        <v>0</v>
      </c>
      <c r="Z34" s="1">
        <f>Z$45*外生化逆行列係数!Z34</f>
        <v>0</v>
      </c>
      <c r="AA34" s="1">
        <f>AA$45*外生化逆行列係数!AA34</f>
        <v>0</v>
      </c>
      <c r="AB34" s="1">
        <f>AB$45*外生化逆行列係数!AB34</f>
        <v>0</v>
      </c>
      <c r="AC34" s="1">
        <f>AC$45*外生化逆行列係数!AC34</f>
        <v>0</v>
      </c>
      <c r="AD34" s="1">
        <f>AD$45*外生化逆行列係数!AD34</f>
        <v>0</v>
      </c>
      <c r="AE34" s="1">
        <f>AE$45*外生化逆行列係数!AE34</f>
        <v>0</v>
      </c>
      <c r="AF34" s="1">
        <f>AF$45*外生化逆行列係数!AF34</f>
        <v>0</v>
      </c>
      <c r="AG34" s="1">
        <f>AG$45*外生化逆行列係数!AG34</f>
        <v>0</v>
      </c>
      <c r="AH34" s="1">
        <f>AH$45*外生化逆行列係数!AH34</f>
        <v>0</v>
      </c>
      <c r="AI34" s="1">
        <f>AI$45*外生化逆行列係数!AI34</f>
        <v>0</v>
      </c>
      <c r="AJ34" s="1">
        <f>AJ$45*外生化逆行列係数!AJ34</f>
        <v>0</v>
      </c>
      <c r="AK34" s="1">
        <f>AK$45*外生化逆行列係数!AK34</f>
        <v>0</v>
      </c>
      <c r="AL34" s="1">
        <f>AL$45*外生化逆行列係数!AL34</f>
        <v>0</v>
      </c>
      <c r="AM34" s="1">
        <f>AM$45*外生化逆行列係数!AM34</f>
        <v>0</v>
      </c>
      <c r="AN34" s="1">
        <f>AN$45*外生化逆行列係数!AN34</f>
        <v>0</v>
      </c>
      <c r="AO34" s="9">
        <f>AO$45*外生化逆行列係数!AO34</f>
        <v>0</v>
      </c>
      <c r="AP34" s="1131">
        <f t="shared" si="0"/>
        <v>0</v>
      </c>
    </row>
    <row r="35" spans="1:42" ht="15" customHeight="1">
      <c r="A35" s="685">
        <v>32</v>
      </c>
      <c r="B35" s="9" t="s">
        <v>23</v>
      </c>
      <c r="C35" s="853">
        <f>C$45*外生化逆行列係数!C35</f>
        <v>0</v>
      </c>
      <c r="D35" s="1">
        <f>D$45*外生化逆行列係数!D35</f>
        <v>0</v>
      </c>
      <c r="E35" s="1">
        <f>E$45*外生化逆行列係数!E35</f>
        <v>0</v>
      </c>
      <c r="F35" s="1">
        <f>F$45*外生化逆行列係数!F35</f>
        <v>0</v>
      </c>
      <c r="G35" s="1">
        <f>G$45*外生化逆行列係数!G35</f>
        <v>0</v>
      </c>
      <c r="H35" s="1">
        <f>H$45*外生化逆行列係数!H35</f>
        <v>0</v>
      </c>
      <c r="I35" s="1">
        <f>I$45*外生化逆行列係数!I35</f>
        <v>0</v>
      </c>
      <c r="J35" s="1">
        <f>J$45*外生化逆行列係数!J35</f>
        <v>0</v>
      </c>
      <c r="K35" s="1">
        <f>K$45*外生化逆行列係数!K35</f>
        <v>0</v>
      </c>
      <c r="L35" s="1">
        <f>L$45*外生化逆行列係数!L35</f>
        <v>0</v>
      </c>
      <c r="M35" s="1">
        <f>M$45*外生化逆行列係数!M35</f>
        <v>0</v>
      </c>
      <c r="N35" s="1">
        <f>N$45*外生化逆行列係数!N35</f>
        <v>0</v>
      </c>
      <c r="O35" s="1">
        <f>O$45*外生化逆行列係数!O35</f>
        <v>0</v>
      </c>
      <c r="P35" s="1">
        <f>P$45*外生化逆行列係数!P35</f>
        <v>0</v>
      </c>
      <c r="Q35" s="1">
        <f>Q$45*外生化逆行列係数!Q35</f>
        <v>0</v>
      </c>
      <c r="R35" s="1">
        <f>R$45*外生化逆行列係数!R35</f>
        <v>0</v>
      </c>
      <c r="S35" s="1">
        <f>S$45*外生化逆行列係数!S35</f>
        <v>0</v>
      </c>
      <c r="T35" s="1">
        <f>T$45*外生化逆行列係数!T35</f>
        <v>0</v>
      </c>
      <c r="U35" s="1">
        <f>U$45*外生化逆行列係数!U35</f>
        <v>0</v>
      </c>
      <c r="V35" s="1">
        <f>V$45*外生化逆行列係数!V35</f>
        <v>0</v>
      </c>
      <c r="W35" s="1">
        <f>W$45*外生化逆行列係数!W35</f>
        <v>0</v>
      </c>
      <c r="X35" s="1">
        <f>X$45*外生化逆行列係数!X35</f>
        <v>0</v>
      </c>
      <c r="Y35" s="1">
        <f>Y$45*外生化逆行列係数!Y35</f>
        <v>0</v>
      </c>
      <c r="Z35" s="1">
        <f>Z$45*外生化逆行列係数!Z35</f>
        <v>0</v>
      </c>
      <c r="AA35" s="1">
        <f>AA$45*外生化逆行列係数!AA35</f>
        <v>0</v>
      </c>
      <c r="AB35" s="1">
        <f>AB$45*外生化逆行列係数!AB35</f>
        <v>0</v>
      </c>
      <c r="AC35" s="1">
        <f>AC$45*外生化逆行列係数!AC35</f>
        <v>0</v>
      </c>
      <c r="AD35" s="1">
        <f>AD$45*外生化逆行列係数!AD35</f>
        <v>0</v>
      </c>
      <c r="AE35" s="1">
        <f>AE$45*外生化逆行列係数!AE35</f>
        <v>0</v>
      </c>
      <c r="AF35" s="1">
        <f>AF$45*外生化逆行列係数!AF35</f>
        <v>0</v>
      </c>
      <c r="AG35" s="1">
        <f>AG$45*外生化逆行列係数!AG35</f>
        <v>0</v>
      </c>
      <c r="AH35" s="1">
        <f>AH$45*外生化逆行列係数!AH35</f>
        <v>0</v>
      </c>
      <c r="AI35" s="1">
        <f>AI$45*外生化逆行列係数!AI35</f>
        <v>0</v>
      </c>
      <c r="AJ35" s="1">
        <f>AJ$45*外生化逆行列係数!AJ35</f>
        <v>0</v>
      </c>
      <c r="AK35" s="1">
        <f>AK$45*外生化逆行列係数!AK35</f>
        <v>0</v>
      </c>
      <c r="AL35" s="1">
        <f>AL$45*外生化逆行列係数!AL35</f>
        <v>0</v>
      </c>
      <c r="AM35" s="1">
        <f>AM$45*外生化逆行列係数!AM35</f>
        <v>0</v>
      </c>
      <c r="AN35" s="1">
        <f>AN$45*外生化逆行列係数!AN35</f>
        <v>0</v>
      </c>
      <c r="AO35" s="9">
        <f>AO$45*外生化逆行列係数!AO35</f>
        <v>0</v>
      </c>
      <c r="AP35" s="1131">
        <f t="shared" si="0"/>
        <v>0</v>
      </c>
    </row>
    <row r="36" spans="1:42" ht="15" customHeight="1">
      <c r="A36" s="685">
        <v>33</v>
      </c>
      <c r="B36" s="9" t="s">
        <v>24</v>
      </c>
      <c r="C36" s="853">
        <f>C$45*外生化逆行列係数!C36</f>
        <v>0</v>
      </c>
      <c r="D36" s="1">
        <f>D$45*外生化逆行列係数!D36</f>
        <v>0</v>
      </c>
      <c r="E36" s="1">
        <f>E$45*外生化逆行列係数!E36</f>
        <v>0</v>
      </c>
      <c r="F36" s="1">
        <f>F$45*外生化逆行列係数!F36</f>
        <v>0</v>
      </c>
      <c r="G36" s="1">
        <f>G$45*外生化逆行列係数!G36</f>
        <v>0</v>
      </c>
      <c r="H36" s="1">
        <f>H$45*外生化逆行列係数!H36</f>
        <v>0</v>
      </c>
      <c r="I36" s="1">
        <f>I$45*外生化逆行列係数!I36</f>
        <v>0</v>
      </c>
      <c r="J36" s="1">
        <f>J$45*外生化逆行列係数!J36</f>
        <v>0</v>
      </c>
      <c r="K36" s="1">
        <f>K$45*外生化逆行列係数!K36</f>
        <v>0</v>
      </c>
      <c r="L36" s="1">
        <f>L$45*外生化逆行列係数!L36</f>
        <v>0</v>
      </c>
      <c r="M36" s="1">
        <f>M$45*外生化逆行列係数!M36</f>
        <v>0</v>
      </c>
      <c r="N36" s="1">
        <f>N$45*外生化逆行列係数!N36</f>
        <v>0</v>
      </c>
      <c r="O36" s="1">
        <f>O$45*外生化逆行列係数!O36</f>
        <v>0</v>
      </c>
      <c r="P36" s="1">
        <f>P$45*外生化逆行列係数!P36</f>
        <v>0</v>
      </c>
      <c r="Q36" s="1">
        <f>Q$45*外生化逆行列係数!Q36</f>
        <v>0</v>
      </c>
      <c r="R36" s="1">
        <f>R$45*外生化逆行列係数!R36</f>
        <v>0</v>
      </c>
      <c r="S36" s="1">
        <f>S$45*外生化逆行列係数!S36</f>
        <v>0</v>
      </c>
      <c r="T36" s="1">
        <f>T$45*外生化逆行列係数!T36</f>
        <v>0</v>
      </c>
      <c r="U36" s="1">
        <f>U$45*外生化逆行列係数!U36</f>
        <v>0</v>
      </c>
      <c r="V36" s="1">
        <f>V$45*外生化逆行列係数!V36</f>
        <v>0</v>
      </c>
      <c r="W36" s="1">
        <f>W$45*外生化逆行列係数!W36</f>
        <v>0</v>
      </c>
      <c r="X36" s="1">
        <f>X$45*外生化逆行列係数!X36</f>
        <v>0</v>
      </c>
      <c r="Y36" s="1">
        <f>Y$45*外生化逆行列係数!Y36</f>
        <v>0</v>
      </c>
      <c r="Z36" s="1">
        <f>Z$45*外生化逆行列係数!Z36</f>
        <v>0</v>
      </c>
      <c r="AA36" s="1">
        <f>AA$45*外生化逆行列係数!AA36</f>
        <v>0</v>
      </c>
      <c r="AB36" s="1">
        <f>AB$45*外生化逆行列係数!AB36</f>
        <v>0</v>
      </c>
      <c r="AC36" s="1">
        <f>AC$45*外生化逆行列係数!AC36</f>
        <v>0</v>
      </c>
      <c r="AD36" s="1">
        <f>AD$45*外生化逆行列係数!AD36</f>
        <v>0</v>
      </c>
      <c r="AE36" s="1">
        <f>AE$45*外生化逆行列係数!AE36</f>
        <v>0</v>
      </c>
      <c r="AF36" s="1">
        <f>AF$45*外生化逆行列係数!AF36</f>
        <v>0</v>
      </c>
      <c r="AG36" s="1">
        <f>AG$45*外生化逆行列係数!AG36</f>
        <v>0</v>
      </c>
      <c r="AH36" s="1">
        <f>AH$45*外生化逆行列係数!AH36</f>
        <v>0</v>
      </c>
      <c r="AI36" s="1">
        <f>AI$45*外生化逆行列係数!AI36</f>
        <v>0</v>
      </c>
      <c r="AJ36" s="1">
        <f>AJ$45*外生化逆行列係数!AJ36</f>
        <v>0</v>
      </c>
      <c r="AK36" s="1">
        <f>AK$45*外生化逆行列係数!AK36</f>
        <v>0</v>
      </c>
      <c r="AL36" s="1">
        <f>AL$45*外生化逆行列係数!AL36</f>
        <v>0</v>
      </c>
      <c r="AM36" s="1">
        <f>AM$45*外生化逆行列係数!AM36</f>
        <v>0</v>
      </c>
      <c r="AN36" s="1">
        <f>AN$45*外生化逆行列係数!AN36</f>
        <v>0</v>
      </c>
      <c r="AO36" s="9">
        <f>AO$45*外生化逆行列係数!AO36</f>
        <v>0</v>
      </c>
      <c r="AP36" s="1131">
        <f t="shared" si="0"/>
        <v>0</v>
      </c>
    </row>
    <row r="37" spans="1:42" ht="15" customHeight="1">
      <c r="A37" s="685">
        <v>34</v>
      </c>
      <c r="B37" s="9" t="s">
        <v>31</v>
      </c>
      <c r="C37" s="853">
        <f>C$45*外生化逆行列係数!C37</f>
        <v>0</v>
      </c>
      <c r="D37" s="1">
        <f>D$45*外生化逆行列係数!D37</f>
        <v>0</v>
      </c>
      <c r="E37" s="1">
        <f>E$45*外生化逆行列係数!E37</f>
        <v>0</v>
      </c>
      <c r="F37" s="1">
        <f>F$45*外生化逆行列係数!F37</f>
        <v>0</v>
      </c>
      <c r="G37" s="1">
        <f>G$45*外生化逆行列係数!G37</f>
        <v>0</v>
      </c>
      <c r="H37" s="1">
        <f>H$45*外生化逆行列係数!H37</f>
        <v>0</v>
      </c>
      <c r="I37" s="1">
        <f>I$45*外生化逆行列係数!I37</f>
        <v>0</v>
      </c>
      <c r="J37" s="1">
        <f>J$45*外生化逆行列係数!J37</f>
        <v>0</v>
      </c>
      <c r="K37" s="1">
        <f>K$45*外生化逆行列係数!K37</f>
        <v>0</v>
      </c>
      <c r="L37" s="1">
        <f>L$45*外生化逆行列係数!L37</f>
        <v>0</v>
      </c>
      <c r="M37" s="1">
        <f>M$45*外生化逆行列係数!M37</f>
        <v>0</v>
      </c>
      <c r="N37" s="1">
        <f>N$45*外生化逆行列係数!N37</f>
        <v>0</v>
      </c>
      <c r="O37" s="1">
        <f>O$45*外生化逆行列係数!O37</f>
        <v>0</v>
      </c>
      <c r="P37" s="1">
        <f>P$45*外生化逆行列係数!P37</f>
        <v>0</v>
      </c>
      <c r="Q37" s="1">
        <f>Q$45*外生化逆行列係数!Q37</f>
        <v>0</v>
      </c>
      <c r="R37" s="1">
        <f>R$45*外生化逆行列係数!R37</f>
        <v>0</v>
      </c>
      <c r="S37" s="1">
        <f>S$45*外生化逆行列係数!S37</f>
        <v>0</v>
      </c>
      <c r="T37" s="1">
        <f>T$45*外生化逆行列係数!T37</f>
        <v>0</v>
      </c>
      <c r="U37" s="1">
        <f>U$45*外生化逆行列係数!U37</f>
        <v>0</v>
      </c>
      <c r="V37" s="1">
        <f>V$45*外生化逆行列係数!V37</f>
        <v>0</v>
      </c>
      <c r="W37" s="1">
        <f>W$45*外生化逆行列係数!W37</f>
        <v>0</v>
      </c>
      <c r="X37" s="1">
        <f>X$45*外生化逆行列係数!X37</f>
        <v>0</v>
      </c>
      <c r="Y37" s="1">
        <f>Y$45*外生化逆行列係数!Y37</f>
        <v>0</v>
      </c>
      <c r="Z37" s="1">
        <f>Z$45*外生化逆行列係数!Z37</f>
        <v>0</v>
      </c>
      <c r="AA37" s="1">
        <f>AA$45*外生化逆行列係数!AA37</f>
        <v>0</v>
      </c>
      <c r="AB37" s="1">
        <f>AB$45*外生化逆行列係数!AB37</f>
        <v>0</v>
      </c>
      <c r="AC37" s="1">
        <f>AC$45*外生化逆行列係数!AC37</f>
        <v>0</v>
      </c>
      <c r="AD37" s="1">
        <f>AD$45*外生化逆行列係数!AD37</f>
        <v>0</v>
      </c>
      <c r="AE37" s="1">
        <f>AE$45*外生化逆行列係数!AE37</f>
        <v>0</v>
      </c>
      <c r="AF37" s="1">
        <f>AF$45*外生化逆行列係数!AF37</f>
        <v>0</v>
      </c>
      <c r="AG37" s="1">
        <f>AG$45*外生化逆行列係数!AG37</f>
        <v>0</v>
      </c>
      <c r="AH37" s="1">
        <f>AH$45*外生化逆行列係数!AH37</f>
        <v>0</v>
      </c>
      <c r="AI37" s="1">
        <f>AI$45*外生化逆行列係数!AI37</f>
        <v>0</v>
      </c>
      <c r="AJ37" s="1">
        <f>AJ$45*外生化逆行列係数!AJ37</f>
        <v>0</v>
      </c>
      <c r="AK37" s="1">
        <f>AK$45*外生化逆行列係数!AK37</f>
        <v>0</v>
      </c>
      <c r="AL37" s="1">
        <f>AL$45*外生化逆行列係数!AL37</f>
        <v>0</v>
      </c>
      <c r="AM37" s="1">
        <f>AM$45*外生化逆行列係数!AM37</f>
        <v>0</v>
      </c>
      <c r="AN37" s="1">
        <f>AN$45*外生化逆行列係数!AN37</f>
        <v>0</v>
      </c>
      <c r="AO37" s="9">
        <f>AO$45*外生化逆行列係数!AO37</f>
        <v>0</v>
      </c>
      <c r="AP37" s="1131">
        <f t="shared" si="0"/>
        <v>0</v>
      </c>
    </row>
    <row r="38" spans="1:42" ht="15" customHeight="1">
      <c r="A38" s="686">
        <v>35</v>
      </c>
      <c r="B38" s="1105" t="s">
        <v>447</v>
      </c>
      <c r="C38" s="1133">
        <f>C$45*外生化逆行列係数!C38</f>
        <v>0</v>
      </c>
      <c r="D38" s="1062">
        <f>D$45*外生化逆行列係数!D38</f>
        <v>0</v>
      </c>
      <c r="E38" s="1062">
        <f>E$45*外生化逆行列係数!E38</f>
        <v>0</v>
      </c>
      <c r="F38" s="1062">
        <f>F$45*外生化逆行列係数!F38</f>
        <v>0</v>
      </c>
      <c r="G38" s="1062">
        <f>G$45*外生化逆行列係数!G38</f>
        <v>0</v>
      </c>
      <c r="H38" s="1062">
        <f>H$45*外生化逆行列係数!H38</f>
        <v>0</v>
      </c>
      <c r="I38" s="1062">
        <f>I$45*外生化逆行列係数!I38</f>
        <v>0</v>
      </c>
      <c r="J38" s="1062">
        <f>J$45*外生化逆行列係数!J38</f>
        <v>0</v>
      </c>
      <c r="K38" s="1062">
        <f>K$45*外生化逆行列係数!K38</f>
        <v>0</v>
      </c>
      <c r="L38" s="1062">
        <f>L$45*外生化逆行列係数!L38</f>
        <v>0</v>
      </c>
      <c r="M38" s="1062">
        <f>M$45*外生化逆行列係数!M38</f>
        <v>0</v>
      </c>
      <c r="N38" s="1062">
        <f>N$45*外生化逆行列係数!N38</f>
        <v>0</v>
      </c>
      <c r="O38" s="1062">
        <f>O$45*外生化逆行列係数!O38</f>
        <v>0</v>
      </c>
      <c r="P38" s="1062">
        <f>P$45*外生化逆行列係数!P38</f>
        <v>0</v>
      </c>
      <c r="Q38" s="1062">
        <f>Q$45*外生化逆行列係数!Q38</f>
        <v>0</v>
      </c>
      <c r="R38" s="1062">
        <f>R$45*外生化逆行列係数!R38</f>
        <v>0</v>
      </c>
      <c r="S38" s="1062">
        <f>S$45*外生化逆行列係数!S38</f>
        <v>0</v>
      </c>
      <c r="T38" s="1062">
        <f>T$45*外生化逆行列係数!T38</f>
        <v>0</v>
      </c>
      <c r="U38" s="1062">
        <f>U$45*外生化逆行列係数!U38</f>
        <v>0</v>
      </c>
      <c r="V38" s="1062">
        <f>V$45*外生化逆行列係数!V38</f>
        <v>0</v>
      </c>
      <c r="W38" s="1062">
        <f>W$45*外生化逆行列係数!W38</f>
        <v>0</v>
      </c>
      <c r="X38" s="1062">
        <f>X$45*外生化逆行列係数!X38</f>
        <v>0</v>
      </c>
      <c r="Y38" s="1062">
        <f>Y$45*外生化逆行列係数!Y38</f>
        <v>0</v>
      </c>
      <c r="Z38" s="1062">
        <f>Z$45*外生化逆行列係数!Z38</f>
        <v>0</v>
      </c>
      <c r="AA38" s="1062">
        <f>AA$45*外生化逆行列係数!AA38</f>
        <v>0</v>
      </c>
      <c r="AB38" s="1062">
        <f>AB$45*外生化逆行列係数!AB38</f>
        <v>0</v>
      </c>
      <c r="AC38" s="1062">
        <f>AC$45*外生化逆行列係数!AC38</f>
        <v>0</v>
      </c>
      <c r="AD38" s="1062">
        <f>AD$45*外生化逆行列係数!AD38</f>
        <v>0</v>
      </c>
      <c r="AE38" s="1062">
        <f>AE$45*外生化逆行列係数!AE38</f>
        <v>0</v>
      </c>
      <c r="AF38" s="1062">
        <f>AF$45*外生化逆行列係数!AF38</f>
        <v>0</v>
      </c>
      <c r="AG38" s="1062">
        <f>AG$45*外生化逆行列係数!AG38</f>
        <v>0</v>
      </c>
      <c r="AH38" s="1062">
        <f>AH$45*外生化逆行列係数!AH38</f>
        <v>0</v>
      </c>
      <c r="AI38" s="1062">
        <f>AI$45*外生化逆行列係数!AI38</f>
        <v>0</v>
      </c>
      <c r="AJ38" s="1062">
        <f>AJ$45*外生化逆行列係数!AJ38</f>
        <v>0</v>
      </c>
      <c r="AK38" s="1062">
        <f>AK$45*外生化逆行列係数!AK38</f>
        <v>0</v>
      </c>
      <c r="AL38" s="1062">
        <f>AL$45*外生化逆行列係数!AL38</f>
        <v>0</v>
      </c>
      <c r="AM38" s="1062">
        <f>AM$45*外生化逆行列係数!AM38</f>
        <v>0</v>
      </c>
      <c r="AN38" s="1062">
        <f>AN$45*外生化逆行列係数!AN38</f>
        <v>0</v>
      </c>
      <c r="AO38" s="1105">
        <f>AO$45*外生化逆行列係数!AO38</f>
        <v>0</v>
      </c>
      <c r="AP38" s="1132">
        <f t="shared" si="0"/>
        <v>0</v>
      </c>
    </row>
    <row r="39" spans="1:42" ht="15" customHeight="1">
      <c r="A39" s="685">
        <v>36</v>
      </c>
      <c r="B39" s="9" t="s">
        <v>25</v>
      </c>
      <c r="C39" s="853">
        <f>C$45*外生化逆行列係数!C39</f>
        <v>0</v>
      </c>
      <c r="D39" s="1">
        <f>D$45*外生化逆行列係数!D39</f>
        <v>0</v>
      </c>
      <c r="E39" s="1">
        <f>E$45*外生化逆行列係数!E39</f>
        <v>0</v>
      </c>
      <c r="F39" s="1">
        <f>F$45*外生化逆行列係数!F39</f>
        <v>0</v>
      </c>
      <c r="G39" s="1">
        <f>G$45*外生化逆行列係数!G39</f>
        <v>0</v>
      </c>
      <c r="H39" s="1">
        <f>H$45*外生化逆行列係数!H39</f>
        <v>0</v>
      </c>
      <c r="I39" s="1">
        <f>I$45*外生化逆行列係数!I39</f>
        <v>0</v>
      </c>
      <c r="J39" s="1">
        <f>J$45*外生化逆行列係数!J39</f>
        <v>0</v>
      </c>
      <c r="K39" s="1">
        <f>K$45*外生化逆行列係数!K39</f>
        <v>0</v>
      </c>
      <c r="L39" s="1">
        <f>L$45*外生化逆行列係数!L39</f>
        <v>0</v>
      </c>
      <c r="M39" s="1">
        <f>M$45*外生化逆行列係数!M39</f>
        <v>0</v>
      </c>
      <c r="N39" s="1">
        <f>N$45*外生化逆行列係数!N39</f>
        <v>0</v>
      </c>
      <c r="O39" s="1">
        <f>O$45*外生化逆行列係数!O39</f>
        <v>0</v>
      </c>
      <c r="P39" s="1">
        <f>P$45*外生化逆行列係数!P39</f>
        <v>0</v>
      </c>
      <c r="Q39" s="1">
        <f>Q$45*外生化逆行列係数!Q39</f>
        <v>0</v>
      </c>
      <c r="R39" s="1">
        <f>R$45*外生化逆行列係数!R39</f>
        <v>0</v>
      </c>
      <c r="S39" s="1">
        <f>S$45*外生化逆行列係数!S39</f>
        <v>0</v>
      </c>
      <c r="T39" s="1">
        <f>T$45*外生化逆行列係数!T39</f>
        <v>0</v>
      </c>
      <c r="U39" s="1">
        <f>U$45*外生化逆行列係数!U39</f>
        <v>0</v>
      </c>
      <c r="V39" s="1">
        <f>V$45*外生化逆行列係数!V39</f>
        <v>0</v>
      </c>
      <c r="W39" s="1">
        <f>W$45*外生化逆行列係数!W39</f>
        <v>0</v>
      </c>
      <c r="X39" s="1">
        <f>X$45*外生化逆行列係数!X39</f>
        <v>0</v>
      </c>
      <c r="Y39" s="1">
        <f>Y$45*外生化逆行列係数!Y39</f>
        <v>0</v>
      </c>
      <c r="Z39" s="1">
        <f>Z$45*外生化逆行列係数!Z39</f>
        <v>0</v>
      </c>
      <c r="AA39" s="1">
        <f>AA$45*外生化逆行列係数!AA39</f>
        <v>0</v>
      </c>
      <c r="AB39" s="1">
        <f>AB$45*外生化逆行列係数!AB39</f>
        <v>0</v>
      </c>
      <c r="AC39" s="1">
        <f>AC$45*外生化逆行列係数!AC39</f>
        <v>0</v>
      </c>
      <c r="AD39" s="1">
        <f>AD$45*外生化逆行列係数!AD39</f>
        <v>0</v>
      </c>
      <c r="AE39" s="1">
        <f>AE$45*外生化逆行列係数!AE39</f>
        <v>0</v>
      </c>
      <c r="AF39" s="1">
        <f>AF$45*外生化逆行列係数!AF39</f>
        <v>0</v>
      </c>
      <c r="AG39" s="1">
        <f>AG$45*外生化逆行列係数!AG39</f>
        <v>0</v>
      </c>
      <c r="AH39" s="1">
        <f>AH$45*外生化逆行列係数!AH39</f>
        <v>0</v>
      </c>
      <c r="AI39" s="1">
        <f>AI$45*外生化逆行列係数!AI39</f>
        <v>0</v>
      </c>
      <c r="AJ39" s="1">
        <f>AJ$45*外生化逆行列係数!AJ39</f>
        <v>0</v>
      </c>
      <c r="AK39" s="1">
        <f>AK$45*外生化逆行列係数!AK39</f>
        <v>0</v>
      </c>
      <c r="AL39" s="1">
        <f>AL$45*外生化逆行列係数!AL39</f>
        <v>0</v>
      </c>
      <c r="AM39" s="1">
        <f>AM$45*外生化逆行列係数!AM39</f>
        <v>0</v>
      </c>
      <c r="AN39" s="1">
        <f>AN$45*外生化逆行列係数!AN39</f>
        <v>0</v>
      </c>
      <c r="AO39" s="9">
        <f>AO$45*外生化逆行列係数!AO39</f>
        <v>0</v>
      </c>
      <c r="AP39" s="1131">
        <f t="shared" si="0"/>
        <v>0</v>
      </c>
    </row>
    <row r="40" spans="1:42" ht="15" customHeight="1">
      <c r="A40" s="685">
        <v>37</v>
      </c>
      <c r="B40" s="9" t="s">
        <v>26</v>
      </c>
      <c r="C40" s="853">
        <f>C$45*外生化逆行列係数!C40</f>
        <v>0</v>
      </c>
      <c r="D40" s="1">
        <f>D$45*外生化逆行列係数!D40</f>
        <v>0</v>
      </c>
      <c r="E40" s="1">
        <f>E$45*外生化逆行列係数!E40</f>
        <v>0</v>
      </c>
      <c r="F40" s="1">
        <f>F$45*外生化逆行列係数!F40</f>
        <v>0</v>
      </c>
      <c r="G40" s="1">
        <f>G$45*外生化逆行列係数!G40</f>
        <v>0</v>
      </c>
      <c r="H40" s="1">
        <f>H$45*外生化逆行列係数!H40</f>
        <v>0</v>
      </c>
      <c r="I40" s="1">
        <f>I$45*外生化逆行列係数!I40</f>
        <v>0</v>
      </c>
      <c r="J40" s="1">
        <f>J$45*外生化逆行列係数!J40</f>
        <v>0</v>
      </c>
      <c r="K40" s="1">
        <f>K$45*外生化逆行列係数!K40</f>
        <v>0</v>
      </c>
      <c r="L40" s="1">
        <f>L$45*外生化逆行列係数!L40</f>
        <v>0</v>
      </c>
      <c r="M40" s="1">
        <f>M$45*外生化逆行列係数!M40</f>
        <v>0</v>
      </c>
      <c r="N40" s="1">
        <f>N$45*外生化逆行列係数!N40</f>
        <v>0</v>
      </c>
      <c r="O40" s="1">
        <f>O$45*外生化逆行列係数!O40</f>
        <v>0</v>
      </c>
      <c r="P40" s="1">
        <f>P$45*外生化逆行列係数!P40</f>
        <v>0</v>
      </c>
      <c r="Q40" s="1">
        <f>Q$45*外生化逆行列係数!Q40</f>
        <v>0</v>
      </c>
      <c r="R40" s="1">
        <f>R$45*外生化逆行列係数!R40</f>
        <v>0</v>
      </c>
      <c r="S40" s="1">
        <f>S$45*外生化逆行列係数!S40</f>
        <v>0</v>
      </c>
      <c r="T40" s="1">
        <f>T$45*外生化逆行列係数!T40</f>
        <v>0</v>
      </c>
      <c r="U40" s="1">
        <f>U$45*外生化逆行列係数!U40</f>
        <v>0</v>
      </c>
      <c r="V40" s="1">
        <f>V$45*外生化逆行列係数!V40</f>
        <v>0</v>
      </c>
      <c r="W40" s="1">
        <f>W$45*外生化逆行列係数!W40</f>
        <v>0</v>
      </c>
      <c r="X40" s="1">
        <f>X$45*外生化逆行列係数!X40</f>
        <v>0</v>
      </c>
      <c r="Y40" s="1">
        <f>Y$45*外生化逆行列係数!Y40</f>
        <v>0</v>
      </c>
      <c r="Z40" s="1">
        <f>Z$45*外生化逆行列係数!Z40</f>
        <v>0</v>
      </c>
      <c r="AA40" s="1">
        <f>AA$45*外生化逆行列係数!AA40</f>
        <v>0</v>
      </c>
      <c r="AB40" s="1">
        <f>AB$45*外生化逆行列係数!AB40</f>
        <v>0</v>
      </c>
      <c r="AC40" s="1">
        <f>AC$45*外生化逆行列係数!AC40</f>
        <v>0</v>
      </c>
      <c r="AD40" s="1">
        <f>AD$45*外生化逆行列係数!AD40</f>
        <v>0</v>
      </c>
      <c r="AE40" s="1">
        <f>AE$45*外生化逆行列係数!AE40</f>
        <v>0</v>
      </c>
      <c r="AF40" s="1">
        <f>AF$45*外生化逆行列係数!AF40</f>
        <v>0</v>
      </c>
      <c r="AG40" s="1">
        <f>AG$45*外生化逆行列係数!AG40</f>
        <v>0</v>
      </c>
      <c r="AH40" s="1">
        <f>AH$45*外生化逆行列係数!AH40</f>
        <v>0</v>
      </c>
      <c r="AI40" s="1">
        <f>AI$45*外生化逆行列係数!AI40</f>
        <v>0</v>
      </c>
      <c r="AJ40" s="1">
        <f>AJ$45*外生化逆行列係数!AJ40</f>
        <v>0</v>
      </c>
      <c r="AK40" s="1">
        <f>AK$45*外生化逆行列係数!AK40</f>
        <v>0</v>
      </c>
      <c r="AL40" s="1">
        <f>AL$45*外生化逆行列係数!AL40</f>
        <v>0</v>
      </c>
      <c r="AM40" s="1">
        <f>AM$45*外生化逆行列係数!AM40</f>
        <v>0</v>
      </c>
      <c r="AN40" s="1">
        <f>AN$45*外生化逆行列係数!AN40</f>
        <v>0</v>
      </c>
      <c r="AO40" s="9">
        <f>AO$45*外生化逆行列係数!AO40</f>
        <v>0</v>
      </c>
      <c r="AP40" s="1131">
        <f t="shared" si="0"/>
        <v>0</v>
      </c>
    </row>
    <row r="41" spans="1:42" ht="15" customHeight="1">
      <c r="A41" s="685">
        <v>38</v>
      </c>
      <c r="B41" s="9" t="s">
        <v>27</v>
      </c>
      <c r="C41" s="853">
        <f>C$45*外生化逆行列係数!C41</f>
        <v>0</v>
      </c>
      <c r="D41" s="1">
        <f>D$45*外生化逆行列係数!D41</f>
        <v>0</v>
      </c>
      <c r="E41" s="1">
        <f>E$45*外生化逆行列係数!E41</f>
        <v>0</v>
      </c>
      <c r="F41" s="1">
        <f>F$45*外生化逆行列係数!F41</f>
        <v>0</v>
      </c>
      <c r="G41" s="1">
        <f>G$45*外生化逆行列係数!G41</f>
        <v>0</v>
      </c>
      <c r="H41" s="1">
        <f>H$45*外生化逆行列係数!H41</f>
        <v>0</v>
      </c>
      <c r="I41" s="1">
        <f>I$45*外生化逆行列係数!I41</f>
        <v>0</v>
      </c>
      <c r="J41" s="1">
        <f>J$45*外生化逆行列係数!J41</f>
        <v>0</v>
      </c>
      <c r="K41" s="1">
        <f>K$45*外生化逆行列係数!K41</f>
        <v>0</v>
      </c>
      <c r="L41" s="1">
        <f>L$45*外生化逆行列係数!L41</f>
        <v>0</v>
      </c>
      <c r="M41" s="1">
        <f>M$45*外生化逆行列係数!M41</f>
        <v>0</v>
      </c>
      <c r="N41" s="1">
        <f>N$45*外生化逆行列係数!N41</f>
        <v>0</v>
      </c>
      <c r="O41" s="1">
        <f>O$45*外生化逆行列係数!O41</f>
        <v>0</v>
      </c>
      <c r="P41" s="1">
        <f>P$45*外生化逆行列係数!P41</f>
        <v>0</v>
      </c>
      <c r="Q41" s="1">
        <f>Q$45*外生化逆行列係数!Q41</f>
        <v>0</v>
      </c>
      <c r="R41" s="1">
        <f>R$45*外生化逆行列係数!R41</f>
        <v>0</v>
      </c>
      <c r="S41" s="1">
        <f>S$45*外生化逆行列係数!S41</f>
        <v>0</v>
      </c>
      <c r="T41" s="1">
        <f>T$45*外生化逆行列係数!T41</f>
        <v>0</v>
      </c>
      <c r="U41" s="1">
        <f>U$45*外生化逆行列係数!U41</f>
        <v>0</v>
      </c>
      <c r="V41" s="1">
        <f>V$45*外生化逆行列係数!V41</f>
        <v>0</v>
      </c>
      <c r="W41" s="1">
        <f>W$45*外生化逆行列係数!W41</f>
        <v>0</v>
      </c>
      <c r="X41" s="1">
        <f>X$45*外生化逆行列係数!X41</f>
        <v>0</v>
      </c>
      <c r="Y41" s="1">
        <f>Y$45*外生化逆行列係数!Y41</f>
        <v>0</v>
      </c>
      <c r="Z41" s="1">
        <f>Z$45*外生化逆行列係数!Z41</f>
        <v>0</v>
      </c>
      <c r="AA41" s="1">
        <f>AA$45*外生化逆行列係数!AA41</f>
        <v>0</v>
      </c>
      <c r="AB41" s="1">
        <f>AB$45*外生化逆行列係数!AB41</f>
        <v>0</v>
      </c>
      <c r="AC41" s="1">
        <f>AC$45*外生化逆行列係数!AC41</f>
        <v>0</v>
      </c>
      <c r="AD41" s="1">
        <f>AD$45*外生化逆行列係数!AD41</f>
        <v>0</v>
      </c>
      <c r="AE41" s="1">
        <f>AE$45*外生化逆行列係数!AE41</f>
        <v>0</v>
      </c>
      <c r="AF41" s="1">
        <f>AF$45*外生化逆行列係数!AF41</f>
        <v>0</v>
      </c>
      <c r="AG41" s="1">
        <f>AG$45*外生化逆行列係数!AG41</f>
        <v>0</v>
      </c>
      <c r="AH41" s="1">
        <f>AH$45*外生化逆行列係数!AH41</f>
        <v>0</v>
      </c>
      <c r="AI41" s="1">
        <f>AI$45*外生化逆行列係数!AI41</f>
        <v>0</v>
      </c>
      <c r="AJ41" s="1">
        <f>AJ$45*外生化逆行列係数!AJ41</f>
        <v>0</v>
      </c>
      <c r="AK41" s="1">
        <f>AK$45*外生化逆行列係数!AK41</f>
        <v>0</v>
      </c>
      <c r="AL41" s="1">
        <f>AL$45*外生化逆行列係数!AL41</f>
        <v>0</v>
      </c>
      <c r="AM41" s="1">
        <f>AM$45*外生化逆行列係数!AM41</f>
        <v>0</v>
      </c>
      <c r="AN41" s="1">
        <f>AN$45*外生化逆行列係数!AN41</f>
        <v>0</v>
      </c>
      <c r="AO41" s="9">
        <f>AO$45*外生化逆行列係数!AO41</f>
        <v>0</v>
      </c>
      <c r="AP41" s="1131">
        <f t="shared" si="0"/>
        <v>0</v>
      </c>
    </row>
    <row r="42" spans="1:42" ht="15" customHeight="1">
      <c r="A42" s="684">
        <v>39</v>
      </c>
      <c r="B42" s="5" t="s">
        <v>28</v>
      </c>
      <c r="C42" s="4">
        <f>C$45*外生化逆行列係数!C42</f>
        <v>0</v>
      </c>
      <c r="D42" s="12">
        <f>D$45*外生化逆行列係数!D42</f>
        <v>0</v>
      </c>
      <c r="E42" s="12">
        <f>E$45*外生化逆行列係数!E42</f>
        <v>0</v>
      </c>
      <c r="F42" s="12">
        <f>F$45*外生化逆行列係数!F42</f>
        <v>0</v>
      </c>
      <c r="G42" s="12">
        <f>G$45*外生化逆行列係数!G42</f>
        <v>0</v>
      </c>
      <c r="H42" s="12">
        <f>H$45*外生化逆行列係数!H42</f>
        <v>0</v>
      </c>
      <c r="I42" s="12">
        <f>I$45*外生化逆行列係数!I42</f>
        <v>0</v>
      </c>
      <c r="J42" s="12">
        <f>J$45*外生化逆行列係数!J42</f>
        <v>0</v>
      </c>
      <c r="K42" s="12">
        <f>K$45*外生化逆行列係数!K42</f>
        <v>0</v>
      </c>
      <c r="L42" s="12">
        <f>L$45*外生化逆行列係数!L42</f>
        <v>0</v>
      </c>
      <c r="M42" s="12">
        <f>M$45*外生化逆行列係数!M42</f>
        <v>0</v>
      </c>
      <c r="N42" s="12">
        <f>N$45*外生化逆行列係数!N42</f>
        <v>0</v>
      </c>
      <c r="O42" s="12">
        <f>O$45*外生化逆行列係数!O42</f>
        <v>0</v>
      </c>
      <c r="P42" s="12">
        <f>P$45*外生化逆行列係数!P42</f>
        <v>0</v>
      </c>
      <c r="Q42" s="12">
        <f>Q$45*外生化逆行列係数!Q42</f>
        <v>0</v>
      </c>
      <c r="R42" s="12">
        <f>R$45*外生化逆行列係数!R42</f>
        <v>0</v>
      </c>
      <c r="S42" s="12">
        <f>S$45*外生化逆行列係数!S42</f>
        <v>0</v>
      </c>
      <c r="T42" s="12">
        <f>T$45*外生化逆行列係数!T42</f>
        <v>0</v>
      </c>
      <c r="U42" s="12">
        <f>U$45*外生化逆行列係数!U42</f>
        <v>0</v>
      </c>
      <c r="V42" s="12">
        <f>V$45*外生化逆行列係数!V42</f>
        <v>0</v>
      </c>
      <c r="W42" s="12">
        <f>W$45*外生化逆行列係数!W42</f>
        <v>0</v>
      </c>
      <c r="X42" s="12">
        <f>X$45*外生化逆行列係数!X42</f>
        <v>0</v>
      </c>
      <c r="Y42" s="12">
        <f>Y$45*外生化逆行列係数!Y42</f>
        <v>0</v>
      </c>
      <c r="Z42" s="12">
        <f>Z$45*外生化逆行列係数!Z42</f>
        <v>0</v>
      </c>
      <c r="AA42" s="12">
        <f>AA$45*外生化逆行列係数!AA42</f>
        <v>0</v>
      </c>
      <c r="AB42" s="12">
        <f>AB$45*外生化逆行列係数!AB42</f>
        <v>0</v>
      </c>
      <c r="AC42" s="12">
        <f>AC$45*外生化逆行列係数!AC42</f>
        <v>0</v>
      </c>
      <c r="AD42" s="12">
        <f>AD$45*外生化逆行列係数!AD42</f>
        <v>0</v>
      </c>
      <c r="AE42" s="12">
        <f>AE$45*外生化逆行列係数!AE42</f>
        <v>0</v>
      </c>
      <c r="AF42" s="12">
        <f>AF$45*外生化逆行列係数!AF42</f>
        <v>0</v>
      </c>
      <c r="AG42" s="12">
        <f>AG$45*外生化逆行列係数!AG42</f>
        <v>0</v>
      </c>
      <c r="AH42" s="12">
        <f>AH$45*外生化逆行列係数!AH42</f>
        <v>0</v>
      </c>
      <c r="AI42" s="12">
        <f>AI$45*外生化逆行列係数!AI42</f>
        <v>0</v>
      </c>
      <c r="AJ42" s="12">
        <f>AJ$45*外生化逆行列係数!AJ42</f>
        <v>0</v>
      </c>
      <c r="AK42" s="12">
        <f>AK$45*外生化逆行列係数!AK42</f>
        <v>0</v>
      </c>
      <c r="AL42" s="12">
        <f>AL$45*外生化逆行列係数!AL42</f>
        <v>0</v>
      </c>
      <c r="AM42" s="12">
        <f>AM$45*外生化逆行列係数!AM42</f>
        <v>0</v>
      </c>
      <c r="AN42" s="12">
        <f>AN$45*外生化逆行列係数!AN42</f>
        <v>0</v>
      </c>
      <c r="AO42" s="5">
        <f>AO$45*外生化逆行列係数!AO42</f>
        <v>0</v>
      </c>
      <c r="AP42" s="1130">
        <f t="shared" si="0"/>
        <v>0</v>
      </c>
    </row>
    <row r="43" spans="1:42" ht="15" customHeight="1">
      <c r="A43" s="849"/>
      <c r="B43" s="5" t="s">
        <v>1206</v>
      </c>
      <c r="C43" s="4">
        <f t="shared" ref="C43:AP43" si="1">SUM(C4:C42)</f>
        <v>0</v>
      </c>
      <c r="D43" s="12">
        <f t="shared" si="1"/>
        <v>0</v>
      </c>
      <c r="E43" s="12">
        <f t="shared" si="1"/>
        <v>0</v>
      </c>
      <c r="F43" s="12">
        <f t="shared" si="1"/>
        <v>0</v>
      </c>
      <c r="G43" s="12">
        <f t="shared" si="1"/>
        <v>0</v>
      </c>
      <c r="H43" s="12">
        <f t="shared" si="1"/>
        <v>0</v>
      </c>
      <c r="I43" s="12">
        <f t="shared" si="1"/>
        <v>0</v>
      </c>
      <c r="J43" s="12">
        <f t="shared" si="1"/>
        <v>0</v>
      </c>
      <c r="K43" s="12">
        <f t="shared" si="1"/>
        <v>0</v>
      </c>
      <c r="L43" s="12">
        <f t="shared" si="1"/>
        <v>0</v>
      </c>
      <c r="M43" s="12">
        <f t="shared" si="1"/>
        <v>0</v>
      </c>
      <c r="N43" s="12">
        <f t="shared" si="1"/>
        <v>0</v>
      </c>
      <c r="O43" s="12">
        <f t="shared" si="1"/>
        <v>0</v>
      </c>
      <c r="P43" s="12">
        <f t="shared" si="1"/>
        <v>0</v>
      </c>
      <c r="Q43" s="12">
        <f t="shared" si="1"/>
        <v>0</v>
      </c>
      <c r="R43" s="12">
        <f t="shared" si="1"/>
        <v>0</v>
      </c>
      <c r="S43" s="12">
        <f t="shared" si="1"/>
        <v>0</v>
      </c>
      <c r="T43" s="12">
        <f t="shared" si="1"/>
        <v>0</v>
      </c>
      <c r="U43" s="12">
        <f t="shared" si="1"/>
        <v>0</v>
      </c>
      <c r="V43" s="12">
        <f t="shared" si="1"/>
        <v>0</v>
      </c>
      <c r="W43" s="12">
        <f t="shared" si="1"/>
        <v>0</v>
      </c>
      <c r="X43" s="12">
        <f t="shared" si="1"/>
        <v>0</v>
      </c>
      <c r="Y43" s="12">
        <f t="shared" si="1"/>
        <v>0</v>
      </c>
      <c r="Z43" s="12">
        <f t="shared" si="1"/>
        <v>0</v>
      </c>
      <c r="AA43" s="12">
        <f t="shared" si="1"/>
        <v>0</v>
      </c>
      <c r="AB43" s="12">
        <f t="shared" si="1"/>
        <v>0</v>
      </c>
      <c r="AC43" s="12">
        <f t="shared" si="1"/>
        <v>0</v>
      </c>
      <c r="AD43" s="12">
        <f t="shared" si="1"/>
        <v>0</v>
      </c>
      <c r="AE43" s="12">
        <f t="shared" si="1"/>
        <v>0</v>
      </c>
      <c r="AF43" s="12">
        <f t="shared" si="1"/>
        <v>0</v>
      </c>
      <c r="AG43" s="12">
        <f t="shared" si="1"/>
        <v>0</v>
      </c>
      <c r="AH43" s="12">
        <f t="shared" si="1"/>
        <v>0</v>
      </c>
      <c r="AI43" s="12">
        <f t="shared" si="1"/>
        <v>0</v>
      </c>
      <c r="AJ43" s="12">
        <f t="shared" si="1"/>
        <v>0</v>
      </c>
      <c r="AK43" s="12">
        <f t="shared" si="1"/>
        <v>0</v>
      </c>
      <c r="AL43" s="12">
        <f t="shared" si="1"/>
        <v>0</v>
      </c>
      <c r="AM43" s="12">
        <f t="shared" si="1"/>
        <v>0</v>
      </c>
      <c r="AN43" s="12">
        <f t="shared" si="1"/>
        <v>0</v>
      </c>
      <c r="AO43" s="5">
        <f t="shared" si="1"/>
        <v>0</v>
      </c>
      <c r="AP43" s="1130">
        <f t="shared" si="1"/>
        <v>0</v>
      </c>
    </row>
    <row r="44" spans="1:42" ht="15" customHeight="1"/>
    <row r="45" spans="1:42" ht="15" customHeight="1">
      <c r="A45" s="849"/>
      <c r="B45" s="10" t="s">
        <v>1205</v>
      </c>
      <c r="C45" s="1129">
        <f t="array" ref="C45:AO45">TRANSPOSE('用語定義（生産増加）'!E14:E52)</f>
        <v>0</v>
      </c>
      <c r="D45" s="1128">
        <v>0</v>
      </c>
      <c r="E45" s="1128">
        <v>0</v>
      </c>
      <c r="F45" s="1128">
        <v>0</v>
      </c>
      <c r="G45" s="1128">
        <v>0</v>
      </c>
      <c r="H45" s="1128">
        <v>0</v>
      </c>
      <c r="I45" s="1128">
        <v>0</v>
      </c>
      <c r="J45" s="1128">
        <v>0</v>
      </c>
      <c r="K45" s="1128">
        <v>0</v>
      </c>
      <c r="L45" s="1128">
        <v>0</v>
      </c>
      <c r="M45" s="1128">
        <v>0</v>
      </c>
      <c r="N45" s="1128">
        <v>0</v>
      </c>
      <c r="O45" s="1128">
        <v>0</v>
      </c>
      <c r="P45" s="1128">
        <v>0</v>
      </c>
      <c r="Q45" s="1128">
        <v>0</v>
      </c>
      <c r="R45" s="1128">
        <v>0</v>
      </c>
      <c r="S45" s="1128">
        <v>0</v>
      </c>
      <c r="T45" s="1128">
        <v>0</v>
      </c>
      <c r="U45" s="1128">
        <v>0</v>
      </c>
      <c r="V45" s="1128">
        <v>0</v>
      </c>
      <c r="W45" s="1128">
        <v>0</v>
      </c>
      <c r="X45" s="1128">
        <v>0</v>
      </c>
      <c r="Y45" s="1128">
        <v>0</v>
      </c>
      <c r="Z45" s="1128">
        <v>0</v>
      </c>
      <c r="AA45" s="1128">
        <v>0</v>
      </c>
      <c r="AB45" s="1128">
        <v>0</v>
      </c>
      <c r="AC45" s="1128">
        <v>0</v>
      </c>
      <c r="AD45" s="1128">
        <v>0</v>
      </c>
      <c r="AE45" s="1128">
        <v>0</v>
      </c>
      <c r="AF45" s="1128">
        <v>0</v>
      </c>
      <c r="AG45" s="1128">
        <v>0</v>
      </c>
      <c r="AH45" s="1128">
        <v>0</v>
      </c>
      <c r="AI45" s="1128">
        <v>0</v>
      </c>
      <c r="AJ45" s="1128">
        <v>0</v>
      </c>
      <c r="AK45" s="1128">
        <v>0</v>
      </c>
      <c r="AL45" s="1128">
        <v>0</v>
      </c>
      <c r="AM45" s="1128">
        <v>0</v>
      </c>
      <c r="AN45" s="1128">
        <v>0</v>
      </c>
      <c r="AO45" s="1127">
        <v>0</v>
      </c>
      <c r="AP45" s="1126">
        <f>SUM(C45:AO45)</f>
        <v>0</v>
      </c>
    </row>
    <row r="46" spans="1:42" ht="15" customHeight="1"/>
    <row r="47" spans="1:42" ht="15" customHeight="1"/>
  </sheetData>
  <sheetProtection algorithmName="SHA-512" hashValue="gbdc6AIYhU0ey9klUaXLuJvs3VDXFJW7TSUQbFd2/dKIPpZ78WP0MeMnb58t9oHKZ6n83fZ7gRA9JKrkJIBUCA==" saltValue="VGtUibmctQg/ikLmZ8MTLQ==" spinCount="100000" sheet="1"/>
  <mergeCells count="1">
    <mergeCell ref="A2:B3"/>
  </mergeCells>
  <phoneticPr fontId="28"/>
  <pageMargins left="0.70866141732283472" right="0.70866141732283472" top="0.74803149606299213" bottom="0.74803149606299213" header="0.31496062992125984" footer="0.31496062992125984"/>
  <pageSetup paperSize="9" scale="70" orientation="landscape"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29B88-2B50-47A1-93C5-7935DC033B34}">
  <sheetPr>
    <tabColor theme="0" tint="-0.249977111117893"/>
    <pageSetUpPr fitToPage="1"/>
  </sheetPr>
  <dimension ref="B1:V138"/>
  <sheetViews>
    <sheetView view="pageBreakPreview" zoomScale="85" zoomScaleNormal="100" zoomScaleSheetLayoutView="85" workbookViewId="0">
      <selection activeCell="I140" sqref="I140"/>
    </sheetView>
  </sheetViews>
  <sheetFormatPr defaultColWidth="9.33203125" defaultRowHeight="20.25" customHeight="1"/>
  <cols>
    <col min="1" max="1" width="2.1640625" style="800" customWidth="1"/>
    <col min="2" max="2" width="3.5" style="800" bestFit="1" customWidth="1"/>
    <col min="3" max="3" width="33" style="800" bestFit="1" customWidth="1"/>
    <col min="4" max="22" width="12.5" style="800" customWidth="1"/>
    <col min="23" max="16384" width="9.33203125" style="800"/>
  </cols>
  <sheetData>
    <row r="1" spans="2:22" ht="15" customHeight="1"/>
    <row r="2" spans="2:22" ht="20.25" customHeight="1">
      <c r="B2" s="1502" t="s">
        <v>812</v>
      </c>
      <c r="C2" s="1503"/>
    </row>
    <row r="3" spans="2:22" ht="20.25" customHeight="1">
      <c r="V3" s="788" t="s">
        <v>713</v>
      </c>
    </row>
    <row r="4" spans="2:22" s="812" customFormat="1" ht="20.25" customHeight="1">
      <c r="B4" s="787"/>
      <c r="C4" s="956"/>
      <c r="D4" s="1749" t="s">
        <v>1169</v>
      </c>
      <c r="E4" s="1747" t="s">
        <v>637</v>
      </c>
      <c r="F4" s="1747"/>
      <c r="G4" s="1747"/>
      <c r="H4" s="1786" t="s">
        <v>1211</v>
      </c>
      <c r="I4" s="1788"/>
      <c r="J4" s="1747" t="s">
        <v>728</v>
      </c>
      <c r="K4" s="1747"/>
      <c r="L4" s="1747"/>
      <c r="M4" s="1712" t="s">
        <v>729</v>
      </c>
      <c r="N4" s="1712" t="s">
        <v>730</v>
      </c>
      <c r="O4" s="1712" t="s">
        <v>731</v>
      </c>
      <c r="P4" s="1712" t="s">
        <v>732</v>
      </c>
      <c r="Q4" s="1747" t="s">
        <v>750</v>
      </c>
      <c r="R4" s="1747"/>
      <c r="S4" s="1747"/>
      <c r="T4" s="1747" t="s">
        <v>681</v>
      </c>
      <c r="U4" s="1747"/>
      <c r="V4" s="1748"/>
    </row>
    <row r="5" spans="2:22" s="810" customFormat="1" ht="36" customHeight="1">
      <c r="B5" s="785"/>
      <c r="C5" s="955"/>
      <c r="D5" s="1750"/>
      <c r="E5" s="783" t="s">
        <v>1210</v>
      </c>
      <c r="F5" s="783" t="s">
        <v>718</v>
      </c>
      <c r="G5" s="783" t="s">
        <v>719</v>
      </c>
      <c r="H5" s="1787"/>
      <c r="I5" s="1789"/>
      <c r="J5" s="783" t="s">
        <v>733</v>
      </c>
      <c r="K5" s="783" t="s">
        <v>734</v>
      </c>
      <c r="L5" s="783" t="s">
        <v>735</v>
      </c>
      <c r="M5" s="1713"/>
      <c r="N5" s="1713"/>
      <c r="O5" s="1713"/>
      <c r="P5" s="1713"/>
      <c r="Q5" s="783" t="s">
        <v>751</v>
      </c>
      <c r="R5" s="783" t="s">
        <v>752</v>
      </c>
      <c r="S5" s="783" t="s">
        <v>753</v>
      </c>
      <c r="T5" s="783" t="s">
        <v>754</v>
      </c>
      <c r="U5" s="783" t="s">
        <v>755</v>
      </c>
      <c r="V5" s="782" t="s">
        <v>756</v>
      </c>
    </row>
    <row r="6" spans="2:22" s="808" customFormat="1" ht="20.25" customHeight="1">
      <c r="B6" s="1745" t="s">
        <v>628</v>
      </c>
      <c r="C6" s="1745"/>
      <c r="D6" s="953" t="s">
        <v>632</v>
      </c>
      <c r="E6" s="781" t="s">
        <v>634</v>
      </c>
      <c r="F6" s="781" t="s">
        <v>638</v>
      </c>
      <c r="G6" s="781" t="s">
        <v>640</v>
      </c>
      <c r="H6" s="1087" t="s">
        <v>642</v>
      </c>
      <c r="I6" s="1140" t="s">
        <v>1209</v>
      </c>
      <c r="J6" s="781" t="s">
        <v>736</v>
      </c>
      <c r="K6" s="781" t="s">
        <v>737</v>
      </c>
      <c r="L6" s="781" t="s">
        <v>738</v>
      </c>
      <c r="M6" s="781" t="s">
        <v>739</v>
      </c>
      <c r="N6" s="781" t="s">
        <v>740</v>
      </c>
      <c r="O6" s="781" t="s">
        <v>741</v>
      </c>
      <c r="P6" s="781" t="s">
        <v>742</v>
      </c>
      <c r="Q6" s="781" t="s">
        <v>757</v>
      </c>
      <c r="R6" s="781" t="s">
        <v>758</v>
      </c>
      <c r="S6" s="781" t="s">
        <v>759</v>
      </c>
      <c r="T6" s="781" t="s">
        <v>760</v>
      </c>
      <c r="U6" s="781" t="s">
        <v>682</v>
      </c>
      <c r="V6" s="780" t="s">
        <v>685</v>
      </c>
    </row>
    <row r="7" spans="2:22" s="805" customFormat="1" ht="20.25" customHeight="1">
      <c r="B7" s="1746" t="s">
        <v>630</v>
      </c>
      <c r="C7" s="1746"/>
      <c r="D7" s="952"/>
      <c r="E7" s="1077" t="s">
        <v>1208</v>
      </c>
      <c r="F7" s="779" t="s">
        <v>1105</v>
      </c>
      <c r="G7" s="779" t="s">
        <v>1104</v>
      </c>
      <c r="H7" s="1139" t="s">
        <v>1191</v>
      </c>
      <c r="I7" s="1138"/>
      <c r="J7" s="1077" t="s">
        <v>1190</v>
      </c>
      <c r="K7" s="779" t="s">
        <v>744</v>
      </c>
      <c r="L7" s="779" t="s">
        <v>745</v>
      </c>
      <c r="M7" s="779" t="s">
        <v>658</v>
      </c>
      <c r="N7" s="779" t="s">
        <v>747</v>
      </c>
      <c r="O7" s="779" t="s">
        <v>748</v>
      </c>
      <c r="P7" s="779" t="s">
        <v>749</v>
      </c>
      <c r="Q7" s="779" t="s">
        <v>761</v>
      </c>
      <c r="R7" s="779" t="s">
        <v>762</v>
      </c>
      <c r="S7" s="779" t="s">
        <v>763</v>
      </c>
      <c r="T7" s="779" t="s">
        <v>680</v>
      </c>
      <c r="U7" s="779" t="s">
        <v>684</v>
      </c>
      <c r="V7" s="778" t="s">
        <v>687</v>
      </c>
    </row>
    <row r="8" spans="2:22" ht="20.25" customHeight="1">
      <c r="B8" s="776" t="s">
        <v>263</v>
      </c>
      <c r="C8" s="931" t="s">
        <v>0</v>
      </c>
      <c r="D8" s="960">
        <f>'用語定義（生産増加）'!E14</f>
        <v>0</v>
      </c>
      <c r="E8" s="774">
        <f t="shared" ref="E8:E46" si="0">D8</f>
        <v>0</v>
      </c>
      <c r="F8" s="774">
        <f t="shared" ref="F8:F46" si="1">E8*E99</f>
        <v>0</v>
      </c>
      <c r="G8" s="774">
        <f t="shared" ref="G8:G46" si="2">E8*F99</f>
        <v>0</v>
      </c>
      <c r="H8" s="491">
        <f>生産誘発額の計算シート!AP4</f>
        <v>0</v>
      </c>
      <c r="I8" s="1137"/>
      <c r="J8" s="774">
        <f t="shared" ref="J8:J46" si="3">H8-E8</f>
        <v>0</v>
      </c>
      <c r="K8" s="774">
        <f t="shared" ref="K8:K46" si="4">J8*E99</f>
        <v>0</v>
      </c>
      <c r="L8" s="774">
        <f t="shared" ref="L8:L46" si="5">J8*F99</f>
        <v>0</v>
      </c>
      <c r="M8" s="1709"/>
      <c r="N8" s="1709"/>
      <c r="O8" s="774">
        <f t="shared" ref="O8:O46" si="6">N$47*J99</f>
        <v>0</v>
      </c>
      <c r="P8" s="774">
        <f t="shared" ref="P8:P46" si="7">O8*D99</f>
        <v>0</v>
      </c>
      <c r="Q8" s="774">
        <f>'手順⑭ (3)'!D6</f>
        <v>0</v>
      </c>
      <c r="R8" s="774">
        <f t="shared" ref="R8:R46" si="8">Q8*E99</f>
        <v>0</v>
      </c>
      <c r="S8" s="774">
        <f t="shared" ref="S8:S46" si="9">Q8*F99</f>
        <v>0</v>
      </c>
      <c r="T8" s="774">
        <f t="shared" ref="T8:T46" si="10">E8+J8+Q8</f>
        <v>0</v>
      </c>
      <c r="U8" s="774">
        <f t="shared" ref="U8:U46" si="11">F8+K8+R8</f>
        <v>0</v>
      </c>
      <c r="V8" s="773">
        <f t="shared" ref="V8:V46" si="12">G8+L8+S8</f>
        <v>0</v>
      </c>
    </row>
    <row r="9" spans="2:22" ht="20.25" customHeight="1">
      <c r="B9" s="776" t="s">
        <v>265</v>
      </c>
      <c r="C9" s="928" t="s">
        <v>574</v>
      </c>
      <c r="D9" s="360">
        <f>'用語定義（生産増加）'!E15</f>
        <v>0</v>
      </c>
      <c r="E9" s="774">
        <f t="shared" si="0"/>
        <v>0</v>
      </c>
      <c r="F9" s="774">
        <f t="shared" si="1"/>
        <v>0</v>
      </c>
      <c r="G9" s="774">
        <f t="shared" si="2"/>
        <v>0</v>
      </c>
      <c r="H9" s="491">
        <f>生産誘発額の計算シート!AP5</f>
        <v>0</v>
      </c>
      <c r="I9" s="1137"/>
      <c r="J9" s="774">
        <f t="shared" si="3"/>
        <v>0</v>
      </c>
      <c r="K9" s="774">
        <f t="shared" si="4"/>
        <v>0</v>
      </c>
      <c r="L9" s="774">
        <f t="shared" si="5"/>
        <v>0</v>
      </c>
      <c r="M9" s="1710"/>
      <c r="N9" s="1710"/>
      <c r="O9" s="774">
        <f t="shared" si="6"/>
        <v>0</v>
      </c>
      <c r="P9" s="774">
        <f t="shared" si="7"/>
        <v>0</v>
      </c>
      <c r="Q9" s="774">
        <f>'手順⑭ (3)'!D7</f>
        <v>0</v>
      </c>
      <c r="R9" s="774">
        <f t="shared" si="8"/>
        <v>0</v>
      </c>
      <c r="S9" s="774">
        <f t="shared" si="9"/>
        <v>0</v>
      </c>
      <c r="T9" s="774">
        <f t="shared" si="10"/>
        <v>0</v>
      </c>
      <c r="U9" s="774">
        <f t="shared" si="11"/>
        <v>0</v>
      </c>
      <c r="V9" s="773">
        <f t="shared" si="12"/>
        <v>0</v>
      </c>
    </row>
    <row r="10" spans="2:22" ht="20.25" customHeight="1">
      <c r="B10" s="776" t="s">
        <v>267</v>
      </c>
      <c r="C10" s="928" t="s">
        <v>575</v>
      </c>
      <c r="D10" s="360">
        <f>'用語定義（生産増加）'!E16</f>
        <v>0</v>
      </c>
      <c r="E10" s="774">
        <f t="shared" si="0"/>
        <v>0</v>
      </c>
      <c r="F10" s="774">
        <f t="shared" si="1"/>
        <v>0</v>
      </c>
      <c r="G10" s="774">
        <f t="shared" si="2"/>
        <v>0</v>
      </c>
      <c r="H10" s="491">
        <f>生産誘発額の計算シート!AP6</f>
        <v>0</v>
      </c>
      <c r="I10" s="1137"/>
      <c r="J10" s="774">
        <f t="shared" si="3"/>
        <v>0</v>
      </c>
      <c r="K10" s="774">
        <f t="shared" si="4"/>
        <v>0</v>
      </c>
      <c r="L10" s="774">
        <f t="shared" si="5"/>
        <v>0</v>
      </c>
      <c r="M10" s="1710"/>
      <c r="N10" s="1710"/>
      <c r="O10" s="774">
        <f t="shared" si="6"/>
        <v>0</v>
      </c>
      <c r="P10" s="774">
        <f t="shared" si="7"/>
        <v>0</v>
      </c>
      <c r="Q10" s="774">
        <f>'手順⑭ (3)'!D8</f>
        <v>0</v>
      </c>
      <c r="R10" s="774">
        <f t="shared" si="8"/>
        <v>0</v>
      </c>
      <c r="S10" s="774">
        <f t="shared" si="9"/>
        <v>0</v>
      </c>
      <c r="T10" s="774">
        <f t="shared" si="10"/>
        <v>0</v>
      </c>
      <c r="U10" s="774">
        <f t="shared" si="11"/>
        <v>0</v>
      </c>
      <c r="V10" s="773">
        <f t="shared" si="12"/>
        <v>0</v>
      </c>
    </row>
    <row r="11" spans="2:22" ht="20.25" customHeight="1">
      <c r="B11" s="776" t="s">
        <v>268</v>
      </c>
      <c r="C11" s="928" t="s">
        <v>3</v>
      </c>
      <c r="D11" s="360">
        <f>'用語定義（生産増加）'!E17</f>
        <v>0</v>
      </c>
      <c r="E11" s="774">
        <f t="shared" si="0"/>
        <v>0</v>
      </c>
      <c r="F11" s="774">
        <f t="shared" si="1"/>
        <v>0</v>
      </c>
      <c r="G11" s="774">
        <f t="shared" si="2"/>
        <v>0</v>
      </c>
      <c r="H11" s="491">
        <f>生産誘発額の計算シート!AP7</f>
        <v>0</v>
      </c>
      <c r="I11" s="1137"/>
      <c r="J11" s="774">
        <f t="shared" si="3"/>
        <v>0</v>
      </c>
      <c r="K11" s="774">
        <f t="shared" si="4"/>
        <v>0</v>
      </c>
      <c r="L11" s="774">
        <f t="shared" si="5"/>
        <v>0</v>
      </c>
      <c r="M11" s="1710"/>
      <c r="N11" s="1710"/>
      <c r="O11" s="774">
        <f t="shared" si="6"/>
        <v>0</v>
      </c>
      <c r="P11" s="774">
        <f t="shared" si="7"/>
        <v>0</v>
      </c>
      <c r="Q11" s="774">
        <f>'手順⑭ (3)'!D9</f>
        <v>0</v>
      </c>
      <c r="R11" s="774">
        <f t="shared" si="8"/>
        <v>0</v>
      </c>
      <c r="S11" s="774">
        <f t="shared" si="9"/>
        <v>0</v>
      </c>
      <c r="T11" s="774">
        <f t="shared" si="10"/>
        <v>0</v>
      </c>
      <c r="U11" s="774">
        <f t="shared" si="11"/>
        <v>0</v>
      </c>
      <c r="V11" s="773">
        <f t="shared" si="12"/>
        <v>0</v>
      </c>
    </row>
    <row r="12" spans="2:22" ht="20.25" customHeight="1">
      <c r="B12" s="776" t="s">
        <v>269</v>
      </c>
      <c r="C12" s="928" t="s">
        <v>4</v>
      </c>
      <c r="D12" s="360">
        <f>'用語定義（生産増加）'!E18</f>
        <v>0</v>
      </c>
      <c r="E12" s="774">
        <f t="shared" si="0"/>
        <v>0</v>
      </c>
      <c r="F12" s="774">
        <f t="shared" si="1"/>
        <v>0</v>
      </c>
      <c r="G12" s="774">
        <f t="shared" si="2"/>
        <v>0</v>
      </c>
      <c r="H12" s="491">
        <f>生産誘発額の計算シート!AP8</f>
        <v>0</v>
      </c>
      <c r="I12" s="1137"/>
      <c r="J12" s="774">
        <f t="shared" si="3"/>
        <v>0</v>
      </c>
      <c r="K12" s="774">
        <f t="shared" si="4"/>
        <v>0</v>
      </c>
      <c r="L12" s="774">
        <f t="shared" si="5"/>
        <v>0</v>
      </c>
      <c r="M12" s="1710"/>
      <c r="N12" s="1710"/>
      <c r="O12" s="774">
        <f t="shared" si="6"/>
        <v>0</v>
      </c>
      <c r="P12" s="774">
        <f t="shared" si="7"/>
        <v>0</v>
      </c>
      <c r="Q12" s="774">
        <f>'手順⑭ (3)'!D10</f>
        <v>0</v>
      </c>
      <c r="R12" s="774">
        <f t="shared" si="8"/>
        <v>0</v>
      </c>
      <c r="S12" s="774">
        <f t="shared" si="9"/>
        <v>0</v>
      </c>
      <c r="T12" s="774">
        <f t="shared" si="10"/>
        <v>0</v>
      </c>
      <c r="U12" s="774">
        <f t="shared" si="11"/>
        <v>0</v>
      </c>
      <c r="V12" s="773">
        <f t="shared" si="12"/>
        <v>0</v>
      </c>
    </row>
    <row r="13" spans="2:22" ht="20.25" customHeight="1">
      <c r="B13" s="776" t="s">
        <v>271</v>
      </c>
      <c r="C13" s="928" t="s">
        <v>5</v>
      </c>
      <c r="D13" s="360">
        <f>'用語定義（生産増加）'!E19</f>
        <v>0</v>
      </c>
      <c r="E13" s="774">
        <f t="shared" si="0"/>
        <v>0</v>
      </c>
      <c r="F13" s="774">
        <f t="shared" si="1"/>
        <v>0</v>
      </c>
      <c r="G13" s="774">
        <f t="shared" si="2"/>
        <v>0</v>
      </c>
      <c r="H13" s="491">
        <f>生産誘発額の計算シート!AP9</f>
        <v>0</v>
      </c>
      <c r="I13" s="1137"/>
      <c r="J13" s="774">
        <f t="shared" si="3"/>
        <v>0</v>
      </c>
      <c r="K13" s="774">
        <f t="shared" si="4"/>
        <v>0</v>
      </c>
      <c r="L13" s="774">
        <f t="shared" si="5"/>
        <v>0</v>
      </c>
      <c r="M13" s="1710"/>
      <c r="N13" s="1710"/>
      <c r="O13" s="774">
        <f t="shared" si="6"/>
        <v>0</v>
      </c>
      <c r="P13" s="774">
        <f t="shared" si="7"/>
        <v>0</v>
      </c>
      <c r="Q13" s="774">
        <f>'手順⑭ (3)'!D11</f>
        <v>0</v>
      </c>
      <c r="R13" s="774">
        <f t="shared" si="8"/>
        <v>0</v>
      </c>
      <c r="S13" s="774">
        <f t="shared" si="9"/>
        <v>0</v>
      </c>
      <c r="T13" s="774">
        <f t="shared" si="10"/>
        <v>0</v>
      </c>
      <c r="U13" s="774">
        <f t="shared" si="11"/>
        <v>0</v>
      </c>
      <c r="V13" s="773">
        <f t="shared" si="12"/>
        <v>0</v>
      </c>
    </row>
    <row r="14" spans="2:22" ht="20.25" customHeight="1">
      <c r="B14" s="776" t="s">
        <v>273</v>
      </c>
      <c r="C14" s="929" t="s">
        <v>6</v>
      </c>
      <c r="D14" s="360">
        <f>'用語定義（生産増加）'!E20</f>
        <v>0</v>
      </c>
      <c r="E14" s="774">
        <f t="shared" si="0"/>
        <v>0</v>
      </c>
      <c r="F14" s="774">
        <f t="shared" si="1"/>
        <v>0</v>
      </c>
      <c r="G14" s="774">
        <f t="shared" si="2"/>
        <v>0</v>
      </c>
      <c r="H14" s="491">
        <f>生産誘発額の計算シート!AP10</f>
        <v>0</v>
      </c>
      <c r="I14" s="1137"/>
      <c r="J14" s="774">
        <f t="shared" si="3"/>
        <v>0</v>
      </c>
      <c r="K14" s="774">
        <f t="shared" si="4"/>
        <v>0</v>
      </c>
      <c r="L14" s="774">
        <f t="shared" si="5"/>
        <v>0</v>
      </c>
      <c r="M14" s="1710"/>
      <c r="N14" s="1710"/>
      <c r="O14" s="774">
        <f t="shared" si="6"/>
        <v>0</v>
      </c>
      <c r="P14" s="774">
        <f t="shared" si="7"/>
        <v>0</v>
      </c>
      <c r="Q14" s="774">
        <f>'手順⑭ (3)'!D12</f>
        <v>0</v>
      </c>
      <c r="R14" s="774">
        <f t="shared" si="8"/>
        <v>0</v>
      </c>
      <c r="S14" s="774">
        <f t="shared" si="9"/>
        <v>0</v>
      </c>
      <c r="T14" s="774">
        <f t="shared" si="10"/>
        <v>0</v>
      </c>
      <c r="U14" s="774">
        <f t="shared" si="11"/>
        <v>0</v>
      </c>
      <c r="V14" s="773">
        <f t="shared" si="12"/>
        <v>0</v>
      </c>
    </row>
    <row r="15" spans="2:22" ht="20.25" customHeight="1">
      <c r="B15" s="776" t="s">
        <v>274</v>
      </c>
      <c r="C15" s="928" t="s">
        <v>7</v>
      </c>
      <c r="D15" s="360">
        <f>'用語定義（生産増加）'!E21</f>
        <v>0</v>
      </c>
      <c r="E15" s="774">
        <f t="shared" si="0"/>
        <v>0</v>
      </c>
      <c r="F15" s="774">
        <f t="shared" si="1"/>
        <v>0</v>
      </c>
      <c r="G15" s="774">
        <f t="shared" si="2"/>
        <v>0</v>
      </c>
      <c r="H15" s="491">
        <f>生産誘発額の計算シート!AP11</f>
        <v>0</v>
      </c>
      <c r="I15" s="1137"/>
      <c r="J15" s="774">
        <f t="shared" si="3"/>
        <v>0</v>
      </c>
      <c r="K15" s="774">
        <f t="shared" si="4"/>
        <v>0</v>
      </c>
      <c r="L15" s="774">
        <f t="shared" si="5"/>
        <v>0</v>
      </c>
      <c r="M15" s="1710"/>
      <c r="N15" s="1710"/>
      <c r="O15" s="774">
        <f t="shared" si="6"/>
        <v>0</v>
      </c>
      <c r="P15" s="774">
        <f t="shared" si="7"/>
        <v>0</v>
      </c>
      <c r="Q15" s="774">
        <f>'手順⑭ (3)'!D13</f>
        <v>0</v>
      </c>
      <c r="R15" s="774">
        <f t="shared" si="8"/>
        <v>0</v>
      </c>
      <c r="S15" s="774">
        <f t="shared" si="9"/>
        <v>0</v>
      </c>
      <c r="T15" s="774">
        <f t="shared" si="10"/>
        <v>0</v>
      </c>
      <c r="U15" s="774">
        <f t="shared" si="11"/>
        <v>0</v>
      </c>
      <c r="V15" s="773">
        <f t="shared" si="12"/>
        <v>0</v>
      </c>
    </row>
    <row r="16" spans="2:22" ht="20.25" customHeight="1">
      <c r="B16" s="776" t="s">
        <v>277</v>
      </c>
      <c r="C16" s="929" t="s">
        <v>8</v>
      </c>
      <c r="D16" s="360">
        <f>'用語定義（生産増加）'!E22</f>
        <v>0</v>
      </c>
      <c r="E16" s="774">
        <f t="shared" si="0"/>
        <v>0</v>
      </c>
      <c r="F16" s="774">
        <f t="shared" si="1"/>
        <v>0</v>
      </c>
      <c r="G16" s="774">
        <f t="shared" si="2"/>
        <v>0</v>
      </c>
      <c r="H16" s="491">
        <f>生産誘発額の計算シート!AP12</f>
        <v>0</v>
      </c>
      <c r="I16" s="1137"/>
      <c r="J16" s="774">
        <f t="shared" si="3"/>
        <v>0</v>
      </c>
      <c r="K16" s="774">
        <f t="shared" si="4"/>
        <v>0</v>
      </c>
      <c r="L16" s="774">
        <f t="shared" si="5"/>
        <v>0</v>
      </c>
      <c r="M16" s="1710"/>
      <c r="N16" s="1710"/>
      <c r="O16" s="774">
        <f t="shared" si="6"/>
        <v>0</v>
      </c>
      <c r="P16" s="774">
        <f t="shared" si="7"/>
        <v>0</v>
      </c>
      <c r="Q16" s="774">
        <f>'手順⑭ (3)'!D14</f>
        <v>0</v>
      </c>
      <c r="R16" s="774">
        <f t="shared" si="8"/>
        <v>0</v>
      </c>
      <c r="S16" s="774">
        <f t="shared" si="9"/>
        <v>0</v>
      </c>
      <c r="T16" s="774">
        <f t="shared" si="10"/>
        <v>0</v>
      </c>
      <c r="U16" s="774">
        <f t="shared" si="11"/>
        <v>0</v>
      </c>
      <c r="V16" s="773">
        <f t="shared" si="12"/>
        <v>0</v>
      </c>
    </row>
    <row r="17" spans="2:22" ht="20.25" customHeight="1">
      <c r="B17" s="776" t="s">
        <v>120</v>
      </c>
      <c r="C17" s="929" t="s">
        <v>576</v>
      </c>
      <c r="D17" s="360">
        <f>'用語定義（生産増加）'!E23</f>
        <v>0</v>
      </c>
      <c r="E17" s="774">
        <f t="shared" si="0"/>
        <v>0</v>
      </c>
      <c r="F17" s="774">
        <f t="shared" si="1"/>
        <v>0</v>
      </c>
      <c r="G17" s="774">
        <f t="shared" si="2"/>
        <v>0</v>
      </c>
      <c r="H17" s="491">
        <f>生産誘発額の計算シート!AP13</f>
        <v>0</v>
      </c>
      <c r="I17" s="1137"/>
      <c r="J17" s="774">
        <f t="shared" si="3"/>
        <v>0</v>
      </c>
      <c r="K17" s="774">
        <f t="shared" si="4"/>
        <v>0</v>
      </c>
      <c r="L17" s="774">
        <f t="shared" si="5"/>
        <v>0</v>
      </c>
      <c r="M17" s="1710"/>
      <c r="N17" s="1710"/>
      <c r="O17" s="774">
        <f t="shared" si="6"/>
        <v>0</v>
      </c>
      <c r="P17" s="774">
        <f t="shared" si="7"/>
        <v>0</v>
      </c>
      <c r="Q17" s="774">
        <f>'手順⑭ (3)'!D15</f>
        <v>0</v>
      </c>
      <c r="R17" s="774">
        <f t="shared" si="8"/>
        <v>0</v>
      </c>
      <c r="S17" s="774">
        <f t="shared" si="9"/>
        <v>0</v>
      </c>
      <c r="T17" s="774">
        <f t="shared" si="10"/>
        <v>0</v>
      </c>
      <c r="U17" s="774">
        <f t="shared" si="11"/>
        <v>0</v>
      </c>
      <c r="V17" s="773">
        <f t="shared" si="12"/>
        <v>0</v>
      </c>
    </row>
    <row r="18" spans="2:22" ht="20.25" customHeight="1">
      <c r="B18" s="776" t="s">
        <v>121</v>
      </c>
      <c r="C18" s="928" t="s">
        <v>9</v>
      </c>
      <c r="D18" s="360">
        <f>'用語定義（生産増加）'!E24</f>
        <v>0</v>
      </c>
      <c r="E18" s="774">
        <f t="shared" si="0"/>
        <v>0</v>
      </c>
      <c r="F18" s="774">
        <f t="shared" si="1"/>
        <v>0</v>
      </c>
      <c r="G18" s="774">
        <f t="shared" si="2"/>
        <v>0</v>
      </c>
      <c r="H18" s="491">
        <f>生産誘発額の計算シート!AP14</f>
        <v>0</v>
      </c>
      <c r="I18" s="1137"/>
      <c r="J18" s="774">
        <f t="shared" si="3"/>
        <v>0</v>
      </c>
      <c r="K18" s="774">
        <f t="shared" si="4"/>
        <v>0</v>
      </c>
      <c r="L18" s="774">
        <f t="shared" si="5"/>
        <v>0</v>
      </c>
      <c r="M18" s="1710"/>
      <c r="N18" s="1710"/>
      <c r="O18" s="774">
        <f t="shared" si="6"/>
        <v>0</v>
      </c>
      <c r="P18" s="774">
        <f t="shared" si="7"/>
        <v>0</v>
      </c>
      <c r="Q18" s="774">
        <f>'手順⑭ (3)'!D16</f>
        <v>0</v>
      </c>
      <c r="R18" s="774">
        <f t="shared" si="8"/>
        <v>0</v>
      </c>
      <c r="S18" s="774">
        <f t="shared" si="9"/>
        <v>0</v>
      </c>
      <c r="T18" s="774">
        <f t="shared" si="10"/>
        <v>0</v>
      </c>
      <c r="U18" s="774">
        <f t="shared" si="11"/>
        <v>0</v>
      </c>
      <c r="V18" s="773">
        <f t="shared" si="12"/>
        <v>0</v>
      </c>
    </row>
    <row r="19" spans="2:22" ht="20.25" customHeight="1">
      <c r="B19" s="776" t="s">
        <v>123</v>
      </c>
      <c r="C19" s="928" t="s">
        <v>10</v>
      </c>
      <c r="D19" s="360">
        <f>'用語定義（生産増加）'!E25</f>
        <v>0</v>
      </c>
      <c r="E19" s="774">
        <f t="shared" si="0"/>
        <v>0</v>
      </c>
      <c r="F19" s="774">
        <f t="shared" si="1"/>
        <v>0</v>
      </c>
      <c r="G19" s="774">
        <f t="shared" si="2"/>
        <v>0</v>
      </c>
      <c r="H19" s="491">
        <f>生産誘発額の計算シート!AP15</f>
        <v>0</v>
      </c>
      <c r="I19" s="1137"/>
      <c r="J19" s="774">
        <f t="shared" si="3"/>
        <v>0</v>
      </c>
      <c r="K19" s="774">
        <f t="shared" si="4"/>
        <v>0</v>
      </c>
      <c r="L19" s="774">
        <f t="shared" si="5"/>
        <v>0</v>
      </c>
      <c r="M19" s="1710"/>
      <c r="N19" s="1710"/>
      <c r="O19" s="774">
        <f t="shared" si="6"/>
        <v>0</v>
      </c>
      <c r="P19" s="774">
        <f t="shared" si="7"/>
        <v>0</v>
      </c>
      <c r="Q19" s="774">
        <f>'手順⑭ (3)'!D17</f>
        <v>0</v>
      </c>
      <c r="R19" s="774">
        <f t="shared" si="8"/>
        <v>0</v>
      </c>
      <c r="S19" s="774">
        <f t="shared" si="9"/>
        <v>0</v>
      </c>
      <c r="T19" s="774">
        <f t="shared" si="10"/>
        <v>0</v>
      </c>
      <c r="U19" s="774">
        <f t="shared" si="11"/>
        <v>0</v>
      </c>
      <c r="V19" s="773">
        <f t="shared" si="12"/>
        <v>0</v>
      </c>
    </row>
    <row r="20" spans="2:22" ht="20.25" customHeight="1">
      <c r="B20" s="776" t="s">
        <v>125</v>
      </c>
      <c r="C20" s="928" t="s">
        <v>11</v>
      </c>
      <c r="D20" s="360">
        <f>'用語定義（生産増加）'!E26</f>
        <v>0</v>
      </c>
      <c r="E20" s="774">
        <f t="shared" si="0"/>
        <v>0</v>
      </c>
      <c r="F20" s="774">
        <f t="shared" si="1"/>
        <v>0</v>
      </c>
      <c r="G20" s="774">
        <f t="shared" si="2"/>
        <v>0</v>
      </c>
      <c r="H20" s="491">
        <f>生産誘発額の計算シート!AP16</f>
        <v>0</v>
      </c>
      <c r="I20" s="1137"/>
      <c r="J20" s="774">
        <f t="shared" si="3"/>
        <v>0</v>
      </c>
      <c r="K20" s="774">
        <f t="shared" si="4"/>
        <v>0</v>
      </c>
      <c r="L20" s="774">
        <f t="shared" si="5"/>
        <v>0</v>
      </c>
      <c r="M20" s="1710"/>
      <c r="N20" s="1710"/>
      <c r="O20" s="774">
        <f t="shared" si="6"/>
        <v>0</v>
      </c>
      <c r="P20" s="774">
        <f t="shared" si="7"/>
        <v>0</v>
      </c>
      <c r="Q20" s="774">
        <f>'手順⑭ (3)'!D18</f>
        <v>0</v>
      </c>
      <c r="R20" s="774">
        <f t="shared" si="8"/>
        <v>0</v>
      </c>
      <c r="S20" s="774">
        <f t="shared" si="9"/>
        <v>0</v>
      </c>
      <c r="T20" s="774">
        <f t="shared" si="10"/>
        <v>0</v>
      </c>
      <c r="U20" s="774">
        <f t="shared" si="11"/>
        <v>0</v>
      </c>
      <c r="V20" s="773">
        <f t="shared" si="12"/>
        <v>0</v>
      </c>
    </row>
    <row r="21" spans="2:22" ht="20.25" customHeight="1">
      <c r="B21" s="776" t="s">
        <v>127</v>
      </c>
      <c r="C21" s="928" t="s">
        <v>12</v>
      </c>
      <c r="D21" s="360">
        <f>'用語定義（生産増加）'!E27</f>
        <v>0</v>
      </c>
      <c r="E21" s="774">
        <f t="shared" si="0"/>
        <v>0</v>
      </c>
      <c r="F21" s="774">
        <f t="shared" si="1"/>
        <v>0</v>
      </c>
      <c r="G21" s="774">
        <f t="shared" si="2"/>
        <v>0</v>
      </c>
      <c r="H21" s="491">
        <f>生産誘発額の計算シート!AP17</f>
        <v>0</v>
      </c>
      <c r="I21" s="1137"/>
      <c r="J21" s="774">
        <f t="shared" si="3"/>
        <v>0</v>
      </c>
      <c r="K21" s="774">
        <f t="shared" si="4"/>
        <v>0</v>
      </c>
      <c r="L21" s="774">
        <f t="shared" si="5"/>
        <v>0</v>
      </c>
      <c r="M21" s="1710"/>
      <c r="N21" s="1710"/>
      <c r="O21" s="774">
        <f t="shared" si="6"/>
        <v>0</v>
      </c>
      <c r="P21" s="774">
        <f t="shared" si="7"/>
        <v>0</v>
      </c>
      <c r="Q21" s="774">
        <f>'手順⑭ (3)'!D19</f>
        <v>0</v>
      </c>
      <c r="R21" s="774">
        <f t="shared" si="8"/>
        <v>0</v>
      </c>
      <c r="S21" s="774">
        <f t="shared" si="9"/>
        <v>0</v>
      </c>
      <c r="T21" s="774">
        <f t="shared" si="10"/>
        <v>0</v>
      </c>
      <c r="U21" s="774">
        <f t="shared" si="11"/>
        <v>0</v>
      </c>
      <c r="V21" s="773">
        <f t="shared" si="12"/>
        <v>0</v>
      </c>
    </row>
    <row r="22" spans="2:22" ht="20.25" customHeight="1">
      <c r="B22" s="776" t="s">
        <v>128</v>
      </c>
      <c r="C22" s="928" t="s">
        <v>418</v>
      </c>
      <c r="D22" s="360">
        <f>'用語定義（生産増加）'!E28</f>
        <v>0</v>
      </c>
      <c r="E22" s="774">
        <f t="shared" si="0"/>
        <v>0</v>
      </c>
      <c r="F22" s="774">
        <f t="shared" si="1"/>
        <v>0</v>
      </c>
      <c r="G22" s="774">
        <f t="shared" si="2"/>
        <v>0</v>
      </c>
      <c r="H22" s="491">
        <f>生産誘発額の計算シート!AP18</f>
        <v>0</v>
      </c>
      <c r="I22" s="1137"/>
      <c r="J22" s="774">
        <f t="shared" si="3"/>
        <v>0</v>
      </c>
      <c r="K22" s="774">
        <f t="shared" si="4"/>
        <v>0</v>
      </c>
      <c r="L22" s="774">
        <f t="shared" si="5"/>
        <v>0</v>
      </c>
      <c r="M22" s="1710"/>
      <c r="N22" s="1710"/>
      <c r="O22" s="774">
        <f t="shared" si="6"/>
        <v>0</v>
      </c>
      <c r="P22" s="774">
        <f t="shared" si="7"/>
        <v>0</v>
      </c>
      <c r="Q22" s="774">
        <f>'手順⑭ (3)'!D20</f>
        <v>0</v>
      </c>
      <c r="R22" s="774">
        <f t="shared" si="8"/>
        <v>0</v>
      </c>
      <c r="S22" s="774">
        <f t="shared" si="9"/>
        <v>0</v>
      </c>
      <c r="T22" s="774">
        <f t="shared" si="10"/>
        <v>0</v>
      </c>
      <c r="U22" s="774">
        <f t="shared" si="11"/>
        <v>0</v>
      </c>
      <c r="V22" s="773">
        <f t="shared" si="12"/>
        <v>0</v>
      </c>
    </row>
    <row r="23" spans="2:22" ht="20.25" customHeight="1">
      <c r="B23" s="776" t="s">
        <v>129</v>
      </c>
      <c r="C23" s="928" t="s">
        <v>419</v>
      </c>
      <c r="D23" s="360">
        <f>'用語定義（生産増加）'!E29</f>
        <v>0</v>
      </c>
      <c r="E23" s="774">
        <f t="shared" si="0"/>
        <v>0</v>
      </c>
      <c r="F23" s="774">
        <f t="shared" si="1"/>
        <v>0</v>
      </c>
      <c r="G23" s="774">
        <f t="shared" si="2"/>
        <v>0</v>
      </c>
      <c r="H23" s="491">
        <f>生産誘発額の計算シート!AP19</f>
        <v>0</v>
      </c>
      <c r="I23" s="1137"/>
      <c r="J23" s="774">
        <f t="shared" si="3"/>
        <v>0</v>
      </c>
      <c r="K23" s="774">
        <f t="shared" si="4"/>
        <v>0</v>
      </c>
      <c r="L23" s="774">
        <f t="shared" si="5"/>
        <v>0</v>
      </c>
      <c r="M23" s="1710"/>
      <c r="N23" s="1710"/>
      <c r="O23" s="774">
        <f t="shared" si="6"/>
        <v>0</v>
      </c>
      <c r="P23" s="774">
        <f t="shared" si="7"/>
        <v>0</v>
      </c>
      <c r="Q23" s="774">
        <f>'手順⑭ (3)'!D21</f>
        <v>0</v>
      </c>
      <c r="R23" s="774">
        <f t="shared" si="8"/>
        <v>0</v>
      </c>
      <c r="S23" s="774">
        <f t="shared" si="9"/>
        <v>0</v>
      </c>
      <c r="T23" s="774">
        <f t="shared" si="10"/>
        <v>0</v>
      </c>
      <c r="U23" s="774">
        <f t="shared" si="11"/>
        <v>0</v>
      </c>
      <c r="V23" s="773">
        <f t="shared" si="12"/>
        <v>0</v>
      </c>
    </row>
    <row r="24" spans="2:22" ht="20.25" customHeight="1">
      <c r="B24" s="776" t="s">
        <v>131</v>
      </c>
      <c r="C24" s="928" t="s">
        <v>420</v>
      </c>
      <c r="D24" s="360">
        <f>'用語定義（生産増加）'!E30</f>
        <v>0</v>
      </c>
      <c r="E24" s="774">
        <f t="shared" si="0"/>
        <v>0</v>
      </c>
      <c r="F24" s="774">
        <f t="shared" si="1"/>
        <v>0</v>
      </c>
      <c r="G24" s="774">
        <f t="shared" si="2"/>
        <v>0</v>
      </c>
      <c r="H24" s="491">
        <f>生産誘発額の計算シート!AP20</f>
        <v>0</v>
      </c>
      <c r="I24" s="1137"/>
      <c r="J24" s="774">
        <f t="shared" si="3"/>
        <v>0</v>
      </c>
      <c r="K24" s="774">
        <f t="shared" si="4"/>
        <v>0</v>
      </c>
      <c r="L24" s="774">
        <f t="shared" si="5"/>
        <v>0</v>
      </c>
      <c r="M24" s="1710"/>
      <c r="N24" s="1710"/>
      <c r="O24" s="774">
        <f t="shared" si="6"/>
        <v>0</v>
      </c>
      <c r="P24" s="774">
        <f t="shared" si="7"/>
        <v>0</v>
      </c>
      <c r="Q24" s="774">
        <f>'手順⑭ (3)'!D22</f>
        <v>0</v>
      </c>
      <c r="R24" s="774">
        <f t="shared" si="8"/>
        <v>0</v>
      </c>
      <c r="S24" s="774">
        <f t="shared" si="9"/>
        <v>0</v>
      </c>
      <c r="T24" s="774">
        <f t="shared" si="10"/>
        <v>0</v>
      </c>
      <c r="U24" s="774">
        <f t="shared" si="11"/>
        <v>0</v>
      </c>
      <c r="V24" s="773">
        <f t="shared" si="12"/>
        <v>0</v>
      </c>
    </row>
    <row r="25" spans="2:22" ht="20.25" customHeight="1">
      <c r="B25" s="776" t="s">
        <v>133</v>
      </c>
      <c r="C25" s="928" t="s">
        <v>14</v>
      </c>
      <c r="D25" s="360">
        <f>'用語定義（生産増加）'!E31</f>
        <v>0</v>
      </c>
      <c r="E25" s="774">
        <f t="shared" si="0"/>
        <v>0</v>
      </c>
      <c r="F25" s="774">
        <f t="shared" si="1"/>
        <v>0</v>
      </c>
      <c r="G25" s="774">
        <f t="shared" si="2"/>
        <v>0</v>
      </c>
      <c r="H25" s="491">
        <f>生産誘発額の計算シート!AP21</f>
        <v>0</v>
      </c>
      <c r="I25" s="1137"/>
      <c r="J25" s="774">
        <f t="shared" si="3"/>
        <v>0</v>
      </c>
      <c r="K25" s="774">
        <f t="shared" si="4"/>
        <v>0</v>
      </c>
      <c r="L25" s="774">
        <f t="shared" si="5"/>
        <v>0</v>
      </c>
      <c r="M25" s="1710"/>
      <c r="N25" s="1710"/>
      <c r="O25" s="774">
        <f t="shared" si="6"/>
        <v>0</v>
      </c>
      <c r="P25" s="774">
        <f t="shared" si="7"/>
        <v>0</v>
      </c>
      <c r="Q25" s="774">
        <f>'手順⑭ (3)'!D23</f>
        <v>0</v>
      </c>
      <c r="R25" s="774">
        <f t="shared" si="8"/>
        <v>0</v>
      </c>
      <c r="S25" s="774">
        <f t="shared" si="9"/>
        <v>0</v>
      </c>
      <c r="T25" s="774">
        <f t="shared" si="10"/>
        <v>0</v>
      </c>
      <c r="U25" s="774">
        <f t="shared" si="11"/>
        <v>0</v>
      </c>
      <c r="V25" s="773">
        <f t="shared" si="12"/>
        <v>0</v>
      </c>
    </row>
    <row r="26" spans="2:22" ht="20.25" customHeight="1">
      <c r="B26" s="776" t="s">
        <v>135</v>
      </c>
      <c r="C26" s="928" t="s">
        <v>13</v>
      </c>
      <c r="D26" s="360">
        <f>'用語定義（生産増加）'!E32</f>
        <v>0</v>
      </c>
      <c r="E26" s="774">
        <f t="shared" si="0"/>
        <v>0</v>
      </c>
      <c r="F26" s="774">
        <f t="shared" si="1"/>
        <v>0</v>
      </c>
      <c r="G26" s="774">
        <f t="shared" si="2"/>
        <v>0</v>
      </c>
      <c r="H26" s="491">
        <f>生産誘発額の計算シート!AP22</f>
        <v>0</v>
      </c>
      <c r="I26" s="1137"/>
      <c r="J26" s="774">
        <f t="shared" si="3"/>
        <v>0</v>
      </c>
      <c r="K26" s="774">
        <f t="shared" si="4"/>
        <v>0</v>
      </c>
      <c r="L26" s="774">
        <f t="shared" si="5"/>
        <v>0</v>
      </c>
      <c r="M26" s="1710"/>
      <c r="N26" s="1710"/>
      <c r="O26" s="774">
        <f t="shared" si="6"/>
        <v>0</v>
      </c>
      <c r="P26" s="774">
        <f t="shared" si="7"/>
        <v>0</v>
      </c>
      <c r="Q26" s="774">
        <f>'手順⑭ (3)'!D24</f>
        <v>0</v>
      </c>
      <c r="R26" s="774">
        <f t="shared" si="8"/>
        <v>0</v>
      </c>
      <c r="S26" s="774">
        <f t="shared" si="9"/>
        <v>0</v>
      </c>
      <c r="T26" s="774">
        <f t="shared" si="10"/>
        <v>0</v>
      </c>
      <c r="U26" s="774">
        <f t="shared" si="11"/>
        <v>0</v>
      </c>
      <c r="V26" s="773">
        <f t="shared" si="12"/>
        <v>0</v>
      </c>
    </row>
    <row r="27" spans="2:22" ht="20.25" customHeight="1">
      <c r="B27" s="776" t="s">
        <v>136</v>
      </c>
      <c r="C27" s="928" t="s">
        <v>577</v>
      </c>
      <c r="D27" s="360">
        <f>'用語定義（生産増加）'!E33</f>
        <v>0</v>
      </c>
      <c r="E27" s="774">
        <f t="shared" si="0"/>
        <v>0</v>
      </c>
      <c r="F27" s="774">
        <f t="shared" si="1"/>
        <v>0</v>
      </c>
      <c r="G27" s="774">
        <f t="shared" si="2"/>
        <v>0</v>
      </c>
      <c r="H27" s="491">
        <f>生産誘発額の計算シート!AP23</f>
        <v>0</v>
      </c>
      <c r="I27" s="1137"/>
      <c r="J27" s="774">
        <f t="shared" si="3"/>
        <v>0</v>
      </c>
      <c r="K27" s="774">
        <f t="shared" si="4"/>
        <v>0</v>
      </c>
      <c r="L27" s="774">
        <f t="shared" si="5"/>
        <v>0</v>
      </c>
      <c r="M27" s="1710"/>
      <c r="N27" s="1710"/>
      <c r="O27" s="774">
        <f t="shared" si="6"/>
        <v>0</v>
      </c>
      <c r="P27" s="774">
        <f t="shared" si="7"/>
        <v>0</v>
      </c>
      <c r="Q27" s="774">
        <f>'手順⑭ (3)'!D25</f>
        <v>0</v>
      </c>
      <c r="R27" s="774">
        <f t="shared" si="8"/>
        <v>0</v>
      </c>
      <c r="S27" s="774">
        <f t="shared" si="9"/>
        <v>0</v>
      </c>
      <c r="T27" s="774">
        <f t="shared" si="10"/>
        <v>0</v>
      </c>
      <c r="U27" s="774">
        <f t="shared" si="11"/>
        <v>0</v>
      </c>
      <c r="V27" s="773">
        <f t="shared" si="12"/>
        <v>0</v>
      </c>
    </row>
    <row r="28" spans="2:22" ht="20.25" customHeight="1">
      <c r="B28" s="776" t="s">
        <v>138</v>
      </c>
      <c r="C28" s="928" t="s">
        <v>15</v>
      </c>
      <c r="D28" s="360">
        <f>'用語定義（生産増加）'!E34</f>
        <v>0</v>
      </c>
      <c r="E28" s="774">
        <f t="shared" si="0"/>
        <v>0</v>
      </c>
      <c r="F28" s="774">
        <f t="shared" si="1"/>
        <v>0</v>
      </c>
      <c r="G28" s="774">
        <f t="shared" si="2"/>
        <v>0</v>
      </c>
      <c r="H28" s="491">
        <f>生産誘発額の計算シート!AP24</f>
        <v>0</v>
      </c>
      <c r="I28" s="1137"/>
      <c r="J28" s="774">
        <f t="shared" si="3"/>
        <v>0</v>
      </c>
      <c r="K28" s="774">
        <f t="shared" si="4"/>
        <v>0</v>
      </c>
      <c r="L28" s="774">
        <f t="shared" si="5"/>
        <v>0</v>
      </c>
      <c r="M28" s="1710"/>
      <c r="N28" s="1710"/>
      <c r="O28" s="774">
        <f t="shared" si="6"/>
        <v>0</v>
      </c>
      <c r="P28" s="774">
        <f t="shared" si="7"/>
        <v>0</v>
      </c>
      <c r="Q28" s="774">
        <f>'手順⑭ (3)'!D26</f>
        <v>0</v>
      </c>
      <c r="R28" s="774">
        <f t="shared" si="8"/>
        <v>0</v>
      </c>
      <c r="S28" s="774">
        <f t="shared" si="9"/>
        <v>0</v>
      </c>
      <c r="T28" s="774">
        <f t="shared" si="10"/>
        <v>0</v>
      </c>
      <c r="U28" s="774">
        <f t="shared" si="11"/>
        <v>0</v>
      </c>
      <c r="V28" s="773">
        <f t="shared" si="12"/>
        <v>0</v>
      </c>
    </row>
    <row r="29" spans="2:22" ht="20.25" customHeight="1">
      <c r="B29" s="776" t="s">
        <v>139</v>
      </c>
      <c r="C29" s="928" t="s">
        <v>16</v>
      </c>
      <c r="D29" s="360">
        <f>'用語定義（生産増加）'!E35</f>
        <v>0</v>
      </c>
      <c r="E29" s="774">
        <f t="shared" si="0"/>
        <v>0</v>
      </c>
      <c r="F29" s="774">
        <f t="shared" si="1"/>
        <v>0</v>
      </c>
      <c r="G29" s="774">
        <f t="shared" si="2"/>
        <v>0</v>
      </c>
      <c r="H29" s="491">
        <f>生産誘発額の計算シート!AP25</f>
        <v>0</v>
      </c>
      <c r="I29" s="1137"/>
      <c r="J29" s="774">
        <f t="shared" si="3"/>
        <v>0</v>
      </c>
      <c r="K29" s="774">
        <f t="shared" si="4"/>
        <v>0</v>
      </c>
      <c r="L29" s="774">
        <f t="shared" si="5"/>
        <v>0</v>
      </c>
      <c r="M29" s="1710"/>
      <c r="N29" s="1710"/>
      <c r="O29" s="774">
        <f t="shared" si="6"/>
        <v>0</v>
      </c>
      <c r="P29" s="774">
        <f t="shared" si="7"/>
        <v>0</v>
      </c>
      <c r="Q29" s="774">
        <f>'手順⑭ (3)'!D27</f>
        <v>0</v>
      </c>
      <c r="R29" s="774">
        <f t="shared" si="8"/>
        <v>0</v>
      </c>
      <c r="S29" s="774">
        <f t="shared" si="9"/>
        <v>0</v>
      </c>
      <c r="T29" s="774">
        <f t="shared" si="10"/>
        <v>0</v>
      </c>
      <c r="U29" s="774">
        <f t="shared" si="11"/>
        <v>0</v>
      </c>
      <c r="V29" s="773">
        <f t="shared" si="12"/>
        <v>0</v>
      </c>
    </row>
    <row r="30" spans="2:22" ht="20.25" customHeight="1">
      <c r="B30" s="776" t="s">
        <v>140</v>
      </c>
      <c r="C30" s="928" t="s">
        <v>17</v>
      </c>
      <c r="D30" s="360">
        <f>'用語定義（生産増加）'!E36</f>
        <v>0</v>
      </c>
      <c r="E30" s="774">
        <f t="shared" si="0"/>
        <v>0</v>
      </c>
      <c r="F30" s="774">
        <f t="shared" si="1"/>
        <v>0</v>
      </c>
      <c r="G30" s="774">
        <f t="shared" si="2"/>
        <v>0</v>
      </c>
      <c r="H30" s="491">
        <f>生産誘発額の計算シート!AP26</f>
        <v>0</v>
      </c>
      <c r="I30" s="1137"/>
      <c r="J30" s="774">
        <f t="shared" si="3"/>
        <v>0</v>
      </c>
      <c r="K30" s="774">
        <f t="shared" si="4"/>
        <v>0</v>
      </c>
      <c r="L30" s="774">
        <f t="shared" si="5"/>
        <v>0</v>
      </c>
      <c r="M30" s="1710"/>
      <c r="N30" s="1710"/>
      <c r="O30" s="774">
        <f t="shared" si="6"/>
        <v>0</v>
      </c>
      <c r="P30" s="774">
        <f t="shared" si="7"/>
        <v>0</v>
      </c>
      <c r="Q30" s="774">
        <f>'手順⑭ (3)'!D28</f>
        <v>0</v>
      </c>
      <c r="R30" s="774">
        <f t="shared" si="8"/>
        <v>0</v>
      </c>
      <c r="S30" s="774">
        <f t="shared" si="9"/>
        <v>0</v>
      </c>
      <c r="T30" s="774">
        <f t="shared" si="10"/>
        <v>0</v>
      </c>
      <c r="U30" s="774">
        <f t="shared" si="11"/>
        <v>0</v>
      </c>
      <c r="V30" s="773">
        <f t="shared" si="12"/>
        <v>0</v>
      </c>
    </row>
    <row r="31" spans="2:22" ht="20.25" customHeight="1">
      <c r="B31" s="776" t="s">
        <v>141</v>
      </c>
      <c r="C31" s="928" t="s">
        <v>18</v>
      </c>
      <c r="D31" s="360">
        <f>'用語定義（生産増加）'!E37</f>
        <v>0</v>
      </c>
      <c r="E31" s="774">
        <f t="shared" si="0"/>
        <v>0</v>
      </c>
      <c r="F31" s="774">
        <f t="shared" si="1"/>
        <v>0</v>
      </c>
      <c r="G31" s="774">
        <f t="shared" si="2"/>
        <v>0</v>
      </c>
      <c r="H31" s="491">
        <f>生産誘発額の計算シート!AP27</f>
        <v>0</v>
      </c>
      <c r="I31" s="1137"/>
      <c r="J31" s="774">
        <f t="shared" si="3"/>
        <v>0</v>
      </c>
      <c r="K31" s="774">
        <f t="shared" si="4"/>
        <v>0</v>
      </c>
      <c r="L31" s="774">
        <f t="shared" si="5"/>
        <v>0</v>
      </c>
      <c r="M31" s="1710"/>
      <c r="N31" s="1710"/>
      <c r="O31" s="774">
        <f t="shared" si="6"/>
        <v>0</v>
      </c>
      <c r="P31" s="774">
        <f t="shared" si="7"/>
        <v>0</v>
      </c>
      <c r="Q31" s="774">
        <f>'手順⑭ (3)'!D29</f>
        <v>0</v>
      </c>
      <c r="R31" s="774">
        <f t="shared" si="8"/>
        <v>0</v>
      </c>
      <c r="S31" s="774">
        <f t="shared" si="9"/>
        <v>0</v>
      </c>
      <c r="T31" s="774">
        <f t="shared" si="10"/>
        <v>0</v>
      </c>
      <c r="U31" s="774">
        <f t="shared" si="11"/>
        <v>0</v>
      </c>
      <c r="V31" s="773">
        <f t="shared" si="12"/>
        <v>0</v>
      </c>
    </row>
    <row r="32" spans="2:22" ht="20.25" customHeight="1">
      <c r="B32" s="776" t="s">
        <v>143</v>
      </c>
      <c r="C32" s="928" t="s">
        <v>29</v>
      </c>
      <c r="D32" s="360">
        <f>'用語定義（生産増加）'!E38</f>
        <v>0</v>
      </c>
      <c r="E32" s="774">
        <f t="shared" si="0"/>
        <v>0</v>
      </c>
      <c r="F32" s="774">
        <f t="shared" si="1"/>
        <v>0</v>
      </c>
      <c r="G32" s="774">
        <f t="shared" si="2"/>
        <v>0</v>
      </c>
      <c r="H32" s="491">
        <f>生産誘発額の計算シート!AP28</f>
        <v>0</v>
      </c>
      <c r="I32" s="1137"/>
      <c r="J32" s="774">
        <f t="shared" si="3"/>
        <v>0</v>
      </c>
      <c r="K32" s="774">
        <f t="shared" si="4"/>
        <v>0</v>
      </c>
      <c r="L32" s="774">
        <f t="shared" si="5"/>
        <v>0</v>
      </c>
      <c r="M32" s="1710"/>
      <c r="N32" s="1710"/>
      <c r="O32" s="774">
        <f t="shared" si="6"/>
        <v>0</v>
      </c>
      <c r="P32" s="774">
        <f t="shared" si="7"/>
        <v>0</v>
      </c>
      <c r="Q32" s="774">
        <f>'手順⑭ (3)'!D30</f>
        <v>0</v>
      </c>
      <c r="R32" s="774">
        <f t="shared" si="8"/>
        <v>0</v>
      </c>
      <c r="S32" s="774">
        <f t="shared" si="9"/>
        <v>0</v>
      </c>
      <c r="T32" s="774">
        <f t="shared" si="10"/>
        <v>0</v>
      </c>
      <c r="U32" s="774">
        <f t="shared" si="11"/>
        <v>0</v>
      </c>
      <c r="V32" s="773">
        <f t="shared" si="12"/>
        <v>0</v>
      </c>
    </row>
    <row r="33" spans="2:22" ht="20.25" customHeight="1">
      <c r="B33" s="776" t="s">
        <v>145</v>
      </c>
      <c r="C33" s="928" t="s">
        <v>30</v>
      </c>
      <c r="D33" s="360">
        <f>'用語定義（生産増加）'!E39</f>
        <v>0</v>
      </c>
      <c r="E33" s="774">
        <f t="shared" si="0"/>
        <v>0</v>
      </c>
      <c r="F33" s="774">
        <f t="shared" si="1"/>
        <v>0</v>
      </c>
      <c r="G33" s="774">
        <f t="shared" si="2"/>
        <v>0</v>
      </c>
      <c r="H33" s="491">
        <f>生産誘発額の計算シート!AP29</f>
        <v>0</v>
      </c>
      <c r="I33" s="1137"/>
      <c r="J33" s="774">
        <f t="shared" si="3"/>
        <v>0</v>
      </c>
      <c r="K33" s="774">
        <f t="shared" si="4"/>
        <v>0</v>
      </c>
      <c r="L33" s="774">
        <f t="shared" si="5"/>
        <v>0</v>
      </c>
      <c r="M33" s="1710"/>
      <c r="N33" s="1710"/>
      <c r="O33" s="774">
        <f t="shared" si="6"/>
        <v>0</v>
      </c>
      <c r="P33" s="774">
        <f t="shared" si="7"/>
        <v>0</v>
      </c>
      <c r="Q33" s="774">
        <f>'手順⑭ (3)'!D31</f>
        <v>0</v>
      </c>
      <c r="R33" s="774">
        <f t="shared" si="8"/>
        <v>0</v>
      </c>
      <c r="S33" s="774">
        <f t="shared" si="9"/>
        <v>0</v>
      </c>
      <c r="T33" s="774">
        <f t="shared" si="10"/>
        <v>0</v>
      </c>
      <c r="U33" s="774">
        <f t="shared" si="11"/>
        <v>0</v>
      </c>
      <c r="V33" s="773">
        <f t="shared" si="12"/>
        <v>0</v>
      </c>
    </row>
    <row r="34" spans="2:22" ht="20.25" customHeight="1">
      <c r="B34" s="776" t="s">
        <v>146</v>
      </c>
      <c r="C34" s="928" t="s">
        <v>19</v>
      </c>
      <c r="D34" s="360">
        <f>'用語定義（生産増加）'!E40</f>
        <v>0</v>
      </c>
      <c r="E34" s="774">
        <f t="shared" si="0"/>
        <v>0</v>
      </c>
      <c r="F34" s="774">
        <f t="shared" si="1"/>
        <v>0</v>
      </c>
      <c r="G34" s="774">
        <f t="shared" si="2"/>
        <v>0</v>
      </c>
      <c r="H34" s="491">
        <f>生産誘発額の計算シート!AP30</f>
        <v>0</v>
      </c>
      <c r="I34" s="1137"/>
      <c r="J34" s="774">
        <f t="shared" si="3"/>
        <v>0</v>
      </c>
      <c r="K34" s="774">
        <f t="shared" si="4"/>
        <v>0</v>
      </c>
      <c r="L34" s="774">
        <f t="shared" si="5"/>
        <v>0</v>
      </c>
      <c r="M34" s="1710"/>
      <c r="N34" s="1710"/>
      <c r="O34" s="774">
        <f t="shared" si="6"/>
        <v>0</v>
      </c>
      <c r="P34" s="774">
        <f t="shared" si="7"/>
        <v>0</v>
      </c>
      <c r="Q34" s="774">
        <f>'手順⑭ (3)'!D32</f>
        <v>0</v>
      </c>
      <c r="R34" s="774">
        <f t="shared" si="8"/>
        <v>0</v>
      </c>
      <c r="S34" s="774">
        <f t="shared" si="9"/>
        <v>0</v>
      </c>
      <c r="T34" s="774">
        <f t="shared" si="10"/>
        <v>0</v>
      </c>
      <c r="U34" s="774">
        <f t="shared" si="11"/>
        <v>0</v>
      </c>
      <c r="V34" s="773">
        <f t="shared" si="12"/>
        <v>0</v>
      </c>
    </row>
    <row r="35" spans="2:22" ht="20.25" customHeight="1">
      <c r="B35" s="776" t="s">
        <v>147</v>
      </c>
      <c r="C35" s="928" t="s">
        <v>20</v>
      </c>
      <c r="D35" s="360">
        <f>'用語定義（生産増加）'!E41</f>
        <v>0</v>
      </c>
      <c r="E35" s="774">
        <f t="shared" si="0"/>
        <v>0</v>
      </c>
      <c r="F35" s="774">
        <f t="shared" si="1"/>
        <v>0</v>
      </c>
      <c r="G35" s="774">
        <f t="shared" si="2"/>
        <v>0</v>
      </c>
      <c r="H35" s="491">
        <f>生産誘発額の計算シート!AP31</f>
        <v>0</v>
      </c>
      <c r="I35" s="1137"/>
      <c r="J35" s="774">
        <f t="shared" si="3"/>
        <v>0</v>
      </c>
      <c r="K35" s="774">
        <f t="shared" si="4"/>
        <v>0</v>
      </c>
      <c r="L35" s="774">
        <f t="shared" si="5"/>
        <v>0</v>
      </c>
      <c r="M35" s="1710"/>
      <c r="N35" s="1710"/>
      <c r="O35" s="774">
        <f t="shared" si="6"/>
        <v>0</v>
      </c>
      <c r="P35" s="774">
        <f t="shared" si="7"/>
        <v>0</v>
      </c>
      <c r="Q35" s="774">
        <f>'手順⑭ (3)'!D33</f>
        <v>0</v>
      </c>
      <c r="R35" s="774">
        <f t="shared" si="8"/>
        <v>0</v>
      </c>
      <c r="S35" s="774">
        <f t="shared" si="9"/>
        <v>0</v>
      </c>
      <c r="T35" s="774">
        <f t="shared" si="10"/>
        <v>0</v>
      </c>
      <c r="U35" s="774">
        <f t="shared" si="11"/>
        <v>0</v>
      </c>
      <c r="V35" s="773">
        <f t="shared" si="12"/>
        <v>0</v>
      </c>
    </row>
    <row r="36" spans="2:22" ht="20.25" customHeight="1">
      <c r="B36" s="776" t="s">
        <v>149</v>
      </c>
      <c r="C36" s="928" t="s">
        <v>21</v>
      </c>
      <c r="D36" s="360">
        <f>'用語定義（生産増加）'!E42</f>
        <v>0</v>
      </c>
      <c r="E36" s="774">
        <f t="shared" si="0"/>
        <v>0</v>
      </c>
      <c r="F36" s="774">
        <f t="shared" si="1"/>
        <v>0</v>
      </c>
      <c r="G36" s="774">
        <f t="shared" si="2"/>
        <v>0</v>
      </c>
      <c r="H36" s="491">
        <f>生産誘発額の計算シート!AP32</f>
        <v>0</v>
      </c>
      <c r="I36" s="1137"/>
      <c r="J36" s="774">
        <f t="shared" si="3"/>
        <v>0</v>
      </c>
      <c r="K36" s="774">
        <f t="shared" si="4"/>
        <v>0</v>
      </c>
      <c r="L36" s="774">
        <f t="shared" si="5"/>
        <v>0</v>
      </c>
      <c r="M36" s="1710"/>
      <c r="N36" s="1710"/>
      <c r="O36" s="774">
        <f t="shared" si="6"/>
        <v>0</v>
      </c>
      <c r="P36" s="774">
        <f t="shared" si="7"/>
        <v>0</v>
      </c>
      <c r="Q36" s="774">
        <f>'手順⑭ (3)'!D34</f>
        <v>0</v>
      </c>
      <c r="R36" s="774">
        <f t="shared" si="8"/>
        <v>0</v>
      </c>
      <c r="S36" s="774">
        <f t="shared" si="9"/>
        <v>0</v>
      </c>
      <c r="T36" s="774">
        <f t="shared" si="10"/>
        <v>0</v>
      </c>
      <c r="U36" s="774">
        <f t="shared" si="11"/>
        <v>0</v>
      </c>
      <c r="V36" s="773">
        <f t="shared" si="12"/>
        <v>0</v>
      </c>
    </row>
    <row r="37" spans="2:22" ht="20.25" customHeight="1">
      <c r="B37" s="776" t="s">
        <v>151</v>
      </c>
      <c r="C37" s="928" t="s">
        <v>32</v>
      </c>
      <c r="D37" s="360">
        <f>'用語定義（生産増加）'!E43</f>
        <v>0</v>
      </c>
      <c r="E37" s="774">
        <f t="shared" si="0"/>
        <v>0</v>
      </c>
      <c r="F37" s="774">
        <f t="shared" si="1"/>
        <v>0</v>
      </c>
      <c r="G37" s="774">
        <f t="shared" si="2"/>
        <v>0</v>
      </c>
      <c r="H37" s="491">
        <f>生産誘発額の計算シート!AP33</f>
        <v>0</v>
      </c>
      <c r="I37" s="1137"/>
      <c r="J37" s="774">
        <f t="shared" si="3"/>
        <v>0</v>
      </c>
      <c r="K37" s="774">
        <f t="shared" si="4"/>
        <v>0</v>
      </c>
      <c r="L37" s="774">
        <f t="shared" si="5"/>
        <v>0</v>
      </c>
      <c r="M37" s="1710"/>
      <c r="N37" s="1710"/>
      <c r="O37" s="774">
        <f t="shared" si="6"/>
        <v>0</v>
      </c>
      <c r="P37" s="774">
        <f t="shared" si="7"/>
        <v>0</v>
      </c>
      <c r="Q37" s="774">
        <f>'手順⑭ (3)'!D35</f>
        <v>0</v>
      </c>
      <c r="R37" s="774">
        <f t="shared" si="8"/>
        <v>0</v>
      </c>
      <c r="S37" s="774">
        <f t="shared" si="9"/>
        <v>0</v>
      </c>
      <c r="T37" s="774">
        <f t="shared" si="10"/>
        <v>0</v>
      </c>
      <c r="U37" s="774">
        <f t="shared" si="11"/>
        <v>0</v>
      </c>
      <c r="V37" s="773">
        <f t="shared" si="12"/>
        <v>0</v>
      </c>
    </row>
    <row r="38" spans="2:22" ht="20.25" customHeight="1">
      <c r="B38" s="776" t="s">
        <v>153</v>
      </c>
      <c r="C38" s="928" t="s">
        <v>22</v>
      </c>
      <c r="D38" s="360">
        <f>'用語定義（生産増加）'!E44</f>
        <v>0</v>
      </c>
      <c r="E38" s="774">
        <f t="shared" si="0"/>
        <v>0</v>
      </c>
      <c r="F38" s="774">
        <f t="shared" si="1"/>
        <v>0</v>
      </c>
      <c r="G38" s="774">
        <f t="shared" si="2"/>
        <v>0</v>
      </c>
      <c r="H38" s="491">
        <f>生産誘発額の計算シート!AP34</f>
        <v>0</v>
      </c>
      <c r="I38" s="1137"/>
      <c r="J38" s="774">
        <f t="shared" si="3"/>
        <v>0</v>
      </c>
      <c r="K38" s="774">
        <f t="shared" si="4"/>
        <v>0</v>
      </c>
      <c r="L38" s="774">
        <f t="shared" si="5"/>
        <v>0</v>
      </c>
      <c r="M38" s="1710"/>
      <c r="N38" s="1710"/>
      <c r="O38" s="774">
        <f t="shared" si="6"/>
        <v>0</v>
      </c>
      <c r="P38" s="774">
        <f t="shared" si="7"/>
        <v>0</v>
      </c>
      <c r="Q38" s="774">
        <f>'手順⑭ (3)'!D36</f>
        <v>0</v>
      </c>
      <c r="R38" s="774">
        <f t="shared" si="8"/>
        <v>0</v>
      </c>
      <c r="S38" s="774">
        <f t="shared" si="9"/>
        <v>0</v>
      </c>
      <c r="T38" s="774">
        <f t="shared" si="10"/>
        <v>0</v>
      </c>
      <c r="U38" s="774">
        <f t="shared" si="11"/>
        <v>0</v>
      </c>
      <c r="V38" s="773">
        <f t="shared" si="12"/>
        <v>0</v>
      </c>
    </row>
    <row r="39" spans="2:22" ht="20.25" customHeight="1">
      <c r="B39" s="776" t="s">
        <v>155</v>
      </c>
      <c r="C39" s="928" t="s">
        <v>23</v>
      </c>
      <c r="D39" s="360">
        <f>'用語定義（生産増加）'!E45</f>
        <v>0</v>
      </c>
      <c r="E39" s="774">
        <f t="shared" si="0"/>
        <v>0</v>
      </c>
      <c r="F39" s="774">
        <f t="shared" si="1"/>
        <v>0</v>
      </c>
      <c r="G39" s="774">
        <f t="shared" si="2"/>
        <v>0</v>
      </c>
      <c r="H39" s="491">
        <f>生産誘発額の計算シート!AP35</f>
        <v>0</v>
      </c>
      <c r="I39" s="1137"/>
      <c r="J39" s="774">
        <f t="shared" si="3"/>
        <v>0</v>
      </c>
      <c r="K39" s="774">
        <f t="shared" si="4"/>
        <v>0</v>
      </c>
      <c r="L39" s="774">
        <f t="shared" si="5"/>
        <v>0</v>
      </c>
      <c r="M39" s="1710"/>
      <c r="N39" s="1710"/>
      <c r="O39" s="774">
        <f t="shared" si="6"/>
        <v>0</v>
      </c>
      <c r="P39" s="774">
        <f t="shared" si="7"/>
        <v>0</v>
      </c>
      <c r="Q39" s="774">
        <f>'手順⑭ (3)'!D37</f>
        <v>0</v>
      </c>
      <c r="R39" s="774">
        <f t="shared" si="8"/>
        <v>0</v>
      </c>
      <c r="S39" s="774">
        <f t="shared" si="9"/>
        <v>0</v>
      </c>
      <c r="T39" s="774">
        <f t="shared" si="10"/>
        <v>0</v>
      </c>
      <c r="U39" s="774">
        <f t="shared" si="11"/>
        <v>0</v>
      </c>
      <c r="V39" s="773">
        <f t="shared" si="12"/>
        <v>0</v>
      </c>
    </row>
    <row r="40" spans="2:22" ht="20.25" customHeight="1">
      <c r="B40" s="776" t="s">
        <v>156</v>
      </c>
      <c r="C40" s="928" t="s">
        <v>24</v>
      </c>
      <c r="D40" s="360">
        <f>'用語定義（生産増加）'!E46</f>
        <v>0</v>
      </c>
      <c r="E40" s="774">
        <f t="shared" si="0"/>
        <v>0</v>
      </c>
      <c r="F40" s="774">
        <f t="shared" si="1"/>
        <v>0</v>
      </c>
      <c r="G40" s="774">
        <f t="shared" si="2"/>
        <v>0</v>
      </c>
      <c r="H40" s="491">
        <f>生産誘発額の計算シート!AP36</f>
        <v>0</v>
      </c>
      <c r="I40" s="1137"/>
      <c r="J40" s="774">
        <f t="shared" si="3"/>
        <v>0</v>
      </c>
      <c r="K40" s="774">
        <f t="shared" si="4"/>
        <v>0</v>
      </c>
      <c r="L40" s="774">
        <f t="shared" si="5"/>
        <v>0</v>
      </c>
      <c r="M40" s="1710"/>
      <c r="N40" s="1710"/>
      <c r="O40" s="774">
        <f t="shared" si="6"/>
        <v>0</v>
      </c>
      <c r="P40" s="774">
        <f t="shared" si="7"/>
        <v>0</v>
      </c>
      <c r="Q40" s="774">
        <f>'手順⑭ (3)'!D38</f>
        <v>0</v>
      </c>
      <c r="R40" s="774">
        <f t="shared" si="8"/>
        <v>0</v>
      </c>
      <c r="S40" s="774">
        <f t="shared" si="9"/>
        <v>0</v>
      </c>
      <c r="T40" s="774">
        <f t="shared" si="10"/>
        <v>0</v>
      </c>
      <c r="U40" s="774">
        <f t="shared" si="11"/>
        <v>0</v>
      </c>
      <c r="V40" s="773">
        <f t="shared" si="12"/>
        <v>0</v>
      </c>
    </row>
    <row r="41" spans="2:22" ht="20.25" customHeight="1">
      <c r="B41" s="776" t="s">
        <v>158</v>
      </c>
      <c r="C41" s="928" t="s">
        <v>31</v>
      </c>
      <c r="D41" s="360">
        <f>'用語定義（生産増加）'!E47</f>
        <v>0</v>
      </c>
      <c r="E41" s="774">
        <f t="shared" si="0"/>
        <v>0</v>
      </c>
      <c r="F41" s="774">
        <f t="shared" si="1"/>
        <v>0</v>
      </c>
      <c r="G41" s="774">
        <f t="shared" si="2"/>
        <v>0</v>
      </c>
      <c r="H41" s="491">
        <f>生産誘発額の計算シート!AP37</f>
        <v>0</v>
      </c>
      <c r="I41" s="1137"/>
      <c r="J41" s="774">
        <f t="shared" si="3"/>
        <v>0</v>
      </c>
      <c r="K41" s="774">
        <f t="shared" si="4"/>
        <v>0</v>
      </c>
      <c r="L41" s="774">
        <f t="shared" si="5"/>
        <v>0</v>
      </c>
      <c r="M41" s="1710"/>
      <c r="N41" s="1710"/>
      <c r="O41" s="774">
        <f t="shared" si="6"/>
        <v>0</v>
      </c>
      <c r="P41" s="774">
        <f t="shared" si="7"/>
        <v>0</v>
      </c>
      <c r="Q41" s="774">
        <f>'手順⑭ (3)'!D39</f>
        <v>0</v>
      </c>
      <c r="R41" s="774">
        <f t="shared" si="8"/>
        <v>0</v>
      </c>
      <c r="S41" s="774">
        <f t="shared" si="9"/>
        <v>0</v>
      </c>
      <c r="T41" s="774">
        <f t="shared" si="10"/>
        <v>0</v>
      </c>
      <c r="U41" s="774">
        <f t="shared" si="11"/>
        <v>0</v>
      </c>
      <c r="V41" s="773">
        <f t="shared" si="12"/>
        <v>0</v>
      </c>
    </row>
    <row r="42" spans="2:22" ht="20.25" customHeight="1">
      <c r="B42" s="776" t="s">
        <v>160</v>
      </c>
      <c r="C42" s="928" t="s">
        <v>447</v>
      </c>
      <c r="D42" s="360">
        <f>'用語定義（生産増加）'!E48</f>
        <v>0</v>
      </c>
      <c r="E42" s="774">
        <f t="shared" si="0"/>
        <v>0</v>
      </c>
      <c r="F42" s="774">
        <f t="shared" si="1"/>
        <v>0</v>
      </c>
      <c r="G42" s="774">
        <f t="shared" si="2"/>
        <v>0</v>
      </c>
      <c r="H42" s="491">
        <f>生産誘発額の計算シート!AP38</f>
        <v>0</v>
      </c>
      <c r="I42" s="1137"/>
      <c r="J42" s="774">
        <f t="shared" si="3"/>
        <v>0</v>
      </c>
      <c r="K42" s="774">
        <f t="shared" si="4"/>
        <v>0</v>
      </c>
      <c r="L42" s="774">
        <f t="shared" si="5"/>
        <v>0</v>
      </c>
      <c r="M42" s="1710"/>
      <c r="N42" s="1710"/>
      <c r="O42" s="774">
        <f t="shared" si="6"/>
        <v>0</v>
      </c>
      <c r="P42" s="774">
        <f t="shared" si="7"/>
        <v>0</v>
      </c>
      <c r="Q42" s="774">
        <f>'手順⑭ (3)'!D40</f>
        <v>0</v>
      </c>
      <c r="R42" s="774">
        <f t="shared" si="8"/>
        <v>0</v>
      </c>
      <c r="S42" s="774">
        <f t="shared" si="9"/>
        <v>0</v>
      </c>
      <c r="T42" s="774">
        <f t="shared" si="10"/>
        <v>0</v>
      </c>
      <c r="U42" s="774">
        <f t="shared" si="11"/>
        <v>0</v>
      </c>
      <c r="V42" s="773">
        <f t="shared" si="12"/>
        <v>0</v>
      </c>
    </row>
    <row r="43" spans="2:22" ht="20.25" customHeight="1">
      <c r="B43" s="776" t="s">
        <v>162</v>
      </c>
      <c r="C43" s="928" t="s">
        <v>25</v>
      </c>
      <c r="D43" s="360">
        <f>'用語定義（生産増加）'!E49</f>
        <v>0</v>
      </c>
      <c r="E43" s="774">
        <f t="shared" si="0"/>
        <v>0</v>
      </c>
      <c r="F43" s="774">
        <f t="shared" si="1"/>
        <v>0</v>
      </c>
      <c r="G43" s="774">
        <f t="shared" si="2"/>
        <v>0</v>
      </c>
      <c r="H43" s="491">
        <f>生産誘発額の計算シート!AP39</f>
        <v>0</v>
      </c>
      <c r="I43" s="1137"/>
      <c r="J43" s="774">
        <f t="shared" si="3"/>
        <v>0</v>
      </c>
      <c r="K43" s="774">
        <f t="shared" si="4"/>
        <v>0</v>
      </c>
      <c r="L43" s="774">
        <f t="shared" si="5"/>
        <v>0</v>
      </c>
      <c r="M43" s="1710"/>
      <c r="N43" s="1710"/>
      <c r="O43" s="774">
        <f t="shared" si="6"/>
        <v>0</v>
      </c>
      <c r="P43" s="774">
        <f t="shared" si="7"/>
        <v>0</v>
      </c>
      <c r="Q43" s="774">
        <f>'手順⑭ (3)'!D41</f>
        <v>0</v>
      </c>
      <c r="R43" s="774">
        <f t="shared" si="8"/>
        <v>0</v>
      </c>
      <c r="S43" s="774">
        <f t="shared" si="9"/>
        <v>0</v>
      </c>
      <c r="T43" s="774">
        <f t="shared" si="10"/>
        <v>0</v>
      </c>
      <c r="U43" s="774">
        <f t="shared" si="11"/>
        <v>0</v>
      </c>
      <c r="V43" s="773">
        <f t="shared" si="12"/>
        <v>0</v>
      </c>
    </row>
    <row r="44" spans="2:22" ht="20.25" customHeight="1">
      <c r="B44" s="776" t="s">
        <v>164</v>
      </c>
      <c r="C44" s="928" t="s">
        <v>26</v>
      </c>
      <c r="D44" s="360">
        <f>'用語定義（生産増加）'!E50</f>
        <v>0</v>
      </c>
      <c r="E44" s="774">
        <f t="shared" si="0"/>
        <v>0</v>
      </c>
      <c r="F44" s="774">
        <f t="shared" si="1"/>
        <v>0</v>
      </c>
      <c r="G44" s="774">
        <f t="shared" si="2"/>
        <v>0</v>
      </c>
      <c r="H44" s="491">
        <f>生産誘発額の計算シート!AP40</f>
        <v>0</v>
      </c>
      <c r="I44" s="1137"/>
      <c r="J44" s="774">
        <f t="shared" si="3"/>
        <v>0</v>
      </c>
      <c r="K44" s="774">
        <f t="shared" si="4"/>
        <v>0</v>
      </c>
      <c r="L44" s="774">
        <f t="shared" si="5"/>
        <v>0</v>
      </c>
      <c r="M44" s="1710"/>
      <c r="N44" s="1710"/>
      <c r="O44" s="774">
        <f t="shared" si="6"/>
        <v>0</v>
      </c>
      <c r="P44" s="774">
        <f t="shared" si="7"/>
        <v>0</v>
      </c>
      <c r="Q44" s="774">
        <f>'手順⑭ (3)'!D42</f>
        <v>0</v>
      </c>
      <c r="R44" s="774">
        <f t="shared" si="8"/>
        <v>0</v>
      </c>
      <c r="S44" s="774">
        <f t="shared" si="9"/>
        <v>0</v>
      </c>
      <c r="T44" s="774">
        <f t="shared" si="10"/>
        <v>0</v>
      </c>
      <c r="U44" s="774">
        <f t="shared" si="11"/>
        <v>0</v>
      </c>
      <c r="V44" s="773">
        <f t="shared" si="12"/>
        <v>0</v>
      </c>
    </row>
    <row r="45" spans="2:22" ht="20.25" customHeight="1">
      <c r="B45" s="776" t="s">
        <v>166</v>
      </c>
      <c r="C45" s="928" t="s">
        <v>27</v>
      </c>
      <c r="D45" s="360">
        <f>'用語定義（生産増加）'!E51</f>
        <v>0</v>
      </c>
      <c r="E45" s="774">
        <f t="shared" si="0"/>
        <v>0</v>
      </c>
      <c r="F45" s="774">
        <f t="shared" si="1"/>
        <v>0</v>
      </c>
      <c r="G45" s="774">
        <f t="shared" si="2"/>
        <v>0</v>
      </c>
      <c r="H45" s="491">
        <f>生産誘発額の計算シート!AP41</f>
        <v>0</v>
      </c>
      <c r="I45" s="1137"/>
      <c r="J45" s="774">
        <f t="shared" si="3"/>
        <v>0</v>
      </c>
      <c r="K45" s="774">
        <f t="shared" si="4"/>
        <v>0</v>
      </c>
      <c r="L45" s="774">
        <f t="shared" si="5"/>
        <v>0</v>
      </c>
      <c r="M45" s="1710"/>
      <c r="N45" s="1710"/>
      <c r="O45" s="774">
        <f t="shared" si="6"/>
        <v>0</v>
      </c>
      <c r="P45" s="774">
        <f t="shared" si="7"/>
        <v>0</v>
      </c>
      <c r="Q45" s="774">
        <f>'手順⑭ (3)'!D43</f>
        <v>0</v>
      </c>
      <c r="R45" s="774">
        <f t="shared" si="8"/>
        <v>0</v>
      </c>
      <c r="S45" s="774">
        <f t="shared" si="9"/>
        <v>0</v>
      </c>
      <c r="T45" s="774">
        <f t="shared" si="10"/>
        <v>0</v>
      </c>
      <c r="U45" s="774">
        <f t="shared" si="11"/>
        <v>0</v>
      </c>
      <c r="V45" s="773">
        <f t="shared" si="12"/>
        <v>0</v>
      </c>
    </row>
    <row r="46" spans="2:22" ht="20.25" customHeight="1">
      <c r="B46" s="776" t="s">
        <v>168</v>
      </c>
      <c r="C46" s="928" t="s">
        <v>28</v>
      </c>
      <c r="D46" s="360">
        <f>'用語定義（生産増加）'!E52</f>
        <v>0</v>
      </c>
      <c r="E46" s="774">
        <f t="shared" si="0"/>
        <v>0</v>
      </c>
      <c r="F46" s="774">
        <f t="shared" si="1"/>
        <v>0</v>
      </c>
      <c r="G46" s="774">
        <f t="shared" si="2"/>
        <v>0</v>
      </c>
      <c r="H46" s="491">
        <f>生産誘発額の計算シート!AP42</f>
        <v>0</v>
      </c>
      <c r="I46" s="1137"/>
      <c r="J46" s="774">
        <f t="shared" si="3"/>
        <v>0</v>
      </c>
      <c r="K46" s="774">
        <f t="shared" si="4"/>
        <v>0</v>
      </c>
      <c r="L46" s="774">
        <f t="shared" si="5"/>
        <v>0</v>
      </c>
      <c r="M46" s="1711"/>
      <c r="N46" s="1711"/>
      <c r="O46" s="774">
        <f t="shared" si="6"/>
        <v>0</v>
      </c>
      <c r="P46" s="774">
        <f t="shared" si="7"/>
        <v>0</v>
      </c>
      <c r="Q46" s="774">
        <f>'手順⑭ (3)'!D44</f>
        <v>0</v>
      </c>
      <c r="R46" s="774">
        <f t="shared" si="8"/>
        <v>0</v>
      </c>
      <c r="S46" s="774">
        <f t="shared" si="9"/>
        <v>0</v>
      </c>
      <c r="T46" s="774">
        <f t="shared" si="10"/>
        <v>0</v>
      </c>
      <c r="U46" s="774">
        <f t="shared" si="11"/>
        <v>0</v>
      </c>
      <c r="V46" s="773">
        <f t="shared" si="12"/>
        <v>0</v>
      </c>
    </row>
    <row r="47" spans="2:22" ht="20.25" customHeight="1">
      <c r="B47" s="772"/>
      <c r="C47" s="926" t="s">
        <v>578</v>
      </c>
      <c r="D47" s="949">
        <f>SUM(D8:D46)</f>
        <v>0</v>
      </c>
      <c r="E47" s="770">
        <f>SUM(E8:E46)</f>
        <v>0</v>
      </c>
      <c r="F47" s="770">
        <f>SUM(F8:F46)</f>
        <v>0</v>
      </c>
      <c r="G47" s="770">
        <f>SUM(G8:G46)</f>
        <v>0</v>
      </c>
      <c r="H47" s="1079">
        <f>SUM(H8:H46)</f>
        <v>0</v>
      </c>
      <c r="I47" s="1136"/>
      <c r="J47" s="770">
        <f>SUM(J8:J46)</f>
        <v>0</v>
      </c>
      <c r="K47" s="770">
        <f>SUM(K8:K46)</f>
        <v>0</v>
      </c>
      <c r="L47" s="770">
        <f>SUM(L8:L46)</f>
        <v>0</v>
      </c>
      <c r="M47" s="770">
        <f>G47+L47</f>
        <v>0</v>
      </c>
      <c r="N47" s="770">
        <f>M47*I138</f>
        <v>0</v>
      </c>
      <c r="O47" s="770">
        <f>N47</f>
        <v>0</v>
      </c>
      <c r="P47" s="770">
        <f t="shared" ref="P47:V47" si="13">SUM(P8:P46)</f>
        <v>0</v>
      </c>
      <c r="Q47" s="770">
        <f t="shared" si="13"/>
        <v>0</v>
      </c>
      <c r="R47" s="770">
        <f t="shared" si="13"/>
        <v>0</v>
      </c>
      <c r="S47" s="770">
        <f t="shared" si="13"/>
        <v>0</v>
      </c>
      <c r="T47" s="770">
        <f t="shared" si="13"/>
        <v>0</v>
      </c>
      <c r="U47" s="770">
        <f t="shared" si="13"/>
        <v>0</v>
      </c>
      <c r="V47" s="769">
        <f t="shared" si="13"/>
        <v>0</v>
      </c>
    </row>
    <row r="48" spans="2:22" ht="20.25" customHeight="1">
      <c r="B48" s="958"/>
      <c r="C48" s="958"/>
      <c r="D48" s="789"/>
      <c r="E48" s="957"/>
      <c r="F48" s="789"/>
      <c r="G48" s="789"/>
      <c r="H48" s="789"/>
      <c r="I48" s="789"/>
      <c r="J48" s="789"/>
      <c r="K48" s="789"/>
      <c r="L48" s="789"/>
      <c r="M48" s="789"/>
      <c r="N48" s="789"/>
      <c r="O48" s="789"/>
      <c r="P48" s="789"/>
      <c r="Q48" s="789"/>
      <c r="R48" s="789"/>
      <c r="S48" s="789"/>
      <c r="T48" s="789"/>
      <c r="U48" s="789"/>
      <c r="V48" s="789"/>
    </row>
    <row r="49" spans="2:11" ht="20.25" customHeight="1">
      <c r="J49" s="788"/>
      <c r="K49" s="788" t="s">
        <v>764</v>
      </c>
    </row>
    <row r="50" spans="2:11" s="812" customFormat="1" ht="20.25" customHeight="1">
      <c r="B50" s="787"/>
      <c r="C50" s="956"/>
      <c r="D50" s="1743" t="s">
        <v>637</v>
      </c>
      <c r="E50" s="1744"/>
      <c r="F50" s="1704" t="s">
        <v>728</v>
      </c>
      <c r="G50" s="1705"/>
      <c r="H50" s="1704" t="s">
        <v>750</v>
      </c>
      <c r="I50" s="1705"/>
      <c r="J50" s="1704" t="s">
        <v>681</v>
      </c>
      <c r="K50" s="1706"/>
    </row>
    <row r="51" spans="2:11" s="810" customFormat="1" ht="36" customHeight="1">
      <c r="B51" s="785"/>
      <c r="C51" s="955"/>
      <c r="D51" s="954" t="s">
        <v>765</v>
      </c>
      <c r="E51" s="783" t="s">
        <v>766</v>
      </c>
      <c r="F51" s="783" t="s">
        <v>767</v>
      </c>
      <c r="G51" s="783" t="s">
        <v>768</v>
      </c>
      <c r="H51" s="783" t="s">
        <v>769</v>
      </c>
      <c r="I51" s="783" t="s">
        <v>770</v>
      </c>
      <c r="J51" s="783" t="s">
        <v>771</v>
      </c>
      <c r="K51" s="782" t="s">
        <v>772</v>
      </c>
    </row>
    <row r="52" spans="2:11" s="808" customFormat="1" ht="20.25" customHeight="1">
      <c r="B52" s="1745" t="s">
        <v>628</v>
      </c>
      <c r="C52" s="1745"/>
      <c r="D52" s="953" t="s">
        <v>688</v>
      </c>
      <c r="E52" s="781" t="s">
        <v>691</v>
      </c>
      <c r="F52" s="781" t="s">
        <v>694</v>
      </c>
      <c r="G52" s="781" t="s">
        <v>697</v>
      </c>
      <c r="H52" s="781" t="s">
        <v>700</v>
      </c>
      <c r="I52" s="781" t="s">
        <v>703</v>
      </c>
      <c r="J52" s="781" t="s">
        <v>706</v>
      </c>
      <c r="K52" s="780" t="s">
        <v>709</v>
      </c>
    </row>
    <row r="53" spans="2:11" s="805" customFormat="1" ht="20.25" customHeight="1">
      <c r="B53" s="1746" t="s">
        <v>630</v>
      </c>
      <c r="C53" s="1746"/>
      <c r="D53" s="952" t="s">
        <v>773</v>
      </c>
      <c r="E53" s="779" t="s">
        <v>774</v>
      </c>
      <c r="F53" s="779" t="s">
        <v>775</v>
      </c>
      <c r="G53" s="779" t="s">
        <v>776</v>
      </c>
      <c r="H53" s="779" t="s">
        <v>777</v>
      </c>
      <c r="I53" s="779" t="s">
        <v>778</v>
      </c>
      <c r="J53" s="779" t="s">
        <v>708</v>
      </c>
      <c r="K53" s="778" t="s">
        <v>711</v>
      </c>
    </row>
    <row r="54" spans="2:11" s="805" customFormat="1" ht="20.25" customHeight="1">
      <c r="B54" s="776" t="s">
        <v>263</v>
      </c>
      <c r="C54" s="931" t="s">
        <v>0</v>
      </c>
      <c r="D54" s="951">
        <f t="shared" ref="D54:D92" si="14">ROUND(E8*K99,0)</f>
        <v>0</v>
      </c>
      <c r="E54" s="774">
        <f t="shared" ref="E54:E92" si="15">ROUND(E8*L99,0)</f>
        <v>0</v>
      </c>
      <c r="F54" s="774">
        <f t="shared" ref="F54:F92" si="16">ROUND(J8*K99,0)</f>
        <v>0</v>
      </c>
      <c r="G54" s="774">
        <f t="shared" ref="G54:G92" si="17">ROUND(J8*L99,0)</f>
        <v>0</v>
      </c>
      <c r="H54" s="774">
        <f t="shared" ref="H54:H92" si="18">ROUND(Q8*K99,0)</f>
        <v>0</v>
      </c>
      <c r="I54" s="774">
        <f t="shared" ref="I54:I92" si="19">ROUND(Q8*L99,0)</f>
        <v>0</v>
      </c>
      <c r="J54" s="774">
        <f t="shared" ref="J54:J92" si="20">D54+F54+H54</f>
        <v>0</v>
      </c>
      <c r="K54" s="773">
        <f t="shared" ref="K54:K92" si="21">E54+G54+I54</f>
        <v>0</v>
      </c>
    </row>
    <row r="55" spans="2:11" s="805" customFormat="1" ht="20.25" customHeight="1">
      <c r="B55" s="776" t="s">
        <v>265</v>
      </c>
      <c r="C55" s="928" t="s">
        <v>574</v>
      </c>
      <c r="D55" s="950">
        <f t="shared" si="14"/>
        <v>0</v>
      </c>
      <c r="E55" s="774">
        <f t="shared" si="15"/>
        <v>0</v>
      </c>
      <c r="F55" s="774">
        <f t="shared" si="16"/>
        <v>0</v>
      </c>
      <c r="G55" s="774">
        <f t="shared" si="17"/>
        <v>0</v>
      </c>
      <c r="H55" s="774">
        <f t="shared" si="18"/>
        <v>0</v>
      </c>
      <c r="I55" s="774">
        <f t="shared" si="19"/>
        <v>0</v>
      </c>
      <c r="J55" s="774">
        <f t="shared" si="20"/>
        <v>0</v>
      </c>
      <c r="K55" s="773">
        <f t="shared" si="21"/>
        <v>0</v>
      </c>
    </row>
    <row r="56" spans="2:11" s="805" customFormat="1" ht="20.25" customHeight="1">
      <c r="B56" s="776" t="s">
        <v>267</v>
      </c>
      <c r="C56" s="928" t="s">
        <v>575</v>
      </c>
      <c r="D56" s="950">
        <f t="shared" si="14"/>
        <v>0</v>
      </c>
      <c r="E56" s="774">
        <f t="shared" si="15"/>
        <v>0</v>
      </c>
      <c r="F56" s="774">
        <f t="shared" si="16"/>
        <v>0</v>
      </c>
      <c r="G56" s="774">
        <f t="shared" si="17"/>
        <v>0</v>
      </c>
      <c r="H56" s="774">
        <f t="shared" si="18"/>
        <v>0</v>
      </c>
      <c r="I56" s="774">
        <f t="shared" si="19"/>
        <v>0</v>
      </c>
      <c r="J56" s="774">
        <f t="shared" si="20"/>
        <v>0</v>
      </c>
      <c r="K56" s="773">
        <f t="shared" si="21"/>
        <v>0</v>
      </c>
    </row>
    <row r="57" spans="2:11" s="805" customFormat="1" ht="20.25" customHeight="1">
      <c r="B57" s="776" t="s">
        <v>268</v>
      </c>
      <c r="C57" s="928" t="s">
        <v>3</v>
      </c>
      <c r="D57" s="950">
        <f t="shared" si="14"/>
        <v>0</v>
      </c>
      <c r="E57" s="774">
        <f t="shared" si="15"/>
        <v>0</v>
      </c>
      <c r="F57" s="774">
        <f t="shared" si="16"/>
        <v>0</v>
      </c>
      <c r="G57" s="774">
        <f t="shared" si="17"/>
        <v>0</v>
      </c>
      <c r="H57" s="774">
        <f t="shared" si="18"/>
        <v>0</v>
      </c>
      <c r="I57" s="774">
        <f t="shared" si="19"/>
        <v>0</v>
      </c>
      <c r="J57" s="774">
        <f t="shared" si="20"/>
        <v>0</v>
      </c>
      <c r="K57" s="773">
        <f t="shared" si="21"/>
        <v>0</v>
      </c>
    </row>
    <row r="58" spans="2:11" s="805" customFormat="1" ht="20.25" customHeight="1">
      <c r="B58" s="776" t="s">
        <v>269</v>
      </c>
      <c r="C58" s="928" t="s">
        <v>4</v>
      </c>
      <c r="D58" s="950">
        <f t="shared" si="14"/>
        <v>0</v>
      </c>
      <c r="E58" s="774">
        <f t="shared" si="15"/>
        <v>0</v>
      </c>
      <c r="F58" s="774">
        <f t="shared" si="16"/>
        <v>0</v>
      </c>
      <c r="G58" s="774">
        <f t="shared" si="17"/>
        <v>0</v>
      </c>
      <c r="H58" s="774">
        <f t="shared" si="18"/>
        <v>0</v>
      </c>
      <c r="I58" s="774">
        <f t="shared" si="19"/>
        <v>0</v>
      </c>
      <c r="J58" s="774">
        <f t="shared" si="20"/>
        <v>0</v>
      </c>
      <c r="K58" s="773">
        <f t="shared" si="21"/>
        <v>0</v>
      </c>
    </row>
    <row r="59" spans="2:11" s="805" customFormat="1" ht="20.25" customHeight="1">
      <c r="B59" s="776" t="s">
        <v>271</v>
      </c>
      <c r="C59" s="928" t="s">
        <v>5</v>
      </c>
      <c r="D59" s="950">
        <f t="shared" si="14"/>
        <v>0</v>
      </c>
      <c r="E59" s="774">
        <f t="shared" si="15"/>
        <v>0</v>
      </c>
      <c r="F59" s="774">
        <f t="shared" si="16"/>
        <v>0</v>
      </c>
      <c r="G59" s="774">
        <f t="shared" si="17"/>
        <v>0</v>
      </c>
      <c r="H59" s="774">
        <f t="shared" si="18"/>
        <v>0</v>
      </c>
      <c r="I59" s="774">
        <f t="shared" si="19"/>
        <v>0</v>
      </c>
      <c r="J59" s="774">
        <f t="shared" si="20"/>
        <v>0</v>
      </c>
      <c r="K59" s="773">
        <f t="shared" si="21"/>
        <v>0</v>
      </c>
    </row>
    <row r="60" spans="2:11" s="805" customFormat="1" ht="20.25" customHeight="1">
      <c r="B60" s="776" t="s">
        <v>273</v>
      </c>
      <c r="C60" s="929" t="s">
        <v>6</v>
      </c>
      <c r="D60" s="950">
        <f t="shared" si="14"/>
        <v>0</v>
      </c>
      <c r="E60" s="774">
        <f t="shared" si="15"/>
        <v>0</v>
      </c>
      <c r="F60" s="774">
        <f t="shared" si="16"/>
        <v>0</v>
      </c>
      <c r="G60" s="774">
        <f t="shared" si="17"/>
        <v>0</v>
      </c>
      <c r="H60" s="774">
        <f t="shared" si="18"/>
        <v>0</v>
      </c>
      <c r="I60" s="774">
        <f t="shared" si="19"/>
        <v>0</v>
      </c>
      <c r="J60" s="774">
        <f t="shared" si="20"/>
        <v>0</v>
      </c>
      <c r="K60" s="773">
        <f t="shared" si="21"/>
        <v>0</v>
      </c>
    </row>
    <row r="61" spans="2:11" s="805" customFormat="1" ht="20.25" customHeight="1">
      <c r="B61" s="776" t="s">
        <v>274</v>
      </c>
      <c r="C61" s="928" t="s">
        <v>7</v>
      </c>
      <c r="D61" s="950">
        <f t="shared" si="14"/>
        <v>0</v>
      </c>
      <c r="E61" s="774">
        <f t="shared" si="15"/>
        <v>0</v>
      </c>
      <c r="F61" s="774">
        <f t="shared" si="16"/>
        <v>0</v>
      </c>
      <c r="G61" s="774">
        <f t="shared" si="17"/>
        <v>0</v>
      </c>
      <c r="H61" s="774">
        <f t="shared" si="18"/>
        <v>0</v>
      </c>
      <c r="I61" s="774">
        <f t="shared" si="19"/>
        <v>0</v>
      </c>
      <c r="J61" s="774">
        <f t="shared" si="20"/>
        <v>0</v>
      </c>
      <c r="K61" s="773">
        <f t="shared" si="21"/>
        <v>0</v>
      </c>
    </row>
    <row r="62" spans="2:11" s="805" customFormat="1" ht="20.25" customHeight="1">
      <c r="B62" s="776" t="s">
        <v>277</v>
      </c>
      <c r="C62" s="929" t="s">
        <v>8</v>
      </c>
      <c r="D62" s="950">
        <f t="shared" si="14"/>
        <v>0</v>
      </c>
      <c r="E62" s="774">
        <f t="shared" si="15"/>
        <v>0</v>
      </c>
      <c r="F62" s="774">
        <f t="shared" si="16"/>
        <v>0</v>
      </c>
      <c r="G62" s="774">
        <f t="shared" si="17"/>
        <v>0</v>
      </c>
      <c r="H62" s="774">
        <f t="shared" si="18"/>
        <v>0</v>
      </c>
      <c r="I62" s="774">
        <f t="shared" si="19"/>
        <v>0</v>
      </c>
      <c r="J62" s="774">
        <f t="shared" si="20"/>
        <v>0</v>
      </c>
      <c r="K62" s="773">
        <f t="shared" si="21"/>
        <v>0</v>
      </c>
    </row>
    <row r="63" spans="2:11" s="805" customFormat="1" ht="20.25" customHeight="1">
      <c r="B63" s="776" t="s">
        <v>120</v>
      </c>
      <c r="C63" s="929" t="s">
        <v>576</v>
      </c>
      <c r="D63" s="950">
        <f t="shared" si="14"/>
        <v>0</v>
      </c>
      <c r="E63" s="774">
        <f t="shared" si="15"/>
        <v>0</v>
      </c>
      <c r="F63" s="774">
        <f t="shared" si="16"/>
        <v>0</v>
      </c>
      <c r="G63" s="774">
        <f t="shared" si="17"/>
        <v>0</v>
      </c>
      <c r="H63" s="774">
        <f t="shared" si="18"/>
        <v>0</v>
      </c>
      <c r="I63" s="774">
        <f t="shared" si="19"/>
        <v>0</v>
      </c>
      <c r="J63" s="774">
        <f t="shared" si="20"/>
        <v>0</v>
      </c>
      <c r="K63" s="773">
        <f t="shared" si="21"/>
        <v>0</v>
      </c>
    </row>
    <row r="64" spans="2:11" s="805" customFormat="1" ht="20.25" customHeight="1">
      <c r="B64" s="776" t="s">
        <v>121</v>
      </c>
      <c r="C64" s="928" t="s">
        <v>9</v>
      </c>
      <c r="D64" s="950">
        <f t="shared" si="14"/>
        <v>0</v>
      </c>
      <c r="E64" s="774">
        <f t="shared" si="15"/>
        <v>0</v>
      </c>
      <c r="F64" s="774">
        <f t="shared" si="16"/>
        <v>0</v>
      </c>
      <c r="G64" s="774">
        <f t="shared" si="17"/>
        <v>0</v>
      </c>
      <c r="H64" s="774">
        <f t="shared" si="18"/>
        <v>0</v>
      </c>
      <c r="I64" s="774">
        <f t="shared" si="19"/>
        <v>0</v>
      </c>
      <c r="J64" s="774">
        <f t="shared" si="20"/>
        <v>0</v>
      </c>
      <c r="K64" s="773">
        <f t="shared" si="21"/>
        <v>0</v>
      </c>
    </row>
    <row r="65" spans="2:11" s="805" customFormat="1" ht="20.25" customHeight="1">
      <c r="B65" s="776" t="s">
        <v>123</v>
      </c>
      <c r="C65" s="928" t="s">
        <v>10</v>
      </c>
      <c r="D65" s="950">
        <f t="shared" si="14"/>
        <v>0</v>
      </c>
      <c r="E65" s="774">
        <f t="shared" si="15"/>
        <v>0</v>
      </c>
      <c r="F65" s="774">
        <f t="shared" si="16"/>
        <v>0</v>
      </c>
      <c r="G65" s="774">
        <f t="shared" si="17"/>
        <v>0</v>
      </c>
      <c r="H65" s="774">
        <f t="shared" si="18"/>
        <v>0</v>
      </c>
      <c r="I65" s="774">
        <f t="shared" si="19"/>
        <v>0</v>
      </c>
      <c r="J65" s="774">
        <f t="shared" si="20"/>
        <v>0</v>
      </c>
      <c r="K65" s="773">
        <f t="shared" si="21"/>
        <v>0</v>
      </c>
    </row>
    <row r="66" spans="2:11" s="805" customFormat="1" ht="20.25" customHeight="1">
      <c r="B66" s="776" t="s">
        <v>125</v>
      </c>
      <c r="C66" s="928" t="s">
        <v>11</v>
      </c>
      <c r="D66" s="950">
        <f t="shared" si="14"/>
        <v>0</v>
      </c>
      <c r="E66" s="774">
        <f t="shared" si="15"/>
        <v>0</v>
      </c>
      <c r="F66" s="774">
        <f t="shared" si="16"/>
        <v>0</v>
      </c>
      <c r="G66" s="774">
        <f t="shared" si="17"/>
        <v>0</v>
      </c>
      <c r="H66" s="774">
        <f t="shared" si="18"/>
        <v>0</v>
      </c>
      <c r="I66" s="774">
        <f t="shared" si="19"/>
        <v>0</v>
      </c>
      <c r="J66" s="774">
        <f t="shared" si="20"/>
        <v>0</v>
      </c>
      <c r="K66" s="773">
        <f t="shared" si="21"/>
        <v>0</v>
      </c>
    </row>
    <row r="67" spans="2:11" s="805" customFormat="1" ht="20.25" customHeight="1">
      <c r="B67" s="776" t="s">
        <v>127</v>
      </c>
      <c r="C67" s="928" t="s">
        <v>12</v>
      </c>
      <c r="D67" s="950">
        <f t="shared" si="14"/>
        <v>0</v>
      </c>
      <c r="E67" s="774">
        <f t="shared" si="15"/>
        <v>0</v>
      </c>
      <c r="F67" s="774">
        <f t="shared" si="16"/>
        <v>0</v>
      </c>
      <c r="G67" s="774">
        <f t="shared" si="17"/>
        <v>0</v>
      </c>
      <c r="H67" s="774">
        <f t="shared" si="18"/>
        <v>0</v>
      </c>
      <c r="I67" s="774">
        <f t="shared" si="19"/>
        <v>0</v>
      </c>
      <c r="J67" s="774">
        <f t="shared" si="20"/>
        <v>0</v>
      </c>
      <c r="K67" s="773">
        <f t="shared" si="21"/>
        <v>0</v>
      </c>
    </row>
    <row r="68" spans="2:11" s="805" customFormat="1" ht="20.25" customHeight="1">
      <c r="B68" s="776" t="s">
        <v>128</v>
      </c>
      <c r="C68" s="928" t="s">
        <v>418</v>
      </c>
      <c r="D68" s="950">
        <f t="shared" si="14"/>
        <v>0</v>
      </c>
      <c r="E68" s="774">
        <f t="shared" si="15"/>
        <v>0</v>
      </c>
      <c r="F68" s="774">
        <f t="shared" si="16"/>
        <v>0</v>
      </c>
      <c r="G68" s="774">
        <f t="shared" si="17"/>
        <v>0</v>
      </c>
      <c r="H68" s="774">
        <f t="shared" si="18"/>
        <v>0</v>
      </c>
      <c r="I68" s="774">
        <f t="shared" si="19"/>
        <v>0</v>
      </c>
      <c r="J68" s="774">
        <f t="shared" si="20"/>
        <v>0</v>
      </c>
      <c r="K68" s="773">
        <f t="shared" si="21"/>
        <v>0</v>
      </c>
    </row>
    <row r="69" spans="2:11" s="805" customFormat="1" ht="20.25" customHeight="1">
      <c r="B69" s="776" t="s">
        <v>129</v>
      </c>
      <c r="C69" s="928" t="s">
        <v>419</v>
      </c>
      <c r="D69" s="950">
        <f t="shared" si="14"/>
        <v>0</v>
      </c>
      <c r="E69" s="774">
        <f t="shared" si="15"/>
        <v>0</v>
      </c>
      <c r="F69" s="774">
        <f t="shared" si="16"/>
        <v>0</v>
      </c>
      <c r="G69" s="774">
        <f t="shared" si="17"/>
        <v>0</v>
      </c>
      <c r="H69" s="774">
        <f t="shared" si="18"/>
        <v>0</v>
      </c>
      <c r="I69" s="774">
        <f t="shared" si="19"/>
        <v>0</v>
      </c>
      <c r="J69" s="774">
        <f t="shared" si="20"/>
        <v>0</v>
      </c>
      <c r="K69" s="773">
        <f t="shared" si="21"/>
        <v>0</v>
      </c>
    </row>
    <row r="70" spans="2:11" s="805" customFormat="1" ht="20.25" customHeight="1">
      <c r="B70" s="776" t="s">
        <v>131</v>
      </c>
      <c r="C70" s="928" t="s">
        <v>420</v>
      </c>
      <c r="D70" s="950">
        <f t="shared" si="14"/>
        <v>0</v>
      </c>
      <c r="E70" s="774">
        <f t="shared" si="15"/>
        <v>0</v>
      </c>
      <c r="F70" s="774">
        <f t="shared" si="16"/>
        <v>0</v>
      </c>
      <c r="G70" s="774">
        <f t="shared" si="17"/>
        <v>0</v>
      </c>
      <c r="H70" s="774">
        <f t="shared" si="18"/>
        <v>0</v>
      </c>
      <c r="I70" s="774">
        <f t="shared" si="19"/>
        <v>0</v>
      </c>
      <c r="J70" s="774">
        <f t="shared" si="20"/>
        <v>0</v>
      </c>
      <c r="K70" s="773">
        <f t="shared" si="21"/>
        <v>0</v>
      </c>
    </row>
    <row r="71" spans="2:11" s="805" customFormat="1" ht="20.25" customHeight="1">
      <c r="B71" s="776" t="s">
        <v>133</v>
      </c>
      <c r="C71" s="928" t="s">
        <v>14</v>
      </c>
      <c r="D71" s="950">
        <f t="shared" si="14"/>
        <v>0</v>
      </c>
      <c r="E71" s="774">
        <f t="shared" si="15"/>
        <v>0</v>
      </c>
      <c r="F71" s="774">
        <f t="shared" si="16"/>
        <v>0</v>
      </c>
      <c r="G71" s="774">
        <f t="shared" si="17"/>
        <v>0</v>
      </c>
      <c r="H71" s="774">
        <f t="shared" si="18"/>
        <v>0</v>
      </c>
      <c r="I71" s="774">
        <f t="shared" si="19"/>
        <v>0</v>
      </c>
      <c r="J71" s="774">
        <f t="shared" si="20"/>
        <v>0</v>
      </c>
      <c r="K71" s="773">
        <f t="shared" si="21"/>
        <v>0</v>
      </c>
    </row>
    <row r="72" spans="2:11" s="805" customFormat="1" ht="20.25" customHeight="1">
      <c r="B72" s="776" t="s">
        <v>135</v>
      </c>
      <c r="C72" s="928" t="s">
        <v>13</v>
      </c>
      <c r="D72" s="950">
        <f t="shared" si="14"/>
        <v>0</v>
      </c>
      <c r="E72" s="774">
        <f t="shared" si="15"/>
        <v>0</v>
      </c>
      <c r="F72" s="774">
        <f t="shared" si="16"/>
        <v>0</v>
      </c>
      <c r="G72" s="774">
        <f t="shared" si="17"/>
        <v>0</v>
      </c>
      <c r="H72" s="774">
        <f t="shared" si="18"/>
        <v>0</v>
      </c>
      <c r="I72" s="774">
        <f t="shared" si="19"/>
        <v>0</v>
      </c>
      <c r="J72" s="774">
        <f t="shared" si="20"/>
        <v>0</v>
      </c>
      <c r="K72" s="773">
        <f t="shared" si="21"/>
        <v>0</v>
      </c>
    </row>
    <row r="73" spans="2:11" s="805" customFormat="1" ht="20.25" customHeight="1">
      <c r="B73" s="776" t="s">
        <v>136</v>
      </c>
      <c r="C73" s="928" t="s">
        <v>577</v>
      </c>
      <c r="D73" s="950">
        <f t="shared" si="14"/>
        <v>0</v>
      </c>
      <c r="E73" s="774">
        <f t="shared" si="15"/>
        <v>0</v>
      </c>
      <c r="F73" s="774">
        <f t="shared" si="16"/>
        <v>0</v>
      </c>
      <c r="G73" s="774">
        <f t="shared" si="17"/>
        <v>0</v>
      </c>
      <c r="H73" s="774">
        <f t="shared" si="18"/>
        <v>0</v>
      </c>
      <c r="I73" s="774">
        <f t="shared" si="19"/>
        <v>0</v>
      </c>
      <c r="J73" s="774">
        <f t="shared" si="20"/>
        <v>0</v>
      </c>
      <c r="K73" s="773">
        <f t="shared" si="21"/>
        <v>0</v>
      </c>
    </row>
    <row r="74" spans="2:11" s="805" customFormat="1" ht="20.25" customHeight="1">
      <c r="B74" s="776" t="s">
        <v>138</v>
      </c>
      <c r="C74" s="928" t="s">
        <v>15</v>
      </c>
      <c r="D74" s="950">
        <f t="shared" si="14"/>
        <v>0</v>
      </c>
      <c r="E74" s="774">
        <f t="shared" si="15"/>
        <v>0</v>
      </c>
      <c r="F74" s="774">
        <f t="shared" si="16"/>
        <v>0</v>
      </c>
      <c r="G74" s="774">
        <f t="shared" si="17"/>
        <v>0</v>
      </c>
      <c r="H74" s="774">
        <f t="shared" si="18"/>
        <v>0</v>
      </c>
      <c r="I74" s="774">
        <f t="shared" si="19"/>
        <v>0</v>
      </c>
      <c r="J74" s="774">
        <f t="shared" si="20"/>
        <v>0</v>
      </c>
      <c r="K74" s="773">
        <f t="shared" si="21"/>
        <v>0</v>
      </c>
    </row>
    <row r="75" spans="2:11" s="805" customFormat="1" ht="20.25" customHeight="1">
      <c r="B75" s="776" t="s">
        <v>139</v>
      </c>
      <c r="C75" s="928" t="s">
        <v>16</v>
      </c>
      <c r="D75" s="950">
        <f t="shared" si="14"/>
        <v>0</v>
      </c>
      <c r="E75" s="774">
        <f t="shared" si="15"/>
        <v>0</v>
      </c>
      <c r="F75" s="774">
        <f t="shared" si="16"/>
        <v>0</v>
      </c>
      <c r="G75" s="774">
        <f t="shared" si="17"/>
        <v>0</v>
      </c>
      <c r="H75" s="774">
        <f t="shared" si="18"/>
        <v>0</v>
      </c>
      <c r="I75" s="774">
        <f t="shared" si="19"/>
        <v>0</v>
      </c>
      <c r="J75" s="774">
        <f t="shared" si="20"/>
        <v>0</v>
      </c>
      <c r="K75" s="773">
        <f t="shared" si="21"/>
        <v>0</v>
      </c>
    </row>
    <row r="76" spans="2:11" s="805" customFormat="1" ht="20.25" customHeight="1">
      <c r="B76" s="776" t="s">
        <v>140</v>
      </c>
      <c r="C76" s="928" t="s">
        <v>17</v>
      </c>
      <c r="D76" s="950">
        <f t="shared" si="14"/>
        <v>0</v>
      </c>
      <c r="E76" s="774">
        <f t="shared" si="15"/>
        <v>0</v>
      </c>
      <c r="F76" s="774">
        <f t="shared" si="16"/>
        <v>0</v>
      </c>
      <c r="G76" s="774">
        <f t="shared" si="17"/>
        <v>0</v>
      </c>
      <c r="H76" s="774">
        <f t="shared" si="18"/>
        <v>0</v>
      </c>
      <c r="I76" s="774">
        <f t="shared" si="19"/>
        <v>0</v>
      </c>
      <c r="J76" s="774">
        <f t="shared" si="20"/>
        <v>0</v>
      </c>
      <c r="K76" s="773">
        <f t="shared" si="21"/>
        <v>0</v>
      </c>
    </row>
    <row r="77" spans="2:11" s="805" customFormat="1" ht="20.25" customHeight="1">
      <c r="B77" s="776" t="s">
        <v>141</v>
      </c>
      <c r="C77" s="928" t="s">
        <v>18</v>
      </c>
      <c r="D77" s="950">
        <f t="shared" si="14"/>
        <v>0</v>
      </c>
      <c r="E77" s="774">
        <f t="shared" si="15"/>
        <v>0</v>
      </c>
      <c r="F77" s="774">
        <f t="shared" si="16"/>
        <v>0</v>
      </c>
      <c r="G77" s="774">
        <f t="shared" si="17"/>
        <v>0</v>
      </c>
      <c r="H77" s="774">
        <f t="shared" si="18"/>
        <v>0</v>
      </c>
      <c r="I77" s="774">
        <f t="shared" si="19"/>
        <v>0</v>
      </c>
      <c r="J77" s="774">
        <f t="shared" si="20"/>
        <v>0</v>
      </c>
      <c r="K77" s="773">
        <f t="shared" si="21"/>
        <v>0</v>
      </c>
    </row>
    <row r="78" spans="2:11" s="805" customFormat="1" ht="20.25" customHeight="1">
      <c r="B78" s="776" t="s">
        <v>143</v>
      </c>
      <c r="C78" s="928" t="s">
        <v>29</v>
      </c>
      <c r="D78" s="950">
        <f t="shared" si="14"/>
        <v>0</v>
      </c>
      <c r="E78" s="774">
        <f t="shared" si="15"/>
        <v>0</v>
      </c>
      <c r="F78" s="774">
        <f t="shared" si="16"/>
        <v>0</v>
      </c>
      <c r="G78" s="774">
        <f t="shared" si="17"/>
        <v>0</v>
      </c>
      <c r="H78" s="774">
        <f t="shared" si="18"/>
        <v>0</v>
      </c>
      <c r="I78" s="774">
        <f t="shared" si="19"/>
        <v>0</v>
      </c>
      <c r="J78" s="774">
        <f t="shared" si="20"/>
        <v>0</v>
      </c>
      <c r="K78" s="773">
        <f t="shared" si="21"/>
        <v>0</v>
      </c>
    </row>
    <row r="79" spans="2:11" s="805" customFormat="1" ht="20.25" customHeight="1">
      <c r="B79" s="776" t="s">
        <v>145</v>
      </c>
      <c r="C79" s="928" t="s">
        <v>30</v>
      </c>
      <c r="D79" s="950">
        <f t="shared" si="14"/>
        <v>0</v>
      </c>
      <c r="E79" s="774">
        <f t="shared" si="15"/>
        <v>0</v>
      </c>
      <c r="F79" s="774">
        <f t="shared" si="16"/>
        <v>0</v>
      </c>
      <c r="G79" s="774">
        <f t="shared" si="17"/>
        <v>0</v>
      </c>
      <c r="H79" s="774">
        <f t="shared" si="18"/>
        <v>0</v>
      </c>
      <c r="I79" s="774">
        <f t="shared" si="19"/>
        <v>0</v>
      </c>
      <c r="J79" s="774">
        <f t="shared" si="20"/>
        <v>0</v>
      </c>
      <c r="K79" s="773">
        <f t="shared" si="21"/>
        <v>0</v>
      </c>
    </row>
    <row r="80" spans="2:11" s="805" customFormat="1" ht="20.25" customHeight="1">
      <c r="B80" s="776" t="s">
        <v>146</v>
      </c>
      <c r="C80" s="928" t="s">
        <v>19</v>
      </c>
      <c r="D80" s="950">
        <f t="shared" si="14"/>
        <v>0</v>
      </c>
      <c r="E80" s="774">
        <f t="shared" si="15"/>
        <v>0</v>
      </c>
      <c r="F80" s="774">
        <f t="shared" si="16"/>
        <v>0</v>
      </c>
      <c r="G80" s="774">
        <f t="shared" si="17"/>
        <v>0</v>
      </c>
      <c r="H80" s="774">
        <f t="shared" si="18"/>
        <v>0</v>
      </c>
      <c r="I80" s="774">
        <f t="shared" si="19"/>
        <v>0</v>
      </c>
      <c r="J80" s="774">
        <f t="shared" si="20"/>
        <v>0</v>
      </c>
      <c r="K80" s="773">
        <f t="shared" si="21"/>
        <v>0</v>
      </c>
    </row>
    <row r="81" spans="2:14" s="805" customFormat="1" ht="20.25" customHeight="1">
      <c r="B81" s="776" t="s">
        <v>147</v>
      </c>
      <c r="C81" s="928" t="s">
        <v>20</v>
      </c>
      <c r="D81" s="950">
        <f t="shared" si="14"/>
        <v>0</v>
      </c>
      <c r="E81" s="774">
        <f t="shared" si="15"/>
        <v>0</v>
      </c>
      <c r="F81" s="774">
        <f t="shared" si="16"/>
        <v>0</v>
      </c>
      <c r="G81" s="774">
        <f t="shared" si="17"/>
        <v>0</v>
      </c>
      <c r="H81" s="774">
        <f t="shared" si="18"/>
        <v>0</v>
      </c>
      <c r="I81" s="774">
        <f t="shared" si="19"/>
        <v>0</v>
      </c>
      <c r="J81" s="774">
        <f t="shared" si="20"/>
        <v>0</v>
      </c>
      <c r="K81" s="773">
        <f t="shared" si="21"/>
        <v>0</v>
      </c>
    </row>
    <row r="82" spans="2:14" s="805" customFormat="1" ht="20.25" customHeight="1">
      <c r="B82" s="776" t="s">
        <v>149</v>
      </c>
      <c r="C82" s="928" t="s">
        <v>21</v>
      </c>
      <c r="D82" s="950">
        <f t="shared" si="14"/>
        <v>0</v>
      </c>
      <c r="E82" s="774">
        <f t="shared" si="15"/>
        <v>0</v>
      </c>
      <c r="F82" s="774">
        <f t="shared" si="16"/>
        <v>0</v>
      </c>
      <c r="G82" s="774">
        <f t="shared" si="17"/>
        <v>0</v>
      </c>
      <c r="H82" s="774">
        <f t="shared" si="18"/>
        <v>0</v>
      </c>
      <c r="I82" s="774">
        <f t="shared" si="19"/>
        <v>0</v>
      </c>
      <c r="J82" s="774">
        <f t="shared" si="20"/>
        <v>0</v>
      </c>
      <c r="K82" s="773">
        <f t="shared" si="21"/>
        <v>0</v>
      </c>
    </row>
    <row r="83" spans="2:14" s="805" customFormat="1" ht="20.25" customHeight="1">
      <c r="B83" s="776" t="s">
        <v>151</v>
      </c>
      <c r="C83" s="928" t="s">
        <v>32</v>
      </c>
      <c r="D83" s="950">
        <f t="shared" si="14"/>
        <v>0</v>
      </c>
      <c r="E83" s="774">
        <f t="shared" si="15"/>
        <v>0</v>
      </c>
      <c r="F83" s="774">
        <f t="shared" si="16"/>
        <v>0</v>
      </c>
      <c r="G83" s="774">
        <f t="shared" si="17"/>
        <v>0</v>
      </c>
      <c r="H83" s="774">
        <f t="shared" si="18"/>
        <v>0</v>
      </c>
      <c r="I83" s="774">
        <f t="shared" si="19"/>
        <v>0</v>
      </c>
      <c r="J83" s="774">
        <f t="shared" si="20"/>
        <v>0</v>
      </c>
      <c r="K83" s="773">
        <f t="shared" si="21"/>
        <v>0</v>
      </c>
    </row>
    <row r="84" spans="2:14" s="805" customFormat="1" ht="20.25" customHeight="1">
      <c r="B84" s="776" t="s">
        <v>153</v>
      </c>
      <c r="C84" s="928" t="s">
        <v>22</v>
      </c>
      <c r="D84" s="950">
        <f t="shared" si="14"/>
        <v>0</v>
      </c>
      <c r="E84" s="774">
        <f t="shared" si="15"/>
        <v>0</v>
      </c>
      <c r="F84" s="774">
        <f t="shared" si="16"/>
        <v>0</v>
      </c>
      <c r="G84" s="774">
        <f t="shared" si="17"/>
        <v>0</v>
      </c>
      <c r="H84" s="774">
        <f t="shared" si="18"/>
        <v>0</v>
      </c>
      <c r="I84" s="774">
        <f t="shared" si="19"/>
        <v>0</v>
      </c>
      <c r="J84" s="774">
        <f t="shared" si="20"/>
        <v>0</v>
      </c>
      <c r="K84" s="773">
        <f t="shared" si="21"/>
        <v>0</v>
      </c>
    </row>
    <row r="85" spans="2:14" s="805" customFormat="1" ht="20.25" customHeight="1">
      <c r="B85" s="776" t="s">
        <v>155</v>
      </c>
      <c r="C85" s="928" t="s">
        <v>23</v>
      </c>
      <c r="D85" s="950">
        <f t="shared" si="14"/>
        <v>0</v>
      </c>
      <c r="E85" s="774">
        <f t="shared" si="15"/>
        <v>0</v>
      </c>
      <c r="F85" s="774">
        <f t="shared" si="16"/>
        <v>0</v>
      </c>
      <c r="G85" s="774">
        <f t="shared" si="17"/>
        <v>0</v>
      </c>
      <c r="H85" s="774">
        <f t="shared" si="18"/>
        <v>0</v>
      </c>
      <c r="I85" s="774">
        <f t="shared" si="19"/>
        <v>0</v>
      </c>
      <c r="J85" s="774">
        <f t="shared" si="20"/>
        <v>0</v>
      </c>
      <c r="K85" s="773">
        <f t="shared" si="21"/>
        <v>0</v>
      </c>
    </row>
    <row r="86" spans="2:14" s="805" customFormat="1" ht="20.25" customHeight="1">
      <c r="B86" s="776" t="s">
        <v>156</v>
      </c>
      <c r="C86" s="928" t="s">
        <v>24</v>
      </c>
      <c r="D86" s="950">
        <f t="shared" si="14"/>
        <v>0</v>
      </c>
      <c r="E86" s="774">
        <f t="shared" si="15"/>
        <v>0</v>
      </c>
      <c r="F86" s="774">
        <f t="shared" si="16"/>
        <v>0</v>
      </c>
      <c r="G86" s="774">
        <f t="shared" si="17"/>
        <v>0</v>
      </c>
      <c r="H86" s="774">
        <f t="shared" si="18"/>
        <v>0</v>
      </c>
      <c r="I86" s="774">
        <f t="shared" si="19"/>
        <v>0</v>
      </c>
      <c r="J86" s="774">
        <f t="shared" si="20"/>
        <v>0</v>
      </c>
      <c r="K86" s="773">
        <f t="shared" si="21"/>
        <v>0</v>
      </c>
    </row>
    <row r="87" spans="2:14" s="805" customFormat="1" ht="20.25" customHeight="1">
      <c r="B87" s="776" t="s">
        <v>158</v>
      </c>
      <c r="C87" s="928" t="s">
        <v>31</v>
      </c>
      <c r="D87" s="950">
        <f t="shared" si="14"/>
        <v>0</v>
      </c>
      <c r="E87" s="774">
        <f t="shared" si="15"/>
        <v>0</v>
      </c>
      <c r="F87" s="774">
        <f t="shared" si="16"/>
        <v>0</v>
      </c>
      <c r="G87" s="774">
        <f t="shared" si="17"/>
        <v>0</v>
      </c>
      <c r="H87" s="774">
        <f t="shared" si="18"/>
        <v>0</v>
      </c>
      <c r="I87" s="774">
        <f t="shared" si="19"/>
        <v>0</v>
      </c>
      <c r="J87" s="774">
        <f t="shared" si="20"/>
        <v>0</v>
      </c>
      <c r="K87" s="773">
        <f t="shared" si="21"/>
        <v>0</v>
      </c>
    </row>
    <row r="88" spans="2:14" s="805" customFormat="1" ht="20.25" customHeight="1">
      <c r="B88" s="776" t="s">
        <v>160</v>
      </c>
      <c r="C88" s="928" t="s">
        <v>447</v>
      </c>
      <c r="D88" s="950">
        <f t="shared" si="14"/>
        <v>0</v>
      </c>
      <c r="E88" s="774">
        <f t="shared" si="15"/>
        <v>0</v>
      </c>
      <c r="F88" s="774">
        <f t="shared" si="16"/>
        <v>0</v>
      </c>
      <c r="G88" s="774">
        <f t="shared" si="17"/>
        <v>0</v>
      </c>
      <c r="H88" s="774">
        <f t="shared" si="18"/>
        <v>0</v>
      </c>
      <c r="I88" s="774">
        <f t="shared" si="19"/>
        <v>0</v>
      </c>
      <c r="J88" s="774">
        <f t="shared" si="20"/>
        <v>0</v>
      </c>
      <c r="K88" s="773">
        <f t="shared" si="21"/>
        <v>0</v>
      </c>
    </row>
    <row r="89" spans="2:14" s="805" customFormat="1" ht="20.25" customHeight="1">
      <c r="B89" s="776" t="s">
        <v>162</v>
      </c>
      <c r="C89" s="928" t="s">
        <v>25</v>
      </c>
      <c r="D89" s="950">
        <f t="shared" si="14"/>
        <v>0</v>
      </c>
      <c r="E89" s="774">
        <f t="shared" si="15"/>
        <v>0</v>
      </c>
      <c r="F89" s="774">
        <f t="shared" si="16"/>
        <v>0</v>
      </c>
      <c r="G89" s="774">
        <f t="shared" si="17"/>
        <v>0</v>
      </c>
      <c r="H89" s="774">
        <f t="shared" si="18"/>
        <v>0</v>
      </c>
      <c r="I89" s="774">
        <f t="shared" si="19"/>
        <v>0</v>
      </c>
      <c r="J89" s="774">
        <f t="shared" si="20"/>
        <v>0</v>
      </c>
      <c r="K89" s="773">
        <f t="shared" si="21"/>
        <v>0</v>
      </c>
    </row>
    <row r="90" spans="2:14" s="805" customFormat="1" ht="20.25" customHeight="1">
      <c r="B90" s="776" t="s">
        <v>164</v>
      </c>
      <c r="C90" s="928" t="s">
        <v>26</v>
      </c>
      <c r="D90" s="950">
        <f t="shared" si="14"/>
        <v>0</v>
      </c>
      <c r="E90" s="774">
        <f t="shared" si="15"/>
        <v>0</v>
      </c>
      <c r="F90" s="774">
        <f t="shared" si="16"/>
        <v>0</v>
      </c>
      <c r="G90" s="774">
        <f t="shared" si="17"/>
        <v>0</v>
      </c>
      <c r="H90" s="774">
        <f t="shared" si="18"/>
        <v>0</v>
      </c>
      <c r="I90" s="774">
        <f t="shared" si="19"/>
        <v>0</v>
      </c>
      <c r="J90" s="774">
        <f t="shared" si="20"/>
        <v>0</v>
      </c>
      <c r="K90" s="773">
        <f t="shared" si="21"/>
        <v>0</v>
      </c>
    </row>
    <row r="91" spans="2:14" s="805" customFormat="1" ht="20.25" customHeight="1">
      <c r="B91" s="776" t="s">
        <v>166</v>
      </c>
      <c r="C91" s="928" t="s">
        <v>27</v>
      </c>
      <c r="D91" s="950">
        <f t="shared" si="14"/>
        <v>0</v>
      </c>
      <c r="E91" s="774">
        <f t="shared" si="15"/>
        <v>0</v>
      </c>
      <c r="F91" s="774">
        <f t="shared" si="16"/>
        <v>0</v>
      </c>
      <c r="G91" s="774">
        <f t="shared" si="17"/>
        <v>0</v>
      </c>
      <c r="H91" s="774">
        <f t="shared" si="18"/>
        <v>0</v>
      </c>
      <c r="I91" s="774">
        <f t="shared" si="19"/>
        <v>0</v>
      </c>
      <c r="J91" s="774">
        <f t="shared" si="20"/>
        <v>0</v>
      </c>
      <c r="K91" s="773">
        <f t="shared" si="21"/>
        <v>0</v>
      </c>
    </row>
    <row r="92" spans="2:14" s="805" customFormat="1" ht="20.25" customHeight="1">
      <c r="B92" s="776" t="s">
        <v>168</v>
      </c>
      <c r="C92" s="928" t="s">
        <v>28</v>
      </c>
      <c r="D92" s="950">
        <f t="shared" si="14"/>
        <v>0</v>
      </c>
      <c r="E92" s="774">
        <f t="shared" si="15"/>
        <v>0</v>
      </c>
      <c r="F92" s="774">
        <f t="shared" si="16"/>
        <v>0</v>
      </c>
      <c r="G92" s="774">
        <f t="shared" si="17"/>
        <v>0</v>
      </c>
      <c r="H92" s="774">
        <f t="shared" si="18"/>
        <v>0</v>
      </c>
      <c r="I92" s="774">
        <f t="shared" si="19"/>
        <v>0</v>
      </c>
      <c r="J92" s="774">
        <f t="shared" si="20"/>
        <v>0</v>
      </c>
      <c r="K92" s="773">
        <f t="shared" si="21"/>
        <v>0</v>
      </c>
    </row>
    <row r="93" spans="2:14" s="805" customFormat="1" ht="20.25" customHeight="1">
      <c r="B93" s="772"/>
      <c r="C93" s="926" t="s">
        <v>578</v>
      </c>
      <c r="D93" s="949">
        <f t="shared" ref="D93:K93" si="22">SUM(D54:D92)</f>
        <v>0</v>
      </c>
      <c r="E93" s="770">
        <f t="shared" si="22"/>
        <v>0</v>
      </c>
      <c r="F93" s="770">
        <f t="shared" si="22"/>
        <v>0</v>
      </c>
      <c r="G93" s="770">
        <f t="shared" si="22"/>
        <v>0</v>
      </c>
      <c r="H93" s="770">
        <f t="shared" si="22"/>
        <v>0</v>
      </c>
      <c r="I93" s="770">
        <f t="shared" si="22"/>
        <v>0</v>
      </c>
      <c r="J93" s="770">
        <f t="shared" si="22"/>
        <v>0</v>
      </c>
      <c r="K93" s="769">
        <f t="shared" si="22"/>
        <v>0</v>
      </c>
    </row>
    <row r="94" spans="2:14" s="805" customFormat="1" ht="20.25" customHeight="1">
      <c r="B94" s="948"/>
      <c r="C94" s="948"/>
      <c r="D94" s="947"/>
      <c r="E94" s="947"/>
      <c r="F94" s="947"/>
      <c r="G94" s="947"/>
      <c r="H94" s="947"/>
      <c r="I94" s="947"/>
      <c r="J94" s="947"/>
      <c r="K94" s="947"/>
    </row>
    <row r="95" spans="2:14" ht="20.25" customHeight="1">
      <c r="J95" s="788"/>
    </row>
    <row r="96" spans="2:14" ht="20.25" customHeight="1">
      <c r="B96" s="946"/>
      <c r="C96" s="945"/>
      <c r="D96" s="1723" t="s">
        <v>863</v>
      </c>
      <c r="E96" s="1741"/>
      <c r="F96" s="1741"/>
      <c r="G96" s="1741"/>
      <c r="H96" s="1741"/>
      <c r="I96" s="1741"/>
      <c r="J96" s="1741"/>
      <c r="K96" s="1741"/>
      <c r="L96" s="1741"/>
      <c r="M96" s="1741"/>
      <c r="N96" s="1742"/>
    </row>
    <row r="97" spans="2:14" ht="36" customHeight="1">
      <c r="B97" s="944"/>
      <c r="C97" s="943"/>
      <c r="D97" s="942" t="s">
        <v>864</v>
      </c>
      <c r="E97" s="940" t="s">
        <v>865</v>
      </c>
      <c r="F97" s="940" t="s">
        <v>866</v>
      </c>
      <c r="G97" s="940" t="s">
        <v>803</v>
      </c>
      <c r="H97" s="940" t="s">
        <v>867</v>
      </c>
      <c r="I97" s="940" t="s">
        <v>783</v>
      </c>
      <c r="J97" s="941" t="s">
        <v>868</v>
      </c>
      <c r="K97" s="940" t="s">
        <v>785</v>
      </c>
      <c r="L97" s="941" t="s">
        <v>786</v>
      </c>
      <c r="M97" s="940" t="s">
        <v>869</v>
      </c>
      <c r="N97" s="939" t="s">
        <v>870</v>
      </c>
    </row>
    <row r="98" spans="2:14" ht="20.25" customHeight="1">
      <c r="B98" s="843"/>
      <c r="C98" s="938"/>
      <c r="D98" s="937" t="s">
        <v>787</v>
      </c>
      <c r="E98" s="839" t="s">
        <v>788</v>
      </c>
      <c r="F98" s="839" t="s">
        <v>789</v>
      </c>
      <c r="G98" s="936" t="s">
        <v>802</v>
      </c>
      <c r="H98" s="936" t="s">
        <v>805</v>
      </c>
      <c r="I98" s="839" t="s">
        <v>790</v>
      </c>
      <c r="J98" s="935" t="s">
        <v>791</v>
      </c>
      <c r="K98" s="839" t="s">
        <v>792</v>
      </c>
      <c r="L98" s="934" t="s">
        <v>810</v>
      </c>
      <c r="M98" s="933" t="s">
        <v>881</v>
      </c>
      <c r="N98" s="932" t="s">
        <v>881</v>
      </c>
    </row>
    <row r="99" spans="2:14" ht="20.25" customHeight="1">
      <c r="B99" s="776" t="s">
        <v>263</v>
      </c>
      <c r="C99" s="931" t="s">
        <v>0</v>
      </c>
      <c r="D99" s="930">
        <f>'県内自給率 (3)'!E6</f>
        <v>0.49177300000000002</v>
      </c>
      <c r="E99" s="834">
        <f t="array" ref="E99:E137">TRANSPOSE('投入係数 (3)'!D52:AP52)</f>
        <v>0.49663807220553308</v>
      </c>
      <c r="F99" s="834">
        <f t="array" ref="F99:F137">TRANSPOSE('投入係数 (3)'!D47:AP47)</f>
        <v>8.9020594518973206E-2</v>
      </c>
      <c r="G99" s="1556" t="s">
        <v>882</v>
      </c>
      <c r="H99" s="1556" t="s">
        <v>882</v>
      </c>
      <c r="I99" s="1720"/>
      <c r="J99" s="833">
        <f>'消費パターン (3)'!E6</f>
        <v>1.1789000000000001E-2</v>
      </c>
      <c r="K99" s="833">
        <f>'雇用表 (3)'!L8</f>
        <v>0.34712999999999999</v>
      </c>
      <c r="L99" s="836">
        <f>'雇用表 (3)'!M8</f>
        <v>4.9653999999999997E-2</v>
      </c>
      <c r="M99" s="661">
        <v>0.44599800000000001</v>
      </c>
      <c r="N99" s="631">
        <v>3.6947000000000001E-2</v>
      </c>
    </row>
    <row r="100" spans="2:14" ht="20.25" customHeight="1">
      <c r="B100" s="776" t="s">
        <v>265</v>
      </c>
      <c r="C100" s="928" t="s">
        <v>574</v>
      </c>
      <c r="D100" s="927">
        <f>'県内自給率 (3)'!E7</f>
        <v>0.80410400000000004</v>
      </c>
      <c r="E100" s="834">
        <v>0.68345706764471004</v>
      </c>
      <c r="F100" s="834">
        <v>0.26102517081250554</v>
      </c>
      <c r="G100" s="1557"/>
      <c r="H100" s="1557"/>
      <c r="I100" s="1721"/>
      <c r="J100" s="833">
        <f>'消費パターン (3)'!E7</f>
        <v>5.7899999999999998E-4</v>
      </c>
      <c r="K100" s="833">
        <f>'雇用表 (3)'!L9</f>
        <v>7.8589000000000006E-2</v>
      </c>
      <c r="L100" s="833">
        <f>'雇用表 (3)'!M9</f>
        <v>7.2288000000000005E-2</v>
      </c>
      <c r="M100" s="661">
        <v>0.47138999999999998</v>
      </c>
      <c r="N100" s="631">
        <v>1.7278999999999999E-2</v>
      </c>
    </row>
    <row r="101" spans="2:14" ht="20.25" customHeight="1">
      <c r="B101" s="776" t="s">
        <v>267</v>
      </c>
      <c r="C101" s="928" t="s">
        <v>575</v>
      </c>
      <c r="D101" s="927">
        <f>'県内自給率 (3)'!E8</f>
        <v>0.27551800000000004</v>
      </c>
      <c r="E101" s="834">
        <v>0.62753890793985756</v>
      </c>
      <c r="F101" s="834">
        <v>0.19440780796623583</v>
      </c>
      <c r="G101" s="1557"/>
      <c r="H101" s="1557"/>
      <c r="I101" s="1721"/>
      <c r="J101" s="833">
        <f>'消費パターン (3)'!E8</f>
        <v>1.096E-3</v>
      </c>
      <c r="K101" s="833">
        <f>'雇用表 (3)'!L10</f>
        <v>0.21445500000000001</v>
      </c>
      <c r="L101" s="833">
        <f>'雇用表 (3)'!M10</f>
        <v>7.2539999999999993E-2</v>
      </c>
      <c r="M101" s="661">
        <v>0.46442699999999998</v>
      </c>
      <c r="N101" s="631">
        <v>2.3938999999999998E-2</v>
      </c>
    </row>
    <row r="102" spans="2:14" ht="20.25" customHeight="1">
      <c r="B102" s="776" t="s">
        <v>268</v>
      </c>
      <c r="C102" s="928" t="s">
        <v>3</v>
      </c>
      <c r="D102" s="927">
        <f>'県内自給率 (3)'!E9</f>
        <v>5.901500000000004E-2</v>
      </c>
      <c r="E102" s="834">
        <v>0.55118903667875851</v>
      </c>
      <c r="F102" s="834">
        <v>0.17963186887007926</v>
      </c>
      <c r="G102" s="1557"/>
      <c r="H102" s="1557"/>
      <c r="I102" s="1721"/>
      <c r="J102" s="833">
        <f>'消費パターン (3)'!E9</f>
        <v>0</v>
      </c>
      <c r="K102" s="833">
        <f>'雇用表 (3)'!L11</f>
        <v>4.7157999999999999E-2</v>
      </c>
      <c r="L102" s="833">
        <f>'雇用表 (3)'!M11</f>
        <v>4.6822999999999997E-2</v>
      </c>
      <c r="M102" s="661">
        <v>0.83044300000000004</v>
      </c>
      <c r="N102" s="631">
        <v>3.8536000000000001E-2</v>
      </c>
    </row>
    <row r="103" spans="2:14" ht="20.25" customHeight="1">
      <c r="B103" s="776" t="s">
        <v>269</v>
      </c>
      <c r="C103" s="928" t="s">
        <v>4</v>
      </c>
      <c r="D103" s="927">
        <f>'県内自給率 (3)'!E10</f>
        <v>0.27283400000000002</v>
      </c>
      <c r="E103" s="834">
        <v>0.33337984539391063</v>
      </c>
      <c r="F103" s="834">
        <v>0.14989674322551838</v>
      </c>
      <c r="G103" s="1557"/>
      <c r="H103" s="1557"/>
      <c r="I103" s="1721"/>
      <c r="J103" s="833">
        <f>'消費パターン (3)'!E10</f>
        <v>9.9676000000000001E-2</v>
      </c>
      <c r="K103" s="833">
        <f>'雇用表 (3)'!L12</f>
        <v>6.6461000000000006E-2</v>
      </c>
      <c r="L103" s="833">
        <f>'雇用表 (3)'!M12</f>
        <v>6.5401000000000001E-2</v>
      </c>
      <c r="M103" s="661">
        <v>0.38100099999999998</v>
      </c>
      <c r="N103" s="631">
        <v>2.6009000000000001E-2</v>
      </c>
    </row>
    <row r="104" spans="2:14" ht="20.25" customHeight="1">
      <c r="B104" s="776" t="s">
        <v>271</v>
      </c>
      <c r="C104" s="928" t="s">
        <v>5</v>
      </c>
      <c r="D104" s="927">
        <f>'県内自給率 (3)'!E11</f>
        <v>4.1777999999999982E-2</v>
      </c>
      <c r="E104" s="834">
        <v>0.41947716735782353</v>
      </c>
      <c r="F104" s="834">
        <v>0.2699915593232779</v>
      </c>
      <c r="G104" s="1557"/>
      <c r="H104" s="1557"/>
      <c r="I104" s="1721"/>
      <c r="J104" s="833">
        <f>'消費パターン (3)'!E11</f>
        <v>3.1896000000000001E-2</v>
      </c>
      <c r="K104" s="833">
        <f>'雇用表 (3)'!L13</f>
        <v>9.2529E-2</v>
      </c>
      <c r="L104" s="833">
        <f>'雇用表 (3)'!M13</f>
        <v>9.1881000000000004E-2</v>
      </c>
      <c r="M104" s="661">
        <v>0.55920400000000003</v>
      </c>
      <c r="N104" s="631">
        <v>2.1035000000000002E-2</v>
      </c>
    </row>
    <row r="105" spans="2:14" ht="20.25" customHeight="1">
      <c r="B105" s="776" t="s">
        <v>273</v>
      </c>
      <c r="C105" s="929" t="s">
        <v>6</v>
      </c>
      <c r="D105" s="927">
        <f>'県内自給率 (3)'!E12</f>
        <v>0.21689999999999998</v>
      </c>
      <c r="E105" s="834">
        <v>0.31652645604850471</v>
      </c>
      <c r="F105" s="834">
        <v>0.13546159122625814</v>
      </c>
      <c r="G105" s="1557"/>
      <c r="H105" s="1557"/>
      <c r="I105" s="1721"/>
      <c r="J105" s="833">
        <f>'消費パターン (3)'!E12</f>
        <v>1.5989999999999999E-3</v>
      </c>
      <c r="K105" s="833">
        <f>'雇用表 (3)'!L14</f>
        <v>3.4896000000000003E-2</v>
      </c>
      <c r="L105" s="833">
        <f>'雇用表 (3)'!M14</f>
        <v>3.3870999999999998E-2</v>
      </c>
      <c r="M105" s="661">
        <v>0.57720199999999999</v>
      </c>
      <c r="N105" s="631">
        <v>3.1583E-2</v>
      </c>
    </row>
    <row r="106" spans="2:14" ht="20.25" customHeight="1">
      <c r="B106" s="776" t="s">
        <v>274</v>
      </c>
      <c r="C106" s="928" t="s">
        <v>7</v>
      </c>
      <c r="D106" s="927">
        <f>'県内自給率 (3)'!E13</f>
        <v>4.783599999999999E-2</v>
      </c>
      <c r="E106" s="834">
        <v>0.49097754264263604</v>
      </c>
      <c r="F106" s="834">
        <v>9.3045463526002681E-2</v>
      </c>
      <c r="G106" s="1557"/>
      <c r="H106" s="1557"/>
      <c r="I106" s="1721"/>
      <c r="J106" s="833">
        <f>'消費パターン (3)'!E13</f>
        <v>8.3800000000000003E-3</v>
      </c>
      <c r="K106" s="833">
        <f>'雇用表 (3)'!L15</f>
        <v>1.5268E-2</v>
      </c>
      <c r="L106" s="833">
        <f>'雇用表 (3)'!M15</f>
        <v>1.5268E-2</v>
      </c>
      <c r="M106" s="661">
        <v>0.552477</v>
      </c>
      <c r="N106" s="631">
        <v>1.146E-2</v>
      </c>
    </row>
    <row r="107" spans="2:14" ht="20.25" customHeight="1">
      <c r="B107" s="776" t="s">
        <v>277</v>
      </c>
      <c r="C107" s="929" t="s">
        <v>8</v>
      </c>
      <c r="D107" s="927">
        <f>'県内自給率 (3)'!E14</f>
        <v>3.1436000000000019E-2</v>
      </c>
      <c r="E107" s="834">
        <v>0.36985357450473727</v>
      </c>
      <c r="F107" s="834">
        <v>8.8372093023255813E-2</v>
      </c>
      <c r="G107" s="1557"/>
      <c r="H107" s="1557"/>
      <c r="I107" s="1721"/>
      <c r="J107" s="833">
        <f>'消費パターン (3)'!E14</f>
        <v>1.6721E-2</v>
      </c>
      <c r="K107" s="833">
        <f>'雇用表 (3)'!L16</f>
        <v>2.0671999999999999E-2</v>
      </c>
      <c r="L107" s="833">
        <f>'雇用表 (3)'!M16</f>
        <v>2.0671999999999999E-2</v>
      </c>
      <c r="M107" s="661">
        <v>0.33857199999999998</v>
      </c>
      <c r="N107" s="631">
        <v>1.5691E-2</v>
      </c>
    </row>
    <row r="108" spans="2:14" ht="20.25" customHeight="1">
      <c r="B108" s="776" t="s">
        <v>120</v>
      </c>
      <c r="C108" s="929" t="s">
        <v>576</v>
      </c>
      <c r="D108" s="927">
        <f>'県内自給率 (3)'!E15</f>
        <v>0.15337699999999999</v>
      </c>
      <c r="E108" s="834">
        <v>0.39133767727098506</v>
      </c>
      <c r="F108" s="834">
        <v>0.2386291043822665</v>
      </c>
      <c r="G108" s="1557"/>
      <c r="H108" s="1557"/>
      <c r="I108" s="1721"/>
      <c r="J108" s="833">
        <f>'消費パターン (3)'!E15</f>
        <v>3.0019999999999999E-3</v>
      </c>
      <c r="K108" s="833">
        <f>'雇用表 (3)'!L17</f>
        <v>6.88E-2</v>
      </c>
      <c r="L108" s="833">
        <f>'雇用表 (3)'!M17</f>
        <v>6.8640999999999994E-2</v>
      </c>
      <c r="M108" s="661">
        <v>0.52326799999999996</v>
      </c>
      <c r="N108" s="631">
        <v>3.8129000000000003E-2</v>
      </c>
    </row>
    <row r="109" spans="2:14" ht="20.25" customHeight="1">
      <c r="B109" s="776" t="s">
        <v>121</v>
      </c>
      <c r="C109" s="928" t="s">
        <v>9</v>
      </c>
      <c r="D109" s="927">
        <f>'県内自給率 (3)'!E16</f>
        <v>0.37539199999999995</v>
      </c>
      <c r="E109" s="834">
        <v>0.49326006203806533</v>
      </c>
      <c r="F109" s="834">
        <v>0.23134071152299621</v>
      </c>
      <c r="G109" s="1557"/>
      <c r="H109" s="1557"/>
      <c r="I109" s="1721"/>
      <c r="J109" s="833">
        <f>'消費パターン (3)'!E16</f>
        <v>4.6200000000000001E-4</v>
      </c>
      <c r="K109" s="833">
        <f>'雇用表 (3)'!L18</f>
        <v>3.5307999999999999E-2</v>
      </c>
      <c r="L109" s="833">
        <f>'雇用表 (3)'!M18</f>
        <v>3.5173999999999997E-2</v>
      </c>
      <c r="M109" s="661">
        <v>0.55282200000000004</v>
      </c>
      <c r="N109" s="631">
        <v>2.4368999999999998E-2</v>
      </c>
    </row>
    <row r="110" spans="2:14" ht="20.25" customHeight="1">
      <c r="B110" s="776" t="s">
        <v>123</v>
      </c>
      <c r="C110" s="928" t="s">
        <v>10</v>
      </c>
      <c r="D110" s="927">
        <f>'県内自給率 (3)'!E17</f>
        <v>7.7842999999999996E-2</v>
      </c>
      <c r="E110" s="834">
        <v>0.39755922469490307</v>
      </c>
      <c r="F110" s="834">
        <v>0.13443407513759273</v>
      </c>
      <c r="G110" s="1557"/>
      <c r="H110" s="1557"/>
      <c r="I110" s="1721"/>
      <c r="J110" s="833">
        <f>'消費パターン (3)'!E17</f>
        <v>-6.7999999999999999E-5</v>
      </c>
      <c r="K110" s="833">
        <f>'雇用表 (3)'!L19</f>
        <v>4.4172999999999997E-2</v>
      </c>
      <c r="L110" s="833">
        <f>'雇用表 (3)'!M19</f>
        <v>4.3886000000000001E-2</v>
      </c>
      <c r="M110" s="661">
        <v>0.38709700000000002</v>
      </c>
      <c r="N110" s="631">
        <v>1.6129000000000001E-2</v>
      </c>
    </row>
    <row r="111" spans="2:14" ht="20.25" customHeight="1">
      <c r="B111" s="776" t="s">
        <v>125</v>
      </c>
      <c r="C111" s="928" t="s">
        <v>11</v>
      </c>
      <c r="D111" s="927">
        <f>'県内自給率 (3)'!E18</f>
        <v>0.13757799999999998</v>
      </c>
      <c r="E111" s="834">
        <v>0.27015403345331357</v>
      </c>
      <c r="F111" s="834">
        <v>8.3328922295151389E-2</v>
      </c>
      <c r="G111" s="1557"/>
      <c r="H111" s="1557"/>
      <c r="I111" s="1721"/>
      <c r="J111" s="833">
        <f>'消費パターン (3)'!E18</f>
        <v>5.62E-4</v>
      </c>
      <c r="K111" s="833">
        <f>'雇用表 (3)'!L20</f>
        <v>1.7586999999999998E-2</v>
      </c>
      <c r="L111" s="833">
        <f>'雇用表 (3)'!M20</f>
        <v>1.7559999999999999E-2</v>
      </c>
      <c r="M111" s="661">
        <v>0.57617099999999999</v>
      </c>
      <c r="N111" s="631">
        <v>1.6257000000000001E-2</v>
      </c>
    </row>
    <row r="112" spans="2:14" ht="20.25" customHeight="1">
      <c r="B112" s="776" t="s">
        <v>127</v>
      </c>
      <c r="C112" s="928" t="s">
        <v>12</v>
      </c>
      <c r="D112" s="927">
        <f>'県内自給率 (3)'!E19</f>
        <v>0.18662100000000004</v>
      </c>
      <c r="E112" s="834">
        <v>0.43780285259318868</v>
      </c>
      <c r="F112" s="834">
        <v>0.2725202472475729</v>
      </c>
      <c r="G112" s="1557"/>
      <c r="H112" s="1557"/>
      <c r="I112" s="1721"/>
      <c r="J112" s="833">
        <f>'消費パターン (3)'!E19</f>
        <v>9.2400000000000002E-4</v>
      </c>
      <c r="K112" s="833">
        <f>'雇用表 (3)'!L21</f>
        <v>6.3832E-2</v>
      </c>
      <c r="L112" s="833">
        <f>'雇用表 (3)'!M21</f>
        <v>6.3386999999999999E-2</v>
      </c>
      <c r="M112" s="661">
        <v>0.531748</v>
      </c>
      <c r="N112" s="631">
        <v>1.9185000000000001E-2</v>
      </c>
    </row>
    <row r="113" spans="2:14" ht="20.25" customHeight="1">
      <c r="B113" s="776" t="s">
        <v>128</v>
      </c>
      <c r="C113" s="928" t="s">
        <v>418</v>
      </c>
      <c r="D113" s="927">
        <f>'県内自給率 (3)'!E20</f>
        <v>0.10160400000000003</v>
      </c>
      <c r="E113" s="834">
        <v>0.46877172078244467</v>
      </c>
      <c r="F113" s="834">
        <v>0.28547314070102275</v>
      </c>
      <c r="G113" s="1557"/>
      <c r="H113" s="1557"/>
      <c r="I113" s="1721"/>
      <c r="J113" s="833">
        <f>'消費パターン (3)'!E20</f>
        <v>4.3999999999999999E-5</v>
      </c>
      <c r="K113" s="833">
        <f>'雇用表 (3)'!L22</f>
        <v>5.8682999999999999E-2</v>
      </c>
      <c r="L113" s="833">
        <f>'雇用表 (3)'!M22</f>
        <v>5.8187000000000003E-2</v>
      </c>
      <c r="M113" s="661">
        <v>0.501641</v>
      </c>
      <c r="N113" s="631">
        <v>8.1150000000000007E-3</v>
      </c>
    </row>
    <row r="114" spans="2:14" ht="20.25" customHeight="1">
      <c r="B114" s="776" t="s">
        <v>129</v>
      </c>
      <c r="C114" s="928" t="s">
        <v>419</v>
      </c>
      <c r="D114" s="927">
        <f>'県内自給率 (3)'!E21</f>
        <v>0.27219300000000002</v>
      </c>
      <c r="E114" s="834">
        <v>0.4727360722736072</v>
      </c>
      <c r="F114" s="834">
        <v>0.26000215100021512</v>
      </c>
      <c r="G114" s="1557"/>
      <c r="H114" s="1557"/>
      <c r="I114" s="1721"/>
      <c r="J114" s="833">
        <f>'消費パターン (3)'!E21</f>
        <v>2.5999999999999998E-5</v>
      </c>
      <c r="K114" s="833">
        <f>'雇用表 (3)'!L23</f>
        <v>4.8709000000000002E-2</v>
      </c>
      <c r="L114" s="833">
        <f>'雇用表 (3)'!M23</f>
        <v>4.8505E-2</v>
      </c>
      <c r="M114" s="661">
        <v>0.69600300000000004</v>
      </c>
      <c r="N114" s="631">
        <v>5.7320000000000001E-3</v>
      </c>
    </row>
    <row r="115" spans="2:14" ht="20.25" customHeight="1">
      <c r="B115" s="776" t="s">
        <v>131</v>
      </c>
      <c r="C115" s="928" t="s">
        <v>420</v>
      </c>
      <c r="D115" s="927">
        <f>'県内自給率 (3)'!E22</f>
        <v>3.7355999999999945E-2</v>
      </c>
      <c r="E115" s="834">
        <v>0.44339815463676713</v>
      </c>
      <c r="F115" s="834">
        <v>0.23829128708245736</v>
      </c>
      <c r="G115" s="1557"/>
      <c r="H115" s="1557"/>
      <c r="I115" s="1721"/>
      <c r="J115" s="833">
        <f>'消費パターン (3)'!E22</f>
        <v>3.3599999999999998E-4</v>
      </c>
      <c r="K115" s="833">
        <f>'雇用表 (3)'!L24</f>
        <v>5.2032000000000002E-2</v>
      </c>
      <c r="L115" s="833">
        <f>'雇用表 (3)'!M24</f>
        <v>5.1987999999999999E-2</v>
      </c>
      <c r="M115" s="661">
        <v>0.70589299999999999</v>
      </c>
      <c r="N115" s="631">
        <v>4.8989999999999997E-3</v>
      </c>
    </row>
    <row r="116" spans="2:14" ht="20.25" customHeight="1">
      <c r="B116" s="776" t="s">
        <v>133</v>
      </c>
      <c r="C116" s="928" t="s">
        <v>14</v>
      </c>
      <c r="D116" s="927">
        <f>'県内自給率 (3)'!E23</f>
        <v>7.158500000000001E-2</v>
      </c>
      <c r="E116" s="834">
        <v>0.36318951862819365</v>
      </c>
      <c r="F116" s="834">
        <v>0.23013796111378923</v>
      </c>
      <c r="G116" s="1557"/>
      <c r="H116" s="1557"/>
      <c r="I116" s="1721"/>
      <c r="J116" s="833">
        <f>'消費パターン (3)'!E23</f>
        <v>5.2099999999999998E-4</v>
      </c>
      <c r="K116" s="833">
        <f>'雇用表 (3)'!L25</f>
        <v>3.5230999999999998E-2</v>
      </c>
      <c r="L116" s="833">
        <f>'雇用表 (3)'!M25</f>
        <v>3.5208000000000003E-2</v>
      </c>
      <c r="M116" s="661">
        <v>0.26346999999999998</v>
      </c>
      <c r="N116" s="631">
        <v>1.1185E-2</v>
      </c>
    </row>
    <row r="117" spans="2:14" ht="20.25" customHeight="1">
      <c r="B117" s="776" t="s">
        <v>135</v>
      </c>
      <c r="C117" s="928" t="s">
        <v>13</v>
      </c>
      <c r="D117" s="927">
        <f>'県内自給率 (3)'!E24</f>
        <v>6.5110000000000445E-3</v>
      </c>
      <c r="E117" s="834">
        <v>0.38601152479210515</v>
      </c>
      <c r="F117" s="834">
        <v>0.20472033401193884</v>
      </c>
      <c r="G117" s="1557"/>
      <c r="H117" s="1557"/>
      <c r="I117" s="1721"/>
      <c r="J117" s="833">
        <f>'消費パターン (3)'!E24</f>
        <v>1.039E-2</v>
      </c>
      <c r="K117" s="833">
        <f>'雇用表 (3)'!L26</f>
        <v>6.8528000000000006E-2</v>
      </c>
      <c r="L117" s="833">
        <f>'雇用表 (3)'!M26</f>
        <v>6.8354999999999999E-2</v>
      </c>
      <c r="M117" s="661">
        <v>0.40240500000000001</v>
      </c>
      <c r="N117" s="631">
        <v>6.7320000000000001E-3</v>
      </c>
    </row>
    <row r="118" spans="2:14" ht="20.25" customHeight="1">
      <c r="B118" s="776" t="s">
        <v>136</v>
      </c>
      <c r="C118" s="928" t="s">
        <v>577</v>
      </c>
      <c r="D118" s="927">
        <f>'県内自給率 (3)'!E25</f>
        <v>7.1590000000000265E-3</v>
      </c>
      <c r="E118" s="834">
        <v>0.37528089887640448</v>
      </c>
      <c r="F118" s="834">
        <v>0.21158167675021608</v>
      </c>
      <c r="G118" s="1557"/>
      <c r="H118" s="1557"/>
      <c r="I118" s="1721"/>
      <c r="J118" s="833">
        <f>'消費パターン (3)'!E25</f>
        <v>1.1502E-2</v>
      </c>
      <c r="K118" s="833">
        <f>'雇用表 (3)'!L27</f>
        <v>0.14502999999999999</v>
      </c>
      <c r="L118" s="833">
        <f>'雇用表 (3)'!M27</f>
        <v>0.14468500000000001</v>
      </c>
      <c r="M118" s="661">
        <v>0.27023000000000003</v>
      </c>
      <c r="N118" s="631">
        <v>7.607E-3</v>
      </c>
    </row>
    <row r="119" spans="2:14" ht="20.25" customHeight="1">
      <c r="B119" s="776" t="s">
        <v>138</v>
      </c>
      <c r="C119" s="928" t="s">
        <v>15</v>
      </c>
      <c r="D119" s="927">
        <f>'県内自給率 (3)'!E26</f>
        <v>1.4216000000000006E-2</v>
      </c>
      <c r="E119" s="834">
        <v>0.26554595194671321</v>
      </c>
      <c r="F119" s="834">
        <v>0.16022520022202838</v>
      </c>
      <c r="G119" s="1557"/>
      <c r="H119" s="1557"/>
      <c r="I119" s="1721"/>
      <c r="J119" s="833">
        <f>'消費パターン (3)'!E26</f>
        <v>1.9706999999999999E-2</v>
      </c>
      <c r="K119" s="833">
        <f>'雇用表 (3)'!L28</f>
        <v>3.9125E-2</v>
      </c>
      <c r="L119" s="833">
        <f>'雇用表 (3)'!M28</f>
        <v>3.9093000000000003E-2</v>
      </c>
      <c r="M119" s="661">
        <v>0.325293</v>
      </c>
      <c r="N119" s="631">
        <v>1.5640000000000001E-2</v>
      </c>
    </row>
    <row r="120" spans="2:14" ht="20.25" customHeight="1">
      <c r="B120" s="776" t="s">
        <v>139</v>
      </c>
      <c r="C120" s="928" t="s">
        <v>16</v>
      </c>
      <c r="D120" s="927">
        <f>'県内自給率 (3)'!E27</f>
        <v>0.19950400000000001</v>
      </c>
      <c r="E120" s="834">
        <v>0.42779027621547305</v>
      </c>
      <c r="F120" s="834">
        <v>0.25934258217722783</v>
      </c>
      <c r="G120" s="1557"/>
      <c r="H120" s="1557"/>
      <c r="I120" s="1721"/>
      <c r="J120" s="833">
        <f>'消費パターン (3)'!E27</f>
        <v>1.0224E-2</v>
      </c>
      <c r="K120" s="833">
        <f>'雇用表 (3)'!L29</f>
        <v>0.105768</v>
      </c>
      <c r="L120" s="833">
        <f>'雇用表 (3)'!M29</f>
        <v>0.10036200000000001</v>
      </c>
      <c r="M120" s="661">
        <v>0.53887600000000002</v>
      </c>
      <c r="N120" s="631">
        <v>1.847E-2</v>
      </c>
    </row>
    <row r="121" spans="2:14" ht="20.25" customHeight="1">
      <c r="B121" s="776" t="s">
        <v>140</v>
      </c>
      <c r="C121" s="928" t="s">
        <v>17</v>
      </c>
      <c r="D121" s="927">
        <f>'県内自給率 (3)'!E28</f>
        <v>1</v>
      </c>
      <c r="E121" s="834">
        <v>0.47825465738353734</v>
      </c>
      <c r="F121" s="834">
        <v>0.35319163701902961</v>
      </c>
      <c r="G121" s="1557"/>
      <c r="H121" s="1557"/>
      <c r="I121" s="1721"/>
      <c r="J121" s="833">
        <f>'消費パターン (3)'!E28</f>
        <v>0</v>
      </c>
      <c r="K121" s="833">
        <f>'雇用表 (3)'!L30</f>
        <v>9.9030000000000007E-2</v>
      </c>
      <c r="L121" s="833">
        <f>'雇用表 (3)'!M30</f>
        <v>8.1623000000000001E-2</v>
      </c>
      <c r="M121" s="661">
        <v>0</v>
      </c>
      <c r="N121" s="631">
        <v>0</v>
      </c>
    </row>
    <row r="122" spans="2:14" ht="20.25" customHeight="1">
      <c r="B122" s="776" t="s">
        <v>141</v>
      </c>
      <c r="C122" s="928" t="s">
        <v>18</v>
      </c>
      <c r="D122" s="927">
        <f>'県内自給率 (3)'!E29</f>
        <v>0.776536</v>
      </c>
      <c r="E122" s="834">
        <v>0.36288682822335372</v>
      </c>
      <c r="F122" s="834">
        <v>8.0564512895706014E-2</v>
      </c>
      <c r="G122" s="1557"/>
      <c r="H122" s="1557"/>
      <c r="I122" s="1721"/>
      <c r="J122" s="833">
        <f>'消費パターン (3)'!E29</f>
        <v>2.2811999999999999E-2</v>
      </c>
      <c r="K122" s="833">
        <f>'雇用表 (3)'!L31</f>
        <v>5.0860000000000002E-3</v>
      </c>
      <c r="L122" s="833">
        <f>'雇用表 (3)'!M31</f>
        <v>5.0860000000000002E-3</v>
      </c>
      <c r="M122" s="661">
        <v>0</v>
      </c>
      <c r="N122" s="631">
        <v>0</v>
      </c>
    </row>
    <row r="123" spans="2:14" ht="20.25" customHeight="1">
      <c r="B123" s="776" t="s">
        <v>143</v>
      </c>
      <c r="C123" s="928" t="s">
        <v>29</v>
      </c>
      <c r="D123" s="927">
        <f>'県内自給率 (3)'!E30</f>
        <v>0.99990999999999997</v>
      </c>
      <c r="E123" s="834">
        <v>0.49728968883830971</v>
      </c>
      <c r="F123" s="834">
        <v>0.14321224281992154</v>
      </c>
      <c r="G123" s="1557"/>
      <c r="H123" s="1557"/>
      <c r="I123" s="1721"/>
      <c r="J123" s="833">
        <f>'消費パターン (3)'!E30</f>
        <v>6.5750000000000001E-3</v>
      </c>
      <c r="K123" s="833">
        <f>'雇用表 (3)'!L32</f>
        <v>2.1263000000000001E-2</v>
      </c>
      <c r="L123" s="833">
        <f>'雇用表 (3)'!M32</f>
        <v>2.1263000000000001E-2</v>
      </c>
      <c r="M123" s="661">
        <v>0</v>
      </c>
      <c r="N123" s="631">
        <v>0</v>
      </c>
    </row>
    <row r="124" spans="2:14" ht="20.25" customHeight="1">
      <c r="B124" s="776" t="s">
        <v>145</v>
      </c>
      <c r="C124" s="928" t="s">
        <v>30</v>
      </c>
      <c r="D124" s="927">
        <f>'県内自給率 (3)'!E31</f>
        <v>0.93095700000000003</v>
      </c>
      <c r="E124" s="834">
        <v>0.66192534194528874</v>
      </c>
      <c r="F124" s="834">
        <v>0.48050436930091184</v>
      </c>
      <c r="G124" s="1557"/>
      <c r="H124" s="1557"/>
      <c r="I124" s="1721"/>
      <c r="J124" s="833">
        <f>'消費パターン (3)'!E31</f>
        <v>1.044E-3</v>
      </c>
      <c r="K124" s="833">
        <f>'雇用表 (3)'!L33</f>
        <v>6.8934999999999996E-2</v>
      </c>
      <c r="L124" s="833">
        <f>'雇用表 (3)'!M33</f>
        <v>6.7604999999999998E-2</v>
      </c>
      <c r="M124" s="661">
        <v>0</v>
      </c>
      <c r="N124" s="631">
        <v>0</v>
      </c>
    </row>
    <row r="125" spans="2:14" ht="20.25" customHeight="1">
      <c r="B125" s="776" t="s">
        <v>146</v>
      </c>
      <c r="C125" s="928" t="s">
        <v>19</v>
      </c>
      <c r="D125" s="927">
        <f>'県内自給率 (3)'!E32</f>
        <v>0.62944500000000003</v>
      </c>
      <c r="E125" s="834">
        <v>0.61945494943998547</v>
      </c>
      <c r="F125" s="834">
        <v>0.35366798168049701</v>
      </c>
      <c r="G125" s="1557"/>
      <c r="H125" s="1557"/>
      <c r="I125" s="1721"/>
      <c r="J125" s="833">
        <f>'消費パターン (3)'!E32</f>
        <v>0.16015599999999999</v>
      </c>
      <c r="K125" s="833">
        <f>'雇用表 (3)'!L34</f>
        <v>0.14697299999999999</v>
      </c>
      <c r="L125" s="833">
        <f>'雇用表 (3)'!M34</f>
        <v>0.128694</v>
      </c>
      <c r="M125" s="661">
        <v>0</v>
      </c>
      <c r="N125" s="631">
        <v>0</v>
      </c>
    </row>
    <row r="126" spans="2:14" ht="20.25" customHeight="1">
      <c r="B126" s="776" t="s">
        <v>147</v>
      </c>
      <c r="C126" s="928" t="s">
        <v>20</v>
      </c>
      <c r="D126" s="927">
        <f>'県内自給率 (3)'!E33</f>
        <v>0.78769699999999998</v>
      </c>
      <c r="E126" s="834">
        <v>0.679115241176107</v>
      </c>
      <c r="F126" s="834">
        <v>0.32178105618857272</v>
      </c>
      <c r="G126" s="1557"/>
      <c r="H126" s="1557"/>
      <c r="I126" s="1721"/>
      <c r="J126" s="833">
        <f>'消費パターン (3)'!E33</f>
        <v>6.4534999999999995E-2</v>
      </c>
      <c r="K126" s="833">
        <f>'雇用表 (3)'!L35</f>
        <v>6.7557000000000006E-2</v>
      </c>
      <c r="L126" s="833">
        <f>'雇用表 (3)'!M35</f>
        <v>6.5810999999999995E-2</v>
      </c>
      <c r="M126" s="661">
        <v>0</v>
      </c>
      <c r="N126" s="631">
        <v>0</v>
      </c>
    </row>
    <row r="127" spans="2:14" ht="20.25" customHeight="1">
      <c r="B127" s="776" t="s">
        <v>149</v>
      </c>
      <c r="C127" s="928" t="s">
        <v>21</v>
      </c>
      <c r="D127" s="927">
        <f>'県内自給率 (3)'!E34</f>
        <v>0.89658899999999997</v>
      </c>
      <c r="E127" s="834">
        <v>0.87527114421600949</v>
      </c>
      <c r="F127" s="834">
        <v>2.5878859558619995E-2</v>
      </c>
      <c r="G127" s="1557"/>
      <c r="H127" s="1557"/>
      <c r="I127" s="1721"/>
      <c r="J127" s="833">
        <f>'消費パターン (3)'!E34</f>
        <v>0.17646400000000001</v>
      </c>
      <c r="K127" s="833">
        <f>'雇用表 (3)'!L36</f>
        <v>8.3700000000000007E-3</v>
      </c>
      <c r="L127" s="833">
        <f>'雇用表 (3)'!M36</f>
        <v>6.0470000000000003E-3</v>
      </c>
      <c r="M127" s="661">
        <v>0</v>
      </c>
      <c r="N127" s="631">
        <v>0</v>
      </c>
    </row>
    <row r="128" spans="2:14" ht="20.25" customHeight="1">
      <c r="B128" s="776" t="s">
        <v>151</v>
      </c>
      <c r="C128" s="928" t="s">
        <v>32</v>
      </c>
      <c r="D128" s="927">
        <f>'県内自給率 (3)'!E35</f>
        <v>0.56455199999999994</v>
      </c>
      <c r="E128" s="834">
        <v>0.39083152467243143</v>
      </c>
      <c r="F128" s="834">
        <v>0.23698625417714542</v>
      </c>
      <c r="G128" s="1557"/>
      <c r="H128" s="1557"/>
      <c r="I128" s="1721"/>
      <c r="J128" s="833">
        <f>'消費パターン (3)'!E35</f>
        <v>3.6087000000000001E-2</v>
      </c>
      <c r="K128" s="833">
        <f>'雇用表 (3)'!L37</f>
        <v>7.6495999999999995E-2</v>
      </c>
      <c r="L128" s="833">
        <f>'雇用表 (3)'!M37</f>
        <v>7.5577000000000005E-2</v>
      </c>
      <c r="M128" s="661">
        <v>0</v>
      </c>
      <c r="N128" s="631">
        <v>0</v>
      </c>
    </row>
    <row r="129" spans="2:15" ht="20.25" customHeight="1">
      <c r="B129" s="776" t="s">
        <v>153</v>
      </c>
      <c r="C129" s="928" t="s">
        <v>22</v>
      </c>
      <c r="D129" s="927">
        <f>'県内自給率 (3)'!E36</f>
        <v>0.64604499999999998</v>
      </c>
      <c r="E129" s="834">
        <v>0.51317615170321929</v>
      </c>
      <c r="F129" s="834">
        <v>0.15028879973325016</v>
      </c>
      <c r="G129" s="1557"/>
      <c r="H129" s="1557"/>
      <c r="I129" s="1721"/>
      <c r="J129" s="833">
        <f>'消費パターン (3)'!E36</f>
        <v>4.5569999999999999E-2</v>
      </c>
      <c r="K129" s="833">
        <f>'雇用表 (3)'!L38</f>
        <v>2.3921000000000001E-2</v>
      </c>
      <c r="L129" s="833">
        <f>'雇用表 (3)'!M38</f>
        <v>2.2894000000000001E-2</v>
      </c>
      <c r="M129" s="661">
        <v>8.4829000000000002E-2</v>
      </c>
      <c r="N129" s="631">
        <v>5.855E-3</v>
      </c>
    </row>
    <row r="130" spans="2:15" ht="20.25" customHeight="1">
      <c r="B130" s="776" t="s">
        <v>155</v>
      </c>
      <c r="C130" s="928" t="s">
        <v>23</v>
      </c>
      <c r="D130" s="927">
        <f>'県内自給率 (3)'!E37</f>
        <v>1</v>
      </c>
      <c r="E130" s="834">
        <v>0.7174306556417458</v>
      </c>
      <c r="F130" s="834">
        <v>0.36598424964460863</v>
      </c>
      <c r="G130" s="1557"/>
      <c r="H130" s="1557"/>
      <c r="I130" s="1721"/>
      <c r="J130" s="833">
        <f>'消費パターン (3)'!E37</f>
        <v>3.8839999999999999E-3</v>
      </c>
      <c r="K130" s="833">
        <f>'雇用表 (3)'!L39</f>
        <v>5.3893999999999997E-2</v>
      </c>
      <c r="L130" s="833">
        <f>'雇用表 (3)'!M39</f>
        <v>5.3893999999999997E-2</v>
      </c>
      <c r="M130" s="661">
        <v>0</v>
      </c>
      <c r="N130" s="631">
        <v>0</v>
      </c>
    </row>
    <row r="131" spans="2:15" ht="20.25" customHeight="1">
      <c r="B131" s="776" t="s">
        <v>156</v>
      </c>
      <c r="C131" s="928" t="s">
        <v>24</v>
      </c>
      <c r="D131" s="927">
        <f>'県内自給率 (3)'!E38</f>
        <v>0.93800499999999998</v>
      </c>
      <c r="E131" s="834">
        <v>0.74984624240679865</v>
      </c>
      <c r="F131" s="834">
        <v>0.50367048914607726</v>
      </c>
      <c r="G131" s="1557"/>
      <c r="H131" s="1557"/>
      <c r="I131" s="1721"/>
      <c r="J131" s="833">
        <f>'消費パターン (3)'!E38</f>
        <v>1.3818E-2</v>
      </c>
      <c r="K131" s="833">
        <f>'雇用表 (3)'!L40</f>
        <v>8.4732000000000002E-2</v>
      </c>
      <c r="L131" s="833">
        <f>'雇用表 (3)'!M40</f>
        <v>8.2101999999999994E-2</v>
      </c>
      <c r="M131" s="661">
        <v>0</v>
      </c>
      <c r="N131" s="631">
        <v>0</v>
      </c>
    </row>
    <row r="132" spans="2:15" ht="20.25" customHeight="1">
      <c r="B132" s="776" t="s">
        <v>158</v>
      </c>
      <c r="C132" s="928" t="s">
        <v>31</v>
      </c>
      <c r="D132" s="927">
        <f>'県内自給率 (3)'!E39</f>
        <v>0.99397599999999997</v>
      </c>
      <c r="E132" s="834">
        <v>0.6154160700104675</v>
      </c>
      <c r="F132" s="834">
        <v>0.50362888010723239</v>
      </c>
      <c r="G132" s="1557"/>
      <c r="H132" s="1557"/>
      <c r="I132" s="1721"/>
      <c r="J132" s="833">
        <f>'消費パターン (3)'!E39</f>
        <v>6.7088999999999996E-2</v>
      </c>
      <c r="K132" s="833">
        <f>'雇用表 (3)'!L41</f>
        <v>0.12191399999999999</v>
      </c>
      <c r="L132" s="833">
        <f>'雇用表 (3)'!M41</f>
        <v>0.119648</v>
      </c>
      <c r="M132" s="661">
        <v>0</v>
      </c>
      <c r="N132" s="631">
        <v>0</v>
      </c>
    </row>
    <row r="133" spans="2:15" ht="20.25" customHeight="1">
      <c r="B133" s="776" t="s">
        <v>160</v>
      </c>
      <c r="C133" s="928" t="s">
        <v>447</v>
      </c>
      <c r="D133" s="927">
        <f>'県内自給率 (3)'!E40</f>
        <v>0.99280599999999997</v>
      </c>
      <c r="E133" s="834">
        <v>0.58429734102929454</v>
      </c>
      <c r="F133" s="834">
        <v>0.49175260221701644</v>
      </c>
      <c r="G133" s="1557"/>
      <c r="H133" s="1557"/>
      <c r="I133" s="1721"/>
      <c r="J133" s="833">
        <f>'消費パターン (3)'!E40</f>
        <v>1.6064999999999999E-2</v>
      </c>
      <c r="K133" s="833">
        <f>'雇用表 (3)'!L42</f>
        <v>0.128577</v>
      </c>
      <c r="L133" s="833">
        <f>'雇用表 (3)'!M42</f>
        <v>0.119811</v>
      </c>
      <c r="M133" s="661">
        <v>0</v>
      </c>
      <c r="N133" s="631">
        <v>0</v>
      </c>
    </row>
    <row r="134" spans="2:15" ht="20.25" customHeight="1">
      <c r="B134" s="776" t="s">
        <v>162</v>
      </c>
      <c r="C134" s="928" t="s">
        <v>25</v>
      </c>
      <c r="D134" s="927">
        <f>'県内自給率 (3)'!E41</f>
        <v>0.52265699999999993</v>
      </c>
      <c r="E134" s="834">
        <v>0.62004222748489635</v>
      </c>
      <c r="F134" s="834">
        <v>0.35565158442659911</v>
      </c>
      <c r="G134" s="1557"/>
      <c r="H134" s="1557"/>
      <c r="I134" s="1721"/>
      <c r="J134" s="833">
        <f>'消費パターン (3)'!E41</f>
        <v>1.2689000000000001E-2</v>
      </c>
      <c r="K134" s="833">
        <f>'雇用表 (3)'!L43</f>
        <v>0.103239</v>
      </c>
      <c r="L134" s="833">
        <f>'雇用表 (3)'!M43</f>
        <v>8.9538000000000006E-2</v>
      </c>
      <c r="M134" s="661">
        <v>0</v>
      </c>
      <c r="N134" s="631">
        <v>0</v>
      </c>
    </row>
    <row r="135" spans="2:15" ht="20.25" customHeight="1">
      <c r="B135" s="776" t="s">
        <v>164</v>
      </c>
      <c r="C135" s="928" t="s">
        <v>26</v>
      </c>
      <c r="D135" s="927">
        <f>'県内自給率 (3)'!E42</f>
        <v>0.71028400000000003</v>
      </c>
      <c r="E135" s="834">
        <v>0.51958817861752604</v>
      </c>
      <c r="F135" s="834">
        <v>0.25761863497815457</v>
      </c>
      <c r="G135" s="668"/>
      <c r="H135" s="668"/>
      <c r="I135" s="1721"/>
      <c r="J135" s="833">
        <f>'消費パターン (3)'!E42</f>
        <v>0.143812</v>
      </c>
      <c r="K135" s="833">
        <f>'雇用表 (3)'!L44</f>
        <v>0.1741</v>
      </c>
      <c r="L135" s="833">
        <f>'雇用表 (3)'!M44</f>
        <v>0.13689899999999999</v>
      </c>
      <c r="M135" s="661">
        <v>0</v>
      </c>
      <c r="N135" s="631">
        <v>0</v>
      </c>
    </row>
    <row r="136" spans="2:15" ht="20.25" customHeight="1">
      <c r="B136" s="776" t="s">
        <v>166</v>
      </c>
      <c r="C136" s="928" t="s">
        <v>27</v>
      </c>
      <c r="D136" s="927">
        <f>'県内自給率 (3)'!E43</f>
        <v>1</v>
      </c>
      <c r="E136" s="834">
        <v>0</v>
      </c>
      <c r="F136" s="834">
        <v>0</v>
      </c>
      <c r="G136" s="668"/>
      <c r="H136" s="668"/>
      <c r="I136" s="1721"/>
      <c r="J136" s="833">
        <f>'消費パターン (3)'!E43</f>
        <v>0</v>
      </c>
      <c r="K136" s="833">
        <f>'雇用表 (3)'!L45</f>
        <v>0</v>
      </c>
      <c r="L136" s="833">
        <f>'雇用表 (3)'!M45</f>
        <v>0</v>
      </c>
      <c r="M136" s="661">
        <v>0</v>
      </c>
      <c r="N136" s="631">
        <v>0</v>
      </c>
    </row>
    <row r="137" spans="2:15" ht="20.25" customHeight="1">
      <c r="B137" s="776" t="s">
        <v>168</v>
      </c>
      <c r="C137" s="928" t="s">
        <v>28</v>
      </c>
      <c r="D137" s="927">
        <f>'県内自給率 (3)'!E44</f>
        <v>0.90303800000000001</v>
      </c>
      <c r="E137" s="834">
        <v>0.41207023657931774</v>
      </c>
      <c r="F137" s="834">
        <v>1.2700221164801287E-2</v>
      </c>
      <c r="G137" s="668"/>
      <c r="H137" s="668"/>
      <c r="I137" s="1722"/>
      <c r="J137" s="833">
        <f>'消費パターン (3)'!E44</f>
        <v>3.4E-5</v>
      </c>
      <c r="K137" s="833">
        <f>'雇用表 (3)'!L46</f>
        <v>0.26211400000000001</v>
      </c>
      <c r="L137" s="833">
        <f>'雇用表 (3)'!M46</f>
        <v>0.230682</v>
      </c>
      <c r="M137" s="661">
        <v>2.4375999999999998E-2</v>
      </c>
      <c r="N137" s="631">
        <v>3.04E-2</v>
      </c>
      <c r="O137" s="800" t="s">
        <v>1025</v>
      </c>
    </row>
    <row r="138" spans="2:15" ht="20.25" customHeight="1">
      <c r="B138" s="772"/>
      <c r="C138" s="926" t="s">
        <v>578</v>
      </c>
      <c r="D138" s="925" t="s">
        <v>794</v>
      </c>
      <c r="E138" s="831" t="s">
        <v>794</v>
      </c>
      <c r="F138" s="831" t="s">
        <v>794</v>
      </c>
      <c r="G138" s="831" t="s">
        <v>794</v>
      </c>
      <c r="H138" s="831" t="s">
        <v>794</v>
      </c>
      <c r="I138" s="389">
        <f>'用語定義（生産増加）'!D57</f>
        <v>0.495722</v>
      </c>
      <c r="J138" s="829">
        <f>'消費パターン (3)'!E45</f>
        <v>1.0000020000000001</v>
      </c>
      <c r="K138" s="828">
        <f>'雇用表 (3)'!L47</f>
        <v>8.6990999999999999E-2</v>
      </c>
      <c r="L138" s="828">
        <f>'雇用表 (3)'!M47</f>
        <v>7.1327000000000002E-2</v>
      </c>
      <c r="M138" s="924" t="s">
        <v>794</v>
      </c>
      <c r="N138" s="923" t="s">
        <v>794</v>
      </c>
    </row>
  </sheetData>
  <sheetProtection algorithmName="SHA-512" hashValue="6VYcGt4894MR6lKIV1gH1yWj8bYXKPOvIRyyrzagf/tAD2paC2jnY6T6MFfT7SJ+SoD5yQ9UeRUyQACGDtrj/Q==" saltValue="gAwRUnRTZYzJQktkHjve+g==" spinCount="100000" sheet="1"/>
  <mergeCells count="26">
    <mergeCell ref="T4:V4"/>
    <mergeCell ref="B2:C2"/>
    <mergeCell ref="D4:D5"/>
    <mergeCell ref="E4:G4"/>
    <mergeCell ref="H4:H5"/>
    <mergeCell ref="I4:I5"/>
    <mergeCell ref="J4:L4"/>
    <mergeCell ref="M4:M5"/>
    <mergeCell ref="N4:N5"/>
    <mergeCell ref="O4:O5"/>
    <mergeCell ref="B52:C52"/>
    <mergeCell ref="B53:C53"/>
    <mergeCell ref="P4:P5"/>
    <mergeCell ref="Q4:S4"/>
    <mergeCell ref="B6:C6"/>
    <mergeCell ref="B7:C7"/>
    <mergeCell ref="M8:M46"/>
    <mergeCell ref="N8:N46"/>
    <mergeCell ref="D96:N96"/>
    <mergeCell ref="G99:G134"/>
    <mergeCell ref="H99:H134"/>
    <mergeCell ref="I99:I137"/>
    <mergeCell ref="D50:E50"/>
    <mergeCell ref="F50:G50"/>
    <mergeCell ref="H50:I50"/>
    <mergeCell ref="J50:K50"/>
  </mergeCells>
  <phoneticPr fontId="28"/>
  <pageMargins left="0.78740157480314965" right="0.78740157480314965" top="0.78740157480314965" bottom="0.78740157480314965" header="0" footer="0.19685039370078741"/>
  <pageSetup paperSize="9" scale="28" orientation="portrait" useFirstPageNumber="1" r:id="rId1"/>
  <headerFooter alignWithMargins="0">
    <oddFooter>&amp;C&amp;P / 3 ﾍﾟｰｼﾞ</oddFooter>
  </headerFooter>
  <rowBreaks count="2" manualBreakCount="2">
    <brk id="48" min="1" max="22" man="1"/>
    <brk id="94" min="1" max="22"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AFF4E-90A0-41C0-A2BF-9D2891AD15F5}">
  <sheetPr>
    <tabColor theme="0" tint="-0.249977111117893"/>
    <pageSetUpPr autoPageBreaks="0"/>
  </sheetPr>
  <dimension ref="B2:BE53"/>
  <sheetViews>
    <sheetView view="pageBreakPreview" zoomScaleNormal="100" zoomScaleSheetLayoutView="100" workbookViewId="0"/>
  </sheetViews>
  <sheetFormatPr defaultColWidth="13.5" defaultRowHeight="16.5" customHeight="1"/>
  <cols>
    <col min="1" max="1" width="2.1640625" style="800" customWidth="1"/>
    <col min="2" max="2" width="4" style="800" bestFit="1" customWidth="1"/>
    <col min="3" max="3" width="38.5" style="800" bestFit="1" customWidth="1"/>
    <col min="4" max="57" width="12.1640625" style="800" customWidth="1"/>
    <col min="58" max="16384" width="13.5" style="800"/>
  </cols>
  <sheetData>
    <row r="2" spans="2:57" ht="20.25" customHeight="1">
      <c r="B2" s="1502" t="s">
        <v>905</v>
      </c>
      <c r="C2" s="1503"/>
    </row>
    <row r="3" spans="2:57" ht="16.5" customHeight="1">
      <c r="B3" s="984"/>
      <c r="U3" s="788"/>
      <c r="BE3" s="788" t="s">
        <v>568</v>
      </c>
    </row>
    <row r="4" spans="2:57" ht="16.5" customHeight="1">
      <c r="B4" s="983"/>
      <c r="C4" s="982"/>
      <c r="D4" s="981" t="s">
        <v>263</v>
      </c>
      <c r="E4" s="979" t="s">
        <v>265</v>
      </c>
      <c r="F4" s="979" t="s">
        <v>267</v>
      </c>
      <c r="G4" s="979" t="s">
        <v>268</v>
      </c>
      <c r="H4" s="979" t="s">
        <v>269</v>
      </c>
      <c r="I4" s="979" t="s">
        <v>271</v>
      </c>
      <c r="J4" s="979" t="s">
        <v>273</v>
      </c>
      <c r="K4" s="979" t="s">
        <v>274</v>
      </c>
      <c r="L4" s="979" t="s">
        <v>277</v>
      </c>
      <c r="M4" s="979" t="s">
        <v>120</v>
      </c>
      <c r="N4" s="979" t="s">
        <v>121</v>
      </c>
      <c r="O4" s="979" t="s">
        <v>123</v>
      </c>
      <c r="P4" s="979" t="s">
        <v>125</v>
      </c>
      <c r="Q4" s="979" t="s">
        <v>127</v>
      </c>
      <c r="R4" s="979" t="s">
        <v>128</v>
      </c>
      <c r="S4" s="979" t="s">
        <v>129</v>
      </c>
      <c r="T4" s="979" t="s">
        <v>131</v>
      </c>
      <c r="U4" s="979" t="s">
        <v>133</v>
      </c>
      <c r="V4" s="979" t="s">
        <v>135</v>
      </c>
      <c r="W4" s="979" t="s">
        <v>136</v>
      </c>
      <c r="X4" s="979" t="s">
        <v>138</v>
      </c>
      <c r="Y4" s="979" t="s">
        <v>139</v>
      </c>
      <c r="Z4" s="979" t="s">
        <v>140</v>
      </c>
      <c r="AA4" s="979" t="s">
        <v>141</v>
      </c>
      <c r="AB4" s="979" t="s">
        <v>143</v>
      </c>
      <c r="AC4" s="979" t="s">
        <v>145</v>
      </c>
      <c r="AD4" s="979" t="s">
        <v>146</v>
      </c>
      <c r="AE4" s="979" t="s">
        <v>147</v>
      </c>
      <c r="AF4" s="979" t="s">
        <v>149</v>
      </c>
      <c r="AG4" s="979" t="s">
        <v>151</v>
      </c>
      <c r="AH4" s="979" t="s">
        <v>153</v>
      </c>
      <c r="AI4" s="979" t="s">
        <v>155</v>
      </c>
      <c r="AJ4" s="979" t="s">
        <v>156</v>
      </c>
      <c r="AK4" s="979" t="s">
        <v>158</v>
      </c>
      <c r="AL4" s="979" t="s">
        <v>160</v>
      </c>
      <c r="AM4" s="979" t="s">
        <v>162</v>
      </c>
      <c r="AN4" s="979">
        <v>37</v>
      </c>
      <c r="AO4" s="979">
        <v>38</v>
      </c>
      <c r="AP4" s="979">
        <v>39</v>
      </c>
      <c r="AQ4" s="980" t="s">
        <v>209</v>
      </c>
      <c r="AR4" s="979" t="s">
        <v>210</v>
      </c>
      <c r="AS4" s="979" t="s">
        <v>211</v>
      </c>
      <c r="AT4" s="979" t="s">
        <v>212</v>
      </c>
      <c r="AU4" s="979" t="s">
        <v>214</v>
      </c>
      <c r="AV4" s="979" t="s">
        <v>216</v>
      </c>
      <c r="AW4" s="979" t="s">
        <v>217</v>
      </c>
      <c r="AX4" s="978" t="s">
        <v>220</v>
      </c>
      <c r="AY4" s="978" t="s">
        <v>222</v>
      </c>
      <c r="AZ4" s="978" t="s">
        <v>226</v>
      </c>
      <c r="BA4" s="978" t="s">
        <v>227</v>
      </c>
      <c r="BB4" s="978" t="s">
        <v>229</v>
      </c>
      <c r="BC4" s="978" t="s">
        <v>234</v>
      </c>
      <c r="BD4" s="978" t="s">
        <v>235</v>
      </c>
      <c r="BE4" s="977" t="s">
        <v>246</v>
      </c>
    </row>
    <row r="5" spans="2:57" ht="36" customHeight="1">
      <c r="B5" s="976"/>
      <c r="C5" s="975"/>
      <c r="D5" s="974" t="s">
        <v>0</v>
      </c>
      <c r="E5" s="972" t="s">
        <v>574</v>
      </c>
      <c r="F5" s="972" t="s">
        <v>575</v>
      </c>
      <c r="G5" s="972" t="s">
        <v>3</v>
      </c>
      <c r="H5" s="972" t="s">
        <v>4</v>
      </c>
      <c r="I5" s="972" t="s">
        <v>5</v>
      </c>
      <c r="J5" s="972" t="s">
        <v>6</v>
      </c>
      <c r="K5" s="972" t="s">
        <v>7</v>
      </c>
      <c r="L5" s="972" t="s">
        <v>8</v>
      </c>
      <c r="M5" s="972" t="s">
        <v>576</v>
      </c>
      <c r="N5" s="972" t="s">
        <v>9</v>
      </c>
      <c r="O5" s="972" t="s">
        <v>10</v>
      </c>
      <c r="P5" s="972" t="s">
        <v>11</v>
      </c>
      <c r="Q5" s="972" t="s">
        <v>12</v>
      </c>
      <c r="R5" s="972" t="s">
        <v>418</v>
      </c>
      <c r="S5" s="972" t="s">
        <v>419</v>
      </c>
      <c r="T5" s="972" t="s">
        <v>420</v>
      </c>
      <c r="U5" s="972" t="s">
        <v>14</v>
      </c>
      <c r="V5" s="972" t="s">
        <v>13</v>
      </c>
      <c r="W5" s="972" t="s">
        <v>577</v>
      </c>
      <c r="X5" s="972" t="s">
        <v>15</v>
      </c>
      <c r="Y5" s="972" t="s">
        <v>16</v>
      </c>
      <c r="Z5" s="972" t="s">
        <v>17</v>
      </c>
      <c r="AA5" s="972" t="s">
        <v>18</v>
      </c>
      <c r="AB5" s="972" t="s">
        <v>29</v>
      </c>
      <c r="AC5" s="972" t="s">
        <v>30</v>
      </c>
      <c r="AD5" s="972" t="s">
        <v>19</v>
      </c>
      <c r="AE5" s="972" t="s">
        <v>20</v>
      </c>
      <c r="AF5" s="972" t="s">
        <v>21</v>
      </c>
      <c r="AG5" s="972" t="s">
        <v>32</v>
      </c>
      <c r="AH5" s="972" t="s">
        <v>22</v>
      </c>
      <c r="AI5" s="972" t="s">
        <v>23</v>
      </c>
      <c r="AJ5" s="972" t="s">
        <v>24</v>
      </c>
      <c r="AK5" s="972" t="s">
        <v>31</v>
      </c>
      <c r="AL5" s="972" t="s">
        <v>447</v>
      </c>
      <c r="AM5" s="972" t="s">
        <v>25</v>
      </c>
      <c r="AN5" s="972" t="s">
        <v>26</v>
      </c>
      <c r="AO5" s="972" t="s">
        <v>27</v>
      </c>
      <c r="AP5" s="972" t="s">
        <v>28</v>
      </c>
      <c r="AQ5" s="973" t="s">
        <v>33</v>
      </c>
      <c r="AR5" s="972" t="s">
        <v>906</v>
      </c>
      <c r="AS5" s="972" t="s">
        <v>907</v>
      </c>
      <c r="AT5" s="972" t="s">
        <v>908</v>
      </c>
      <c r="AU5" s="972" t="s">
        <v>909</v>
      </c>
      <c r="AV5" s="972" t="s">
        <v>910</v>
      </c>
      <c r="AW5" s="972" t="s">
        <v>911</v>
      </c>
      <c r="AX5" s="936" t="s">
        <v>912</v>
      </c>
      <c r="AY5" s="936" t="s">
        <v>913</v>
      </c>
      <c r="AZ5" s="936" t="s">
        <v>1214</v>
      </c>
      <c r="BA5" s="936" t="s">
        <v>914</v>
      </c>
      <c r="BB5" s="936" t="s">
        <v>915</v>
      </c>
      <c r="BC5" s="936" t="s">
        <v>1213</v>
      </c>
      <c r="BD5" s="936" t="s">
        <v>916</v>
      </c>
      <c r="BE5" s="971" t="s">
        <v>41</v>
      </c>
    </row>
    <row r="6" spans="2:57" ht="16.5" customHeight="1">
      <c r="B6" s="776" t="s">
        <v>263</v>
      </c>
      <c r="C6" s="931" t="s">
        <v>0</v>
      </c>
      <c r="D6" s="609">
        <v>20122</v>
      </c>
      <c r="E6" s="965">
        <v>50</v>
      </c>
      <c r="F6" s="965">
        <v>0</v>
      </c>
      <c r="G6" s="965">
        <v>0</v>
      </c>
      <c r="H6" s="965">
        <v>30780</v>
      </c>
      <c r="I6" s="965">
        <v>24</v>
      </c>
      <c r="J6" s="965">
        <v>93</v>
      </c>
      <c r="K6" s="965">
        <v>309</v>
      </c>
      <c r="L6" s="965">
        <v>0</v>
      </c>
      <c r="M6" s="965">
        <v>59</v>
      </c>
      <c r="N6" s="965">
        <v>0</v>
      </c>
      <c r="O6" s="965">
        <v>0</v>
      </c>
      <c r="P6" s="965">
        <v>0</v>
      </c>
      <c r="Q6" s="965">
        <v>0</v>
      </c>
      <c r="R6" s="965">
        <v>0</v>
      </c>
      <c r="S6" s="965">
        <v>0</v>
      </c>
      <c r="T6" s="965">
        <v>0</v>
      </c>
      <c r="U6" s="965">
        <v>0</v>
      </c>
      <c r="V6" s="965">
        <v>0</v>
      </c>
      <c r="W6" s="965">
        <v>0</v>
      </c>
      <c r="X6" s="965">
        <v>0</v>
      </c>
      <c r="Y6" s="965">
        <v>141</v>
      </c>
      <c r="Z6" s="965">
        <v>563</v>
      </c>
      <c r="AA6" s="965">
        <v>0</v>
      </c>
      <c r="AB6" s="965">
        <v>0</v>
      </c>
      <c r="AC6" s="965">
        <v>0</v>
      </c>
      <c r="AD6" s="965">
        <v>88</v>
      </c>
      <c r="AE6" s="965">
        <v>0</v>
      </c>
      <c r="AF6" s="965">
        <v>1</v>
      </c>
      <c r="AG6" s="965">
        <v>9</v>
      </c>
      <c r="AH6" s="965">
        <v>0</v>
      </c>
      <c r="AI6" s="965">
        <v>9</v>
      </c>
      <c r="AJ6" s="965">
        <v>695</v>
      </c>
      <c r="AK6" s="965">
        <v>1603</v>
      </c>
      <c r="AL6" s="965">
        <v>79</v>
      </c>
      <c r="AM6" s="965">
        <v>1</v>
      </c>
      <c r="AN6" s="965">
        <v>5619</v>
      </c>
      <c r="AO6" s="965">
        <v>0</v>
      </c>
      <c r="AP6" s="965">
        <v>0</v>
      </c>
      <c r="AQ6" s="611">
        <v>60245</v>
      </c>
      <c r="AR6" s="965">
        <v>296</v>
      </c>
      <c r="AS6" s="965">
        <v>25305</v>
      </c>
      <c r="AT6" s="965">
        <v>0</v>
      </c>
      <c r="AU6" s="965">
        <v>0</v>
      </c>
      <c r="AV6" s="965">
        <v>1195</v>
      </c>
      <c r="AW6" s="965">
        <v>-1166</v>
      </c>
      <c r="AX6" s="619">
        <v>25630</v>
      </c>
      <c r="AY6" s="619">
        <v>85875</v>
      </c>
      <c r="AZ6" s="619">
        <v>142187</v>
      </c>
      <c r="BA6" s="619">
        <v>167817</v>
      </c>
      <c r="BB6" s="619">
        <v>228062</v>
      </c>
      <c r="BC6" s="619">
        <v>-43644</v>
      </c>
      <c r="BD6" s="619">
        <v>124173</v>
      </c>
      <c r="BE6" s="620">
        <v>184418</v>
      </c>
    </row>
    <row r="7" spans="2:57" ht="16.5" customHeight="1">
      <c r="B7" s="776" t="s">
        <v>265</v>
      </c>
      <c r="C7" s="928" t="s">
        <v>574</v>
      </c>
      <c r="D7" s="612">
        <v>19</v>
      </c>
      <c r="E7" s="965">
        <v>4703</v>
      </c>
      <c r="F7" s="965">
        <v>0</v>
      </c>
      <c r="G7" s="965">
        <v>2</v>
      </c>
      <c r="H7" s="965">
        <v>70</v>
      </c>
      <c r="I7" s="965">
        <v>0</v>
      </c>
      <c r="J7" s="965">
        <v>10375</v>
      </c>
      <c r="K7" s="965">
        <v>18</v>
      </c>
      <c r="L7" s="965">
        <v>0</v>
      </c>
      <c r="M7" s="965">
        <v>0</v>
      </c>
      <c r="N7" s="965">
        <v>0</v>
      </c>
      <c r="O7" s="965">
        <v>0</v>
      </c>
      <c r="P7" s="965">
        <v>0</v>
      </c>
      <c r="Q7" s="965">
        <v>0</v>
      </c>
      <c r="R7" s="965">
        <v>0</v>
      </c>
      <c r="S7" s="965">
        <v>0</v>
      </c>
      <c r="T7" s="965">
        <v>0</v>
      </c>
      <c r="U7" s="965">
        <v>0</v>
      </c>
      <c r="V7" s="965">
        <v>0</v>
      </c>
      <c r="W7" s="965">
        <v>0</v>
      </c>
      <c r="X7" s="965">
        <v>0</v>
      </c>
      <c r="Y7" s="965">
        <v>4</v>
      </c>
      <c r="Z7" s="965">
        <v>32</v>
      </c>
      <c r="AA7" s="965">
        <v>0</v>
      </c>
      <c r="AB7" s="965">
        <v>0</v>
      </c>
      <c r="AC7" s="965">
        <v>0</v>
      </c>
      <c r="AD7" s="965">
        <v>0</v>
      </c>
      <c r="AE7" s="965">
        <v>0</v>
      </c>
      <c r="AF7" s="965">
        <v>0</v>
      </c>
      <c r="AG7" s="965">
        <v>0</v>
      </c>
      <c r="AH7" s="965">
        <v>0</v>
      </c>
      <c r="AI7" s="965">
        <v>1</v>
      </c>
      <c r="AJ7" s="965">
        <v>15</v>
      </c>
      <c r="AK7" s="965">
        <v>45</v>
      </c>
      <c r="AL7" s="965">
        <v>0</v>
      </c>
      <c r="AM7" s="965">
        <v>0</v>
      </c>
      <c r="AN7" s="965">
        <v>348</v>
      </c>
      <c r="AO7" s="965">
        <v>0</v>
      </c>
      <c r="AP7" s="965">
        <v>0</v>
      </c>
      <c r="AQ7" s="611">
        <v>15632</v>
      </c>
      <c r="AR7" s="965">
        <v>18</v>
      </c>
      <c r="AS7" s="965">
        <v>1243</v>
      </c>
      <c r="AT7" s="965">
        <v>0</v>
      </c>
      <c r="AU7" s="965">
        <v>0</v>
      </c>
      <c r="AV7" s="965">
        <v>0</v>
      </c>
      <c r="AW7" s="965">
        <v>10203</v>
      </c>
      <c r="AX7" s="619">
        <v>11464</v>
      </c>
      <c r="AY7" s="619">
        <v>27096</v>
      </c>
      <c r="AZ7" s="619">
        <v>12021</v>
      </c>
      <c r="BA7" s="619">
        <v>23485</v>
      </c>
      <c r="BB7" s="619">
        <v>39117</v>
      </c>
      <c r="BC7" s="619">
        <v>-5308</v>
      </c>
      <c r="BD7" s="619">
        <v>18177</v>
      </c>
      <c r="BE7" s="620">
        <v>33809</v>
      </c>
    </row>
    <row r="8" spans="2:57" ht="16.5" customHeight="1">
      <c r="B8" s="776" t="s">
        <v>267</v>
      </c>
      <c r="C8" s="928" t="s">
        <v>575</v>
      </c>
      <c r="D8" s="612">
        <v>0</v>
      </c>
      <c r="E8" s="965">
        <v>0</v>
      </c>
      <c r="F8" s="965">
        <v>59</v>
      </c>
      <c r="G8" s="965">
        <v>0</v>
      </c>
      <c r="H8" s="965">
        <v>1845</v>
      </c>
      <c r="I8" s="965">
        <v>0</v>
      </c>
      <c r="J8" s="965">
        <v>0</v>
      </c>
      <c r="K8" s="965">
        <v>10</v>
      </c>
      <c r="L8" s="965">
        <v>0</v>
      </c>
      <c r="M8" s="965">
        <v>0</v>
      </c>
      <c r="N8" s="965">
        <v>0</v>
      </c>
      <c r="O8" s="965">
        <v>0</v>
      </c>
      <c r="P8" s="965">
        <v>0</v>
      </c>
      <c r="Q8" s="965">
        <v>0</v>
      </c>
      <c r="R8" s="965">
        <v>0</v>
      </c>
      <c r="S8" s="965">
        <v>0</v>
      </c>
      <c r="T8" s="965">
        <v>0</v>
      </c>
      <c r="U8" s="965">
        <v>0</v>
      </c>
      <c r="V8" s="965">
        <v>0</v>
      </c>
      <c r="W8" s="965">
        <v>0</v>
      </c>
      <c r="X8" s="965">
        <v>0</v>
      </c>
      <c r="Y8" s="965">
        <v>221</v>
      </c>
      <c r="Z8" s="965">
        <v>0</v>
      </c>
      <c r="AA8" s="965">
        <v>0</v>
      </c>
      <c r="AB8" s="965">
        <v>0</v>
      </c>
      <c r="AC8" s="965">
        <v>0</v>
      </c>
      <c r="AD8" s="965">
        <v>0</v>
      </c>
      <c r="AE8" s="965">
        <v>0</v>
      </c>
      <c r="AF8" s="965">
        <v>0</v>
      </c>
      <c r="AG8" s="965">
        <v>1</v>
      </c>
      <c r="AH8" s="965">
        <v>0</v>
      </c>
      <c r="AI8" s="965">
        <v>1</v>
      </c>
      <c r="AJ8" s="965">
        <v>16</v>
      </c>
      <c r="AK8" s="965">
        <v>381</v>
      </c>
      <c r="AL8" s="965">
        <v>0</v>
      </c>
      <c r="AM8" s="965">
        <v>0</v>
      </c>
      <c r="AN8" s="965">
        <v>1247</v>
      </c>
      <c r="AO8" s="965">
        <v>0</v>
      </c>
      <c r="AP8" s="965">
        <v>0</v>
      </c>
      <c r="AQ8" s="611">
        <v>3781</v>
      </c>
      <c r="AR8" s="965">
        <v>85</v>
      </c>
      <c r="AS8" s="965">
        <v>2353</v>
      </c>
      <c r="AT8" s="965">
        <v>0</v>
      </c>
      <c r="AU8" s="965">
        <v>0</v>
      </c>
      <c r="AV8" s="965">
        <v>0</v>
      </c>
      <c r="AW8" s="965">
        <v>2</v>
      </c>
      <c r="AX8" s="619">
        <v>2440</v>
      </c>
      <c r="AY8" s="619">
        <v>6221</v>
      </c>
      <c r="AZ8" s="619">
        <v>2077</v>
      </c>
      <c r="BA8" s="619">
        <v>4517</v>
      </c>
      <c r="BB8" s="619">
        <v>8298</v>
      </c>
      <c r="BC8" s="619">
        <v>-4507</v>
      </c>
      <c r="BD8" s="619">
        <v>10</v>
      </c>
      <c r="BE8" s="620">
        <v>3791</v>
      </c>
    </row>
    <row r="9" spans="2:57" ht="16.5" customHeight="1">
      <c r="B9" s="776" t="s">
        <v>268</v>
      </c>
      <c r="C9" s="928" t="s">
        <v>3</v>
      </c>
      <c r="D9" s="612">
        <v>1</v>
      </c>
      <c r="E9" s="965">
        <v>13</v>
      </c>
      <c r="F9" s="965">
        <v>0</v>
      </c>
      <c r="G9" s="965">
        <v>14</v>
      </c>
      <c r="H9" s="965">
        <v>41</v>
      </c>
      <c r="I9" s="965">
        <v>2</v>
      </c>
      <c r="J9" s="965">
        <v>816</v>
      </c>
      <c r="K9" s="965">
        <v>490</v>
      </c>
      <c r="L9" s="965">
        <v>377</v>
      </c>
      <c r="M9" s="965">
        <v>3</v>
      </c>
      <c r="N9" s="965">
        <v>2938</v>
      </c>
      <c r="O9" s="965">
        <v>36</v>
      </c>
      <c r="P9" s="965">
        <v>22057</v>
      </c>
      <c r="Q9" s="965">
        <v>12</v>
      </c>
      <c r="R9" s="965">
        <v>0</v>
      </c>
      <c r="S9" s="965">
        <v>3</v>
      </c>
      <c r="T9" s="965">
        <v>15</v>
      </c>
      <c r="U9" s="965">
        <v>66</v>
      </c>
      <c r="V9" s="965">
        <v>0</v>
      </c>
      <c r="W9" s="965">
        <v>0</v>
      </c>
      <c r="X9" s="965">
        <v>10</v>
      </c>
      <c r="Y9" s="965">
        <v>18</v>
      </c>
      <c r="Z9" s="965">
        <v>4106</v>
      </c>
      <c r="AA9" s="965">
        <v>97392</v>
      </c>
      <c r="AB9" s="965">
        <v>0</v>
      </c>
      <c r="AC9" s="965">
        <v>0</v>
      </c>
      <c r="AD9" s="965">
        <v>1</v>
      </c>
      <c r="AE9" s="965">
        <v>0</v>
      </c>
      <c r="AF9" s="965">
        <v>0</v>
      </c>
      <c r="AG9" s="965">
        <v>0</v>
      </c>
      <c r="AH9" s="965">
        <v>0</v>
      </c>
      <c r="AI9" s="965">
        <v>3</v>
      </c>
      <c r="AJ9" s="965">
        <v>7</v>
      </c>
      <c r="AK9" s="965">
        <v>6</v>
      </c>
      <c r="AL9" s="965">
        <v>3</v>
      </c>
      <c r="AM9" s="965">
        <v>1</v>
      </c>
      <c r="AN9" s="965">
        <v>6</v>
      </c>
      <c r="AO9" s="965">
        <v>0</v>
      </c>
      <c r="AP9" s="965">
        <v>6</v>
      </c>
      <c r="AQ9" s="611">
        <v>128443</v>
      </c>
      <c r="AR9" s="965">
        <v>-32</v>
      </c>
      <c r="AS9" s="965">
        <v>0</v>
      </c>
      <c r="AT9" s="965">
        <v>0</v>
      </c>
      <c r="AU9" s="965">
        <v>0</v>
      </c>
      <c r="AV9" s="965">
        <v>0</v>
      </c>
      <c r="AW9" s="965">
        <v>31</v>
      </c>
      <c r="AX9" s="619">
        <v>-1</v>
      </c>
      <c r="AY9" s="619">
        <v>128442</v>
      </c>
      <c r="AZ9" s="619">
        <v>7306</v>
      </c>
      <c r="BA9" s="619">
        <v>7305</v>
      </c>
      <c r="BB9" s="619">
        <v>135748</v>
      </c>
      <c r="BC9" s="619">
        <v>-120862</v>
      </c>
      <c r="BD9" s="619">
        <v>-113557</v>
      </c>
      <c r="BE9" s="620">
        <v>14886</v>
      </c>
    </row>
    <row r="10" spans="2:57" ht="16.5" customHeight="1">
      <c r="B10" s="776" t="s">
        <v>269</v>
      </c>
      <c r="C10" s="928" t="s">
        <v>4</v>
      </c>
      <c r="D10" s="612">
        <v>16225</v>
      </c>
      <c r="E10" s="965">
        <v>619</v>
      </c>
      <c r="F10" s="965">
        <v>172</v>
      </c>
      <c r="G10" s="965">
        <v>0</v>
      </c>
      <c r="H10" s="965">
        <v>26273</v>
      </c>
      <c r="I10" s="965">
        <v>2</v>
      </c>
      <c r="J10" s="965">
        <v>332</v>
      </c>
      <c r="K10" s="965">
        <v>867</v>
      </c>
      <c r="L10" s="965">
        <v>0</v>
      </c>
      <c r="M10" s="965">
        <v>1</v>
      </c>
      <c r="N10" s="965">
        <v>17</v>
      </c>
      <c r="O10" s="965">
        <v>0</v>
      </c>
      <c r="P10" s="965">
        <v>0</v>
      </c>
      <c r="Q10" s="965">
        <v>0</v>
      </c>
      <c r="R10" s="965">
        <v>0</v>
      </c>
      <c r="S10" s="965">
        <v>0</v>
      </c>
      <c r="T10" s="965">
        <v>0</v>
      </c>
      <c r="U10" s="965">
        <v>0</v>
      </c>
      <c r="V10" s="965">
        <v>0</v>
      </c>
      <c r="W10" s="965">
        <v>0</v>
      </c>
      <c r="X10" s="965">
        <v>0</v>
      </c>
      <c r="Y10" s="965">
        <v>54</v>
      </c>
      <c r="Z10" s="965">
        <v>34</v>
      </c>
      <c r="AA10" s="965">
        <v>0</v>
      </c>
      <c r="AB10" s="965">
        <v>0</v>
      </c>
      <c r="AC10" s="965">
        <v>0</v>
      </c>
      <c r="AD10" s="965">
        <v>79</v>
      </c>
      <c r="AE10" s="965">
        <v>0</v>
      </c>
      <c r="AF10" s="965">
        <v>0</v>
      </c>
      <c r="AG10" s="965">
        <v>40</v>
      </c>
      <c r="AH10" s="965">
        <v>0</v>
      </c>
      <c r="AI10" s="965">
        <v>104</v>
      </c>
      <c r="AJ10" s="965">
        <v>1733</v>
      </c>
      <c r="AK10" s="965">
        <v>6047</v>
      </c>
      <c r="AL10" s="965">
        <v>53</v>
      </c>
      <c r="AM10" s="965">
        <v>1</v>
      </c>
      <c r="AN10" s="965">
        <v>41404</v>
      </c>
      <c r="AO10" s="965">
        <v>0</v>
      </c>
      <c r="AP10" s="965">
        <v>91</v>
      </c>
      <c r="AQ10" s="611">
        <v>94148</v>
      </c>
      <c r="AR10" s="965">
        <v>5137</v>
      </c>
      <c r="AS10" s="965">
        <v>213956</v>
      </c>
      <c r="AT10" s="965">
        <v>0</v>
      </c>
      <c r="AU10" s="965">
        <v>0</v>
      </c>
      <c r="AV10" s="965">
        <v>0</v>
      </c>
      <c r="AW10" s="965">
        <v>-692</v>
      </c>
      <c r="AX10" s="619">
        <v>218401</v>
      </c>
      <c r="AY10" s="619">
        <v>312549</v>
      </c>
      <c r="AZ10" s="619">
        <v>58058</v>
      </c>
      <c r="BA10" s="619">
        <v>276459</v>
      </c>
      <c r="BB10" s="619">
        <v>370607</v>
      </c>
      <c r="BC10" s="619">
        <v>-227275</v>
      </c>
      <c r="BD10" s="619">
        <v>49184</v>
      </c>
      <c r="BE10" s="620">
        <v>143332</v>
      </c>
    </row>
    <row r="11" spans="2:57" ht="16.5" customHeight="1">
      <c r="B11" s="776" t="s">
        <v>271</v>
      </c>
      <c r="C11" s="928" t="s">
        <v>5</v>
      </c>
      <c r="D11" s="612">
        <v>949</v>
      </c>
      <c r="E11" s="965">
        <v>47</v>
      </c>
      <c r="F11" s="965">
        <v>94</v>
      </c>
      <c r="G11" s="965">
        <v>59</v>
      </c>
      <c r="H11" s="965">
        <v>167</v>
      </c>
      <c r="I11" s="965">
        <v>22284</v>
      </c>
      <c r="J11" s="965">
        <v>406</v>
      </c>
      <c r="K11" s="965">
        <v>104</v>
      </c>
      <c r="L11" s="965">
        <v>1</v>
      </c>
      <c r="M11" s="965">
        <v>151</v>
      </c>
      <c r="N11" s="965">
        <v>107</v>
      </c>
      <c r="O11" s="965">
        <v>16</v>
      </c>
      <c r="P11" s="965">
        <v>17</v>
      </c>
      <c r="Q11" s="965">
        <v>67</v>
      </c>
      <c r="R11" s="965">
        <v>13</v>
      </c>
      <c r="S11" s="965">
        <v>158</v>
      </c>
      <c r="T11" s="965">
        <v>90</v>
      </c>
      <c r="U11" s="965">
        <v>1093</v>
      </c>
      <c r="V11" s="965">
        <v>29</v>
      </c>
      <c r="W11" s="965">
        <v>8</v>
      </c>
      <c r="X11" s="965">
        <v>79</v>
      </c>
      <c r="Y11" s="965">
        <v>113</v>
      </c>
      <c r="Z11" s="965">
        <v>1365</v>
      </c>
      <c r="AA11" s="965">
        <v>48</v>
      </c>
      <c r="AB11" s="965">
        <v>29</v>
      </c>
      <c r="AC11" s="965">
        <v>80</v>
      </c>
      <c r="AD11" s="965">
        <v>2413</v>
      </c>
      <c r="AE11" s="965">
        <v>272</v>
      </c>
      <c r="AF11" s="965">
        <v>3</v>
      </c>
      <c r="AG11" s="965">
        <v>347</v>
      </c>
      <c r="AH11" s="965">
        <v>139</v>
      </c>
      <c r="AI11" s="965">
        <v>1525</v>
      </c>
      <c r="AJ11" s="965">
        <v>170</v>
      </c>
      <c r="AK11" s="965">
        <v>1860</v>
      </c>
      <c r="AL11" s="965">
        <v>1228</v>
      </c>
      <c r="AM11" s="965">
        <v>691</v>
      </c>
      <c r="AN11" s="965">
        <v>1583</v>
      </c>
      <c r="AO11" s="965">
        <v>200</v>
      </c>
      <c r="AP11" s="965">
        <v>13</v>
      </c>
      <c r="AQ11" s="611">
        <v>38018</v>
      </c>
      <c r="AR11" s="965">
        <v>653</v>
      </c>
      <c r="AS11" s="965">
        <v>68464</v>
      </c>
      <c r="AT11" s="965">
        <v>0</v>
      </c>
      <c r="AU11" s="965">
        <v>2</v>
      </c>
      <c r="AV11" s="965">
        <v>9688</v>
      </c>
      <c r="AW11" s="965">
        <v>8</v>
      </c>
      <c r="AX11" s="619">
        <v>78815</v>
      </c>
      <c r="AY11" s="619">
        <v>116833</v>
      </c>
      <c r="AZ11" s="619">
        <v>76866</v>
      </c>
      <c r="BA11" s="619">
        <v>155681</v>
      </c>
      <c r="BB11" s="619">
        <v>193699</v>
      </c>
      <c r="BC11" s="619">
        <v>-111952</v>
      </c>
      <c r="BD11" s="619">
        <v>43729</v>
      </c>
      <c r="BE11" s="620">
        <v>81747</v>
      </c>
    </row>
    <row r="12" spans="2:57" ht="16.5" customHeight="1">
      <c r="B12" s="776" t="s">
        <v>273</v>
      </c>
      <c r="C12" s="929" t="s">
        <v>6</v>
      </c>
      <c r="D12" s="612">
        <v>3554</v>
      </c>
      <c r="E12" s="965">
        <v>232</v>
      </c>
      <c r="F12" s="965">
        <v>7</v>
      </c>
      <c r="G12" s="965">
        <v>45</v>
      </c>
      <c r="H12" s="965">
        <v>2625</v>
      </c>
      <c r="I12" s="965">
        <v>406</v>
      </c>
      <c r="J12" s="965">
        <v>37308</v>
      </c>
      <c r="K12" s="965">
        <v>1864</v>
      </c>
      <c r="L12" s="965">
        <v>0</v>
      </c>
      <c r="M12" s="965">
        <v>217</v>
      </c>
      <c r="N12" s="965">
        <v>1708</v>
      </c>
      <c r="O12" s="965">
        <v>22</v>
      </c>
      <c r="P12" s="965">
        <v>34</v>
      </c>
      <c r="Q12" s="965">
        <v>130</v>
      </c>
      <c r="R12" s="965">
        <v>19</v>
      </c>
      <c r="S12" s="965">
        <v>63</v>
      </c>
      <c r="T12" s="965">
        <v>664</v>
      </c>
      <c r="U12" s="965">
        <v>2242</v>
      </c>
      <c r="V12" s="965">
        <v>195</v>
      </c>
      <c r="W12" s="965">
        <v>27</v>
      </c>
      <c r="X12" s="965">
        <v>87</v>
      </c>
      <c r="Y12" s="965">
        <v>1991</v>
      </c>
      <c r="Z12" s="965">
        <v>19298</v>
      </c>
      <c r="AA12" s="965">
        <v>1202</v>
      </c>
      <c r="AB12" s="965">
        <v>95</v>
      </c>
      <c r="AC12" s="965">
        <v>144</v>
      </c>
      <c r="AD12" s="965">
        <v>4321</v>
      </c>
      <c r="AE12" s="965">
        <v>860</v>
      </c>
      <c r="AF12" s="965">
        <v>135</v>
      </c>
      <c r="AG12" s="965">
        <v>620</v>
      </c>
      <c r="AH12" s="965">
        <v>3113</v>
      </c>
      <c r="AI12" s="965">
        <v>540</v>
      </c>
      <c r="AJ12" s="965">
        <v>1744</v>
      </c>
      <c r="AK12" s="965">
        <v>3595</v>
      </c>
      <c r="AL12" s="965">
        <v>768</v>
      </c>
      <c r="AM12" s="965">
        <v>1349</v>
      </c>
      <c r="AN12" s="965">
        <v>1950</v>
      </c>
      <c r="AO12" s="965">
        <v>4420</v>
      </c>
      <c r="AP12" s="965">
        <v>35</v>
      </c>
      <c r="AQ12" s="611">
        <v>97629</v>
      </c>
      <c r="AR12" s="965">
        <v>426</v>
      </c>
      <c r="AS12" s="965">
        <v>3432</v>
      </c>
      <c r="AT12" s="965">
        <v>12</v>
      </c>
      <c r="AU12" s="965">
        <v>49</v>
      </c>
      <c r="AV12" s="965">
        <v>1679</v>
      </c>
      <c r="AW12" s="965">
        <v>383</v>
      </c>
      <c r="AX12" s="619">
        <v>5981</v>
      </c>
      <c r="AY12" s="619">
        <v>103610</v>
      </c>
      <c r="AZ12" s="619">
        <v>104360</v>
      </c>
      <c r="BA12" s="619">
        <v>110341</v>
      </c>
      <c r="BB12" s="619">
        <v>207970</v>
      </c>
      <c r="BC12" s="619">
        <v>-81137</v>
      </c>
      <c r="BD12" s="619">
        <v>29204</v>
      </c>
      <c r="BE12" s="620">
        <v>126833</v>
      </c>
    </row>
    <row r="13" spans="2:57" ht="16.5" customHeight="1">
      <c r="B13" s="776" t="s">
        <v>274</v>
      </c>
      <c r="C13" s="928" t="s">
        <v>7</v>
      </c>
      <c r="D13" s="612">
        <v>15037</v>
      </c>
      <c r="E13" s="965">
        <v>24</v>
      </c>
      <c r="F13" s="965">
        <v>13</v>
      </c>
      <c r="G13" s="965">
        <v>133</v>
      </c>
      <c r="H13" s="965">
        <v>1021</v>
      </c>
      <c r="I13" s="965">
        <v>2471</v>
      </c>
      <c r="J13" s="965">
        <v>6234</v>
      </c>
      <c r="K13" s="965">
        <v>17863</v>
      </c>
      <c r="L13" s="965">
        <v>216</v>
      </c>
      <c r="M13" s="965">
        <v>5774</v>
      </c>
      <c r="N13" s="965">
        <v>2175</v>
      </c>
      <c r="O13" s="965">
        <v>98</v>
      </c>
      <c r="P13" s="965">
        <v>260</v>
      </c>
      <c r="Q13" s="965">
        <v>676</v>
      </c>
      <c r="R13" s="965">
        <v>51</v>
      </c>
      <c r="S13" s="965">
        <v>372</v>
      </c>
      <c r="T13" s="965">
        <v>1046</v>
      </c>
      <c r="U13" s="965">
        <v>5046</v>
      </c>
      <c r="V13" s="965">
        <v>260</v>
      </c>
      <c r="W13" s="965">
        <v>45</v>
      </c>
      <c r="X13" s="965">
        <v>880</v>
      </c>
      <c r="Y13" s="965">
        <v>818</v>
      </c>
      <c r="Z13" s="965">
        <v>2346</v>
      </c>
      <c r="AA13" s="965">
        <v>130</v>
      </c>
      <c r="AB13" s="965">
        <v>293</v>
      </c>
      <c r="AC13" s="965">
        <v>595</v>
      </c>
      <c r="AD13" s="965">
        <v>5</v>
      </c>
      <c r="AE13" s="965">
        <v>4</v>
      </c>
      <c r="AF13" s="965">
        <v>15</v>
      </c>
      <c r="AG13" s="965">
        <v>84</v>
      </c>
      <c r="AH13" s="965">
        <v>315</v>
      </c>
      <c r="AI13" s="965">
        <v>360</v>
      </c>
      <c r="AJ13" s="965">
        <v>1633</v>
      </c>
      <c r="AK13" s="965">
        <v>86611</v>
      </c>
      <c r="AL13" s="965">
        <v>106</v>
      </c>
      <c r="AM13" s="965">
        <v>1735</v>
      </c>
      <c r="AN13" s="965">
        <v>1916</v>
      </c>
      <c r="AO13" s="965">
        <v>96</v>
      </c>
      <c r="AP13" s="965">
        <v>219</v>
      </c>
      <c r="AQ13" s="611">
        <v>156976</v>
      </c>
      <c r="AR13" s="965">
        <v>1020</v>
      </c>
      <c r="AS13" s="965">
        <v>17987</v>
      </c>
      <c r="AT13" s="965">
        <v>0</v>
      </c>
      <c r="AU13" s="965">
        <v>0</v>
      </c>
      <c r="AV13" s="965">
        <v>0</v>
      </c>
      <c r="AW13" s="965">
        <v>2354</v>
      </c>
      <c r="AX13" s="619">
        <v>21361</v>
      </c>
      <c r="AY13" s="619">
        <v>178337</v>
      </c>
      <c r="AZ13" s="619">
        <v>82575</v>
      </c>
      <c r="BA13" s="619">
        <v>103936</v>
      </c>
      <c r="BB13" s="619">
        <v>260912</v>
      </c>
      <c r="BC13" s="619">
        <v>-169806</v>
      </c>
      <c r="BD13" s="619">
        <v>-65870</v>
      </c>
      <c r="BE13" s="620">
        <v>91106</v>
      </c>
    </row>
    <row r="14" spans="2:57" ht="16.5" customHeight="1">
      <c r="B14" s="776" t="s">
        <v>277</v>
      </c>
      <c r="C14" s="929" t="s">
        <v>8</v>
      </c>
      <c r="D14" s="612">
        <v>1223</v>
      </c>
      <c r="E14" s="965">
        <v>308</v>
      </c>
      <c r="F14" s="965">
        <v>246</v>
      </c>
      <c r="G14" s="965">
        <v>252</v>
      </c>
      <c r="H14" s="965">
        <v>536</v>
      </c>
      <c r="I14" s="965">
        <v>149</v>
      </c>
      <c r="J14" s="965">
        <v>589</v>
      </c>
      <c r="K14" s="965">
        <v>490</v>
      </c>
      <c r="L14" s="965">
        <v>1890</v>
      </c>
      <c r="M14" s="965">
        <v>51</v>
      </c>
      <c r="N14" s="965">
        <v>955</v>
      </c>
      <c r="O14" s="965">
        <v>181</v>
      </c>
      <c r="P14" s="965">
        <v>742</v>
      </c>
      <c r="Q14" s="965">
        <v>147</v>
      </c>
      <c r="R14" s="965">
        <v>13</v>
      </c>
      <c r="S14" s="965">
        <v>67</v>
      </c>
      <c r="T14" s="965">
        <v>125</v>
      </c>
      <c r="U14" s="965">
        <v>423</v>
      </c>
      <c r="V14" s="965">
        <v>23</v>
      </c>
      <c r="W14" s="965">
        <v>0</v>
      </c>
      <c r="X14" s="965">
        <v>136</v>
      </c>
      <c r="Y14" s="965">
        <v>69</v>
      </c>
      <c r="Z14" s="965">
        <v>7971</v>
      </c>
      <c r="AA14" s="965">
        <v>20720</v>
      </c>
      <c r="AB14" s="965">
        <v>388</v>
      </c>
      <c r="AC14" s="965">
        <v>485</v>
      </c>
      <c r="AD14" s="965">
        <v>973</v>
      </c>
      <c r="AE14" s="965">
        <v>91</v>
      </c>
      <c r="AF14" s="965">
        <v>64</v>
      </c>
      <c r="AG14" s="965">
        <v>43609</v>
      </c>
      <c r="AH14" s="965">
        <v>146</v>
      </c>
      <c r="AI14" s="965">
        <v>3502</v>
      </c>
      <c r="AJ14" s="965">
        <v>992</v>
      </c>
      <c r="AK14" s="965">
        <v>1413</v>
      </c>
      <c r="AL14" s="965">
        <v>151</v>
      </c>
      <c r="AM14" s="965">
        <v>805</v>
      </c>
      <c r="AN14" s="965">
        <v>1702</v>
      </c>
      <c r="AO14" s="965">
        <v>0</v>
      </c>
      <c r="AP14" s="965">
        <v>578</v>
      </c>
      <c r="AQ14" s="611">
        <v>92205</v>
      </c>
      <c r="AR14" s="965">
        <v>94</v>
      </c>
      <c r="AS14" s="965">
        <v>35892</v>
      </c>
      <c r="AT14" s="965">
        <v>0</v>
      </c>
      <c r="AU14" s="965">
        <v>0</v>
      </c>
      <c r="AV14" s="965">
        <v>0</v>
      </c>
      <c r="AW14" s="965">
        <v>230</v>
      </c>
      <c r="AX14" s="619">
        <v>36216</v>
      </c>
      <c r="AY14" s="619">
        <v>128421</v>
      </c>
      <c r="AZ14" s="619">
        <v>1768</v>
      </c>
      <c r="BA14" s="619">
        <v>37984</v>
      </c>
      <c r="BB14" s="619">
        <v>130189</v>
      </c>
      <c r="BC14" s="619">
        <v>-124384</v>
      </c>
      <c r="BD14" s="619">
        <v>-86400</v>
      </c>
      <c r="BE14" s="620">
        <v>5805</v>
      </c>
    </row>
    <row r="15" spans="2:57" ht="16.5" customHeight="1">
      <c r="B15" s="776" t="s">
        <v>120</v>
      </c>
      <c r="C15" s="929" t="s">
        <v>576</v>
      </c>
      <c r="D15" s="612">
        <v>905</v>
      </c>
      <c r="E15" s="965">
        <v>327</v>
      </c>
      <c r="F15" s="965">
        <v>70</v>
      </c>
      <c r="G15" s="965">
        <v>80</v>
      </c>
      <c r="H15" s="965">
        <v>2175</v>
      </c>
      <c r="I15" s="965">
        <v>587</v>
      </c>
      <c r="J15" s="965">
        <v>597</v>
      </c>
      <c r="K15" s="965">
        <v>2900</v>
      </c>
      <c r="L15" s="965">
        <v>4</v>
      </c>
      <c r="M15" s="965">
        <v>6966</v>
      </c>
      <c r="N15" s="965">
        <v>421</v>
      </c>
      <c r="O15" s="965">
        <v>42</v>
      </c>
      <c r="P15" s="965">
        <v>132</v>
      </c>
      <c r="Q15" s="965">
        <v>209</v>
      </c>
      <c r="R15" s="965">
        <v>97</v>
      </c>
      <c r="S15" s="965">
        <v>1358</v>
      </c>
      <c r="T15" s="965">
        <v>4163</v>
      </c>
      <c r="U15" s="965">
        <v>5030</v>
      </c>
      <c r="V15" s="965">
        <v>1192</v>
      </c>
      <c r="W15" s="965">
        <v>236</v>
      </c>
      <c r="X15" s="965">
        <v>2682</v>
      </c>
      <c r="Y15" s="965">
        <v>1721</v>
      </c>
      <c r="Z15" s="965">
        <v>6515</v>
      </c>
      <c r="AA15" s="965">
        <v>0</v>
      </c>
      <c r="AB15" s="965">
        <v>1268</v>
      </c>
      <c r="AC15" s="965">
        <v>570</v>
      </c>
      <c r="AD15" s="965">
        <v>3504</v>
      </c>
      <c r="AE15" s="965">
        <v>599</v>
      </c>
      <c r="AF15" s="965">
        <v>198</v>
      </c>
      <c r="AG15" s="965">
        <v>1051</v>
      </c>
      <c r="AH15" s="965">
        <v>357</v>
      </c>
      <c r="AI15" s="965">
        <v>712</v>
      </c>
      <c r="AJ15" s="965">
        <v>769</v>
      </c>
      <c r="AK15" s="965">
        <v>1288</v>
      </c>
      <c r="AL15" s="965">
        <v>365</v>
      </c>
      <c r="AM15" s="965">
        <v>4483</v>
      </c>
      <c r="AN15" s="965">
        <v>951</v>
      </c>
      <c r="AO15" s="965">
        <v>484</v>
      </c>
      <c r="AP15" s="965">
        <v>116</v>
      </c>
      <c r="AQ15" s="611">
        <v>55124</v>
      </c>
      <c r="AR15" s="965">
        <v>149</v>
      </c>
      <c r="AS15" s="965">
        <v>6444</v>
      </c>
      <c r="AT15" s="965">
        <v>20</v>
      </c>
      <c r="AU15" s="965">
        <v>0</v>
      </c>
      <c r="AV15" s="965">
        <v>-4</v>
      </c>
      <c r="AW15" s="965">
        <v>-231</v>
      </c>
      <c r="AX15" s="619">
        <v>6378</v>
      </c>
      <c r="AY15" s="619">
        <v>61502</v>
      </c>
      <c r="AZ15" s="619">
        <v>21875</v>
      </c>
      <c r="BA15" s="619">
        <v>28253</v>
      </c>
      <c r="BB15" s="619">
        <v>83377</v>
      </c>
      <c r="BC15" s="619">
        <v>-52069</v>
      </c>
      <c r="BD15" s="619">
        <v>-23816</v>
      </c>
      <c r="BE15" s="620">
        <v>31308</v>
      </c>
    </row>
    <row r="16" spans="2:57" ht="16.5" customHeight="1">
      <c r="B16" s="776" t="s">
        <v>121</v>
      </c>
      <c r="C16" s="928" t="s">
        <v>9</v>
      </c>
      <c r="D16" s="612">
        <v>491</v>
      </c>
      <c r="E16" s="965">
        <v>18</v>
      </c>
      <c r="F16" s="965">
        <v>0</v>
      </c>
      <c r="G16" s="965">
        <v>15</v>
      </c>
      <c r="H16" s="965">
        <v>672</v>
      </c>
      <c r="I16" s="965">
        <v>31</v>
      </c>
      <c r="J16" s="965">
        <v>244</v>
      </c>
      <c r="K16" s="965">
        <v>1016</v>
      </c>
      <c r="L16" s="965">
        <v>61</v>
      </c>
      <c r="M16" s="965">
        <v>99</v>
      </c>
      <c r="N16" s="965">
        <v>4685</v>
      </c>
      <c r="O16" s="965">
        <v>294</v>
      </c>
      <c r="P16" s="965">
        <v>273</v>
      </c>
      <c r="Q16" s="965">
        <v>220</v>
      </c>
      <c r="R16" s="965">
        <v>144</v>
      </c>
      <c r="S16" s="965">
        <v>417</v>
      </c>
      <c r="T16" s="965">
        <v>2311</v>
      </c>
      <c r="U16" s="965">
        <v>13311</v>
      </c>
      <c r="V16" s="965">
        <v>230</v>
      </c>
      <c r="W16" s="965">
        <v>12</v>
      </c>
      <c r="X16" s="965">
        <v>137</v>
      </c>
      <c r="Y16" s="965">
        <v>157</v>
      </c>
      <c r="Z16" s="965">
        <v>27284</v>
      </c>
      <c r="AA16" s="965">
        <v>12</v>
      </c>
      <c r="AB16" s="965">
        <v>150</v>
      </c>
      <c r="AC16" s="965">
        <v>21</v>
      </c>
      <c r="AD16" s="965">
        <v>125</v>
      </c>
      <c r="AE16" s="965">
        <v>1</v>
      </c>
      <c r="AF16" s="965">
        <v>35</v>
      </c>
      <c r="AG16" s="965">
        <v>4</v>
      </c>
      <c r="AH16" s="965">
        <v>1</v>
      </c>
      <c r="AI16" s="965">
        <v>81</v>
      </c>
      <c r="AJ16" s="965">
        <v>737</v>
      </c>
      <c r="AK16" s="965">
        <v>518</v>
      </c>
      <c r="AL16" s="965">
        <v>23</v>
      </c>
      <c r="AM16" s="965">
        <v>349</v>
      </c>
      <c r="AN16" s="965">
        <v>460</v>
      </c>
      <c r="AO16" s="965">
        <v>51</v>
      </c>
      <c r="AP16" s="965">
        <v>140</v>
      </c>
      <c r="AQ16" s="611">
        <v>54830</v>
      </c>
      <c r="AR16" s="965">
        <v>69</v>
      </c>
      <c r="AS16" s="965">
        <v>992</v>
      </c>
      <c r="AT16" s="965">
        <v>0</v>
      </c>
      <c r="AU16" s="965">
        <v>0</v>
      </c>
      <c r="AV16" s="965">
        <v>0</v>
      </c>
      <c r="AW16" s="965">
        <v>-658</v>
      </c>
      <c r="AX16" s="619">
        <v>403</v>
      </c>
      <c r="AY16" s="619">
        <v>55233</v>
      </c>
      <c r="AZ16" s="619">
        <v>31492</v>
      </c>
      <c r="BA16" s="619">
        <v>31895</v>
      </c>
      <c r="BB16" s="619">
        <v>86725</v>
      </c>
      <c r="BC16" s="619">
        <v>-34499</v>
      </c>
      <c r="BD16" s="619">
        <v>-2604</v>
      </c>
      <c r="BE16" s="620">
        <v>52226</v>
      </c>
    </row>
    <row r="17" spans="2:57" ht="16.5" customHeight="1">
      <c r="B17" s="776" t="s">
        <v>123</v>
      </c>
      <c r="C17" s="928" t="s">
        <v>10</v>
      </c>
      <c r="D17" s="612">
        <v>3</v>
      </c>
      <c r="E17" s="965">
        <v>0</v>
      </c>
      <c r="F17" s="965">
        <v>0</v>
      </c>
      <c r="G17" s="965">
        <v>66</v>
      </c>
      <c r="H17" s="965">
        <v>0</v>
      </c>
      <c r="I17" s="965">
        <v>3</v>
      </c>
      <c r="J17" s="965">
        <v>174</v>
      </c>
      <c r="K17" s="965">
        <v>0</v>
      </c>
      <c r="L17" s="965">
        <v>0</v>
      </c>
      <c r="M17" s="965">
        <v>74</v>
      </c>
      <c r="N17" s="965">
        <v>363</v>
      </c>
      <c r="O17" s="965">
        <v>7145</v>
      </c>
      <c r="P17" s="965">
        <v>16</v>
      </c>
      <c r="Q17" s="965">
        <v>14921</v>
      </c>
      <c r="R17" s="965">
        <v>1174</v>
      </c>
      <c r="S17" s="965">
        <v>8128</v>
      </c>
      <c r="T17" s="965">
        <v>913</v>
      </c>
      <c r="U17" s="965">
        <v>2918</v>
      </c>
      <c r="V17" s="965">
        <v>1411</v>
      </c>
      <c r="W17" s="965">
        <v>46</v>
      </c>
      <c r="X17" s="965">
        <v>2978</v>
      </c>
      <c r="Y17" s="965">
        <v>111</v>
      </c>
      <c r="Z17" s="965">
        <v>10276</v>
      </c>
      <c r="AA17" s="965">
        <v>0</v>
      </c>
      <c r="AB17" s="965">
        <v>1</v>
      </c>
      <c r="AC17" s="965">
        <v>0</v>
      </c>
      <c r="AD17" s="965">
        <v>0</v>
      </c>
      <c r="AE17" s="965">
        <v>0</v>
      </c>
      <c r="AF17" s="965">
        <v>0</v>
      </c>
      <c r="AG17" s="965">
        <v>27</v>
      </c>
      <c r="AH17" s="965">
        <v>0</v>
      </c>
      <c r="AI17" s="965">
        <v>8</v>
      </c>
      <c r="AJ17" s="965">
        <v>0</v>
      </c>
      <c r="AK17" s="965">
        <v>1</v>
      </c>
      <c r="AL17" s="965">
        <v>0</v>
      </c>
      <c r="AM17" s="965">
        <v>45</v>
      </c>
      <c r="AN17" s="965">
        <v>6</v>
      </c>
      <c r="AO17" s="965">
        <v>0</v>
      </c>
      <c r="AP17" s="965">
        <v>146</v>
      </c>
      <c r="AQ17" s="611">
        <v>50954</v>
      </c>
      <c r="AR17" s="965">
        <v>0</v>
      </c>
      <c r="AS17" s="965">
        <v>-147</v>
      </c>
      <c r="AT17" s="965">
        <v>0</v>
      </c>
      <c r="AU17" s="965">
        <v>-134</v>
      </c>
      <c r="AV17" s="965">
        <v>-168</v>
      </c>
      <c r="AW17" s="965">
        <v>-109</v>
      </c>
      <c r="AX17" s="619">
        <v>-558</v>
      </c>
      <c r="AY17" s="619">
        <v>50396</v>
      </c>
      <c r="AZ17" s="619">
        <v>16972</v>
      </c>
      <c r="BA17" s="619">
        <v>16414</v>
      </c>
      <c r="BB17" s="619">
        <v>67368</v>
      </c>
      <c r="BC17" s="619">
        <v>-46473</v>
      </c>
      <c r="BD17" s="619">
        <v>-30059</v>
      </c>
      <c r="BE17" s="620">
        <v>20895</v>
      </c>
    </row>
    <row r="18" spans="2:57" ht="16.5" customHeight="1">
      <c r="B18" s="776" t="s">
        <v>125</v>
      </c>
      <c r="C18" s="928" t="s">
        <v>11</v>
      </c>
      <c r="D18" s="612">
        <v>0</v>
      </c>
      <c r="E18" s="965">
        <v>0</v>
      </c>
      <c r="F18" s="965">
        <v>0</v>
      </c>
      <c r="G18" s="965">
        <v>17</v>
      </c>
      <c r="H18" s="965">
        <v>382</v>
      </c>
      <c r="I18" s="965">
        <v>0</v>
      </c>
      <c r="J18" s="965">
        <v>67</v>
      </c>
      <c r="K18" s="965">
        <v>402</v>
      </c>
      <c r="L18" s="965">
        <v>0</v>
      </c>
      <c r="M18" s="965">
        <v>68</v>
      </c>
      <c r="N18" s="965">
        <v>379</v>
      </c>
      <c r="O18" s="965">
        <v>98</v>
      </c>
      <c r="P18" s="965">
        <v>12829</v>
      </c>
      <c r="Q18" s="965">
        <v>3273</v>
      </c>
      <c r="R18" s="965">
        <v>435</v>
      </c>
      <c r="S18" s="965">
        <v>2006</v>
      </c>
      <c r="T18" s="965">
        <v>4534</v>
      </c>
      <c r="U18" s="965">
        <v>19021</v>
      </c>
      <c r="V18" s="965">
        <v>2103</v>
      </c>
      <c r="W18" s="965">
        <v>274</v>
      </c>
      <c r="X18" s="965">
        <v>1937</v>
      </c>
      <c r="Y18" s="965">
        <v>471</v>
      </c>
      <c r="Z18" s="965">
        <v>4182</v>
      </c>
      <c r="AA18" s="965">
        <v>123</v>
      </c>
      <c r="AB18" s="965">
        <v>9</v>
      </c>
      <c r="AC18" s="965">
        <v>0</v>
      </c>
      <c r="AD18" s="965">
        <v>7</v>
      </c>
      <c r="AE18" s="965">
        <v>0</v>
      </c>
      <c r="AF18" s="965">
        <v>0</v>
      </c>
      <c r="AG18" s="965">
        <v>1</v>
      </c>
      <c r="AH18" s="965">
        <v>24</v>
      </c>
      <c r="AI18" s="965">
        <v>55</v>
      </c>
      <c r="AJ18" s="965">
        <v>18</v>
      </c>
      <c r="AK18" s="965">
        <v>714</v>
      </c>
      <c r="AL18" s="965">
        <v>10</v>
      </c>
      <c r="AM18" s="965">
        <v>142</v>
      </c>
      <c r="AN18" s="965">
        <v>120</v>
      </c>
      <c r="AO18" s="965">
        <v>10</v>
      </c>
      <c r="AP18" s="965">
        <v>114</v>
      </c>
      <c r="AQ18" s="611">
        <v>53825</v>
      </c>
      <c r="AR18" s="965">
        <v>8</v>
      </c>
      <c r="AS18" s="965">
        <v>1206</v>
      </c>
      <c r="AT18" s="965">
        <v>0</v>
      </c>
      <c r="AU18" s="965">
        <v>0</v>
      </c>
      <c r="AV18" s="965">
        <v>-913</v>
      </c>
      <c r="AW18" s="965">
        <v>-353</v>
      </c>
      <c r="AX18" s="619">
        <v>-52</v>
      </c>
      <c r="AY18" s="619">
        <v>53773</v>
      </c>
      <c r="AZ18" s="619">
        <v>68170</v>
      </c>
      <c r="BA18" s="619">
        <v>68118</v>
      </c>
      <c r="BB18" s="619">
        <v>121943</v>
      </c>
      <c r="BC18" s="619">
        <v>-46375</v>
      </c>
      <c r="BD18" s="619">
        <v>21743</v>
      </c>
      <c r="BE18" s="620">
        <v>75568</v>
      </c>
    </row>
    <row r="19" spans="2:57" ht="16.5" customHeight="1">
      <c r="B19" s="776" t="s">
        <v>127</v>
      </c>
      <c r="C19" s="928" t="s">
        <v>12</v>
      </c>
      <c r="D19" s="612">
        <v>327</v>
      </c>
      <c r="E19" s="965">
        <v>23</v>
      </c>
      <c r="F19" s="965">
        <v>4</v>
      </c>
      <c r="G19" s="965">
        <v>346</v>
      </c>
      <c r="H19" s="965">
        <v>784</v>
      </c>
      <c r="I19" s="965">
        <v>470</v>
      </c>
      <c r="J19" s="965">
        <v>608</v>
      </c>
      <c r="K19" s="965">
        <v>1103</v>
      </c>
      <c r="L19" s="965">
        <v>0</v>
      </c>
      <c r="M19" s="965">
        <v>250</v>
      </c>
      <c r="N19" s="965">
        <v>412</v>
      </c>
      <c r="O19" s="965">
        <v>69</v>
      </c>
      <c r="P19" s="965">
        <v>30</v>
      </c>
      <c r="Q19" s="965">
        <v>3565</v>
      </c>
      <c r="R19" s="965">
        <v>346</v>
      </c>
      <c r="S19" s="965">
        <v>2792</v>
      </c>
      <c r="T19" s="965">
        <v>1435</v>
      </c>
      <c r="U19" s="965">
        <v>7821</v>
      </c>
      <c r="V19" s="965">
        <v>768</v>
      </c>
      <c r="W19" s="965">
        <v>131</v>
      </c>
      <c r="X19" s="965">
        <v>637</v>
      </c>
      <c r="Y19" s="965">
        <v>421</v>
      </c>
      <c r="Z19" s="965">
        <v>41494</v>
      </c>
      <c r="AA19" s="965">
        <v>124</v>
      </c>
      <c r="AB19" s="965">
        <v>25</v>
      </c>
      <c r="AC19" s="965">
        <v>7</v>
      </c>
      <c r="AD19" s="965">
        <v>1424</v>
      </c>
      <c r="AE19" s="965">
        <v>23</v>
      </c>
      <c r="AF19" s="965">
        <v>140</v>
      </c>
      <c r="AG19" s="965">
        <v>206</v>
      </c>
      <c r="AH19" s="965">
        <v>79</v>
      </c>
      <c r="AI19" s="965">
        <v>1365</v>
      </c>
      <c r="AJ19" s="965">
        <v>52</v>
      </c>
      <c r="AK19" s="965">
        <v>210</v>
      </c>
      <c r="AL19" s="965">
        <v>111</v>
      </c>
      <c r="AM19" s="965">
        <v>385</v>
      </c>
      <c r="AN19" s="965">
        <v>758</v>
      </c>
      <c r="AO19" s="965">
        <v>4</v>
      </c>
      <c r="AP19" s="965">
        <v>174</v>
      </c>
      <c r="AQ19" s="611">
        <v>68923</v>
      </c>
      <c r="AR19" s="965">
        <v>177</v>
      </c>
      <c r="AS19" s="965">
        <v>1984</v>
      </c>
      <c r="AT19" s="965">
        <v>3</v>
      </c>
      <c r="AU19" s="965">
        <v>75</v>
      </c>
      <c r="AV19" s="965">
        <v>1119</v>
      </c>
      <c r="AW19" s="965">
        <v>353</v>
      </c>
      <c r="AX19" s="619">
        <v>3711</v>
      </c>
      <c r="AY19" s="619">
        <v>72634</v>
      </c>
      <c r="AZ19" s="619">
        <v>44848</v>
      </c>
      <c r="BA19" s="619">
        <v>48559</v>
      </c>
      <c r="BB19" s="619">
        <v>117482</v>
      </c>
      <c r="BC19" s="619">
        <v>-59079</v>
      </c>
      <c r="BD19" s="619">
        <v>-10520</v>
      </c>
      <c r="BE19" s="620">
        <v>58403</v>
      </c>
    </row>
    <row r="20" spans="2:57" ht="16.5" customHeight="1">
      <c r="B20" s="776" t="s">
        <v>128</v>
      </c>
      <c r="C20" s="928" t="s">
        <v>418</v>
      </c>
      <c r="D20" s="612">
        <v>0</v>
      </c>
      <c r="E20" s="965">
        <v>1</v>
      </c>
      <c r="F20" s="965">
        <v>0</v>
      </c>
      <c r="G20" s="965">
        <v>32</v>
      </c>
      <c r="H20" s="965">
        <v>0</v>
      </c>
      <c r="I20" s="965">
        <v>0</v>
      </c>
      <c r="J20" s="965">
        <v>57</v>
      </c>
      <c r="K20" s="965">
        <v>0</v>
      </c>
      <c r="L20" s="965">
        <v>0</v>
      </c>
      <c r="M20" s="965">
        <v>12</v>
      </c>
      <c r="N20" s="965">
        <v>9</v>
      </c>
      <c r="O20" s="965">
        <v>11</v>
      </c>
      <c r="P20" s="965">
        <v>0</v>
      </c>
      <c r="Q20" s="965">
        <v>76</v>
      </c>
      <c r="R20" s="965">
        <v>1388</v>
      </c>
      <c r="S20" s="965">
        <v>4682</v>
      </c>
      <c r="T20" s="965">
        <v>371</v>
      </c>
      <c r="U20" s="965">
        <v>865</v>
      </c>
      <c r="V20" s="965">
        <v>374</v>
      </c>
      <c r="W20" s="965">
        <v>12</v>
      </c>
      <c r="X20" s="965">
        <v>693</v>
      </c>
      <c r="Y20" s="965">
        <v>49</v>
      </c>
      <c r="Z20" s="965">
        <v>3089</v>
      </c>
      <c r="AA20" s="965">
        <v>0</v>
      </c>
      <c r="AB20" s="965">
        <v>349</v>
      </c>
      <c r="AC20" s="965">
        <v>0</v>
      </c>
      <c r="AD20" s="965">
        <v>3</v>
      </c>
      <c r="AE20" s="965">
        <v>0</v>
      </c>
      <c r="AF20" s="965">
        <v>0</v>
      </c>
      <c r="AG20" s="965">
        <v>15</v>
      </c>
      <c r="AH20" s="965">
        <v>0</v>
      </c>
      <c r="AI20" s="965">
        <v>93</v>
      </c>
      <c r="AJ20" s="965">
        <v>0</v>
      </c>
      <c r="AK20" s="965">
        <v>0</v>
      </c>
      <c r="AL20" s="965">
        <v>0</v>
      </c>
      <c r="AM20" s="965">
        <v>2364</v>
      </c>
      <c r="AN20" s="965">
        <v>1</v>
      </c>
      <c r="AO20" s="965">
        <v>0</v>
      </c>
      <c r="AP20" s="965">
        <v>0</v>
      </c>
      <c r="AQ20" s="611">
        <v>14546</v>
      </c>
      <c r="AR20" s="965">
        <v>0</v>
      </c>
      <c r="AS20" s="965">
        <v>95</v>
      </c>
      <c r="AT20" s="965">
        <v>0</v>
      </c>
      <c r="AU20" s="965">
        <v>57</v>
      </c>
      <c r="AV20" s="965">
        <v>2028</v>
      </c>
      <c r="AW20" s="965">
        <v>291</v>
      </c>
      <c r="AX20" s="619">
        <v>2471</v>
      </c>
      <c r="AY20" s="619">
        <v>17017</v>
      </c>
      <c r="AZ20" s="619">
        <v>8342</v>
      </c>
      <c r="BA20" s="619">
        <v>10813</v>
      </c>
      <c r="BB20" s="619">
        <v>25359</v>
      </c>
      <c r="BC20" s="619">
        <v>-15288</v>
      </c>
      <c r="BD20" s="619">
        <v>-4475</v>
      </c>
      <c r="BE20" s="620">
        <v>10071</v>
      </c>
    </row>
    <row r="21" spans="2:57" ht="16.5" customHeight="1">
      <c r="B21" s="776" t="s">
        <v>129</v>
      </c>
      <c r="C21" s="928" t="s">
        <v>419</v>
      </c>
      <c r="D21" s="612">
        <v>0</v>
      </c>
      <c r="E21" s="965">
        <v>6</v>
      </c>
      <c r="F21" s="965">
        <v>0</v>
      </c>
      <c r="G21" s="965">
        <v>31</v>
      </c>
      <c r="H21" s="965">
        <v>0</v>
      </c>
      <c r="I21" s="965">
        <v>0</v>
      </c>
      <c r="J21" s="965">
        <v>4</v>
      </c>
      <c r="K21" s="965">
        <v>0</v>
      </c>
      <c r="L21" s="965">
        <v>1</v>
      </c>
      <c r="M21" s="965">
        <v>81</v>
      </c>
      <c r="N21" s="965">
        <v>16</v>
      </c>
      <c r="O21" s="965">
        <v>11</v>
      </c>
      <c r="P21" s="965">
        <v>1</v>
      </c>
      <c r="Q21" s="965">
        <v>24</v>
      </c>
      <c r="R21" s="965">
        <v>73</v>
      </c>
      <c r="S21" s="965">
        <v>12203</v>
      </c>
      <c r="T21" s="965">
        <v>31</v>
      </c>
      <c r="U21" s="965">
        <v>934</v>
      </c>
      <c r="V21" s="965">
        <v>65</v>
      </c>
      <c r="W21" s="965">
        <v>3</v>
      </c>
      <c r="X21" s="965">
        <v>63</v>
      </c>
      <c r="Y21" s="965">
        <v>9</v>
      </c>
      <c r="Z21" s="965">
        <v>41</v>
      </c>
      <c r="AA21" s="965">
        <v>0</v>
      </c>
      <c r="AB21" s="965">
        <v>8</v>
      </c>
      <c r="AC21" s="965">
        <v>0</v>
      </c>
      <c r="AD21" s="965">
        <v>2</v>
      </c>
      <c r="AE21" s="965">
        <v>0</v>
      </c>
      <c r="AF21" s="965">
        <v>0</v>
      </c>
      <c r="AG21" s="965">
        <v>9</v>
      </c>
      <c r="AH21" s="965">
        <v>0</v>
      </c>
      <c r="AI21" s="965">
        <v>5</v>
      </c>
      <c r="AJ21" s="965">
        <v>0</v>
      </c>
      <c r="AK21" s="965">
        <v>0</v>
      </c>
      <c r="AL21" s="965">
        <v>0</v>
      </c>
      <c r="AM21" s="965">
        <v>3453</v>
      </c>
      <c r="AN21" s="965">
        <v>1</v>
      </c>
      <c r="AO21" s="965">
        <v>0</v>
      </c>
      <c r="AP21" s="965">
        <v>0</v>
      </c>
      <c r="AQ21" s="611">
        <v>17075</v>
      </c>
      <c r="AR21" s="965">
        <v>0</v>
      </c>
      <c r="AS21" s="965">
        <v>55</v>
      </c>
      <c r="AT21" s="965">
        <v>0</v>
      </c>
      <c r="AU21" s="965">
        <v>459</v>
      </c>
      <c r="AV21" s="965">
        <v>46969</v>
      </c>
      <c r="AW21" s="965">
        <v>1094</v>
      </c>
      <c r="AX21" s="619">
        <v>48577</v>
      </c>
      <c r="AY21" s="619">
        <v>65652</v>
      </c>
      <c r="AZ21" s="619">
        <v>75110</v>
      </c>
      <c r="BA21" s="619">
        <v>123687</v>
      </c>
      <c r="BB21" s="619">
        <v>140762</v>
      </c>
      <c r="BC21" s="619">
        <v>-47782</v>
      </c>
      <c r="BD21" s="619">
        <v>75905</v>
      </c>
      <c r="BE21" s="620">
        <v>92980</v>
      </c>
    </row>
    <row r="22" spans="2:57" ht="16.5" customHeight="1">
      <c r="B22" s="776" t="s">
        <v>131</v>
      </c>
      <c r="C22" s="928" t="s">
        <v>420</v>
      </c>
      <c r="D22" s="612">
        <v>29</v>
      </c>
      <c r="E22" s="965">
        <v>1</v>
      </c>
      <c r="F22" s="965">
        <v>0</v>
      </c>
      <c r="G22" s="965">
        <v>0</v>
      </c>
      <c r="H22" s="965">
        <v>0</v>
      </c>
      <c r="I22" s="965">
        <v>0</v>
      </c>
      <c r="J22" s="965">
        <v>0</v>
      </c>
      <c r="K22" s="965">
        <v>0</v>
      </c>
      <c r="L22" s="965">
        <v>0</v>
      </c>
      <c r="M22" s="965">
        <v>0</v>
      </c>
      <c r="N22" s="965">
        <v>0</v>
      </c>
      <c r="O22" s="965">
        <v>0</v>
      </c>
      <c r="P22" s="965">
        <v>0</v>
      </c>
      <c r="Q22" s="965">
        <v>2</v>
      </c>
      <c r="R22" s="965">
        <v>17</v>
      </c>
      <c r="S22" s="965">
        <v>540</v>
      </c>
      <c r="T22" s="965">
        <v>4652</v>
      </c>
      <c r="U22" s="965">
        <v>38</v>
      </c>
      <c r="V22" s="965">
        <v>12</v>
      </c>
      <c r="W22" s="965">
        <v>2</v>
      </c>
      <c r="X22" s="965">
        <v>28</v>
      </c>
      <c r="Y22" s="965">
        <v>6</v>
      </c>
      <c r="Z22" s="965">
        <v>85</v>
      </c>
      <c r="AA22" s="965">
        <v>0</v>
      </c>
      <c r="AB22" s="965">
        <v>4</v>
      </c>
      <c r="AC22" s="965">
        <v>1</v>
      </c>
      <c r="AD22" s="965">
        <v>469</v>
      </c>
      <c r="AE22" s="965">
        <v>2</v>
      </c>
      <c r="AF22" s="965">
        <v>0</v>
      </c>
      <c r="AG22" s="965">
        <v>3</v>
      </c>
      <c r="AH22" s="965">
        <v>21</v>
      </c>
      <c r="AI22" s="965">
        <v>875</v>
      </c>
      <c r="AJ22" s="965">
        <v>0</v>
      </c>
      <c r="AK22" s="965">
        <v>6018</v>
      </c>
      <c r="AL22" s="965">
        <v>0</v>
      </c>
      <c r="AM22" s="965">
        <v>1201</v>
      </c>
      <c r="AN22" s="965">
        <v>315</v>
      </c>
      <c r="AO22" s="965">
        <v>253</v>
      </c>
      <c r="AP22" s="965">
        <v>0</v>
      </c>
      <c r="AQ22" s="611">
        <v>14574</v>
      </c>
      <c r="AR22" s="965">
        <v>14</v>
      </c>
      <c r="AS22" s="965">
        <v>722</v>
      </c>
      <c r="AT22" s="965">
        <v>6</v>
      </c>
      <c r="AU22" s="965">
        <v>4455</v>
      </c>
      <c r="AV22" s="965">
        <v>46950</v>
      </c>
      <c r="AW22" s="965">
        <v>685</v>
      </c>
      <c r="AX22" s="619">
        <v>52832</v>
      </c>
      <c r="AY22" s="619">
        <v>67406</v>
      </c>
      <c r="AZ22" s="619">
        <v>65978</v>
      </c>
      <c r="BA22" s="619">
        <v>118810</v>
      </c>
      <c r="BB22" s="619">
        <v>133384</v>
      </c>
      <c r="BC22" s="619">
        <v>-64888</v>
      </c>
      <c r="BD22" s="619">
        <v>53922</v>
      </c>
      <c r="BE22" s="620">
        <v>68496</v>
      </c>
    </row>
    <row r="23" spans="2:57" ht="16.5" customHeight="1">
      <c r="B23" s="776" t="s">
        <v>133</v>
      </c>
      <c r="C23" s="928" t="s">
        <v>14</v>
      </c>
      <c r="D23" s="612">
        <v>0</v>
      </c>
      <c r="E23" s="965">
        <v>0</v>
      </c>
      <c r="F23" s="965">
        <v>0</v>
      </c>
      <c r="G23" s="965">
        <v>0</v>
      </c>
      <c r="H23" s="965">
        <v>0</v>
      </c>
      <c r="I23" s="965">
        <v>0</v>
      </c>
      <c r="J23" s="965">
        <v>0</v>
      </c>
      <c r="K23" s="965">
        <v>1</v>
      </c>
      <c r="L23" s="965">
        <v>0</v>
      </c>
      <c r="M23" s="965">
        <v>0</v>
      </c>
      <c r="N23" s="965">
        <v>0</v>
      </c>
      <c r="O23" s="965">
        <v>0</v>
      </c>
      <c r="P23" s="965">
        <v>2</v>
      </c>
      <c r="Q23" s="965">
        <v>2</v>
      </c>
      <c r="R23" s="965">
        <v>27</v>
      </c>
      <c r="S23" s="965">
        <v>807</v>
      </c>
      <c r="T23" s="965">
        <v>6846</v>
      </c>
      <c r="U23" s="965">
        <v>101634</v>
      </c>
      <c r="V23" s="965">
        <v>4237</v>
      </c>
      <c r="W23" s="965">
        <v>1696</v>
      </c>
      <c r="X23" s="965">
        <v>1404</v>
      </c>
      <c r="Y23" s="965">
        <v>391</v>
      </c>
      <c r="Z23" s="965">
        <v>103</v>
      </c>
      <c r="AA23" s="965">
        <v>2</v>
      </c>
      <c r="AB23" s="965">
        <v>1</v>
      </c>
      <c r="AC23" s="965">
        <v>0</v>
      </c>
      <c r="AD23" s="965">
        <v>16</v>
      </c>
      <c r="AE23" s="965">
        <v>7</v>
      </c>
      <c r="AF23" s="965">
        <v>0</v>
      </c>
      <c r="AG23" s="965">
        <v>0</v>
      </c>
      <c r="AH23" s="965">
        <v>195</v>
      </c>
      <c r="AI23" s="965">
        <v>598</v>
      </c>
      <c r="AJ23" s="965">
        <v>295</v>
      </c>
      <c r="AK23" s="965">
        <v>2</v>
      </c>
      <c r="AL23" s="965">
        <v>0</v>
      </c>
      <c r="AM23" s="965">
        <v>3478</v>
      </c>
      <c r="AN23" s="965">
        <v>2</v>
      </c>
      <c r="AO23" s="965">
        <v>368</v>
      </c>
      <c r="AP23" s="965">
        <v>0</v>
      </c>
      <c r="AQ23" s="611">
        <v>122114</v>
      </c>
      <c r="AR23" s="965">
        <v>3</v>
      </c>
      <c r="AS23" s="965">
        <v>1119</v>
      </c>
      <c r="AT23" s="965">
        <v>0</v>
      </c>
      <c r="AU23" s="965">
        <v>0</v>
      </c>
      <c r="AV23" s="965">
        <v>0</v>
      </c>
      <c r="AW23" s="965">
        <v>5464</v>
      </c>
      <c r="AX23" s="619">
        <v>6586</v>
      </c>
      <c r="AY23" s="619">
        <v>128700</v>
      </c>
      <c r="AZ23" s="619">
        <v>339291</v>
      </c>
      <c r="BA23" s="619">
        <v>345877</v>
      </c>
      <c r="BB23" s="619">
        <v>467991</v>
      </c>
      <c r="BC23" s="619">
        <v>-119487</v>
      </c>
      <c r="BD23" s="619">
        <v>226390</v>
      </c>
      <c r="BE23" s="620">
        <v>348504</v>
      </c>
    </row>
    <row r="24" spans="2:57" ht="16.5" customHeight="1">
      <c r="B24" s="776" t="s">
        <v>135</v>
      </c>
      <c r="C24" s="928" t="s">
        <v>13</v>
      </c>
      <c r="D24" s="612">
        <v>2</v>
      </c>
      <c r="E24" s="965">
        <v>0</v>
      </c>
      <c r="F24" s="965">
        <v>9</v>
      </c>
      <c r="G24" s="965">
        <v>0</v>
      </c>
      <c r="H24" s="965">
        <v>0</v>
      </c>
      <c r="I24" s="965">
        <v>0</v>
      </c>
      <c r="J24" s="965">
        <v>6</v>
      </c>
      <c r="K24" s="965">
        <v>0</v>
      </c>
      <c r="L24" s="965">
        <v>0</v>
      </c>
      <c r="M24" s="965">
        <v>1</v>
      </c>
      <c r="N24" s="965">
        <v>1</v>
      </c>
      <c r="O24" s="965">
        <v>0</v>
      </c>
      <c r="P24" s="965">
        <v>0</v>
      </c>
      <c r="Q24" s="965">
        <v>35</v>
      </c>
      <c r="R24" s="965">
        <v>67</v>
      </c>
      <c r="S24" s="965">
        <v>2480</v>
      </c>
      <c r="T24" s="965">
        <v>724</v>
      </c>
      <c r="U24" s="965">
        <v>7348</v>
      </c>
      <c r="V24" s="965">
        <v>2501</v>
      </c>
      <c r="W24" s="965">
        <v>105</v>
      </c>
      <c r="X24" s="965">
        <v>1648</v>
      </c>
      <c r="Y24" s="965">
        <v>83</v>
      </c>
      <c r="Z24" s="965">
        <v>3573</v>
      </c>
      <c r="AA24" s="965">
        <v>1</v>
      </c>
      <c r="AB24" s="965">
        <v>6</v>
      </c>
      <c r="AC24" s="965">
        <v>0</v>
      </c>
      <c r="AD24" s="965">
        <v>113</v>
      </c>
      <c r="AE24" s="965">
        <v>0</v>
      </c>
      <c r="AF24" s="965">
        <v>2</v>
      </c>
      <c r="AG24" s="965">
        <v>49</v>
      </c>
      <c r="AH24" s="965">
        <v>34</v>
      </c>
      <c r="AI24" s="965">
        <v>569</v>
      </c>
      <c r="AJ24" s="965">
        <v>217</v>
      </c>
      <c r="AK24" s="965">
        <v>40</v>
      </c>
      <c r="AL24" s="965">
        <v>0</v>
      </c>
      <c r="AM24" s="965">
        <v>2302</v>
      </c>
      <c r="AN24" s="965">
        <v>42</v>
      </c>
      <c r="AO24" s="965">
        <v>0</v>
      </c>
      <c r="AP24" s="965">
        <v>34</v>
      </c>
      <c r="AQ24" s="611">
        <v>21992</v>
      </c>
      <c r="AR24" s="965">
        <v>389</v>
      </c>
      <c r="AS24" s="965">
        <v>22302</v>
      </c>
      <c r="AT24" s="965">
        <v>0</v>
      </c>
      <c r="AU24" s="965">
        <v>725</v>
      </c>
      <c r="AV24" s="965">
        <v>8732</v>
      </c>
      <c r="AW24" s="965">
        <v>232</v>
      </c>
      <c r="AX24" s="619">
        <v>32380</v>
      </c>
      <c r="AY24" s="619">
        <v>54372</v>
      </c>
      <c r="AZ24" s="619">
        <v>28627</v>
      </c>
      <c r="BA24" s="619">
        <v>61007</v>
      </c>
      <c r="BB24" s="619">
        <v>82999</v>
      </c>
      <c r="BC24" s="619">
        <v>-54018</v>
      </c>
      <c r="BD24" s="619">
        <v>6989</v>
      </c>
      <c r="BE24" s="620">
        <v>28981</v>
      </c>
    </row>
    <row r="25" spans="2:57" ht="16.5" customHeight="1">
      <c r="B25" s="776" t="s">
        <v>136</v>
      </c>
      <c r="C25" s="928" t="s">
        <v>577</v>
      </c>
      <c r="D25" s="612">
        <v>0</v>
      </c>
      <c r="E25" s="965">
        <v>3</v>
      </c>
      <c r="F25" s="965">
        <v>0</v>
      </c>
      <c r="G25" s="965">
        <v>0</v>
      </c>
      <c r="H25" s="965">
        <v>2</v>
      </c>
      <c r="I25" s="965">
        <v>0</v>
      </c>
      <c r="J25" s="965">
        <v>0</v>
      </c>
      <c r="K25" s="965">
        <v>9</v>
      </c>
      <c r="L25" s="965">
        <v>0</v>
      </c>
      <c r="M25" s="965">
        <v>0</v>
      </c>
      <c r="N25" s="965">
        <v>0</v>
      </c>
      <c r="O25" s="965">
        <v>0</v>
      </c>
      <c r="P25" s="965">
        <v>0</v>
      </c>
      <c r="Q25" s="965">
        <v>5</v>
      </c>
      <c r="R25" s="965">
        <v>1</v>
      </c>
      <c r="S25" s="965">
        <v>35</v>
      </c>
      <c r="T25" s="965">
        <v>3</v>
      </c>
      <c r="U25" s="965">
        <v>16</v>
      </c>
      <c r="V25" s="965">
        <v>0</v>
      </c>
      <c r="W25" s="965">
        <v>181</v>
      </c>
      <c r="X25" s="965">
        <v>1</v>
      </c>
      <c r="Y25" s="965">
        <v>0</v>
      </c>
      <c r="Z25" s="965">
        <v>926</v>
      </c>
      <c r="AA25" s="965">
        <v>6</v>
      </c>
      <c r="AB25" s="965">
        <v>0</v>
      </c>
      <c r="AC25" s="965">
        <v>1</v>
      </c>
      <c r="AD25" s="965">
        <v>162</v>
      </c>
      <c r="AE25" s="965">
        <v>26</v>
      </c>
      <c r="AF25" s="965">
        <v>9</v>
      </c>
      <c r="AG25" s="965">
        <v>18</v>
      </c>
      <c r="AH25" s="965">
        <v>32</v>
      </c>
      <c r="AI25" s="965">
        <v>436</v>
      </c>
      <c r="AJ25" s="965">
        <v>24</v>
      </c>
      <c r="AK25" s="965">
        <v>14</v>
      </c>
      <c r="AL25" s="965">
        <v>3</v>
      </c>
      <c r="AM25" s="965">
        <v>365</v>
      </c>
      <c r="AN25" s="965">
        <v>47</v>
      </c>
      <c r="AO25" s="965">
        <v>0</v>
      </c>
      <c r="AP25" s="965">
        <v>0</v>
      </c>
      <c r="AQ25" s="611">
        <v>2325</v>
      </c>
      <c r="AR25" s="965">
        <v>220</v>
      </c>
      <c r="AS25" s="965">
        <v>24690</v>
      </c>
      <c r="AT25" s="965">
        <v>0</v>
      </c>
      <c r="AU25" s="965">
        <v>1839</v>
      </c>
      <c r="AV25" s="965">
        <v>6437</v>
      </c>
      <c r="AW25" s="965">
        <v>-31</v>
      </c>
      <c r="AX25" s="619">
        <v>33155</v>
      </c>
      <c r="AY25" s="619">
        <v>35480</v>
      </c>
      <c r="AZ25" s="619">
        <v>5531</v>
      </c>
      <c r="BA25" s="619">
        <v>38686</v>
      </c>
      <c r="BB25" s="619">
        <v>41011</v>
      </c>
      <c r="BC25" s="619">
        <v>-35226</v>
      </c>
      <c r="BD25" s="619">
        <v>3460</v>
      </c>
      <c r="BE25" s="620">
        <v>5785</v>
      </c>
    </row>
    <row r="26" spans="2:57" ht="16.5" customHeight="1">
      <c r="B26" s="776" t="s">
        <v>138</v>
      </c>
      <c r="C26" s="928" t="s">
        <v>15</v>
      </c>
      <c r="D26" s="612">
        <v>0</v>
      </c>
      <c r="E26" s="965">
        <v>0</v>
      </c>
      <c r="F26" s="965">
        <v>212</v>
      </c>
      <c r="G26" s="965">
        <v>0</v>
      </c>
      <c r="H26" s="965">
        <v>0</v>
      </c>
      <c r="I26" s="965">
        <v>0</v>
      </c>
      <c r="J26" s="965">
        <v>0</v>
      </c>
      <c r="K26" s="965">
        <v>0</v>
      </c>
      <c r="L26" s="965">
        <v>0</v>
      </c>
      <c r="M26" s="965">
        <v>0</v>
      </c>
      <c r="N26" s="965">
        <v>0</v>
      </c>
      <c r="O26" s="965">
        <v>0</v>
      </c>
      <c r="P26" s="965">
        <v>0</v>
      </c>
      <c r="Q26" s="965">
        <v>0</v>
      </c>
      <c r="R26" s="965">
        <v>0</v>
      </c>
      <c r="S26" s="965">
        <v>3</v>
      </c>
      <c r="T26" s="965">
        <v>0</v>
      </c>
      <c r="U26" s="965">
        <v>0</v>
      </c>
      <c r="V26" s="965">
        <v>0</v>
      </c>
      <c r="W26" s="965">
        <v>0</v>
      </c>
      <c r="X26" s="965">
        <v>25716</v>
      </c>
      <c r="Y26" s="965">
        <v>0</v>
      </c>
      <c r="Z26" s="965">
        <v>0</v>
      </c>
      <c r="AA26" s="965">
        <v>0</v>
      </c>
      <c r="AB26" s="965">
        <v>0</v>
      </c>
      <c r="AC26" s="965">
        <v>0</v>
      </c>
      <c r="AD26" s="965">
        <v>0</v>
      </c>
      <c r="AE26" s="965">
        <v>0</v>
      </c>
      <c r="AF26" s="965">
        <v>0</v>
      </c>
      <c r="AG26" s="965">
        <v>2516</v>
      </c>
      <c r="AH26" s="965">
        <v>0</v>
      </c>
      <c r="AI26" s="965">
        <v>1490</v>
      </c>
      <c r="AJ26" s="965">
        <v>30</v>
      </c>
      <c r="AK26" s="965">
        <v>0</v>
      </c>
      <c r="AL26" s="965">
        <v>0</v>
      </c>
      <c r="AM26" s="965">
        <v>13329</v>
      </c>
      <c r="AN26" s="965">
        <v>4</v>
      </c>
      <c r="AO26" s="965">
        <v>0</v>
      </c>
      <c r="AP26" s="965">
        <v>0</v>
      </c>
      <c r="AQ26" s="611">
        <v>43300</v>
      </c>
      <c r="AR26" s="965">
        <v>0</v>
      </c>
      <c r="AS26" s="965">
        <v>42301</v>
      </c>
      <c r="AT26" s="965">
        <v>0</v>
      </c>
      <c r="AU26" s="965">
        <v>409</v>
      </c>
      <c r="AV26" s="965">
        <v>1468</v>
      </c>
      <c r="AW26" s="965">
        <v>592</v>
      </c>
      <c r="AX26" s="619">
        <v>44770</v>
      </c>
      <c r="AY26" s="619">
        <v>88070</v>
      </c>
      <c r="AZ26" s="619">
        <v>61803</v>
      </c>
      <c r="BA26" s="619">
        <v>106573</v>
      </c>
      <c r="BB26" s="619">
        <v>149873</v>
      </c>
      <c r="BC26" s="619">
        <v>-86818</v>
      </c>
      <c r="BD26" s="619">
        <v>19755</v>
      </c>
      <c r="BE26" s="620">
        <v>63055</v>
      </c>
    </row>
    <row r="27" spans="2:57" ht="16.5" customHeight="1">
      <c r="B27" s="776" t="s">
        <v>139</v>
      </c>
      <c r="C27" s="928" t="s">
        <v>16</v>
      </c>
      <c r="D27" s="612">
        <v>206</v>
      </c>
      <c r="E27" s="965">
        <v>143</v>
      </c>
      <c r="F27" s="965">
        <v>36</v>
      </c>
      <c r="G27" s="965">
        <v>54</v>
      </c>
      <c r="H27" s="965">
        <v>1300</v>
      </c>
      <c r="I27" s="965">
        <v>2854</v>
      </c>
      <c r="J27" s="965">
        <v>2082</v>
      </c>
      <c r="K27" s="965">
        <v>272</v>
      </c>
      <c r="L27" s="965">
        <v>7</v>
      </c>
      <c r="M27" s="965">
        <v>65</v>
      </c>
      <c r="N27" s="965">
        <v>741</v>
      </c>
      <c r="O27" s="965">
        <v>174</v>
      </c>
      <c r="P27" s="965">
        <v>3261</v>
      </c>
      <c r="Q27" s="965">
        <v>71</v>
      </c>
      <c r="R27" s="965">
        <v>10</v>
      </c>
      <c r="S27" s="965">
        <v>246</v>
      </c>
      <c r="T27" s="965">
        <v>457</v>
      </c>
      <c r="U27" s="965">
        <v>1573</v>
      </c>
      <c r="V27" s="965">
        <v>71</v>
      </c>
      <c r="W27" s="965">
        <v>42</v>
      </c>
      <c r="X27" s="965">
        <v>97</v>
      </c>
      <c r="Y27" s="965">
        <v>2254</v>
      </c>
      <c r="Z27" s="965">
        <v>1704</v>
      </c>
      <c r="AA27" s="965">
        <v>3192</v>
      </c>
      <c r="AB27" s="965">
        <v>121</v>
      </c>
      <c r="AC27" s="965">
        <v>163</v>
      </c>
      <c r="AD27" s="965">
        <v>3731</v>
      </c>
      <c r="AE27" s="965">
        <v>3137</v>
      </c>
      <c r="AF27" s="965">
        <v>9</v>
      </c>
      <c r="AG27" s="965">
        <v>521</v>
      </c>
      <c r="AH27" s="965">
        <v>3309</v>
      </c>
      <c r="AI27" s="965">
        <v>3524</v>
      </c>
      <c r="AJ27" s="965">
        <v>4831</v>
      </c>
      <c r="AK27" s="965">
        <v>2603</v>
      </c>
      <c r="AL27" s="965">
        <v>1867</v>
      </c>
      <c r="AM27" s="965">
        <v>3131</v>
      </c>
      <c r="AN27" s="965">
        <v>2138</v>
      </c>
      <c r="AO27" s="965">
        <v>1503</v>
      </c>
      <c r="AP27" s="965">
        <v>50</v>
      </c>
      <c r="AQ27" s="611">
        <v>51550</v>
      </c>
      <c r="AR27" s="965">
        <v>1294</v>
      </c>
      <c r="AS27" s="965">
        <v>21945</v>
      </c>
      <c r="AT27" s="965">
        <v>0</v>
      </c>
      <c r="AU27" s="965">
        <v>451</v>
      </c>
      <c r="AV27" s="965">
        <v>3921</v>
      </c>
      <c r="AW27" s="965">
        <v>-70</v>
      </c>
      <c r="AX27" s="619">
        <v>27541</v>
      </c>
      <c r="AY27" s="619">
        <v>79091</v>
      </c>
      <c r="AZ27" s="619">
        <v>16225</v>
      </c>
      <c r="BA27" s="619">
        <v>43766</v>
      </c>
      <c r="BB27" s="619">
        <v>95316</v>
      </c>
      <c r="BC27" s="619">
        <v>-63312</v>
      </c>
      <c r="BD27" s="619">
        <v>-19546</v>
      </c>
      <c r="BE27" s="620">
        <v>32004</v>
      </c>
    </row>
    <row r="28" spans="2:57" ht="16.5" customHeight="1">
      <c r="B28" s="776" t="s">
        <v>140</v>
      </c>
      <c r="C28" s="928" t="s">
        <v>17</v>
      </c>
      <c r="D28" s="612">
        <v>522</v>
      </c>
      <c r="E28" s="965">
        <v>36</v>
      </c>
      <c r="F28" s="965">
        <v>0</v>
      </c>
      <c r="G28" s="965">
        <v>48</v>
      </c>
      <c r="H28" s="965">
        <v>96</v>
      </c>
      <c r="I28" s="965">
        <v>214</v>
      </c>
      <c r="J28" s="965">
        <v>370</v>
      </c>
      <c r="K28" s="965">
        <v>165</v>
      </c>
      <c r="L28" s="965">
        <v>22</v>
      </c>
      <c r="M28" s="965">
        <v>96</v>
      </c>
      <c r="N28" s="965">
        <v>280</v>
      </c>
      <c r="O28" s="965">
        <v>120</v>
      </c>
      <c r="P28" s="965">
        <v>363</v>
      </c>
      <c r="Q28" s="965">
        <v>205</v>
      </c>
      <c r="R28" s="965">
        <v>21</v>
      </c>
      <c r="S28" s="965">
        <v>180</v>
      </c>
      <c r="T28" s="965">
        <v>103</v>
      </c>
      <c r="U28" s="965">
        <v>1391</v>
      </c>
      <c r="V28" s="965">
        <v>51</v>
      </c>
      <c r="W28" s="965">
        <v>10</v>
      </c>
      <c r="X28" s="965">
        <v>41</v>
      </c>
      <c r="Y28" s="965">
        <v>33</v>
      </c>
      <c r="Z28" s="965">
        <v>290</v>
      </c>
      <c r="AA28" s="965">
        <v>4450</v>
      </c>
      <c r="AB28" s="965">
        <v>978</v>
      </c>
      <c r="AC28" s="965">
        <v>120</v>
      </c>
      <c r="AD28" s="965">
        <v>1693</v>
      </c>
      <c r="AE28" s="965">
        <v>480</v>
      </c>
      <c r="AF28" s="965">
        <v>3858</v>
      </c>
      <c r="AG28" s="965">
        <v>1930</v>
      </c>
      <c r="AH28" s="965">
        <v>760</v>
      </c>
      <c r="AI28" s="965">
        <v>3885</v>
      </c>
      <c r="AJ28" s="965">
        <v>1276</v>
      </c>
      <c r="AK28" s="965">
        <v>1370</v>
      </c>
      <c r="AL28" s="965">
        <v>83</v>
      </c>
      <c r="AM28" s="965">
        <v>578</v>
      </c>
      <c r="AN28" s="965">
        <v>677</v>
      </c>
      <c r="AO28" s="965">
        <v>0</v>
      </c>
      <c r="AP28" s="965">
        <v>0</v>
      </c>
      <c r="AQ28" s="611">
        <v>26795</v>
      </c>
      <c r="AR28" s="965">
        <v>0</v>
      </c>
      <c r="AS28" s="965">
        <v>0</v>
      </c>
      <c r="AT28" s="965">
        <v>0</v>
      </c>
      <c r="AU28" s="965">
        <v>226237</v>
      </c>
      <c r="AV28" s="965">
        <v>236889</v>
      </c>
      <c r="AW28" s="965">
        <v>0</v>
      </c>
      <c r="AX28" s="619">
        <v>463126</v>
      </c>
      <c r="AY28" s="619">
        <v>489921</v>
      </c>
      <c r="AZ28" s="619">
        <v>0</v>
      </c>
      <c r="BA28" s="619">
        <v>463126</v>
      </c>
      <c r="BB28" s="619">
        <v>489921</v>
      </c>
      <c r="BC28" s="619">
        <v>0</v>
      </c>
      <c r="BD28" s="619">
        <v>463126</v>
      </c>
      <c r="BE28" s="620">
        <v>489921</v>
      </c>
    </row>
    <row r="29" spans="2:57" ht="16.5" customHeight="1">
      <c r="B29" s="776" t="s">
        <v>141</v>
      </c>
      <c r="C29" s="928" t="s">
        <v>18</v>
      </c>
      <c r="D29" s="612">
        <v>1997</v>
      </c>
      <c r="E29" s="965">
        <v>170</v>
      </c>
      <c r="F29" s="965">
        <v>13</v>
      </c>
      <c r="G29" s="965">
        <v>654</v>
      </c>
      <c r="H29" s="965">
        <v>2121</v>
      </c>
      <c r="I29" s="965">
        <v>2071</v>
      </c>
      <c r="J29" s="965">
        <v>7132</v>
      </c>
      <c r="K29" s="965">
        <v>1552</v>
      </c>
      <c r="L29" s="965">
        <v>126</v>
      </c>
      <c r="M29" s="965">
        <v>986</v>
      </c>
      <c r="N29" s="965">
        <v>2431</v>
      </c>
      <c r="O29" s="965">
        <v>2109</v>
      </c>
      <c r="P29" s="965">
        <v>9130</v>
      </c>
      <c r="Q29" s="965">
        <v>1168</v>
      </c>
      <c r="R29" s="965">
        <v>159</v>
      </c>
      <c r="S29" s="965">
        <v>1032</v>
      </c>
      <c r="T29" s="965">
        <v>874</v>
      </c>
      <c r="U29" s="965">
        <v>8608</v>
      </c>
      <c r="V29" s="965">
        <v>338</v>
      </c>
      <c r="W29" s="965">
        <v>31</v>
      </c>
      <c r="X29" s="965">
        <v>841</v>
      </c>
      <c r="Y29" s="965">
        <v>532</v>
      </c>
      <c r="Z29" s="965">
        <v>1325</v>
      </c>
      <c r="AA29" s="965">
        <v>33344</v>
      </c>
      <c r="AB29" s="965">
        <v>1421</v>
      </c>
      <c r="AC29" s="965">
        <v>3107</v>
      </c>
      <c r="AD29" s="965">
        <v>15656</v>
      </c>
      <c r="AE29" s="965">
        <v>1014</v>
      </c>
      <c r="AF29" s="965">
        <v>593</v>
      </c>
      <c r="AG29" s="965">
        <v>1776</v>
      </c>
      <c r="AH29" s="965">
        <v>1438</v>
      </c>
      <c r="AI29" s="965">
        <v>4901</v>
      </c>
      <c r="AJ29" s="965">
        <v>7532</v>
      </c>
      <c r="AK29" s="965">
        <v>8069</v>
      </c>
      <c r="AL29" s="965">
        <v>188</v>
      </c>
      <c r="AM29" s="965">
        <v>1938</v>
      </c>
      <c r="AN29" s="965">
        <v>13358</v>
      </c>
      <c r="AO29" s="965">
        <v>0</v>
      </c>
      <c r="AP29" s="965">
        <v>135</v>
      </c>
      <c r="AQ29" s="611">
        <v>139870</v>
      </c>
      <c r="AR29" s="965">
        <v>40</v>
      </c>
      <c r="AS29" s="965">
        <v>48966</v>
      </c>
      <c r="AT29" s="965">
        <v>0</v>
      </c>
      <c r="AU29" s="965">
        <v>0</v>
      </c>
      <c r="AV29" s="965">
        <v>0</v>
      </c>
      <c r="AW29" s="965">
        <v>0</v>
      </c>
      <c r="AX29" s="619">
        <v>49006</v>
      </c>
      <c r="AY29" s="619">
        <v>188876</v>
      </c>
      <c r="AZ29" s="619">
        <v>202517</v>
      </c>
      <c r="BA29" s="619">
        <v>251523</v>
      </c>
      <c r="BB29" s="619">
        <v>391393</v>
      </c>
      <c r="BC29" s="619">
        <v>-42207</v>
      </c>
      <c r="BD29" s="619">
        <v>209316</v>
      </c>
      <c r="BE29" s="620">
        <v>349186</v>
      </c>
    </row>
    <row r="30" spans="2:57" ht="16.5" customHeight="1">
      <c r="B30" s="776" t="s">
        <v>143</v>
      </c>
      <c r="C30" s="928" t="s">
        <v>29</v>
      </c>
      <c r="D30" s="612">
        <v>71</v>
      </c>
      <c r="E30" s="965">
        <v>6</v>
      </c>
      <c r="F30" s="965">
        <v>0</v>
      </c>
      <c r="G30" s="965">
        <v>46</v>
      </c>
      <c r="H30" s="965">
        <v>320</v>
      </c>
      <c r="I30" s="965">
        <v>83</v>
      </c>
      <c r="J30" s="965">
        <v>357</v>
      </c>
      <c r="K30" s="965">
        <v>278</v>
      </c>
      <c r="L30" s="965">
        <v>3</v>
      </c>
      <c r="M30" s="965">
        <v>31</v>
      </c>
      <c r="N30" s="965">
        <v>71</v>
      </c>
      <c r="O30" s="965">
        <v>22</v>
      </c>
      <c r="P30" s="965">
        <v>132</v>
      </c>
      <c r="Q30" s="965">
        <v>39</v>
      </c>
      <c r="R30" s="965">
        <v>10</v>
      </c>
      <c r="S30" s="965">
        <v>64</v>
      </c>
      <c r="T30" s="965">
        <v>45</v>
      </c>
      <c r="U30" s="965">
        <v>582</v>
      </c>
      <c r="V30" s="965">
        <v>10</v>
      </c>
      <c r="W30" s="965">
        <v>1</v>
      </c>
      <c r="X30" s="965">
        <v>19</v>
      </c>
      <c r="Y30" s="965">
        <v>33</v>
      </c>
      <c r="Z30" s="965">
        <v>354</v>
      </c>
      <c r="AA30" s="965">
        <v>152</v>
      </c>
      <c r="AB30" s="965">
        <v>2973</v>
      </c>
      <c r="AC30" s="965">
        <v>380</v>
      </c>
      <c r="AD30" s="965">
        <v>1550</v>
      </c>
      <c r="AE30" s="965">
        <v>248</v>
      </c>
      <c r="AF30" s="965">
        <v>54</v>
      </c>
      <c r="AG30" s="965">
        <v>1305</v>
      </c>
      <c r="AH30" s="965">
        <v>480</v>
      </c>
      <c r="AI30" s="965">
        <v>1701</v>
      </c>
      <c r="AJ30" s="965">
        <v>3231</v>
      </c>
      <c r="AK30" s="965">
        <v>3081</v>
      </c>
      <c r="AL30" s="965">
        <v>92</v>
      </c>
      <c r="AM30" s="965">
        <v>412</v>
      </c>
      <c r="AN30" s="965">
        <v>3175</v>
      </c>
      <c r="AO30" s="965">
        <v>0</v>
      </c>
      <c r="AP30" s="965">
        <v>42</v>
      </c>
      <c r="AQ30" s="611">
        <v>21453</v>
      </c>
      <c r="AR30" s="965">
        <v>16</v>
      </c>
      <c r="AS30" s="965">
        <v>14113</v>
      </c>
      <c r="AT30" s="965">
        <v>-2222</v>
      </c>
      <c r="AU30" s="965">
        <v>0</v>
      </c>
      <c r="AV30" s="965">
        <v>0</v>
      </c>
      <c r="AW30" s="965">
        <v>0</v>
      </c>
      <c r="AX30" s="619">
        <v>11907</v>
      </c>
      <c r="AY30" s="619">
        <v>33360</v>
      </c>
      <c r="AZ30" s="619">
        <v>34</v>
      </c>
      <c r="BA30" s="619">
        <v>11941</v>
      </c>
      <c r="BB30" s="619">
        <v>33394</v>
      </c>
      <c r="BC30" s="619">
        <v>-3</v>
      </c>
      <c r="BD30" s="619">
        <v>11938</v>
      </c>
      <c r="BE30" s="620">
        <v>33391</v>
      </c>
    </row>
    <row r="31" spans="2:57" ht="16.5" customHeight="1">
      <c r="B31" s="776" t="s">
        <v>145</v>
      </c>
      <c r="C31" s="928" t="s">
        <v>30</v>
      </c>
      <c r="D31" s="612">
        <v>60</v>
      </c>
      <c r="E31" s="965">
        <v>4</v>
      </c>
      <c r="F31" s="965">
        <v>0</v>
      </c>
      <c r="G31" s="965">
        <v>39</v>
      </c>
      <c r="H31" s="965">
        <v>138</v>
      </c>
      <c r="I31" s="965">
        <v>30</v>
      </c>
      <c r="J31" s="965">
        <v>168</v>
      </c>
      <c r="K31" s="965">
        <v>310</v>
      </c>
      <c r="L31" s="965">
        <v>0</v>
      </c>
      <c r="M31" s="965">
        <v>1</v>
      </c>
      <c r="N31" s="965">
        <v>92</v>
      </c>
      <c r="O31" s="965">
        <v>0</v>
      </c>
      <c r="P31" s="965">
        <v>3</v>
      </c>
      <c r="Q31" s="965">
        <v>4</v>
      </c>
      <c r="R31" s="965">
        <v>2</v>
      </c>
      <c r="S31" s="965">
        <v>1</v>
      </c>
      <c r="T31" s="965">
        <v>11</v>
      </c>
      <c r="U31" s="965">
        <v>217</v>
      </c>
      <c r="V31" s="965">
        <v>8</v>
      </c>
      <c r="W31" s="965">
        <v>1</v>
      </c>
      <c r="X31" s="965">
        <v>11</v>
      </c>
      <c r="Y31" s="965">
        <v>7</v>
      </c>
      <c r="Z31" s="965">
        <v>1235</v>
      </c>
      <c r="AA31" s="965">
        <v>4461</v>
      </c>
      <c r="AB31" s="965">
        <v>66</v>
      </c>
      <c r="AC31" s="965">
        <v>0</v>
      </c>
      <c r="AD31" s="965">
        <v>774</v>
      </c>
      <c r="AE31" s="965">
        <v>636</v>
      </c>
      <c r="AF31" s="965">
        <v>2</v>
      </c>
      <c r="AG31" s="965">
        <v>613</v>
      </c>
      <c r="AH31" s="965">
        <v>1024</v>
      </c>
      <c r="AI31" s="965">
        <v>13091</v>
      </c>
      <c r="AJ31" s="965">
        <v>1760</v>
      </c>
      <c r="AK31" s="965">
        <v>2233</v>
      </c>
      <c r="AL31" s="965">
        <v>2</v>
      </c>
      <c r="AM31" s="965">
        <v>142</v>
      </c>
      <c r="AN31" s="965">
        <v>6891</v>
      </c>
      <c r="AO31" s="965">
        <v>0</v>
      </c>
      <c r="AP31" s="965">
        <v>428</v>
      </c>
      <c r="AQ31" s="611">
        <v>34465</v>
      </c>
      <c r="AR31" s="965">
        <v>0</v>
      </c>
      <c r="AS31" s="965">
        <v>2240</v>
      </c>
      <c r="AT31" s="965">
        <v>8470</v>
      </c>
      <c r="AU31" s="965">
        <v>0</v>
      </c>
      <c r="AV31" s="965">
        <v>0</v>
      </c>
      <c r="AW31" s="965">
        <v>0</v>
      </c>
      <c r="AX31" s="619">
        <v>10710</v>
      </c>
      <c r="AY31" s="619">
        <v>45175</v>
      </c>
      <c r="AZ31" s="619">
        <v>56</v>
      </c>
      <c r="BA31" s="619">
        <v>10766</v>
      </c>
      <c r="BB31" s="619">
        <v>45231</v>
      </c>
      <c r="BC31" s="619">
        <v>-3119</v>
      </c>
      <c r="BD31" s="619">
        <v>7647</v>
      </c>
      <c r="BE31" s="620">
        <v>42112</v>
      </c>
    </row>
    <row r="32" spans="2:57" ht="16.5" customHeight="1">
      <c r="B32" s="776" t="s">
        <v>146</v>
      </c>
      <c r="C32" s="928" t="s">
        <v>19</v>
      </c>
      <c r="D32" s="612">
        <v>12691</v>
      </c>
      <c r="E32" s="965">
        <v>595</v>
      </c>
      <c r="F32" s="965">
        <v>164</v>
      </c>
      <c r="G32" s="965">
        <v>277</v>
      </c>
      <c r="H32" s="965">
        <v>10874</v>
      </c>
      <c r="I32" s="965">
        <v>6746</v>
      </c>
      <c r="J32" s="965">
        <v>8276</v>
      </c>
      <c r="K32" s="965">
        <v>3734</v>
      </c>
      <c r="L32" s="965">
        <v>319</v>
      </c>
      <c r="M32" s="965">
        <v>1742</v>
      </c>
      <c r="N32" s="965">
        <v>1899</v>
      </c>
      <c r="O32" s="965">
        <v>563</v>
      </c>
      <c r="P32" s="965">
        <v>1477</v>
      </c>
      <c r="Q32" s="965">
        <v>2693</v>
      </c>
      <c r="R32" s="965">
        <v>428</v>
      </c>
      <c r="S32" s="965">
        <v>3765</v>
      </c>
      <c r="T32" s="965">
        <v>3145</v>
      </c>
      <c r="U32" s="965">
        <v>13607</v>
      </c>
      <c r="V32" s="965">
        <v>1380</v>
      </c>
      <c r="W32" s="965">
        <v>238</v>
      </c>
      <c r="X32" s="965">
        <v>3063</v>
      </c>
      <c r="Y32" s="965">
        <v>2290</v>
      </c>
      <c r="Z32" s="965">
        <v>25583</v>
      </c>
      <c r="AA32" s="965">
        <v>5856</v>
      </c>
      <c r="AB32" s="965">
        <v>600</v>
      </c>
      <c r="AC32" s="965">
        <v>620</v>
      </c>
      <c r="AD32" s="965">
        <v>5856</v>
      </c>
      <c r="AE32" s="965">
        <v>1051</v>
      </c>
      <c r="AF32" s="965">
        <v>396</v>
      </c>
      <c r="AG32" s="965">
        <v>12870</v>
      </c>
      <c r="AH32" s="965">
        <v>2150</v>
      </c>
      <c r="AI32" s="965">
        <v>3875</v>
      </c>
      <c r="AJ32" s="965">
        <v>5019</v>
      </c>
      <c r="AK32" s="965">
        <v>33196</v>
      </c>
      <c r="AL32" s="965">
        <v>1655</v>
      </c>
      <c r="AM32" s="965">
        <v>7690</v>
      </c>
      <c r="AN32" s="965">
        <v>25126</v>
      </c>
      <c r="AO32" s="965">
        <v>2320</v>
      </c>
      <c r="AP32" s="965">
        <v>300</v>
      </c>
      <c r="AQ32" s="611">
        <v>214129</v>
      </c>
      <c r="AR32" s="965">
        <v>9796</v>
      </c>
      <c r="AS32" s="965">
        <v>343776</v>
      </c>
      <c r="AT32" s="965">
        <v>69</v>
      </c>
      <c r="AU32" s="965">
        <v>2399</v>
      </c>
      <c r="AV32" s="965">
        <v>35096</v>
      </c>
      <c r="AW32" s="965">
        <v>1150</v>
      </c>
      <c r="AX32" s="619">
        <v>392286</v>
      </c>
      <c r="AY32" s="619">
        <v>606415</v>
      </c>
      <c r="AZ32" s="619">
        <v>169620</v>
      </c>
      <c r="BA32" s="619">
        <v>561906</v>
      </c>
      <c r="BB32" s="619">
        <v>776035</v>
      </c>
      <c r="BC32" s="619">
        <v>-224710</v>
      </c>
      <c r="BD32" s="619">
        <v>337196</v>
      </c>
      <c r="BE32" s="620">
        <v>551325</v>
      </c>
    </row>
    <row r="33" spans="2:57" ht="16.5" customHeight="1">
      <c r="B33" s="776" t="s">
        <v>147</v>
      </c>
      <c r="C33" s="928" t="s">
        <v>20</v>
      </c>
      <c r="D33" s="612">
        <v>1243</v>
      </c>
      <c r="E33" s="965">
        <v>284</v>
      </c>
      <c r="F33" s="965">
        <v>36</v>
      </c>
      <c r="G33" s="965">
        <v>563</v>
      </c>
      <c r="H33" s="965">
        <v>778</v>
      </c>
      <c r="I33" s="965">
        <v>1507</v>
      </c>
      <c r="J33" s="965">
        <v>1047</v>
      </c>
      <c r="K33" s="965">
        <v>562</v>
      </c>
      <c r="L33" s="965">
        <v>11</v>
      </c>
      <c r="M33" s="965">
        <v>120</v>
      </c>
      <c r="N33" s="965">
        <v>549</v>
      </c>
      <c r="O33" s="965">
        <v>112</v>
      </c>
      <c r="P33" s="965">
        <v>486</v>
      </c>
      <c r="Q33" s="965">
        <v>717</v>
      </c>
      <c r="R33" s="965">
        <v>68</v>
      </c>
      <c r="S33" s="965">
        <v>618</v>
      </c>
      <c r="T33" s="965">
        <v>1016</v>
      </c>
      <c r="U33" s="965">
        <v>2229</v>
      </c>
      <c r="V33" s="965">
        <v>157</v>
      </c>
      <c r="W33" s="965">
        <v>32</v>
      </c>
      <c r="X33" s="965">
        <v>210</v>
      </c>
      <c r="Y33" s="965">
        <v>451</v>
      </c>
      <c r="Z33" s="965">
        <v>6761</v>
      </c>
      <c r="AA33" s="965">
        <v>6404</v>
      </c>
      <c r="AB33" s="965">
        <v>797</v>
      </c>
      <c r="AC33" s="965">
        <v>1124</v>
      </c>
      <c r="AD33" s="965">
        <v>8992</v>
      </c>
      <c r="AE33" s="965">
        <v>7771</v>
      </c>
      <c r="AF33" s="965">
        <v>29746</v>
      </c>
      <c r="AG33" s="965">
        <v>6557</v>
      </c>
      <c r="AH33" s="965">
        <v>1190</v>
      </c>
      <c r="AI33" s="965">
        <v>7970</v>
      </c>
      <c r="AJ33" s="965">
        <v>2674</v>
      </c>
      <c r="AK33" s="965">
        <v>5394</v>
      </c>
      <c r="AL33" s="965">
        <v>990</v>
      </c>
      <c r="AM33" s="965">
        <v>2329</v>
      </c>
      <c r="AN33" s="965">
        <v>2768</v>
      </c>
      <c r="AO33" s="965">
        <v>0</v>
      </c>
      <c r="AP33" s="965">
        <v>85</v>
      </c>
      <c r="AQ33" s="611">
        <v>104348</v>
      </c>
      <c r="AR33" s="965">
        <v>2</v>
      </c>
      <c r="AS33" s="965">
        <v>138525</v>
      </c>
      <c r="AT33" s="965">
        <v>0</v>
      </c>
      <c r="AU33" s="965">
        <v>0</v>
      </c>
      <c r="AV33" s="965">
        <v>0</v>
      </c>
      <c r="AW33" s="965">
        <v>0</v>
      </c>
      <c r="AX33" s="619">
        <v>138527</v>
      </c>
      <c r="AY33" s="619">
        <v>242875</v>
      </c>
      <c r="AZ33" s="619">
        <v>2820</v>
      </c>
      <c r="BA33" s="619">
        <v>141347</v>
      </c>
      <c r="BB33" s="619">
        <v>245695</v>
      </c>
      <c r="BC33" s="619">
        <v>-51563</v>
      </c>
      <c r="BD33" s="619">
        <v>89784</v>
      </c>
      <c r="BE33" s="620">
        <v>194132</v>
      </c>
    </row>
    <row r="34" spans="2:57" ht="16.5" customHeight="1">
      <c r="B34" s="776" t="s">
        <v>149</v>
      </c>
      <c r="C34" s="928" t="s">
        <v>21</v>
      </c>
      <c r="D34" s="612">
        <v>152</v>
      </c>
      <c r="E34" s="965">
        <v>24</v>
      </c>
      <c r="F34" s="965">
        <v>1</v>
      </c>
      <c r="G34" s="965">
        <v>182</v>
      </c>
      <c r="H34" s="965">
        <v>450</v>
      </c>
      <c r="I34" s="965">
        <v>402</v>
      </c>
      <c r="J34" s="965">
        <v>238</v>
      </c>
      <c r="K34" s="965">
        <v>322</v>
      </c>
      <c r="L34" s="965">
        <v>9</v>
      </c>
      <c r="M34" s="965">
        <v>103</v>
      </c>
      <c r="N34" s="965">
        <v>171</v>
      </c>
      <c r="O34" s="965">
        <v>51</v>
      </c>
      <c r="P34" s="965">
        <v>47</v>
      </c>
      <c r="Q34" s="965">
        <v>349</v>
      </c>
      <c r="R34" s="965">
        <v>34</v>
      </c>
      <c r="S34" s="965">
        <v>284</v>
      </c>
      <c r="T34" s="965">
        <v>110</v>
      </c>
      <c r="U34" s="965">
        <v>535</v>
      </c>
      <c r="V34" s="965">
        <v>62</v>
      </c>
      <c r="W34" s="965">
        <v>12</v>
      </c>
      <c r="X34" s="965">
        <v>27</v>
      </c>
      <c r="Y34" s="965">
        <v>70</v>
      </c>
      <c r="Z34" s="965">
        <v>1647</v>
      </c>
      <c r="AA34" s="965">
        <v>1813</v>
      </c>
      <c r="AB34" s="965">
        <v>46</v>
      </c>
      <c r="AC34" s="965">
        <v>76</v>
      </c>
      <c r="AD34" s="965">
        <v>14068</v>
      </c>
      <c r="AE34" s="965">
        <v>2884</v>
      </c>
      <c r="AF34" s="965">
        <v>7770</v>
      </c>
      <c r="AG34" s="965">
        <v>4917</v>
      </c>
      <c r="AH34" s="965">
        <v>2792</v>
      </c>
      <c r="AI34" s="965">
        <v>495</v>
      </c>
      <c r="AJ34" s="965">
        <v>1553</v>
      </c>
      <c r="AK34" s="965">
        <v>9488</v>
      </c>
      <c r="AL34" s="965">
        <v>801</v>
      </c>
      <c r="AM34" s="965">
        <v>2348</v>
      </c>
      <c r="AN34" s="965">
        <v>4900</v>
      </c>
      <c r="AO34" s="965">
        <v>0</v>
      </c>
      <c r="AP34" s="965">
        <v>940</v>
      </c>
      <c r="AQ34" s="611">
        <v>60173</v>
      </c>
      <c r="AR34" s="965">
        <v>0</v>
      </c>
      <c r="AS34" s="965">
        <v>378781</v>
      </c>
      <c r="AT34" s="965">
        <v>66</v>
      </c>
      <c r="AU34" s="965">
        <v>0</v>
      </c>
      <c r="AV34" s="965">
        <v>4203</v>
      </c>
      <c r="AW34" s="965">
        <v>0</v>
      </c>
      <c r="AX34" s="619">
        <v>383050</v>
      </c>
      <c r="AY34" s="619">
        <v>443223</v>
      </c>
      <c r="AZ34" s="619">
        <v>1</v>
      </c>
      <c r="BA34" s="619">
        <v>383051</v>
      </c>
      <c r="BB34" s="619">
        <v>443224</v>
      </c>
      <c r="BC34" s="619">
        <v>-45834</v>
      </c>
      <c r="BD34" s="619">
        <v>337217</v>
      </c>
      <c r="BE34" s="620">
        <v>397390</v>
      </c>
    </row>
    <row r="35" spans="2:57" ht="16.5" customHeight="1">
      <c r="B35" s="776" t="s">
        <v>151</v>
      </c>
      <c r="C35" s="928" t="s">
        <v>32</v>
      </c>
      <c r="D35" s="612">
        <v>10161</v>
      </c>
      <c r="E35" s="965">
        <v>2001</v>
      </c>
      <c r="F35" s="965">
        <v>153</v>
      </c>
      <c r="G35" s="965">
        <v>2356</v>
      </c>
      <c r="H35" s="965">
        <v>4707</v>
      </c>
      <c r="I35" s="965">
        <v>1996</v>
      </c>
      <c r="J35" s="965">
        <v>5122</v>
      </c>
      <c r="K35" s="965">
        <v>2433</v>
      </c>
      <c r="L35" s="965">
        <v>361</v>
      </c>
      <c r="M35" s="965">
        <v>611</v>
      </c>
      <c r="N35" s="965">
        <v>3065</v>
      </c>
      <c r="O35" s="965">
        <v>524</v>
      </c>
      <c r="P35" s="965">
        <v>2283</v>
      </c>
      <c r="Q35" s="965">
        <v>1888</v>
      </c>
      <c r="R35" s="965">
        <v>213</v>
      </c>
      <c r="S35" s="965">
        <v>1732</v>
      </c>
      <c r="T35" s="965">
        <v>1547</v>
      </c>
      <c r="U35" s="965">
        <v>6243</v>
      </c>
      <c r="V35" s="965">
        <v>552</v>
      </c>
      <c r="W35" s="965">
        <v>130</v>
      </c>
      <c r="X35" s="965">
        <v>836</v>
      </c>
      <c r="Y35" s="965">
        <v>4294</v>
      </c>
      <c r="Z35" s="965">
        <v>21314</v>
      </c>
      <c r="AA35" s="965">
        <v>12093</v>
      </c>
      <c r="AB35" s="965">
        <v>662</v>
      </c>
      <c r="AC35" s="965">
        <v>2608</v>
      </c>
      <c r="AD35" s="965">
        <v>65978</v>
      </c>
      <c r="AE35" s="965">
        <v>7041</v>
      </c>
      <c r="AF35" s="965">
        <v>605</v>
      </c>
      <c r="AG35" s="965">
        <v>28807</v>
      </c>
      <c r="AH35" s="965">
        <v>5102</v>
      </c>
      <c r="AI35" s="965">
        <v>13201</v>
      </c>
      <c r="AJ35" s="965">
        <v>9456</v>
      </c>
      <c r="AK35" s="965">
        <v>9836</v>
      </c>
      <c r="AL35" s="965">
        <v>1612</v>
      </c>
      <c r="AM35" s="965">
        <v>5751</v>
      </c>
      <c r="AN35" s="965">
        <v>15039</v>
      </c>
      <c r="AO35" s="965">
        <v>520</v>
      </c>
      <c r="AP35" s="965">
        <v>2823</v>
      </c>
      <c r="AQ35" s="611">
        <v>255656</v>
      </c>
      <c r="AR35" s="965">
        <v>2450</v>
      </c>
      <c r="AS35" s="965">
        <v>77460</v>
      </c>
      <c r="AT35" s="965">
        <v>752</v>
      </c>
      <c r="AU35" s="965">
        <v>230</v>
      </c>
      <c r="AV35" s="965">
        <v>3002</v>
      </c>
      <c r="AW35" s="965">
        <v>325</v>
      </c>
      <c r="AX35" s="619">
        <v>84219</v>
      </c>
      <c r="AY35" s="619">
        <v>339875</v>
      </c>
      <c r="AZ35" s="619">
        <v>69366</v>
      </c>
      <c r="BA35" s="619">
        <v>153585</v>
      </c>
      <c r="BB35" s="619">
        <v>409241</v>
      </c>
      <c r="BC35" s="619">
        <v>-147998</v>
      </c>
      <c r="BD35" s="619">
        <v>5587</v>
      </c>
      <c r="BE35" s="620">
        <v>261243</v>
      </c>
    </row>
    <row r="36" spans="2:57" ht="16.5" customHeight="1">
      <c r="B36" s="776" t="s">
        <v>153</v>
      </c>
      <c r="C36" s="928" t="s">
        <v>22</v>
      </c>
      <c r="D36" s="612">
        <v>594</v>
      </c>
      <c r="E36" s="965">
        <v>55</v>
      </c>
      <c r="F36" s="965">
        <v>21</v>
      </c>
      <c r="G36" s="965">
        <v>155</v>
      </c>
      <c r="H36" s="965">
        <v>691</v>
      </c>
      <c r="I36" s="965">
        <v>454</v>
      </c>
      <c r="J36" s="965">
        <v>580</v>
      </c>
      <c r="K36" s="965">
        <v>2584</v>
      </c>
      <c r="L36" s="965">
        <v>23</v>
      </c>
      <c r="M36" s="965">
        <v>201</v>
      </c>
      <c r="N36" s="965">
        <v>258</v>
      </c>
      <c r="O36" s="965">
        <v>80</v>
      </c>
      <c r="P36" s="965">
        <v>401</v>
      </c>
      <c r="Q36" s="965">
        <v>362</v>
      </c>
      <c r="R36" s="965">
        <v>52</v>
      </c>
      <c r="S36" s="965">
        <v>1269</v>
      </c>
      <c r="T36" s="965">
        <v>543</v>
      </c>
      <c r="U36" s="965">
        <v>3204</v>
      </c>
      <c r="V36" s="965">
        <v>394</v>
      </c>
      <c r="W36" s="965">
        <v>87</v>
      </c>
      <c r="X36" s="965">
        <v>184</v>
      </c>
      <c r="Y36" s="965">
        <v>188</v>
      </c>
      <c r="Z36" s="965">
        <v>4460</v>
      </c>
      <c r="AA36" s="965">
        <v>4149</v>
      </c>
      <c r="AB36" s="965">
        <v>1321</v>
      </c>
      <c r="AC36" s="965">
        <v>407</v>
      </c>
      <c r="AD36" s="965">
        <v>21550</v>
      </c>
      <c r="AE36" s="965">
        <v>11262</v>
      </c>
      <c r="AF36" s="965">
        <v>605</v>
      </c>
      <c r="AG36" s="965">
        <v>2173</v>
      </c>
      <c r="AH36" s="965">
        <v>37759</v>
      </c>
      <c r="AI36" s="965">
        <v>11883</v>
      </c>
      <c r="AJ36" s="965">
        <v>7288</v>
      </c>
      <c r="AK36" s="965">
        <v>7609</v>
      </c>
      <c r="AL36" s="965">
        <v>3037</v>
      </c>
      <c r="AM36" s="965">
        <v>16084</v>
      </c>
      <c r="AN36" s="965">
        <v>6582</v>
      </c>
      <c r="AO36" s="965">
        <v>0</v>
      </c>
      <c r="AP36" s="965">
        <v>2254</v>
      </c>
      <c r="AQ36" s="611">
        <v>150803</v>
      </c>
      <c r="AR36" s="965">
        <v>1065</v>
      </c>
      <c r="AS36" s="965">
        <v>97816</v>
      </c>
      <c r="AT36" s="965">
        <v>260</v>
      </c>
      <c r="AU36" s="965">
        <v>716</v>
      </c>
      <c r="AV36" s="965">
        <v>5732</v>
      </c>
      <c r="AW36" s="965">
        <v>-218</v>
      </c>
      <c r="AX36" s="619">
        <v>105371</v>
      </c>
      <c r="AY36" s="619">
        <v>256174</v>
      </c>
      <c r="AZ36" s="619">
        <v>20442</v>
      </c>
      <c r="BA36" s="619">
        <v>125813</v>
      </c>
      <c r="BB36" s="619">
        <v>276616</v>
      </c>
      <c r="BC36" s="619">
        <v>-90674</v>
      </c>
      <c r="BD36" s="619">
        <v>35139</v>
      </c>
      <c r="BE36" s="620">
        <v>185942</v>
      </c>
    </row>
    <row r="37" spans="2:57" ht="16.5" customHeight="1">
      <c r="B37" s="776" t="s">
        <v>155</v>
      </c>
      <c r="C37" s="928" t="s">
        <v>23</v>
      </c>
      <c r="D37" s="612">
        <v>0</v>
      </c>
      <c r="E37" s="965">
        <v>0</v>
      </c>
      <c r="F37" s="965">
        <v>0</v>
      </c>
      <c r="G37" s="965">
        <v>0</v>
      </c>
      <c r="H37" s="965">
        <v>0</v>
      </c>
      <c r="I37" s="965">
        <v>0</v>
      </c>
      <c r="J37" s="965">
        <v>0</v>
      </c>
      <c r="K37" s="965">
        <v>0</v>
      </c>
      <c r="L37" s="965">
        <v>0</v>
      </c>
      <c r="M37" s="965">
        <v>0</v>
      </c>
      <c r="N37" s="965">
        <v>0</v>
      </c>
      <c r="O37" s="965">
        <v>0</v>
      </c>
      <c r="P37" s="965">
        <v>0</v>
      </c>
      <c r="Q37" s="965">
        <v>0</v>
      </c>
      <c r="R37" s="965">
        <v>0</v>
      </c>
      <c r="S37" s="965">
        <v>0</v>
      </c>
      <c r="T37" s="965">
        <v>0</v>
      </c>
      <c r="U37" s="965">
        <v>0</v>
      </c>
      <c r="V37" s="965">
        <v>0</v>
      </c>
      <c r="W37" s="965">
        <v>0</v>
      </c>
      <c r="X37" s="965">
        <v>0</v>
      </c>
      <c r="Y37" s="965">
        <v>0</v>
      </c>
      <c r="Z37" s="965">
        <v>0</v>
      </c>
      <c r="AA37" s="965">
        <v>0</v>
      </c>
      <c r="AB37" s="965">
        <v>0</v>
      </c>
      <c r="AC37" s="965">
        <v>0</v>
      </c>
      <c r="AD37" s="965">
        <v>0</v>
      </c>
      <c r="AE37" s="965">
        <v>0</v>
      </c>
      <c r="AF37" s="965">
        <v>0</v>
      </c>
      <c r="AG37" s="965">
        <v>0</v>
      </c>
      <c r="AH37" s="965">
        <v>0</v>
      </c>
      <c r="AI37" s="965">
        <v>0</v>
      </c>
      <c r="AJ37" s="965">
        <v>0</v>
      </c>
      <c r="AK37" s="965">
        <v>0</v>
      </c>
      <c r="AL37" s="965">
        <v>0</v>
      </c>
      <c r="AM37" s="965">
        <v>0</v>
      </c>
      <c r="AN37" s="965">
        <v>0</v>
      </c>
      <c r="AO37" s="965">
        <v>0</v>
      </c>
      <c r="AP37" s="965">
        <v>7359</v>
      </c>
      <c r="AQ37" s="611">
        <v>7359</v>
      </c>
      <c r="AR37" s="965">
        <v>0</v>
      </c>
      <c r="AS37" s="965">
        <v>8337</v>
      </c>
      <c r="AT37" s="965">
        <v>390898</v>
      </c>
      <c r="AU37" s="965">
        <v>0</v>
      </c>
      <c r="AV37" s="965">
        <v>0</v>
      </c>
      <c r="AW37" s="965">
        <v>0</v>
      </c>
      <c r="AX37" s="619">
        <v>399235</v>
      </c>
      <c r="AY37" s="619">
        <v>406594</v>
      </c>
      <c r="AZ37" s="619">
        <v>0</v>
      </c>
      <c r="BA37" s="619">
        <v>399235</v>
      </c>
      <c r="BB37" s="619">
        <v>406594</v>
      </c>
      <c r="BC37" s="619">
        <v>0</v>
      </c>
      <c r="BD37" s="619">
        <v>399235</v>
      </c>
      <c r="BE37" s="620">
        <v>406594</v>
      </c>
    </row>
    <row r="38" spans="2:57" ht="16.5" customHeight="1">
      <c r="B38" s="776" t="s">
        <v>156</v>
      </c>
      <c r="C38" s="928" t="s">
        <v>24</v>
      </c>
      <c r="D38" s="612">
        <v>2</v>
      </c>
      <c r="E38" s="965">
        <v>6</v>
      </c>
      <c r="F38" s="965">
        <v>0</v>
      </c>
      <c r="G38" s="965">
        <v>1</v>
      </c>
      <c r="H38" s="965">
        <v>48</v>
      </c>
      <c r="I38" s="965">
        <v>2</v>
      </c>
      <c r="J38" s="965">
        <v>18</v>
      </c>
      <c r="K38" s="965">
        <v>24</v>
      </c>
      <c r="L38" s="965">
        <v>0</v>
      </c>
      <c r="M38" s="965">
        <v>5</v>
      </c>
      <c r="N38" s="965">
        <v>3</v>
      </c>
      <c r="O38" s="965">
        <v>3</v>
      </c>
      <c r="P38" s="965">
        <v>0</v>
      </c>
      <c r="Q38" s="965">
        <v>39</v>
      </c>
      <c r="R38" s="965">
        <v>7</v>
      </c>
      <c r="S38" s="965">
        <v>38</v>
      </c>
      <c r="T38" s="965">
        <v>20</v>
      </c>
      <c r="U38" s="965">
        <v>432</v>
      </c>
      <c r="V38" s="965">
        <v>24</v>
      </c>
      <c r="W38" s="965">
        <v>11</v>
      </c>
      <c r="X38" s="965">
        <v>8</v>
      </c>
      <c r="Y38" s="965">
        <v>3</v>
      </c>
      <c r="Z38" s="965">
        <v>72</v>
      </c>
      <c r="AA38" s="965">
        <v>219</v>
      </c>
      <c r="AB38" s="965">
        <v>3</v>
      </c>
      <c r="AC38" s="965">
        <v>6</v>
      </c>
      <c r="AD38" s="965">
        <v>123</v>
      </c>
      <c r="AE38" s="965">
        <v>46</v>
      </c>
      <c r="AF38" s="965">
        <v>0</v>
      </c>
      <c r="AG38" s="965">
        <v>131</v>
      </c>
      <c r="AH38" s="965">
        <v>758</v>
      </c>
      <c r="AI38" s="965">
        <v>33</v>
      </c>
      <c r="AJ38" s="965">
        <v>0</v>
      </c>
      <c r="AK38" s="965">
        <v>52</v>
      </c>
      <c r="AL38" s="965">
        <v>0</v>
      </c>
      <c r="AM38" s="965">
        <v>144</v>
      </c>
      <c r="AN38" s="965">
        <v>131</v>
      </c>
      <c r="AO38" s="965">
        <v>0</v>
      </c>
      <c r="AP38" s="965">
        <v>5</v>
      </c>
      <c r="AQ38" s="611">
        <v>2417</v>
      </c>
      <c r="AR38" s="965">
        <v>0</v>
      </c>
      <c r="AS38" s="965">
        <v>29660</v>
      </c>
      <c r="AT38" s="965">
        <v>203147</v>
      </c>
      <c r="AU38" s="965">
        <v>46504</v>
      </c>
      <c r="AV38" s="965">
        <v>62253</v>
      </c>
      <c r="AW38" s="965">
        <v>0</v>
      </c>
      <c r="AX38" s="619">
        <v>341564</v>
      </c>
      <c r="AY38" s="619">
        <v>343981</v>
      </c>
      <c r="AZ38" s="619">
        <v>7409</v>
      </c>
      <c r="BA38" s="619">
        <v>348973</v>
      </c>
      <c r="BB38" s="619">
        <v>351390</v>
      </c>
      <c r="BC38" s="619">
        <v>-21325</v>
      </c>
      <c r="BD38" s="619">
        <v>327648</v>
      </c>
      <c r="BE38" s="620">
        <v>330065</v>
      </c>
    </row>
    <row r="39" spans="2:57" ht="16.5" customHeight="1">
      <c r="B39" s="776" t="s">
        <v>158</v>
      </c>
      <c r="C39" s="928" t="s">
        <v>31</v>
      </c>
      <c r="D39" s="612">
        <v>26</v>
      </c>
      <c r="E39" s="965">
        <v>0</v>
      </c>
      <c r="F39" s="965">
        <v>0</v>
      </c>
      <c r="G39" s="965">
        <v>0</v>
      </c>
      <c r="H39" s="965">
        <v>0</v>
      </c>
      <c r="I39" s="965">
        <v>0</v>
      </c>
      <c r="J39" s="965">
        <v>0</v>
      </c>
      <c r="K39" s="965">
        <v>5</v>
      </c>
      <c r="L39" s="965">
        <v>0</v>
      </c>
      <c r="M39" s="965">
        <v>0</v>
      </c>
      <c r="N39" s="965">
        <v>0</v>
      </c>
      <c r="O39" s="965">
        <v>0</v>
      </c>
      <c r="P39" s="965">
        <v>0</v>
      </c>
      <c r="Q39" s="965">
        <v>0</v>
      </c>
      <c r="R39" s="965">
        <v>0</v>
      </c>
      <c r="S39" s="965">
        <v>0</v>
      </c>
      <c r="T39" s="965">
        <v>0</v>
      </c>
      <c r="U39" s="965">
        <v>0</v>
      </c>
      <c r="V39" s="965">
        <v>0</v>
      </c>
      <c r="W39" s="965">
        <v>0</v>
      </c>
      <c r="X39" s="965">
        <v>0</v>
      </c>
      <c r="Y39" s="965">
        <v>0</v>
      </c>
      <c r="Z39" s="965">
        <v>0</v>
      </c>
      <c r="AA39" s="965">
        <v>14</v>
      </c>
      <c r="AB39" s="965">
        <v>10</v>
      </c>
      <c r="AC39" s="965">
        <v>0</v>
      </c>
      <c r="AD39" s="965">
        <v>15</v>
      </c>
      <c r="AE39" s="965">
        <v>34</v>
      </c>
      <c r="AF39" s="965">
        <v>1</v>
      </c>
      <c r="AG39" s="965">
        <v>225</v>
      </c>
      <c r="AH39" s="965">
        <v>159</v>
      </c>
      <c r="AI39" s="965">
        <v>9</v>
      </c>
      <c r="AJ39" s="965">
        <v>5</v>
      </c>
      <c r="AK39" s="965">
        <v>8973</v>
      </c>
      <c r="AL39" s="965">
        <v>0</v>
      </c>
      <c r="AM39" s="965">
        <v>12</v>
      </c>
      <c r="AN39" s="965">
        <v>22</v>
      </c>
      <c r="AO39" s="965">
        <v>0</v>
      </c>
      <c r="AP39" s="965">
        <v>73</v>
      </c>
      <c r="AQ39" s="611">
        <v>9583</v>
      </c>
      <c r="AR39" s="965">
        <v>4715</v>
      </c>
      <c r="AS39" s="965">
        <v>144008</v>
      </c>
      <c r="AT39" s="965">
        <v>473948</v>
      </c>
      <c r="AU39" s="965">
        <v>0</v>
      </c>
      <c r="AV39" s="965">
        <v>0</v>
      </c>
      <c r="AW39" s="965">
        <v>0</v>
      </c>
      <c r="AX39" s="619">
        <v>622671</v>
      </c>
      <c r="AY39" s="619">
        <v>632254</v>
      </c>
      <c r="AZ39" s="619">
        <v>4946</v>
      </c>
      <c r="BA39" s="619">
        <v>627617</v>
      </c>
      <c r="BB39" s="619">
        <v>637200</v>
      </c>
      <c r="BC39" s="619">
        <v>-3809</v>
      </c>
      <c r="BD39" s="619">
        <v>623808</v>
      </c>
      <c r="BE39" s="620">
        <v>633391</v>
      </c>
    </row>
    <row r="40" spans="2:57" ht="16.5" customHeight="1">
      <c r="B40" s="776" t="s">
        <v>160</v>
      </c>
      <c r="C40" s="928" t="s">
        <v>447</v>
      </c>
      <c r="D40" s="612">
        <v>7</v>
      </c>
      <c r="E40" s="965">
        <v>3</v>
      </c>
      <c r="F40" s="965">
        <v>18</v>
      </c>
      <c r="G40" s="965">
        <v>53</v>
      </c>
      <c r="H40" s="965">
        <v>115</v>
      </c>
      <c r="I40" s="965">
        <v>104</v>
      </c>
      <c r="J40" s="965">
        <v>117</v>
      </c>
      <c r="K40" s="965">
        <v>320</v>
      </c>
      <c r="L40" s="965">
        <v>5</v>
      </c>
      <c r="M40" s="965">
        <v>13</v>
      </c>
      <c r="N40" s="965">
        <v>37</v>
      </c>
      <c r="O40" s="965">
        <v>21</v>
      </c>
      <c r="P40" s="965">
        <v>25</v>
      </c>
      <c r="Q40" s="965">
        <v>59</v>
      </c>
      <c r="R40" s="965">
        <v>24</v>
      </c>
      <c r="S40" s="965">
        <v>263</v>
      </c>
      <c r="T40" s="965">
        <v>46</v>
      </c>
      <c r="U40" s="965">
        <v>237</v>
      </c>
      <c r="V40" s="965">
        <v>25</v>
      </c>
      <c r="W40" s="965">
        <v>10</v>
      </c>
      <c r="X40" s="965">
        <v>7</v>
      </c>
      <c r="Y40" s="965">
        <v>27</v>
      </c>
      <c r="Z40" s="965">
        <v>619</v>
      </c>
      <c r="AA40" s="965">
        <v>388</v>
      </c>
      <c r="AB40" s="965">
        <v>303</v>
      </c>
      <c r="AC40" s="965">
        <v>81</v>
      </c>
      <c r="AD40" s="965">
        <v>355</v>
      </c>
      <c r="AE40" s="965">
        <v>609</v>
      </c>
      <c r="AF40" s="965">
        <v>59</v>
      </c>
      <c r="AG40" s="965">
        <v>238</v>
      </c>
      <c r="AH40" s="965">
        <v>276</v>
      </c>
      <c r="AI40" s="965">
        <v>1</v>
      </c>
      <c r="AJ40" s="965">
        <v>336</v>
      </c>
      <c r="AK40" s="965">
        <v>562</v>
      </c>
      <c r="AL40" s="965">
        <v>0</v>
      </c>
      <c r="AM40" s="965">
        <v>660</v>
      </c>
      <c r="AN40" s="965">
        <v>909</v>
      </c>
      <c r="AO40" s="965">
        <v>0</v>
      </c>
      <c r="AP40" s="965">
        <v>144</v>
      </c>
      <c r="AQ40" s="611">
        <v>7076</v>
      </c>
      <c r="AR40" s="965">
        <v>0</v>
      </c>
      <c r="AS40" s="965">
        <v>34484</v>
      </c>
      <c r="AT40" s="965">
        <v>0</v>
      </c>
      <c r="AU40" s="965">
        <v>0</v>
      </c>
      <c r="AV40" s="965">
        <v>0</v>
      </c>
      <c r="AW40" s="965">
        <v>0</v>
      </c>
      <c r="AX40" s="619">
        <v>34484</v>
      </c>
      <c r="AY40" s="619">
        <v>41560</v>
      </c>
      <c r="AZ40" s="619">
        <v>146</v>
      </c>
      <c r="BA40" s="619">
        <v>34630</v>
      </c>
      <c r="BB40" s="619">
        <v>41706</v>
      </c>
      <c r="BC40" s="619">
        <v>-299</v>
      </c>
      <c r="BD40" s="619">
        <v>34331</v>
      </c>
      <c r="BE40" s="620">
        <v>41407</v>
      </c>
    </row>
    <row r="41" spans="2:57" ht="16.5" customHeight="1">
      <c r="B41" s="776" t="s">
        <v>162</v>
      </c>
      <c r="C41" s="928" t="s">
        <v>25</v>
      </c>
      <c r="D41" s="612">
        <v>5197</v>
      </c>
      <c r="E41" s="965">
        <v>791</v>
      </c>
      <c r="F41" s="965">
        <v>41</v>
      </c>
      <c r="G41" s="965">
        <v>988</v>
      </c>
      <c r="H41" s="965">
        <v>5540</v>
      </c>
      <c r="I41" s="965">
        <v>4096</v>
      </c>
      <c r="J41" s="965">
        <v>2228</v>
      </c>
      <c r="K41" s="965">
        <v>6122</v>
      </c>
      <c r="L41" s="965">
        <v>193</v>
      </c>
      <c r="M41" s="965">
        <v>1200</v>
      </c>
      <c r="N41" s="965">
        <v>2307</v>
      </c>
      <c r="O41" s="965">
        <v>566</v>
      </c>
      <c r="P41" s="965">
        <v>874</v>
      </c>
      <c r="Q41" s="965">
        <v>1656</v>
      </c>
      <c r="R41" s="965">
        <v>377</v>
      </c>
      <c r="S41" s="965">
        <v>2855</v>
      </c>
      <c r="T41" s="965">
        <v>2021</v>
      </c>
      <c r="U41" s="965">
        <v>14712</v>
      </c>
      <c r="V41" s="965">
        <v>1217</v>
      </c>
      <c r="W41" s="965">
        <v>214</v>
      </c>
      <c r="X41" s="965">
        <v>1794</v>
      </c>
      <c r="Y41" s="965">
        <v>1174</v>
      </c>
      <c r="Z41" s="965">
        <v>50182</v>
      </c>
      <c r="AA41" s="965">
        <v>25059</v>
      </c>
      <c r="AB41" s="965">
        <v>4518</v>
      </c>
      <c r="AC41" s="965">
        <v>2607</v>
      </c>
      <c r="AD41" s="965">
        <v>50203</v>
      </c>
      <c r="AE41" s="965">
        <v>22485</v>
      </c>
      <c r="AF41" s="965">
        <v>4819</v>
      </c>
      <c r="AG41" s="965">
        <v>46412</v>
      </c>
      <c r="AH41" s="965">
        <v>25827</v>
      </c>
      <c r="AI41" s="965">
        <v>36210</v>
      </c>
      <c r="AJ41" s="965">
        <v>23600</v>
      </c>
      <c r="AK41" s="965">
        <v>28829</v>
      </c>
      <c r="AL41" s="965">
        <v>3433</v>
      </c>
      <c r="AM41" s="965">
        <v>47232</v>
      </c>
      <c r="AN41" s="965">
        <v>11364</v>
      </c>
      <c r="AO41" s="965">
        <v>0</v>
      </c>
      <c r="AP41" s="965">
        <v>1191</v>
      </c>
      <c r="AQ41" s="611">
        <v>440134</v>
      </c>
      <c r="AR41" s="965">
        <v>474</v>
      </c>
      <c r="AS41" s="965">
        <v>27237</v>
      </c>
      <c r="AT41" s="965">
        <v>0</v>
      </c>
      <c r="AU41" s="965">
        <v>703</v>
      </c>
      <c r="AV41" s="965">
        <v>7248</v>
      </c>
      <c r="AW41" s="965">
        <v>0</v>
      </c>
      <c r="AX41" s="619">
        <v>35662</v>
      </c>
      <c r="AY41" s="619">
        <v>475796</v>
      </c>
      <c r="AZ41" s="619">
        <v>86175</v>
      </c>
      <c r="BA41" s="619">
        <v>121837</v>
      </c>
      <c r="BB41" s="619">
        <v>561971</v>
      </c>
      <c r="BC41" s="619">
        <v>-227118</v>
      </c>
      <c r="BD41" s="619">
        <v>-105281</v>
      </c>
      <c r="BE41" s="620">
        <v>334853</v>
      </c>
    </row>
    <row r="42" spans="2:57" ht="16.5" customHeight="1">
      <c r="B42" s="776">
        <v>37</v>
      </c>
      <c r="C42" s="928" t="s">
        <v>26</v>
      </c>
      <c r="D42" s="612">
        <v>15</v>
      </c>
      <c r="E42" s="965">
        <v>4</v>
      </c>
      <c r="F42" s="965">
        <v>3</v>
      </c>
      <c r="G42" s="965">
        <v>0</v>
      </c>
      <c r="H42" s="965">
        <v>34</v>
      </c>
      <c r="I42" s="965">
        <v>18</v>
      </c>
      <c r="J42" s="965">
        <v>6</v>
      </c>
      <c r="K42" s="965">
        <v>14</v>
      </c>
      <c r="L42" s="965">
        <v>0</v>
      </c>
      <c r="M42" s="965">
        <v>2</v>
      </c>
      <c r="N42" s="965">
        <v>2</v>
      </c>
      <c r="O42" s="965">
        <v>0</v>
      </c>
      <c r="P42" s="965">
        <v>5</v>
      </c>
      <c r="Q42" s="965">
        <v>3</v>
      </c>
      <c r="R42" s="965">
        <v>1</v>
      </c>
      <c r="S42" s="965">
        <v>9</v>
      </c>
      <c r="T42" s="965">
        <v>7</v>
      </c>
      <c r="U42" s="965">
        <v>50</v>
      </c>
      <c r="V42" s="965">
        <v>0</v>
      </c>
      <c r="W42" s="965">
        <v>0</v>
      </c>
      <c r="X42" s="965">
        <v>5</v>
      </c>
      <c r="Y42" s="965">
        <v>0</v>
      </c>
      <c r="Z42" s="965">
        <v>134</v>
      </c>
      <c r="AA42" s="965">
        <v>30</v>
      </c>
      <c r="AB42" s="965">
        <v>8</v>
      </c>
      <c r="AC42" s="965">
        <v>3</v>
      </c>
      <c r="AD42" s="965">
        <v>439</v>
      </c>
      <c r="AE42" s="965">
        <v>41</v>
      </c>
      <c r="AF42" s="965">
        <v>150</v>
      </c>
      <c r="AG42" s="965">
        <v>72</v>
      </c>
      <c r="AH42" s="965">
        <v>1873</v>
      </c>
      <c r="AI42" s="965">
        <v>177</v>
      </c>
      <c r="AJ42" s="965">
        <v>814</v>
      </c>
      <c r="AK42" s="965">
        <v>7828</v>
      </c>
      <c r="AL42" s="965">
        <v>107</v>
      </c>
      <c r="AM42" s="965">
        <v>418</v>
      </c>
      <c r="AN42" s="965">
        <v>5298</v>
      </c>
      <c r="AO42" s="965">
        <v>0</v>
      </c>
      <c r="AP42" s="965">
        <v>50</v>
      </c>
      <c r="AQ42" s="611">
        <v>17620</v>
      </c>
      <c r="AR42" s="965">
        <v>60081</v>
      </c>
      <c r="AS42" s="965">
        <v>308694</v>
      </c>
      <c r="AT42" s="965">
        <v>0</v>
      </c>
      <c r="AU42" s="965">
        <v>0</v>
      </c>
      <c r="AV42" s="965">
        <v>0</v>
      </c>
      <c r="AW42" s="965">
        <v>0</v>
      </c>
      <c r="AX42" s="619">
        <v>368775</v>
      </c>
      <c r="AY42" s="619">
        <v>386395</v>
      </c>
      <c r="AZ42" s="619">
        <v>55596</v>
      </c>
      <c r="BA42" s="619">
        <v>424371</v>
      </c>
      <c r="BB42" s="619">
        <v>441991</v>
      </c>
      <c r="BC42" s="619">
        <v>-111945</v>
      </c>
      <c r="BD42" s="619">
        <v>312426</v>
      </c>
      <c r="BE42" s="620">
        <v>330046</v>
      </c>
    </row>
    <row r="43" spans="2:57" ht="16.5" customHeight="1">
      <c r="B43" s="776">
        <v>38</v>
      </c>
      <c r="C43" s="928" t="s">
        <v>27</v>
      </c>
      <c r="D43" s="612">
        <v>85</v>
      </c>
      <c r="E43" s="965">
        <v>71</v>
      </c>
      <c r="F43" s="965">
        <v>4</v>
      </c>
      <c r="G43" s="965">
        <v>7</v>
      </c>
      <c r="H43" s="965">
        <v>127</v>
      </c>
      <c r="I43" s="965">
        <v>115</v>
      </c>
      <c r="J43" s="965">
        <v>72</v>
      </c>
      <c r="K43" s="965">
        <v>55</v>
      </c>
      <c r="L43" s="965">
        <v>2</v>
      </c>
      <c r="M43" s="965">
        <v>5</v>
      </c>
      <c r="N43" s="965">
        <v>83</v>
      </c>
      <c r="O43" s="965">
        <v>7</v>
      </c>
      <c r="P43" s="965">
        <v>18</v>
      </c>
      <c r="Q43" s="965">
        <v>22</v>
      </c>
      <c r="R43" s="965">
        <v>6</v>
      </c>
      <c r="S43" s="965">
        <v>120</v>
      </c>
      <c r="T43" s="965">
        <v>101</v>
      </c>
      <c r="U43" s="965">
        <v>250</v>
      </c>
      <c r="V43" s="965">
        <v>21</v>
      </c>
      <c r="W43" s="965">
        <v>8</v>
      </c>
      <c r="X43" s="965">
        <v>18</v>
      </c>
      <c r="Y43" s="965">
        <v>38</v>
      </c>
      <c r="Z43" s="965">
        <v>584</v>
      </c>
      <c r="AA43" s="965">
        <v>13</v>
      </c>
      <c r="AB43" s="965">
        <v>31</v>
      </c>
      <c r="AC43" s="965">
        <v>137</v>
      </c>
      <c r="AD43" s="965">
        <v>1176</v>
      </c>
      <c r="AE43" s="965">
        <v>704</v>
      </c>
      <c r="AF43" s="965">
        <v>50</v>
      </c>
      <c r="AG43" s="965">
        <v>430</v>
      </c>
      <c r="AH43" s="965">
        <v>421</v>
      </c>
      <c r="AI43" s="965">
        <v>1252</v>
      </c>
      <c r="AJ43" s="965">
        <v>1206</v>
      </c>
      <c r="AK43" s="965">
        <v>1545</v>
      </c>
      <c r="AL43" s="965">
        <v>221</v>
      </c>
      <c r="AM43" s="965">
        <v>663</v>
      </c>
      <c r="AN43" s="965">
        <v>566</v>
      </c>
      <c r="AO43" s="965">
        <v>0</v>
      </c>
      <c r="AP43" s="965">
        <v>0</v>
      </c>
      <c r="AQ43" s="611">
        <v>10234</v>
      </c>
      <c r="AR43" s="965">
        <v>0</v>
      </c>
      <c r="AS43" s="965">
        <v>0</v>
      </c>
      <c r="AT43" s="965">
        <v>0</v>
      </c>
      <c r="AU43" s="965">
        <v>0</v>
      </c>
      <c r="AV43" s="965">
        <v>0</v>
      </c>
      <c r="AW43" s="965">
        <v>0</v>
      </c>
      <c r="AX43" s="619">
        <v>0</v>
      </c>
      <c r="AY43" s="619">
        <v>10234</v>
      </c>
      <c r="AZ43" s="619">
        <v>0</v>
      </c>
      <c r="BA43" s="619">
        <v>0</v>
      </c>
      <c r="BB43" s="619">
        <v>10234</v>
      </c>
      <c r="BC43" s="619">
        <v>0</v>
      </c>
      <c r="BD43" s="619">
        <v>0</v>
      </c>
      <c r="BE43" s="620">
        <v>10234</v>
      </c>
    </row>
    <row r="44" spans="2:57" ht="16.5" customHeight="1">
      <c r="B44" s="776">
        <v>39</v>
      </c>
      <c r="C44" s="928" t="s">
        <v>28</v>
      </c>
      <c r="D44" s="612">
        <v>913</v>
      </c>
      <c r="E44" s="965">
        <v>134</v>
      </c>
      <c r="F44" s="965">
        <v>36</v>
      </c>
      <c r="G44" s="965">
        <v>166</v>
      </c>
      <c r="H44" s="965">
        <v>836</v>
      </c>
      <c r="I44" s="965">
        <v>335</v>
      </c>
      <c r="J44" s="965">
        <v>964</v>
      </c>
      <c r="K44" s="965">
        <v>177</v>
      </c>
      <c r="L44" s="965">
        <v>27</v>
      </c>
      <c r="M44" s="965">
        <v>68</v>
      </c>
      <c r="N44" s="965">
        <v>290</v>
      </c>
      <c r="O44" s="965">
        <v>213</v>
      </c>
      <c r="P44" s="965">
        <v>255</v>
      </c>
      <c r="Q44" s="965">
        <v>195</v>
      </c>
      <c r="R44" s="965">
        <v>73</v>
      </c>
      <c r="S44" s="965">
        <v>435</v>
      </c>
      <c r="T44" s="965">
        <v>156</v>
      </c>
      <c r="U44" s="965">
        <v>255</v>
      </c>
      <c r="V44" s="965">
        <v>84</v>
      </c>
      <c r="W44" s="965">
        <v>9</v>
      </c>
      <c r="X44" s="965">
        <v>34</v>
      </c>
      <c r="Y44" s="965">
        <v>71</v>
      </c>
      <c r="Z44" s="965">
        <v>6067</v>
      </c>
      <c r="AA44" s="965">
        <v>1074</v>
      </c>
      <c r="AB44" s="965">
        <v>302</v>
      </c>
      <c r="AC44" s="965">
        <v>894</v>
      </c>
      <c r="AD44" s="965">
        <v>3940</v>
      </c>
      <c r="AE44" s="965">
        <v>966</v>
      </c>
      <c r="AF44" s="965">
        <v>247</v>
      </c>
      <c r="AG44" s="965">
        <v>1555</v>
      </c>
      <c r="AH44" s="965">
        <v>747</v>
      </c>
      <c r="AI44" s="965">
        <v>351</v>
      </c>
      <c r="AJ44" s="965">
        <v>2839</v>
      </c>
      <c r="AK44" s="965">
        <v>2558</v>
      </c>
      <c r="AL44" s="965">
        <v>225</v>
      </c>
      <c r="AM44" s="965">
        <v>1219</v>
      </c>
      <c r="AN44" s="965">
        <v>1132</v>
      </c>
      <c r="AO44" s="965">
        <v>5</v>
      </c>
      <c r="AP44" s="965">
        <v>0</v>
      </c>
      <c r="AQ44" s="611">
        <v>29847</v>
      </c>
      <c r="AR44" s="965">
        <v>0</v>
      </c>
      <c r="AS44" s="965">
        <v>72</v>
      </c>
      <c r="AT44" s="965">
        <v>0</v>
      </c>
      <c r="AU44" s="965">
        <v>0</v>
      </c>
      <c r="AV44" s="965">
        <v>0</v>
      </c>
      <c r="AW44" s="965">
        <v>0</v>
      </c>
      <c r="AX44" s="619">
        <v>72</v>
      </c>
      <c r="AY44" s="619">
        <v>29919</v>
      </c>
      <c r="AZ44" s="619">
        <v>2824</v>
      </c>
      <c r="BA44" s="619">
        <v>2896</v>
      </c>
      <c r="BB44" s="619">
        <v>32743</v>
      </c>
      <c r="BC44" s="619">
        <v>-2901</v>
      </c>
      <c r="BD44" s="619">
        <v>-5</v>
      </c>
      <c r="BE44" s="620">
        <v>29842</v>
      </c>
    </row>
    <row r="45" spans="2:57" ht="16.5" customHeight="1">
      <c r="B45" s="970" t="s">
        <v>1212</v>
      </c>
      <c r="C45" s="969" t="s">
        <v>33</v>
      </c>
      <c r="D45" s="613">
        <v>92829</v>
      </c>
      <c r="E45" s="614">
        <v>10702</v>
      </c>
      <c r="F45" s="614">
        <v>1412</v>
      </c>
      <c r="G45" s="614">
        <v>6681</v>
      </c>
      <c r="H45" s="614">
        <v>95548</v>
      </c>
      <c r="I45" s="614">
        <v>47456</v>
      </c>
      <c r="J45" s="614">
        <v>86687</v>
      </c>
      <c r="K45" s="614">
        <v>46375</v>
      </c>
      <c r="L45" s="614">
        <v>3658</v>
      </c>
      <c r="M45" s="614">
        <v>19056</v>
      </c>
      <c r="N45" s="614">
        <v>26465</v>
      </c>
      <c r="O45" s="614">
        <v>12588</v>
      </c>
      <c r="P45" s="614">
        <v>55153</v>
      </c>
      <c r="Q45" s="614">
        <v>32834</v>
      </c>
      <c r="R45" s="614">
        <v>5350</v>
      </c>
      <c r="S45" s="614">
        <v>49025</v>
      </c>
      <c r="T45" s="614">
        <v>38125</v>
      </c>
      <c r="U45" s="614">
        <v>221931</v>
      </c>
      <c r="V45" s="614">
        <v>17794</v>
      </c>
      <c r="W45" s="614">
        <v>3614</v>
      </c>
      <c r="X45" s="614">
        <v>46311</v>
      </c>
      <c r="Y45" s="614">
        <v>18313</v>
      </c>
      <c r="Z45" s="614">
        <v>255614</v>
      </c>
      <c r="AA45" s="614">
        <v>222471</v>
      </c>
      <c r="AB45" s="614">
        <v>16786</v>
      </c>
      <c r="AC45" s="614">
        <v>14237</v>
      </c>
      <c r="AD45" s="614">
        <v>209804</v>
      </c>
      <c r="AE45" s="614">
        <v>62294</v>
      </c>
      <c r="AF45" s="614">
        <v>49566</v>
      </c>
      <c r="AG45" s="614">
        <v>159141</v>
      </c>
      <c r="AH45" s="614">
        <v>90521</v>
      </c>
      <c r="AI45" s="614">
        <v>114891</v>
      </c>
      <c r="AJ45" s="614">
        <v>82567</v>
      </c>
      <c r="AK45" s="614">
        <v>243592</v>
      </c>
      <c r="AL45" s="614">
        <v>17213</v>
      </c>
      <c r="AM45" s="614">
        <v>127230</v>
      </c>
      <c r="AN45" s="614">
        <v>158558</v>
      </c>
      <c r="AO45" s="614">
        <v>10234</v>
      </c>
      <c r="AP45" s="614">
        <v>17545</v>
      </c>
      <c r="AQ45" s="615">
        <v>2790171</v>
      </c>
      <c r="AR45" s="621">
        <v>88659</v>
      </c>
      <c r="AS45" s="622">
        <v>2146509</v>
      </c>
      <c r="AT45" s="622">
        <v>1075429</v>
      </c>
      <c r="AU45" s="622">
        <v>285176</v>
      </c>
      <c r="AV45" s="622">
        <v>483524</v>
      </c>
      <c r="AW45" s="622">
        <v>19869</v>
      </c>
      <c r="AX45" s="623">
        <v>4099166</v>
      </c>
      <c r="AY45" s="623">
        <v>6889337</v>
      </c>
      <c r="AZ45" s="623">
        <v>1893434</v>
      </c>
      <c r="BA45" s="623">
        <v>5992600</v>
      </c>
      <c r="BB45" s="623">
        <v>8782771</v>
      </c>
      <c r="BC45" s="623">
        <v>-2587694</v>
      </c>
      <c r="BD45" s="623">
        <v>3404906</v>
      </c>
      <c r="BE45" s="624">
        <v>6195077</v>
      </c>
    </row>
    <row r="46" spans="2:57" ht="16.5" customHeight="1">
      <c r="B46" s="967" t="s">
        <v>210</v>
      </c>
      <c r="C46" s="966" t="s">
        <v>34</v>
      </c>
      <c r="D46" s="612">
        <v>381</v>
      </c>
      <c r="E46" s="965">
        <v>324</v>
      </c>
      <c r="F46" s="965">
        <v>135</v>
      </c>
      <c r="G46" s="965">
        <v>551</v>
      </c>
      <c r="H46" s="965">
        <v>1504</v>
      </c>
      <c r="I46" s="965">
        <v>1101</v>
      </c>
      <c r="J46" s="965">
        <v>1280</v>
      </c>
      <c r="K46" s="965">
        <v>1505</v>
      </c>
      <c r="L46" s="965">
        <v>56</v>
      </c>
      <c r="M46" s="965">
        <v>582</v>
      </c>
      <c r="N46" s="965">
        <v>892</v>
      </c>
      <c r="O46" s="965">
        <v>166</v>
      </c>
      <c r="P46" s="965">
        <v>704</v>
      </c>
      <c r="Q46" s="965">
        <v>1158</v>
      </c>
      <c r="R46" s="965">
        <v>149</v>
      </c>
      <c r="S46" s="965">
        <v>1732</v>
      </c>
      <c r="T46" s="965">
        <v>1174</v>
      </c>
      <c r="U46" s="965">
        <v>4926</v>
      </c>
      <c r="V46" s="965">
        <v>516</v>
      </c>
      <c r="W46" s="965">
        <v>102</v>
      </c>
      <c r="X46" s="965">
        <v>445</v>
      </c>
      <c r="Y46" s="965">
        <v>587</v>
      </c>
      <c r="Z46" s="965">
        <v>9751</v>
      </c>
      <c r="AA46" s="965">
        <v>3603</v>
      </c>
      <c r="AB46" s="965">
        <v>470</v>
      </c>
      <c r="AC46" s="965">
        <v>1034</v>
      </c>
      <c r="AD46" s="965">
        <v>12019</v>
      </c>
      <c r="AE46" s="965">
        <v>5871</v>
      </c>
      <c r="AF46" s="965">
        <v>683</v>
      </c>
      <c r="AG46" s="965">
        <v>3350</v>
      </c>
      <c r="AH46" s="965">
        <v>2959</v>
      </c>
      <c r="AI46" s="965">
        <v>3961</v>
      </c>
      <c r="AJ46" s="965">
        <v>3018</v>
      </c>
      <c r="AK46" s="965">
        <v>7111</v>
      </c>
      <c r="AL46" s="965">
        <v>1535</v>
      </c>
      <c r="AM46" s="965">
        <v>5686</v>
      </c>
      <c r="AN46" s="965">
        <v>7514</v>
      </c>
      <c r="AO46" s="965">
        <v>0</v>
      </c>
      <c r="AP46" s="965">
        <v>124</v>
      </c>
      <c r="AQ46" s="611">
        <v>88659</v>
      </c>
      <c r="AR46" s="789"/>
      <c r="AS46" s="789"/>
      <c r="AT46" s="789"/>
      <c r="AU46" s="789"/>
      <c r="AV46" s="789"/>
      <c r="AW46" s="789"/>
      <c r="AX46" s="789"/>
      <c r="AY46" s="789"/>
      <c r="AZ46" s="789"/>
      <c r="BA46" s="789"/>
      <c r="BB46" s="789"/>
      <c r="BC46" s="789"/>
      <c r="BD46" s="789"/>
      <c r="BE46" s="789"/>
    </row>
    <row r="47" spans="2:57" ht="16.5" customHeight="1">
      <c r="B47" s="967" t="s">
        <v>238</v>
      </c>
      <c r="C47" s="966" t="s">
        <v>35</v>
      </c>
      <c r="D47" s="612">
        <v>16417</v>
      </c>
      <c r="E47" s="965">
        <v>8825</v>
      </c>
      <c r="F47" s="965">
        <v>737</v>
      </c>
      <c r="G47" s="965">
        <v>2674</v>
      </c>
      <c r="H47" s="965">
        <v>21485</v>
      </c>
      <c r="I47" s="965">
        <v>22071</v>
      </c>
      <c r="J47" s="965">
        <v>17181</v>
      </c>
      <c r="K47" s="965">
        <v>8477</v>
      </c>
      <c r="L47" s="965">
        <v>513</v>
      </c>
      <c r="M47" s="965">
        <v>7471</v>
      </c>
      <c r="N47" s="965">
        <v>12082</v>
      </c>
      <c r="O47" s="965">
        <v>2809</v>
      </c>
      <c r="P47" s="965">
        <v>6297</v>
      </c>
      <c r="Q47" s="965">
        <v>15916</v>
      </c>
      <c r="R47" s="965">
        <v>2875</v>
      </c>
      <c r="S47" s="965">
        <v>24175</v>
      </c>
      <c r="T47" s="965">
        <v>16322</v>
      </c>
      <c r="U47" s="965">
        <v>80204</v>
      </c>
      <c r="V47" s="965">
        <v>5933</v>
      </c>
      <c r="W47" s="965">
        <v>1224</v>
      </c>
      <c r="X47" s="965">
        <v>10103</v>
      </c>
      <c r="Y47" s="965">
        <v>8300</v>
      </c>
      <c r="Z47" s="965">
        <v>173036</v>
      </c>
      <c r="AA47" s="965">
        <v>28132</v>
      </c>
      <c r="AB47" s="965">
        <v>4782</v>
      </c>
      <c r="AC47" s="965">
        <v>20235</v>
      </c>
      <c r="AD47" s="965">
        <v>194986</v>
      </c>
      <c r="AE47" s="965">
        <v>62468</v>
      </c>
      <c r="AF47" s="965">
        <v>10284</v>
      </c>
      <c r="AG47" s="965">
        <v>61911</v>
      </c>
      <c r="AH47" s="965">
        <v>27945</v>
      </c>
      <c r="AI47" s="965">
        <v>148807</v>
      </c>
      <c r="AJ47" s="965">
        <v>166244</v>
      </c>
      <c r="AK47" s="965">
        <v>318994</v>
      </c>
      <c r="AL47" s="965">
        <v>20362</v>
      </c>
      <c r="AM47" s="965">
        <v>119091</v>
      </c>
      <c r="AN47" s="965">
        <v>85026</v>
      </c>
      <c r="AO47" s="965">
        <v>0</v>
      </c>
      <c r="AP47" s="965">
        <v>379</v>
      </c>
      <c r="AQ47" s="611">
        <v>1734773</v>
      </c>
      <c r="AR47" s="789"/>
      <c r="AS47" s="789"/>
      <c r="AT47" s="789"/>
      <c r="AU47" s="789"/>
      <c r="AV47" s="789"/>
      <c r="AW47" s="789"/>
      <c r="AX47" s="789"/>
      <c r="AY47" s="789"/>
      <c r="AZ47" s="789"/>
      <c r="BA47" s="789"/>
      <c r="BB47" s="789"/>
      <c r="BC47" s="789"/>
      <c r="BD47" s="789"/>
      <c r="BE47" s="789"/>
    </row>
    <row r="48" spans="2:57" ht="16.5" customHeight="1">
      <c r="B48" s="967" t="s">
        <v>240</v>
      </c>
      <c r="C48" s="966" t="s">
        <v>36</v>
      </c>
      <c r="D48" s="612">
        <v>45294</v>
      </c>
      <c r="E48" s="965">
        <v>11651</v>
      </c>
      <c r="F48" s="965">
        <v>681</v>
      </c>
      <c r="G48" s="965">
        <v>1582</v>
      </c>
      <c r="H48" s="965">
        <v>10147</v>
      </c>
      <c r="I48" s="965">
        <v>-202</v>
      </c>
      <c r="J48" s="965">
        <v>9699</v>
      </c>
      <c r="K48" s="965">
        <v>11547</v>
      </c>
      <c r="L48" s="965">
        <v>879</v>
      </c>
      <c r="M48" s="965">
        <v>17</v>
      </c>
      <c r="N48" s="965">
        <v>3697</v>
      </c>
      <c r="O48" s="965">
        <v>3484</v>
      </c>
      <c r="P48" s="965">
        <v>8476</v>
      </c>
      <c r="Q48" s="965">
        <v>2046</v>
      </c>
      <c r="R48" s="965">
        <v>597</v>
      </c>
      <c r="S48" s="965">
        <v>6719</v>
      </c>
      <c r="T48" s="965">
        <v>1940</v>
      </c>
      <c r="U48" s="965">
        <v>-23159</v>
      </c>
      <c r="V48" s="965">
        <v>28</v>
      </c>
      <c r="W48" s="965">
        <v>-348</v>
      </c>
      <c r="X48" s="965">
        <v>201</v>
      </c>
      <c r="Y48" s="965">
        <v>940</v>
      </c>
      <c r="Z48" s="965">
        <v>12746</v>
      </c>
      <c r="AA48" s="965">
        <v>2589</v>
      </c>
      <c r="AB48" s="965">
        <v>4373</v>
      </c>
      <c r="AC48" s="965">
        <v>2427</v>
      </c>
      <c r="AD48" s="965">
        <v>62401</v>
      </c>
      <c r="AE48" s="965">
        <v>48152</v>
      </c>
      <c r="AF48" s="965">
        <v>179121</v>
      </c>
      <c r="AG48" s="965">
        <v>11764</v>
      </c>
      <c r="AH48" s="965">
        <v>34020</v>
      </c>
      <c r="AI48" s="965">
        <v>0</v>
      </c>
      <c r="AJ48" s="965">
        <v>3453</v>
      </c>
      <c r="AK48" s="965">
        <v>21277</v>
      </c>
      <c r="AL48" s="965">
        <v>-367</v>
      </c>
      <c r="AM48" s="965">
        <v>32089</v>
      </c>
      <c r="AN48" s="965">
        <v>32480</v>
      </c>
      <c r="AO48" s="965">
        <v>0</v>
      </c>
      <c r="AP48" s="965">
        <v>9950</v>
      </c>
      <c r="AQ48" s="611">
        <v>552391</v>
      </c>
      <c r="AR48" s="789"/>
      <c r="AS48" s="789"/>
      <c r="AT48" s="789"/>
      <c r="AU48" s="789"/>
      <c r="AV48" s="789"/>
      <c r="AW48" s="789"/>
      <c r="AX48" s="789"/>
      <c r="AY48" s="789"/>
      <c r="AZ48" s="789"/>
      <c r="BA48" s="789"/>
      <c r="BB48" s="789"/>
      <c r="BC48" s="789"/>
      <c r="BD48" s="789"/>
      <c r="BE48" s="789"/>
    </row>
    <row r="49" spans="2:57" ht="16.5" customHeight="1">
      <c r="B49" s="967" t="s">
        <v>242</v>
      </c>
      <c r="C49" s="966" t="s">
        <v>37</v>
      </c>
      <c r="D49" s="612">
        <v>39521</v>
      </c>
      <c r="E49" s="965">
        <v>3009</v>
      </c>
      <c r="F49" s="965">
        <v>597</v>
      </c>
      <c r="G49" s="965">
        <v>1909</v>
      </c>
      <c r="H49" s="965">
        <v>7595</v>
      </c>
      <c r="I49" s="965">
        <v>7882</v>
      </c>
      <c r="J49" s="965">
        <v>8665</v>
      </c>
      <c r="K49" s="965">
        <v>20881</v>
      </c>
      <c r="L49" s="965">
        <v>603</v>
      </c>
      <c r="M49" s="965">
        <v>2975</v>
      </c>
      <c r="N49" s="965">
        <v>7539</v>
      </c>
      <c r="O49" s="965">
        <v>1034</v>
      </c>
      <c r="P49" s="965">
        <v>4308</v>
      </c>
      <c r="Q49" s="965">
        <v>4757</v>
      </c>
      <c r="R49" s="965">
        <v>990</v>
      </c>
      <c r="S49" s="965">
        <v>10779</v>
      </c>
      <c r="T49" s="965">
        <v>10034</v>
      </c>
      <c r="U49" s="965">
        <v>61176</v>
      </c>
      <c r="V49" s="965">
        <v>4426</v>
      </c>
      <c r="W49" s="965">
        <v>1104</v>
      </c>
      <c r="X49" s="965">
        <v>5669</v>
      </c>
      <c r="Y49" s="965">
        <v>2859</v>
      </c>
      <c r="Z49" s="965">
        <v>22302</v>
      </c>
      <c r="AA49" s="965">
        <v>79297</v>
      </c>
      <c r="AB49" s="965">
        <v>7135</v>
      </c>
      <c r="AC49" s="965">
        <v>3376</v>
      </c>
      <c r="AD49" s="965">
        <v>49686</v>
      </c>
      <c r="AE49" s="965">
        <v>14408</v>
      </c>
      <c r="AF49" s="965">
        <v>140067</v>
      </c>
      <c r="AG49" s="965">
        <v>16967</v>
      </c>
      <c r="AH49" s="965">
        <v>24141</v>
      </c>
      <c r="AI49" s="965">
        <v>138454</v>
      </c>
      <c r="AJ49" s="965">
        <v>70755</v>
      </c>
      <c r="AK49" s="965">
        <v>40194</v>
      </c>
      <c r="AL49" s="965">
        <v>2487</v>
      </c>
      <c r="AM49" s="965">
        <v>33794</v>
      </c>
      <c r="AN49" s="965">
        <v>34114</v>
      </c>
      <c r="AO49" s="965">
        <v>0</v>
      </c>
      <c r="AP49" s="965">
        <v>1463</v>
      </c>
      <c r="AQ49" s="611">
        <v>886952</v>
      </c>
      <c r="AR49" s="789"/>
      <c r="AS49" s="789"/>
      <c r="AT49" s="789"/>
      <c r="AU49" s="789"/>
      <c r="AV49" s="789"/>
      <c r="AW49" s="789"/>
      <c r="AX49" s="789"/>
      <c r="AY49" s="789"/>
      <c r="AZ49" s="789"/>
      <c r="BA49" s="789"/>
      <c r="BB49" s="789"/>
      <c r="BC49" s="789"/>
      <c r="BD49" s="789"/>
      <c r="BE49" s="789"/>
    </row>
    <row r="50" spans="2:57" ht="16.5" customHeight="1">
      <c r="B50" s="967" t="s">
        <v>243</v>
      </c>
      <c r="C50" s="1141" t="s">
        <v>38</v>
      </c>
      <c r="D50" s="612">
        <v>8820</v>
      </c>
      <c r="E50" s="965">
        <v>874</v>
      </c>
      <c r="F50" s="965">
        <v>234</v>
      </c>
      <c r="G50" s="965">
        <v>1499</v>
      </c>
      <c r="H50" s="965">
        <v>7659</v>
      </c>
      <c r="I50" s="965">
        <v>3440</v>
      </c>
      <c r="J50" s="965">
        <v>3322</v>
      </c>
      <c r="K50" s="965">
        <v>2321</v>
      </c>
      <c r="L50" s="965">
        <v>96</v>
      </c>
      <c r="M50" s="965">
        <v>1207</v>
      </c>
      <c r="N50" s="965">
        <v>1551</v>
      </c>
      <c r="O50" s="965">
        <v>814</v>
      </c>
      <c r="P50" s="965">
        <v>630</v>
      </c>
      <c r="Q50" s="965">
        <v>1692</v>
      </c>
      <c r="R50" s="965">
        <v>110</v>
      </c>
      <c r="S50" s="965">
        <v>550</v>
      </c>
      <c r="T50" s="965">
        <v>901</v>
      </c>
      <c r="U50" s="965">
        <v>3428</v>
      </c>
      <c r="V50" s="965">
        <v>284</v>
      </c>
      <c r="W50" s="965">
        <v>89</v>
      </c>
      <c r="X50" s="965">
        <v>326</v>
      </c>
      <c r="Y50" s="965">
        <v>1005</v>
      </c>
      <c r="Z50" s="965">
        <v>18566</v>
      </c>
      <c r="AA50" s="965">
        <v>13119</v>
      </c>
      <c r="AB50" s="965">
        <v>1492</v>
      </c>
      <c r="AC50" s="965">
        <v>803</v>
      </c>
      <c r="AD50" s="965">
        <v>22693</v>
      </c>
      <c r="AE50" s="965">
        <v>3713</v>
      </c>
      <c r="AF50" s="965">
        <v>17738</v>
      </c>
      <c r="AG50" s="965">
        <v>8534</v>
      </c>
      <c r="AH50" s="965">
        <v>6357</v>
      </c>
      <c r="AI50" s="965">
        <v>481</v>
      </c>
      <c r="AJ50" s="965">
        <v>4082</v>
      </c>
      <c r="AK50" s="965">
        <v>9087</v>
      </c>
      <c r="AL50" s="965">
        <v>1372</v>
      </c>
      <c r="AM50" s="965">
        <v>16978</v>
      </c>
      <c r="AN50" s="965">
        <v>12355</v>
      </c>
      <c r="AO50" s="965">
        <v>0</v>
      </c>
      <c r="AP50" s="965">
        <v>532</v>
      </c>
      <c r="AQ50" s="611">
        <v>178754</v>
      </c>
      <c r="AR50" s="789"/>
      <c r="AS50" s="789"/>
      <c r="AT50" s="789"/>
      <c r="AU50" s="789"/>
      <c r="AV50" s="789"/>
      <c r="AW50" s="789"/>
      <c r="AX50" s="789"/>
      <c r="AY50" s="789"/>
      <c r="AZ50" s="789"/>
      <c r="BA50" s="789"/>
      <c r="BB50" s="789"/>
      <c r="BC50" s="789"/>
      <c r="BD50" s="789"/>
      <c r="BE50" s="789"/>
    </row>
    <row r="51" spans="2:57" ht="16.5" customHeight="1">
      <c r="B51" s="967" t="s">
        <v>244</v>
      </c>
      <c r="C51" s="966" t="s">
        <v>39</v>
      </c>
      <c r="D51" s="612">
        <v>-18844</v>
      </c>
      <c r="E51" s="965">
        <v>-1576</v>
      </c>
      <c r="F51" s="965">
        <v>-5</v>
      </c>
      <c r="G51" s="965">
        <v>-10</v>
      </c>
      <c r="H51" s="965">
        <v>-606</v>
      </c>
      <c r="I51" s="965">
        <v>-1</v>
      </c>
      <c r="J51" s="965">
        <v>-1</v>
      </c>
      <c r="K51" s="965">
        <v>0</v>
      </c>
      <c r="L51" s="965">
        <v>0</v>
      </c>
      <c r="M51" s="965">
        <v>0</v>
      </c>
      <c r="N51" s="965">
        <v>0</v>
      </c>
      <c r="O51" s="965">
        <v>0</v>
      </c>
      <c r="P51" s="965">
        <v>0</v>
      </c>
      <c r="Q51" s="965">
        <v>0</v>
      </c>
      <c r="R51" s="965">
        <v>0</v>
      </c>
      <c r="S51" s="965">
        <v>0</v>
      </c>
      <c r="T51" s="965">
        <v>0</v>
      </c>
      <c r="U51" s="965">
        <v>-2</v>
      </c>
      <c r="V51" s="965">
        <v>0</v>
      </c>
      <c r="W51" s="965">
        <v>0</v>
      </c>
      <c r="X51" s="965">
        <v>0</v>
      </c>
      <c r="Y51" s="965">
        <v>0</v>
      </c>
      <c r="Z51" s="965">
        <v>-2094</v>
      </c>
      <c r="AA51" s="965">
        <v>-25</v>
      </c>
      <c r="AB51" s="965">
        <v>-1647</v>
      </c>
      <c r="AC51" s="965">
        <v>0</v>
      </c>
      <c r="AD51" s="965">
        <v>-264</v>
      </c>
      <c r="AE51" s="965">
        <v>-2774</v>
      </c>
      <c r="AF51" s="965">
        <v>-69</v>
      </c>
      <c r="AG51" s="965">
        <v>-424</v>
      </c>
      <c r="AH51" s="965">
        <v>-1</v>
      </c>
      <c r="AI51" s="965">
        <v>0</v>
      </c>
      <c r="AJ51" s="965">
        <v>-54</v>
      </c>
      <c r="AK51" s="965">
        <v>-6864</v>
      </c>
      <c r="AL51" s="965">
        <v>-1195</v>
      </c>
      <c r="AM51" s="965">
        <v>-15</v>
      </c>
      <c r="AN51" s="965">
        <v>-1</v>
      </c>
      <c r="AO51" s="965">
        <v>0</v>
      </c>
      <c r="AP51" s="965">
        <v>-151</v>
      </c>
      <c r="AQ51" s="611">
        <v>-36623</v>
      </c>
      <c r="AR51" s="789"/>
      <c r="AS51" s="789"/>
      <c r="AT51" s="789"/>
      <c r="AU51" s="789"/>
      <c r="AV51" s="789"/>
      <c r="AW51" s="789"/>
      <c r="AX51" s="789"/>
      <c r="AY51" s="789"/>
      <c r="AZ51" s="789"/>
      <c r="BA51" s="789"/>
      <c r="BB51" s="789"/>
      <c r="BC51" s="789"/>
      <c r="BD51" s="789"/>
      <c r="BE51" s="789"/>
    </row>
    <row r="52" spans="2:57" ht="16.5" customHeight="1">
      <c r="B52" s="964" t="s">
        <v>245</v>
      </c>
      <c r="C52" s="963" t="s">
        <v>40</v>
      </c>
      <c r="D52" s="613">
        <v>91589</v>
      </c>
      <c r="E52" s="614">
        <v>23107</v>
      </c>
      <c r="F52" s="614">
        <v>2379</v>
      </c>
      <c r="G52" s="614">
        <v>8205</v>
      </c>
      <c r="H52" s="614">
        <v>47784</v>
      </c>
      <c r="I52" s="614">
        <v>34291</v>
      </c>
      <c r="J52" s="614">
        <v>40146</v>
      </c>
      <c r="K52" s="614">
        <v>44731</v>
      </c>
      <c r="L52" s="614">
        <v>2147</v>
      </c>
      <c r="M52" s="614">
        <v>12252</v>
      </c>
      <c r="N52" s="614">
        <v>25761</v>
      </c>
      <c r="O52" s="614">
        <v>8307</v>
      </c>
      <c r="P52" s="614">
        <v>20415</v>
      </c>
      <c r="Q52" s="614">
        <v>25569</v>
      </c>
      <c r="R52" s="614">
        <v>4721</v>
      </c>
      <c r="S52" s="614">
        <v>43955</v>
      </c>
      <c r="T52" s="614">
        <v>30371</v>
      </c>
      <c r="U52" s="614">
        <v>126573</v>
      </c>
      <c r="V52" s="614">
        <v>11187</v>
      </c>
      <c r="W52" s="614">
        <v>2171</v>
      </c>
      <c r="X52" s="614">
        <v>16744</v>
      </c>
      <c r="Y52" s="614">
        <v>13691</v>
      </c>
      <c r="Z52" s="614">
        <v>234307</v>
      </c>
      <c r="AA52" s="614">
        <v>126715</v>
      </c>
      <c r="AB52" s="614">
        <v>16605</v>
      </c>
      <c r="AC52" s="614">
        <v>27875</v>
      </c>
      <c r="AD52" s="614">
        <v>341521</v>
      </c>
      <c r="AE52" s="614">
        <v>131838</v>
      </c>
      <c r="AF52" s="614">
        <v>347824</v>
      </c>
      <c r="AG52" s="614">
        <v>102102</v>
      </c>
      <c r="AH52" s="614">
        <v>95421</v>
      </c>
      <c r="AI52" s="614">
        <v>291703</v>
      </c>
      <c r="AJ52" s="614">
        <v>247498</v>
      </c>
      <c r="AK52" s="614">
        <v>389799</v>
      </c>
      <c r="AL52" s="614">
        <v>24194</v>
      </c>
      <c r="AM52" s="614">
        <v>207623</v>
      </c>
      <c r="AN52" s="614">
        <v>171488</v>
      </c>
      <c r="AO52" s="614">
        <v>0</v>
      </c>
      <c r="AP52" s="614">
        <v>12297</v>
      </c>
      <c r="AQ52" s="615">
        <v>3404906</v>
      </c>
      <c r="AR52" s="789"/>
      <c r="AS52" s="789"/>
      <c r="AT52" s="789"/>
      <c r="AU52" s="789"/>
      <c r="AV52" s="789"/>
      <c r="AW52" s="789"/>
      <c r="AX52" s="789"/>
      <c r="AY52" s="789"/>
      <c r="AZ52" s="789"/>
      <c r="BA52" s="789"/>
      <c r="BB52" s="789"/>
      <c r="BC52" s="789"/>
      <c r="BD52" s="789"/>
      <c r="BE52" s="789"/>
    </row>
    <row r="53" spans="2:57" ht="16.5" customHeight="1">
      <c r="B53" s="962" t="s">
        <v>246</v>
      </c>
      <c r="C53" s="961" t="s">
        <v>41</v>
      </c>
      <c r="D53" s="616">
        <v>184418</v>
      </c>
      <c r="E53" s="617">
        <v>33809</v>
      </c>
      <c r="F53" s="617">
        <v>3791</v>
      </c>
      <c r="G53" s="617">
        <v>14886</v>
      </c>
      <c r="H53" s="617">
        <v>143332</v>
      </c>
      <c r="I53" s="617">
        <v>81747</v>
      </c>
      <c r="J53" s="617">
        <v>126833</v>
      </c>
      <c r="K53" s="617">
        <v>91106</v>
      </c>
      <c r="L53" s="617">
        <v>5805</v>
      </c>
      <c r="M53" s="617">
        <v>31308</v>
      </c>
      <c r="N53" s="617">
        <v>52226</v>
      </c>
      <c r="O53" s="617">
        <v>20895</v>
      </c>
      <c r="P53" s="617">
        <v>75568</v>
      </c>
      <c r="Q53" s="617">
        <v>58403</v>
      </c>
      <c r="R53" s="617">
        <v>10071</v>
      </c>
      <c r="S53" s="617">
        <v>92980</v>
      </c>
      <c r="T53" s="617">
        <v>68496</v>
      </c>
      <c r="U53" s="617">
        <v>348504</v>
      </c>
      <c r="V53" s="617">
        <v>28981</v>
      </c>
      <c r="W53" s="617">
        <v>5785</v>
      </c>
      <c r="X53" s="617">
        <v>63055</v>
      </c>
      <c r="Y53" s="617">
        <v>32004</v>
      </c>
      <c r="Z53" s="617">
        <v>489921</v>
      </c>
      <c r="AA53" s="617">
        <v>349186</v>
      </c>
      <c r="AB53" s="617">
        <v>33391</v>
      </c>
      <c r="AC53" s="617">
        <v>42112</v>
      </c>
      <c r="AD53" s="617">
        <v>551325</v>
      </c>
      <c r="AE53" s="617">
        <v>194132</v>
      </c>
      <c r="AF53" s="617">
        <v>397390</v>
      </c>
      <c r="AG53" s="617">
        <v>261243</v>
      </c>
      <c r="AH53" s="617">
        <v>185942</v>
      </c>
      <c r="AI53" s="617">
        <v>406594</v>
      </c>
      <c r="AJ53" s="617">
        <v>330065</v>
      </c>
      <c r="AK53" s="617">
        <v>633391</v>
      </c>
      <c r="AL53" s="617">
        <v>41407</v>
      </c>
      <c r="AM53" s="617">
        <v>334853</v>
      </c>
      <c r="AN53" s="617">
        <v>330046</v>
      </c>
      <c r="AO53" s="617">
        <v>10234</v>
      </c>
      <c r="AP53" s="617">
        <v>29842</v>
      </c>
      <c r="AQ53" s="618">
        <v>6195077</v>
      </c>
      <c r="AR53" s="789"/>
      <c r="AS53" s="789"/>
      <c r="AT53" s="789"/>
      <c r="AU53" s="789"/>
      <c r="AV53" s="789"/>
      <c r="AW53" s="789"/>
      <c r="AX53" s="789"/>
      <c r="AY53" s="789"/>
      <c r="AZ53" s="789"/>
      <c r="BA53" s="789"/>
      <c r="BB53" s="789"/>
      <c r="BC53" s="789"/>
      <c r="BD53" s="789"/>
      <c r="BE53" s="789"/>
    </row>
  </sheetData>
  <sheetProtection algorithmName="SHA-512" hashValue="RlNVD8xxqOxZ/v7qJG6BJJwHO9dXuavTdnM6ZKgVGLBG463cegOvgESDNRYJqUzRVJNpxmCVSTC3TGLJcL3GMw==" saltValue="N6PgwxWJiMXTNiU1ORpNrQ==" spinCount="100000" sheet="1"/>
  <mergeCells count="1">
    <mergeCell ref="B2:C2"/>
  </mergeCells>
  <phoneticPr fontId="28"/>
  <pageMargins left="0.78740157480314965" right="0.78740157480314965" top="0.78740157480314965" bottom="0.78740157480314965" header="0" footer="0.19685039370078741"/>
  <pageSetup paperSize="8" scale="83" orientation="landscape" useFirstPageNumber="1" r:id="rId1"/>
  <headerFooter alignWithMargins="0">
    <oddFooter>&amp;C&amp;P / 3 ﾍﾟｰｼﾞ</oddFooter>
  </headerFooter>
  <colBreaks count="2" manualBreakCount="2">
    <brk id="21" min="1" max="49" man="1"/>
    <brk id="40" min="1" max="52"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05A85-263C-4977-BF6E-A4727C8A0947}">
  <sheetPr>
    <tabColor theme="0" tint="-0.249977111117893"/>
  </sheetPr>
  <dimension ref="B2:BE53"/>
  <sheetViews>
    <sheetView view="pageBreakPreview" zoomScaleNormal="100" zoomScaleSheetLayoutView="100" workbookViewId="0"/>
  </sheetViews>
  <sheetFormatPr defaultColWidth="13.5" defaultRowHeight="16.5" customHeight="1"/>
  <cols>
    <col min="1" max="1" width="2.1640625" style="800" customWidth="1"/>
    <col min="2" max="2" width="3.5" style="800" bestFit="1" customWidth="1"/>
    <col min="3" max="3" width="38.5" style="800" bestFit="1" customWidth="1"/>
    <col min="4" max="43" width="12.1640625" style="800" customWidth="1"/>
    <col min="44" max="16384" width="13.5" style="800"/>
  </cols>
  <sheetData>
    <row r="2" spans="2:43" ht="20.25" customHeight="1">
      <c r="B2" s="1502" t="s">
        <v>917</v>
      </c>
      <c r="C2" s="1503"/>
    </row>
    <row r="3" spans="2:43" ht="16.5" customHeight="1">
      <c r="B3" s="984"/>
      <c r="U3" s="788"/>
    </row>
    <row r="4" spans="2:43" ht="16.5" customHeight="1">
      <c r="B4" s="983"/>
      <c r="C4" s="982"/>
      <c r="D4" s="981" t="s">
        <v>263</v>
      </c>
      <c r="E4" s="979" t="s">
        <v>265</v>
      </c>
      <c r="F4" s="979" t="s">
        <v>267</v>
      </c>
      <c r="G4" s="979" t="s">
        <v>268</v>
      </c>
      <c r="H4" s="979" t="s">
        <v>269</v>
      </c>
      <c r="I4" s="979" t="s">
        <v>271</v>
      </c>
      <c r="J4" s="979" t="s">
        <v>273</v>
      </c>
      <c r="K4" s="979" t="s">
        <v>274</v>
      </c>
      <c r="L4" s="979" t="s">
        <v>277</v>
      </c>
      <c r="M4" s="979" t="s">
        <v>120</v>
      </c>
      <c r="N4" s="979" t="s">
        <v>121</v>
      </c>
      <c r="O4" s="979" t="s">
        <v>123</v>
      </c>
      <c r="P4" s="979" t="s">
        <v>125</v>
      </c>
      <c r="Q4" s="979" t="s">
        <v>127</v>
      </c>
      <c r="R4" s="979" t="s">
        <v>128</v>
      </c>
      <c r="S4" s="979" t="s">
        <v>129</v>
      </c>
      <c r="T4" s="979" t="s">
        <v>131</v>
      </c>
      <c r="U4" s="979" t="s">
        <v>133</v>
      </c>
      <c r="V4" s="979" t="s">
        <v>135</v>
      </c>
      <c r="W4" s="979" t="s">
        <v>136</v>
      </c>
      <c r="X4" s="979" t="s">
        <v>138</v>
      </c>
      <c r="Y4" s="979" t="s">
        <v>139</v>
      </c>
      <c r="Z4" s="979" t="s">
        <v>140</v>
      </c>
      <c r="AA4" s="979" t="s">
        <v>141</v>
      </c>
      <c r="AB4" s="979" t="s">
        <v>143</v>
      </c>
      <c r="AC4" s="979" t="s">
        <v>145</v>
      </c>
      <c r="AD4" s="979" t="s">
        <v>146</v>
      </c>
      <c r="AE4" s="979" t="s">
        <v>147</v>
      </c>
      <c r="AF4" s="979" t="s">
        <v>149</v>
      </c>
      <c r="AG4" s="979" t="s">
        <v>151</v>
      </c>
      <c r="AH4" s="979" t="s">
        <v>153</v>
      </c>
      <c r="AI4" s="979" t="s">
        <v>155</v>
      </c>
      <c r="AJ4" s="979" t="s">
        <v>156</v>
      </c>
      <c r="AK4" s="979" t="s">
        <v>158</v>
      </c>
      <c r="AL4" s="979" t="s">
        <v>160</v>
      </c>
      <c r="AM4" s="979" t="s">
        <v>162</v>
      </c>
      <c r="AN4" s="979">
        <v>37</v>
      </c>
      <c r="AO4" s="979">
        <v>38</v>
      </c>
      <c r="AP4" s="979">
        <v>39</v>
      </c>
      <c r="AQ4" s="977" t="s">
        <v>209</v>
      </c>
    </row>
    <row r="5" spans="2:43" ht="36" customHeight="1">
      <c r="B5" s="976"/>
      <c r="C5" s="975"/>
      <c r="D5" s="974" t="s">
        <v>0</v>
      </c>
      <c r="E5" s="810" t="s">
        <v>574</v>
      </c>
      <c r="F5" s="810" t="s">
        <v>575</v>
      </c>
      <c r="G5" s="810" t="s">
        <v>3</v>
      </c>
      <c r="H5" s="810" t="s">
        <v>4</v>
      </c>
      <c r="I5" s="810" t="s">
        <v>5</v>
      </c>
      <c r="J5" s="810" t="s">
        <v>6</v>
      </c>
      <c r="K5" s="810" t="s">
        <v>7</v>
      </c>
      <c r="L5" s="810" t="s">
        <v>8</v>
      </c>
      <c r="M5" s="810" t="s">
        <v>576</v>
      </c>
      <c r="N5" s="810" t="s">
        <v>9</v>
      </c>
      <c r="O5" s="810" t="s">
        <v>10</v>
      </c>
      <c r="P5" s="810" t="s">
        <v>11</v>
      </c>
      <c r="Q5" s="810" t="s">
        <v>12</v>
      </c>
      <c r="R5" s="810" t="s">
        <v>418</v>
      </c>
      <c r="S5" s="810" t="s">
        <v>419</v>
      </c>
      <c r="T5" s="810" t="s">
        <v>420</v>
      </c>
      <c r="U5" s="810" t="s">
        <v>14</v>
      </c>
      <c r="V5" s="810" t="s">
        <v>13</v>
      </c>
      <c r="W5" s="810" t="s">
        <v>577</v>
      </c>
      <c r="X5" s="810" t="s">
        <v>15</v>
      </c>
      <c r="Y5" s="810" t="s">
        <v>16</v>
      </c>
      <c r="Z5" s="810" t="s">
        <v>17</v>
      </c>
      <c r="AA5" s="810" t="s">
        <v>18</v>
      </c>
      <c r="AB5" s="810" t="s">
        <v>29</v>
      </c>
      <c r="AC5" s="810" t="s">
        <v>30</v>
      </c>
      <c r="AD5" s="810" t="s">
        <v>19</v>
      </c>
      <c r="AE5" s="810" t="s">
        <v>20</v>
      </c>
      <c r="AF5" s="810" t="s">
        <v>21</v>
      </c>
      <c r="AG5" s="810" t="s">
        <v>32</v>
      </c>
      <c r="AH5" s="810" t="s">
        <v>22</v>
      </c>
      <c r="AI5" s="810" t="s">
        <v>23</v>
      </c>
      <c r="AJ5" s="810" t="s">
        <v>24</v>
      </c>
      <c r="AK5" s="810" t="s">
        <v>31</v>
      </c>
      <c r="AL5" s="810" t="s">
        <v>447</v>
      </c>
      <c r="AM5" s="810" t="s">
        <v>25</v>
      </c>
      <c r="AN5" s="810" t="s">
        <v>26</v>
      </c>
      <c r="AO5" s="810" t="s">
        <v>27</v>
      </c>
      <c r="AP5" s="810" t="s">
        <v>28</v>
      </c>
      <c r="AQ5" s="992" t="s">
        <v>33</v>
      </c>
    </row>
    <row r="6" spans="2:43" ht="16.5" customHeight="1">
      <c r="B6" s="796" t="s">
        <v>263</v>
      </c>
      <c r="C6" s="931" t="s">
        <v>0</v>
      </c>
      <c r="D6" s="626">
        <v>0.10911082432300534</v>
      </c>
      <c r="E6" s="627">
        <v>1.4788961519122128E-3</v>
      </c>
      <c r="F6" s="627">
        <v>0</v>
      </c>
      <c r="G6" s="627">
        <v>0</v>
      </c>
      <c r="H6" s="627">
        <v>0.21474618368542964</v>
      </c>
      <c r="I6" s="627">
        <v>2.9358875555066241E-4</v>
      </c>
      <c r="J6" s="627">
        <v>7.3324765636703377E-4</v>
      </c>
      <c r="K6" s="627">
        <v>3.3916536781331635E-3</v>
      </c>
      <c r="L6" s="627">
        <v>0</v>
      </c>
      <c r="M6" s="627">
        <v>1.8845023636131341E-3</v>
      </c>
      <c r="N6" s="627">
        <v>0</v>
      </c>
      <c r="O6" s="627">
        <v>0</v>
      </c>
      <c r="P6" s="627">
        <v>0</v>
      </c>
      <c r="Q6" s="627">
        <v>0</v>
      </c>
      <c r="R6" s="627">
        <v>0</v>
      </c>
      <c r="S6" s="627">
        <v>0</v>
      </c>
      <c r="T6" s="627">
        <v>0</v>
      </c>
      <c r="U6" s="627">
        <v>0</v>
      </c>
      <c r="V6" s="627">
        <v>0</v>
      </c>
      <c r="W6" s="627">
        <v>0</v>
      </c>
      <c r="X6" s="627">
        <v>0</v>
      </c>
      <c r="Y6" s="627">
        <v>4.4056992875890514E-3</v>
      </c>
      <c r="Z6" s="627">
        <v>1.149164865355843E-3</v>
      </c>
      <c r="AA6" s="627">
        <v>0</v>
      </c>
      <c r="AB6" s="627">
        <v>0</v>
      </c>
      <c r="AC6" s="627">
        <v>0</v>
      </c>
      <c r="AD6" s="627">
        <v>1.5961547181789326E-4</v>
      </c>
      <c r="AE6" s="627">
        <v>0</v>
      </c>
      <c r="AF6" s="627">
        <v>2.5164196381388558E-6</v>
      </c>
      <c r="AG6" s="627">
        <v>3.4450683846074342E-5</v>
      </c>
      <c r="AH6" s="627">
        <v>0</v>
      </c>
      <c r="AI6" s="627">
        <v>2.2135102829849925E-5</v>
      </c>
      <c r="AJ6" s="627">
        <v>2.1056458576341024E-3</v>
      </c>
      <c r="AK6" s="627">
        <v>2.5308221935581654E-3</v>
      </c>
      <c r="AL6" s="627">
        <v>1.9078899702948777E-3</v>
      </c>
      <c r="AM6" s="627">
        <v>2.9863850704637558E-6</v>
      </c>
      <c r="AN6" s="627">
        <v>1.702489955945535E-2</v>
      </c>
      <c r="AO6" s="627">
        <v>0</v>
      </c>
      <c r="AP6" s="627">
        <v>0</v>
      </c>
      <c r="AQ6" s="628">
        <v>9.7246571753668281E-3</v>
      </c>
    </row>
    <row r="7" spans="2:43" ht="16.5" customHeight="1">
      <c r="B7" s="776" t="s">
        <v>265</v>
      </c>
      <c r="C7" s="928" t="s">
        <v>574</v>
      </c>
      <c r="D7" s="629">
        <v>1.0302681950785715E-4</v>
      </c>
      <c r="E7" s="987">
        <v>0.13910497204886274</v>
      </c>
      <c r="F7" s="987">
        <v>0</v>
      </c>
      <c r="G7" s="987">
        <v>1.3435442697836894E-4</v>
      </c>
      <c r="H7" s="987">
        <v>4.8837663606173085E-4</v>
      </c>
      <c r="I7" s="987">
        <v>0</v>
      </c>
      <c r="J7" s="987">
        <v>8.1800477793634155E-2</v>
      </c>
      <c r="K7" s="987">
        <v>1.9757205892037845E-4</v>
      </c>
      <c r="L7" s="987">
        <v>0</v>
      </c>
      <c r="M7" s="987">
        <v>0</v>
      </c>
      <c r="N7" s="987">
        <v>0</v>
      </c>
      <c r="O7" s="987">
        <v>0</v>
      </c>
      <c r="P7" s="987">
        <v>0</v>
      </c>
      <c r="Q7" s="987">
        <v>0</v>
      </c>
      <c r="R7" s="987">
        <v>0</v>
      </c>
      <c r="S7" s="987">
        <v>0</v>
      </c>
      <c r="T7" s="987">
        <v>0</v>
      </c>
      <c r="U7" s="987">
        <v>0</v>
      </c>
      <c r="V7" s="987">
        <v>0</v>
      </c>
      <c r="W7" s="987">
        <v>0</v>
      </c>
      <c r="X7" s="987">
        <v>0</v>
      </c>
      <c r="Y7" s="987">
        <v>1.2498437695288088E-4</v>
      </c>
      <c r="Z7" s="987">
        <v>6.5316653093049702E-5</v>
      </c>
      <c r="AA7" s="987">
        <v>0</v>
      </c>
      <c r="AB7" s="987">
        <v>0</v>
      </c>
      <c r="AC7" s="987">
        <v>0</v>
      </c>
      <c r="AD7" s="987">
        <v>0</v>
      </c>
      <c r="AE7" s="987">
        <v>0</v>
      </c>
      <c r="AF7" s="987">
        <v>0</v>
      </c>
      <c r="AG7" s="987">
        <v>0</v>
      </c>
      <c r="AH7" s="987">
        <v>0</v>
      </c>
      <c r="AI7" s="987">
        <v>2.459455869983325E-6</v>
      </c>
      <c r="AJ7" s="987">
        <v>4.5445594049656887E-5</v>
      </c>
      <c r="AK7" s="987">
        <v>7.1046162638875509E-5</v>
      </c>
      <c r="AL7" s="987">
        <v>0</v>
      </c>
      <c r="AM7" s="987">
        <v>0</v>
      </c>
      <c r="AN7" s="987">
        <v>1.0543984777879446E-3</v>
      </c>
      <c r="AO7" s="987">
        <v>0</v>
      </c>
      <c r="AP7" s="987">
        <v>0</v>
      </c>
      <c r="AQ7" s="631">
        <v>2.5232938993332934E-3</v>
      </c>
    </row>
    <row r="8" spans="2:43" ht="16.5" customHeight="1">
      <c r="B8" s="776" t="s">
        <v>267</v>
      </c>
      <c r="C8" s="928" t="s">
        <v>575</v>
      </c>
      <c r="D8" s="629">
        <v>0</v>
      </c>
      <c r="E8" s="987">
        <v>0</v>
      </c>
      <c r="F8" s="987">
        <v>1.556317594302295E-2</v>
      </c>
      <c r="G8" s="987">
        <v>0</v>
      </c>
      <c r="H8" s="987">
        <v>1.2872212764769905E-2</v>
      </c>
      <c r="I8" s="987">
        <v>0</v>
      </c>
      <c r="J8" s="987">
        <v>0</v>
      </c>
      <c r="K8" s="987">
        <v>1.0976225495576581E-4</v>
      </c>
      <c r="L8" s="987">
        <v>0</v>
      </c>
      <c r="M8" s="987">
        <v>0</v>
      </c>
      <c r="N8" s="987">
        <v>0</v>
      </c>
      <c r="O8" s="987">
        <v>0</v>
      </c>
      <c r="P8" s="987">
        <v>0</v>
      </c>
      <c r="Q8" s="987">
        <v>0</v>
      </c>
      <c r="R8" s="987">
        <v>0</v>
      </c>
      <c r="S8" s="987">
        <v>0</v>
      </c>
      <c r="T8" s="987">
        <v>0</v>
      </c>
      <c r="U8" s="987">
        <v>0</v>
      </c>
      <c r="V8" s="987">
        <v>0</v>
      </c>
      <c r="W8" s="987">
        <v>0</v>
      </c>
      <c r="X8" s="987">
        <v>0</v>
      </c>
      <c r="Y8" s="987">
        <v>6.905386826646669E-3</v>
      </c>
      <c r="Z8" s="987">
        <v>0</v>
      </c>
      <c r="AA8" s="987">
        <v>0</v>
      </c>
      <c r="AB8" s="987">
        <v>0</v>
      </c>
      <c r="AC8" s="987">
        <v>0</v>
      </c>
      <c r="AD8" s="987">
        <v>0</v>
      </c>
      <c r="AE8" s="987">
        <v>0</v>
      </c>
      <c r="AF8" s="987">
        <v>0</v>
      </c>
      <c r="AG8" s="987">
        <v>3.8278537606749271E-6</v>
      </c>
      <c r="AH8" s="987">
        <v>0</v>
      </c>
      <c r="AI8" s="987">
        <v>2.459455869983325E-6</v>
      </c>
      <c r="AJ8" s="987">
        <v>4.8475300319634008E-5</v>
      </c>
      <c r="AK8" s="987">
        <v>6.0152417700914604E-4</v>
      </c>
      <c r="AL8" s="987">
        <v>0</v>
      </c>
      <c r="AM8" s="987">
        <v>0</v>
      </c>
      <c r="AN8" s="987">
        <v>3.7782612120734684E-3</v>
      </c>
      <c r="AO8" s="987">
        <v>0</v>
      </c>
      <c r="AP8" s="987">
        <v>0</v>
      </c>
      <c r="AQ8" s="631">
        <v>6.1032332608618102E-4</v>
      </c>
    </row>
    <row r="9" spans="2:43" ht="16.5" customHeight="1">
      <c r="B9" s="776" t="s">
        <v>268</v>
      </c>
      <c r="C9" s="928" t="s">
        <v>3</v>
      </c>
      <c r="D9" s="629">
        <v>5.4224641846240607E-6</v>
      </c>
      <c r="E9" s="987">
        <v>3.8451299949717529E-4</v>
      </c>
      <c r="F9" s="987">
        <v>0</v>
      </c>
      <c r="G9" s="987">
        <v>9.404809888485826E-4</v>
      </c>
      <c r="H9" s="987">
        <v>2.8604917255044233E-4</v>
      </c>
      <c r="I9" s="987">
        <v>2.4465729629221868E-5</v>
      </c>
      <c r="J9" s="987">
        <v>6.433656855865587E-3</v>
      </c>
      <c r="K9" s="987">
        <v>5.3783504928325244E-3</v>
      </c>
      <c r="L9" s="987">
        <v>6.4944013781223081E-2</v>
      </c>
      <c r="M9" s="987">
        <v>9.582215408202377E-5</v>
      </c>
      <c r="N9" s="987">
        <v>5.6255504920920615E-2</v>
      </c>
      <c r="O9" s="987">
        <v>1.7229002153625269E-3</v>
      </c>
      <c r="P9" s="987">
        <v>0.29188280753758206</v>
      </c>
      <c r="Q9" s="987">
        <v>2.0546889714569456E-4</v>
      </c>
      <c r="R9" s="987">
        <v>0</v>
      </c>
      <c r="S9" s="987">
        <v>3.2265003226500322E-5</v>
      </c>
      <c r="T9" s="987">
        <v>2.1899088997897687E-4</v>
      </c>
      <c r="U9" s="987">
        <v>1.8938089663246332E-4</v>
      </c>
      <c r="V9" s="987">
        <v>0</v>
      </c>
      <c r="W9" s="987">
        <v>0</v>
      </c>
      <c r="X9" s="987">
        <v>1.5859170565379429E-4</v>
      </c>
      <c r="Y9" s="987">
        <v>5.6242969628796406E-4</v>
      </c>
      <c r="Z9" s="987">
        <v>8.3809430500019384E-3</v>
      </c>
      <c r="AA9" s="987">
        <v>0.2789115256625409</v>
      </c>
      <c r="AB9" s="987">
        <v>0</v>
      </c>
      <c r="AC9" s="987">
        <v>0</v>
      </c>
      <c r="AD9" s="987">
        <v>1.813812179748787E-6</v>
      </c>
      <c r="AE9" s="987">
        <v>0</v>
      </c>
      <c r="AF9" s="987">
        <v>0</v>
      </c>
      <c r="AG9" s="987">
        <v>0</v>
      </c>
      <c r="AH9" s="987">
        <v>0</v>
      </c>
      <c r="AI9" s="987">
        <v>7.3783676099499746E-6</v>
      </c>
      <c r="AJ9" s="987">
        <v>2.120794388983988E-5</v>
      </c>
      <c r="AK9" s="987">
        <v>9.4728216851834021E-6</v>
      </c>
      <c r="AL9" s="987">
        <v>7.2451517859299159E-5</v>
      </c>
      <c r="AM9" s="987">
        <v>2.9863850704637558E-6</v>
      </c>
      <c r="AN9" s="987">
        <v>1.817928409979215E-5</v>
      </c>
      <c r="AO9" s="987">
        <v>0</v>
      </c>
      <c r="AP9" s="987">
        <v>2.0105891026070638E-4</v>
      </c>
      <c r="AQ9" s="631">
        <v>2.0733075634088164E-2</v>
      </c>
    </row>
    <row r="10" spans="2:43" ht="16.5" customHeight="1">
      <c r="B10" s="776" t="s">
        <v>269</v>
      </c>
      <c r="C10" s="928" t="s">
        <v>4</v>
      </c>
      <c r="D10" s="629">
        <v>8.7979481395525388E-2</v>
      </c>
      <c r="E10" s="987">
        <v>1.8308734360673193E-2</v>
      </c>
      <c r="F10" s="987">
        <v>4.537061461355843E-2</v>
      </c>
      <c r="G10" s="987">
        <v>0</v>
      </c>
      <c r="H10" s="987">
        <v>0.18330170513214075</v>
      </c>
      <c r="I10" s="987">
        <v>2.4465729629221868E-5</v>
      </c>
      <c r="J10" s="987">
        <v>2.6176152893962927E-3</v>
      </c>
      <c r="K10" s="987">
        <v>9.5163875046648961E-3</v>
      </c>
      <c r="L10" s="987">
        <v>0</v>
      </c>
      <c r="M10" s="987">
        <v>3.1940718027341254E-5</v>
      </c>
      <c r="N10" s="987">
        <v>3.2550836747979932E-4</v>
      </c>
      <c r="O10" s="987">
        <v>0</v>
      </c>
      <c r="P10" s="987">
        <v>0</v>
      </c>
      <c r="Q10" s="987">
        <v>0</v>
      </c>
      <c r="R10" s="987">
        <v>0</v>
      </c>
      <c r="S10" s="987">
        <v>0</v>
      </c>
      <c r="T10" s="987">
        <v>0</v>
      </c>
      <c r="U10" s="987">
        <v>0</v>
      </c>
      <c r="V10" s="987">
        <v>0</v>
      </c>
      <c r="W10" s="987">
        <v>0</v>
      </c>
      <c r="X10" s="987">
        <v>0</v>
      </c>
      <c r="Y10" s="987">
        <v>1.687289088863892E-3</v>
      </c>
      <c r="Z10" s="987">
        <v>6.9398943911365304E-5</v>
      </c>
      <c r="AA10" s="987">
        <v>0</v>
      </c>
      <c r="AB10" s="987">
        <v>0</v>
      </c>
      <c r="AC10" s="987">
        <v>0</v>
      </c>
      <c r="AD10" s="987">
        <v>1.4329116220015417E-4</v>
      </c>
      <c r="AE10" s="987">
        <v>0</v>
      </c>
      <c r="AF10" s="987">
        <v>0</v>
      </c>
      <c r="AG10" s="987">
        <v>1.531141504269971E-4</v>
      </c>
      <c r="AH10" s="987">
        <v>0</v>
      </c>
      <c r="AI10" s="987">
        <v>2.5578341047826579E-4</v>
      </c>
      <c r="AJ10" s="987">
        <v>5.2504809658703586E-3</v>
      </c>
      <c r="AK10" s="987">
        <v>9.5470254550506714E-3</v>
      </c>
      <c r="AL10" s="987">
        <v>1.279976815514285E-3</v>
      </c>
      <c r="AM10" s="987">
        <v>2.9863850704637558E-6</v>
      </c>
      <c r="AN10" s="987">
        <v>0.12544917981129902</v>
      </c>
      <c r="AO10" s="987">
        <v>0</v>
      </c>
      <c r="AP10" s="987">
        <v>3.0493934722873803E-3</v>
      </c>
      <c r="AQ10" s="631">
        <v>1.5197228379889386E-2</v>
      </c>
    </row>
    <row r="11" spans="2:43" ht="16.5" customHeight="1">
      <c r="B11" s="776" t="s">
        <v>271</v>
      </c>
      <c r="C11" s="928" t="s">
        <v>5</v>
      </c>
      <c r="D11" s="629">
        <v>5.1459185112082331E-3</v>
      </c>
      <c r="E11" s="987">
        <v>1.39016238279748E-3</v>
      </c>
      <c r="F11" s="987">
        <v>2.4795568451595886E-2</v>
      </c>
      <c r="G11" s="987">
        <v>3.9634555958618835E-3</v>
      </c>
      <c r="H11" s="987">
        <v>1.1651271174615578E-3</v>
      </c>
      <c r="I11" s="987">
        <v>0.27259715952879005</v>
      </c>
      <c r="J11" s="987">
        <v>3.2010596611292013E-3</v>
      </c>
      <c r="K11" s="987">
        <v>1.1415274515399645E-3</v>
      </c>
      <c r="L11" s="987">
        <v>1.7226528854435831E-4</v>
      </c>
      <c r="M11" s="987">
        <v>4.8230484221285291E-3</v>
      </c>
      <c r="N11" s="987">
        <v>2.0487879600199137E-3</v>
      </c>
      <c r="O11" s="987">
        <v>7.6573342905001199E-4</v>
      </c>
      <c r="P11" s="987">
        <v>2.2496294727927164E-4</v>
      </c>
      <c r="Q11" s="987">
        <v>1.1472013423967948E-3</v>
      </c>
      <c r="R11" s="987">
        <v>1.2908350709959289E-3</v>
      </c>
      <c r="S11" s="987">
        <v>1.699290169929017E-3</v>
      </c>
      <c r="T11" s="987">
        <v>1.3139453398738612E-3</v>
      </c>
      <c r="U11" s="987">
        <v>3.1362624245345823E-3</v>
      </c>
      <c r="V11" s="987">
        <v>1.0006556019461026E-3</v>
      </c>
      <c r="W11" s="987">
        <v>1.3828867761452031E-3</v>
      </c>
      <c r="X11" s="987">
        <v>1.252874474664975E-3</v>
      </c>
      <c r="Y11" s="987">
        <v>3.5308086489188851E-3</v>
      </c>
      <c r="Z11" s="987">
        <v>2.7861634835004011E-3</v>
      </c>
      <c r="AA11" s="987">
        <v>1.3746255577256819E-4</v>
      </c>
      <c r="AB11" s="987">
        <v>8.6849749932616579E-4</v>
      </c>
      <c r="AC11" s="987">
        <v>1.8996960486322189E-3</v>
      </c>
      <c r="AD11" s="987">
        <v>4.3767287897338233E-3</v>
      </c>
      <c r="AE11" s="987">
        <v>1.4011085240970061E-3</v>
      </c>
      <c r="AF11" s="987">
        <v>7.549258914416568E-6</v>
      </c>
      <c r="AG11" s="987">
        <v>1.3282652549541998E-3</v>
      </c>
      <c r="AH11" s="987">
        <v>7.4754493336631853E-4</v>
      </c>
      <c r="AI11" s="987">
        <v>3.7506702017245704E-3</v>
      </c>
      <c r="AJ11" s="987">
        <v>5.1505006589611135E-4</v>
      </c>
      <c r="AK11" s="987">
        <v>2.9365747224068543E-3</v>
      </c>
      <c r="AL11" s="987">
        <v>2.9656821310406454E-2</v>
      </c>
      <c r="AM11" s="987">
        <v>2.0635920836904551E-3</v>
      </c>
      <c r="AN11" s="987">
        <v>4.7963011216618293E-3</v>
      </c>
      <c r="AO11" s="987">
        <v>1.9542700801250732E-2</v>
      </c>
      <c r="AP11" s="987">
        <v>4.3562763889819716E-4</v>
      </c>
      <c r="AQ11" s="631">
        <v>6.1368083076287832E-3</v>
      </c>
    </row>
    <row r="12" spans="2:43" ht="16.5" customHeight="1">
      <c r="B12" s="776" t="s">
        <v>273</v>
      </c>
      <c r="C12" s="929" t="s">
        <v>6</v>
      </c>
      <c r="D12" s="629">
        <v>1.9271437712153911E-2</v>
      </c>
      <c r="E12" s="987">
        <v>6.8620781448726674E-3</v>
      </c>
      <c r="F12" s="987">
        <v>1.8464785017145871E-3</v>
      </c>
      <c r="G12" s="987">
        <v>3.0229746070133011E-3</v>
      </c>
      <c r="H12" s="987">
        <v>1.8314123852314904E-2</v>
      </c>
      <c r="I12" s="987">
        <v>4.9665431147320393E-3</v>
      </c>
      <c r="J12" s="987">
        <v>0.29415057595420752</v>
      </c>
      <c r="K12" s="987">
        <v>2.0459684323754748E-2</v>
      </c>
      <c r="L12" s="987">
        <v>0</v>
      </c>
      <c r="M12" s="987">
        <v>6.9311358119330526E-3</v>
      </c>
      <c r="N12" s="987">
        <v>3.2704017156205724E-2</v>
      </c>
      <c r="O12" s="987">
        <v>1.0528834649437665E-3</v>
      </c>
      <c r="P12" s="987">
        <v>4.4992589455854329E-4</v>
      </c>
      <c r="Q12" s="987">
        <v>2.2259130524116912E-3</v>
      </c>
      <c r="R12" s="987">
        <v>1.8866051037632807E-3</v>
      </c>
      <c r="S12" s="987">
        <v>6.7756506775650677E-4</v>
      </c>
      <c r="T12" s="987">
        <v>9.6939967297360423E-3</v>
      </c>
      <c r="U12" s="987">
        <v>6.4332116704542844E-3</v>
      </c>
      <c r="V12" s="987">
        <v>6.7285462889479317E-3</v>
      </c>
      <c r="W12" s="987">
        <v>4.6672428694900601E-3</v>
      </c>
      <c r="X12" s="987">
        <v>1.3797478391880105E-3</v>
      </c>
      <c r="Y12" s="987">
        <v>6.2210973628296466E-2</v>
      </c>
      <c r="Z12" s="987">
        <v>3.9390024105927283E-2</v>
      </c>
      <c r="AA12" s="987">
        <v>3.4422915008047285E-3</v>
      </c>
      <c r="AB12" s="987">
        <v>2.845078015033991E-3</v>
      </c>
      <c r="AC12" s="987">
        <v>3.419452887537994E-3</v>
      </c>
      <c r="AD12" s="987">
        <v>7.8374824286945085E-3</v>
      </c>
      <c r="AE12" s="987">
        <v>4.4299754806008283E-3</v>
      </c>
      <c r="AF12" s="987">
        <v>3.3971665114874554E-4</v>
      </c>
      <c r="AG12" s="987">
        <v>2.3732693316184548E-3</v>
      </c>
      <c r="AH12" s="987">
        <v>1.6741779694743521E-2</v>
      </c>
      <c r="AI12" s="987">
        <v>1.3281061697909954E-3</v>
      </c>
      <c r="AJ12" s="987">
        <v>5.2838077348401069E-3</v>
      </c>
      <c r="AK12" s="987">
        <v>5.6757989930390548E-3</v>
      </c>
      <c r="AL12" s="987">
        <v>1.8547588571980585E-2</v>
      </c>
      <c r="AM12" s="987">
        <v>4.0286334600556067E-3</v>
      </c>
      <c r="AN12" s="987">
        <v>5.9082673324324488E-3</v>
      </c>
      <c r="AO12" s="987">
        <v>0.43189368770764119</v>
      </c>
      <c r="AP12" s="987">
        <v>1.1728436431874538E-3</v>
      </c>
      <c r="AQ12" s="631">
        <v>1.5759126157753971E-2</v>
      </c>
    </row>
    <row r="13" spans="2:43" ht="16.5" customHeight="1">
      <c r="B13" s="776" t="s">
        <v>274</v>
      </c>
      <c r="C13" s="928" t="s">
        <v>7</v>
      </c>
      <c r="D13" s="629">
        <v>8.1537593944191994E-2</v>
      </c>
      <c r="E13" s="987">
        <v>7.0987015291786211E-4</v>
      </c>
      <c r="F13" s="987">
        <v>3.4291743603270903E-3</v>
      </c>
      <c r="G13" s="987">
        <v>8.934569394061535E-3</v>
      </c>
      <c r="H13" s="987">
        <v>7.1233220774146733E-3</v>
      </c>
      <c r="I13" s="987">
        <v>3.0227408956903616E-2</v>
      </c>
      <c r="J13" s="987">
        <v>4.9151246126796652E-2</v>
      </c>
      <c r="K13" s="987">
        <v>0.19606831602748448</v>
      </c>
      <c r="L13" s="987">
        <v>3.7209302325581395E-2</v>
      </c>
      <c r="M13" s="987">
        <v>0.1844257058898684</v>
      </c>
      <c r="N13" s="987">
        <v>4.1645923486386092E-2</v>
      </c>
      <c r="O13" s="987">
        <v>4.6901172529313232E-3</v>
      </c>
      <c r="P13" s="987">
        <v>3.4406097819182722E-3</v>
      </c>
      <c r="Q13" s="987">
        <v>1.1574747872540795E-2</v>
      </c>
      <c r="R13" s="987">
        <v>5.0640452785224903E-3</v>
      </c>
      <c r="S13" s="987">
        <v>4.00086040008604E-3</v>
      </c>
      <c r="T13" s="987">
        <v>1.527096472786732E-2</v>
      </c>
      <c r="U13" s="987">
        <v>1.4479030369809243E-2</v>
      </c>
      <c r="V13" s="987">
        <v>8.9713950519305745E-3</v>
      </c>
      <c r="W13" s="987">
        <v>7.7787381158167671E-3</v>
      </c>
      <c r="X13" s="987">
        <v>1.3956070097533899E-2</v>
      </c>
      <c r="Y13" s="987">
        <v>2.5559305086864142E-2</v>
      </c>
      <c r="Z13" s="987">
        <v>4.7885271298842057E-3</v>
      </c>
      <c r="AA13" s="987">
        <v>3.7229442188403889E-4</v>
      </c>
      <c r="AB13" s="987">
        <v>8.7748195621574678E-3</v>
      </c>
      <c r="AC13" s="987">
        <v>1.4128989361702128E-2</v>
      </c>
      <c r="AD13" s="987">
        <v>9.0690608987439359E-6</v>
      </c>
      <c r="AE13" s="987">
        <v>2.0604537119073619E-5</v>
      </c>
      <c r="AF13" s="987">
        <v>3.7746294572082839E-5</v>
      </c>
      <c r="AG13" s="987">
        <v>3.2153971589669389E-4</v>
      </c>
      <c r="AH13" s="987">
        <v>1.694076647556765E-3</v>
      </c>
      <c r="AI13" s="987">
        <v>8.8540411319399694E-4</v>
      </c>
      <c r="AJ13" s="987">
        <v>4.9475103388726465E-3</v>
      </c>
      <c r="AK13" s="987">
        <v>0.13674175982923661</v>
      </c>
      <c r="AL13" s="987">
        <v>2.5599536310285699E-3</v>
      </c>
      <c r="AM13" s="987">
        <v>5.1813780972546162E-3</v>
      </c>
      <c r="AN13" s="987">
        <v>5.8052513892002935E-3</v>
      </c>
      <c r="AO13" s="987">
        <v>9.3804963846003519E-3</v>
      </c>
      <c r="AP13" s="987">
        <v>7.3386502245157831E-3</v>
      </c>
      <c r="AQ13" s="631">
        <v>2.5338829525444154E-2</v>
      </c>
    </row>
    <row r="14" spans="2:43" ht="16.5" customHeight="1">
      <c r="B14" s="776" t="s">
        <v>277</v>
      </c>
      <c r="C14" s="929" t="s">
        <v>8</v>
      </c>
      <c r="D14" s="629">
        <v>6.6316736977952264E-3</v>
      </c>
      <c r="E14" s="987">
        <v>9.110000295779231E-3</v>
      </c>
      <c r="F14" s="987">
        <v>6.489053020311264E-2</v>
      </c>
      <c r="G14" s="987">
        <v>1.6928657799274487E-2</v>
      </c>
      <c r="H14" s="987">
        <v>3.7395696704155389E-3</v>
      </c>
      <c r="I14" s="987">
        <v>1.8226968573770291E-3</v>
      </c>
      <c r="J14" s="987">
        <v>4.6439018236578812E-3</v>
      </c>
      <c r="K14" s="987">
        <v>5.3783504928325244E-3</v>
      </c>
      <c r="L14" s="987">
        <v>0.32558139534883723</v>
      </c>
      <c r="M14" s="987">
        <v>1.6289766193944039E-3</v>
      </c>
      <c r="N14" s="987">
        <v>1.8285911231953434E-2</v>
      </c>
      <c r="O14" s="987">
        <v>8.66235941612826E-3</v>
      </c>
      <c r="P14" s="987">
        <v>9.8189709930129147E-3</v>
      </c>
      <c r="Q14" s="987">
        <v>2.5169939900347585E-3</v>
      </c>
      <c r="R14" s="987">
        <v>1.2908350709959289E-3</v>
      </c>
      <c r="S14" s="987">
        <v>7.2058507205850721E-4</v>
      </c>
      <c r="T14" s="987">
        <v>1.8249240831581407E-3</v>
      </c>
      <c r="U14" s="987">
        <v>1.2137593829626059E-3</v>
      </c>
      <c r="V14" s="987">
        <v>7.9362340844001242E-4</v>
      </c>
      <c r="W14" s="987">
        <v>0</v>
      </c>
      <c r="X14" s="987">
        <v>2.1568471968916028E-3</v>
      </c>
      <c r="Y14" s="987">
        <v>2.1559805024371952E-3</v>
      </c>
      <c r="Z14" s="987">
        <v>1.6269970056396847E-2</v>
      </c>
      <c r="AA14" s="987">
        <v>5.9338003241825275E-2</v>
      </c>
      <c r="AB14" s="987">
        <v>1.1619897577191458E-2</v>
      </c>
      <c r="AC14" s="987">
        <v>1.1516907294832826E-2</v>
      </c>
      <c r="AD14" s="987">
        <v>1.7648392508955698E-3</v>
      </c>
      <c r="AE14" s="987">
        <v>4.6875321945892486E-4</v>
      </c>
      <c r="AF14" s="987">
        <v>1.6105085684088677E-4</v>
      </c>
      <c r="AG14" s="987">
        <v>0.16692887464927289</v>
      </c>
      <c r="AH14" s="987">
        <v>7.8519108108980216E-4</v>
      </c>
      <c r="AI14" s="987">
        <v>8.6130144566816044E-3</v>
      </c>
      <c r="AJ14" s="987">
        <v>3.0054686198173089E-3</v>
      </c>
      <c r="AK14" s="987">
        <v>2.230849506860691E-3</v>
      </c>
      <c r="AL14" s="987">
        <v>3.6467263989180573E-3</v>
      </c>
      <c r="AM14" s="987">
        <v>2.4040399817233235E-3</v>
      </c>
      <c r="AN14" s="987">
        <v>5.1568569229743736E-3</v>
      </c>
      <c r="AO14" s="987">
        <v>0</v>
      </c>
      <c r="AP14" s="987">
        <v>1.9368675021781381E-2</v>
      </c>
      <c r="AQ14" s="631">
        <v>1.4883592245907516E-2</v>
      </c>
    </row>
    <row r="15" spans="2:43" ht="16.5" customHeight="1">
      <c r="B15" s="776" t="s">
        <v>120</v>
      </c>
      <c r="C15" s="929" t="s">
        <v>576</v>
      </c>
      <c r="D15" s="629">
        <v>4.9073300870847748E-3</v>
      </c>
      <c r="E15" s="987">
        <v>9.6719808335058704E-3</v>
      </c>
      <c r="F15" s="987">
        <v>1.8464785017145872E-2</v>
      </c>
      <c r="G15" s="987">
        <v>5.3741770791347577E-3</v>
      </c>
      <c r="H15" s="987">
        <v>1.5174559763346637E-2</v>
      </c>
      <c r="I15" s="987">
        <v>7.1806916461766178E-3</v>
      </c>
      <c r="J15" s="987">
        <v>4.7069768908722491E-3</v>
      </c>
      <c r="K15" s="987">
        <v>3.1831053937172088E-2</v>
      </c>
      <c r="L15" s="987">
        <v>6.8906115417743323E-4</v>
      </c>
      <c r="M15" s="987">
        <v>0.22249904177845917</v>
      </c>
      <c r="N15" s="987">
        <v>8.061118982882089E-3</v>
      </c>
      <c r="O15" s="987">
        <v>2.0100502512562816E-3</v>
      </c>
      <c r="P15" s="987">
        <v>1.7467711200508153E-3</v>
      </c>
      <c r="Q15" s="987">
        <v>3.5785832919541806E-3</v>
      </c>
      <c r="R15" s="987">
        <v>9.6316155297388548E-3</v>
      </c>
      <c r="S15" s="987">
        <v>1.4605291460529145E-2</v>
      </c>
      <c r="T15" s="987">
        <v>6.0777271665498712E-2</v>
      </c>
      <c r="U15" s="987">
        <v>1.4433119849413494E-2</v>
      </c>
      <c r="V15" s="987">
        <v>4.1130395776543253E-2</v>
      </c>
      <c r="W15" s="987">
        <v>4.0795159896283489E-2</v>
      </c>
      <c r="X15" s="987">
        <v>4.2534295456347633E-2</v>
      </c>
      <c r="Y15" s="987">
        <v>5.3774528183977002E-2</v>
      </c>
      <c r="Z15" s="987">
        <v>1.3298062340663086E-2</v>
      </c>
      <c r="AA15" s="987">
        <v>0</v>
      </c>
      <c r="AB15" s="987">
        <v>3.7974304453295797E-2</v>
      </c>
      <c r="AC15" s="987">
        <v>1.3535334346504559E-2</v>
      </c>
      <c r="AD15" s="987">
        <v>6.3555978778397498E-3</v>
      </c>
      <c r="AE15" s="987">
        <v>3.0855294335812747E-3</v>
      </c>
      <c r="AF15" s="987">
        <v>4.9825108835149345E-4</v>
      </c>
      <c r="AG15" s="987">
        <v>4.0230743024693488E-3</v>
      </c>
      <c r="AH15" s="987">
        <v>1.919953533897667E-3</v>
      </c>
      <c r="AI15" s="987">
        <v>1.7511325794281273E-3</v>
      </c>
      <c r="AJ15" s="987">
        <v>2.3298441216124096E-3</v>
      </c>
      <c r="AK15" s="987">
        <v>2.0334990550860371E-3</v>
      </c>
      <c r="AL15" s="987">
        <v>8.8149346728813964E-3</v>
      </c>
      <c r="AM15" s="987">
        <v>1.3387964270889017E-2</v>
      </c>
      <c r="AN15" s="987">
        <v>2.8814165298170556E-3</v>
      </c>
      <c r="AO15" s="987">
        <v>4.7293335939026772E-2</v>
      </c>
      <c r="AP15" s="987">
        <v>3.8871389317069903E-3</v>
      </c>
      <c r="AQ15" s="631">
        <v>8.8980330672241842E-3</v>
      </c>
    </row>
    <row r="16" spans="2:43" ht="16.5" customHeight="1">
      <c r="B16" s="776" t="s">
        <v>121</v>
      </c>
      <c r="C16" s="928" t="s">
        <v>9</v>
      </c>
      <c r="D16" s="629">
        <v>2.6624299146504136E-3</v>
      </c>
      <c r="E16" s="987">
        <v>5.3240261468839661E-4</v>
      </c>
      <c r="F16" s="987">
        <v>0</v>
      </c>
      <c r="G16" s="987">
        <v>1.007658202337767E-3</v>
      </c>
      <c r="H16" s="987">
        <v>4.6884157061926161E-3</v>
      </c>
      <c r="I16" s="987">
        <v>3.7921880925293893E-4</v>
      </c>
      <c r="J16" s="987">
        <v>1.9237895500382393E-3</v>
      </c>
      <c r="K16" s="987">
        <v>1.1151845103505807E-2</v>
      </c>
      <c r="L16" s="987">
        <v>1.0508182601205857E-2</v>
      </c>
      <c r="M16" s="987">
        <v>3.162131084706784E-3</v>
      </c>
      <c r="N16" s="987">
        <v>8.9706276567227058E-2</v>
      </c>
      <c r="O16" s="987">
        <v>1.407035175879397E-2</v>
      </c>
      <c r="P16" s="987">
        <v>3.6126402710141858E-3</v>
      </c>
      <c r="Q16" s="987">
        <v>3.7669297810044005E-3</v>
      </c>
      <c r="R16" s="987">
        <v>1.4298480786416443E-2</v>
      </c>
      <c r="S16" s="987">
        <v>4.484835448483545E-3</v>
      </c>
      <c r="T16" s="987">
        <v>3.3739196449427702E-2</v>
      </c>
      <c r="U16" s="987">
        <v>3.819468356173817E-2</v>
      </c>
      <c r="V16" s="987">
        <v>7.9362340844001244E-3</v>
      </c>
      <c r="W16" s="987">
        <v>2.0743301642178048E-3</v>
      </c>
      <c r="X16" s="987">
        <v>2.1727063674569819E-3</v>
      </c>
      <c r="Y16" s="987">
        <v>4.9056367954005749E-3</v>
      </c>
      <c r="Z16" s="987">
        <v>5.5690611343461496E-2</v>
      </c>
      <c r="AA16" s="987">
        <v>3.4365638943142048E-5</v>
      </c>
      <c r="AB16" s="987">
        <v>4.4922284447905126E-3</v>
      </c>
      <c r="AC16" s="987">
        <v>4.9867021276595741E-4</v>
      </c>
      <c r="AD16" s="987">
        <v>2.2672652246859837E-4</v>
      </c>
      <c r="AE16" s="987">
        <v>5.1511342797684046E-6</v>
      </c>
      <c r="AF16" s="987">
        <v>8.8074687334859964E-5</v>
      </c>
      <c r="AG16" s="987">
        <v>1.5311415042699708E-5</v>
      </c>
      <c r="AH16" s="987">
        <v>5.3780211033548094E-6</v>
      </c>
      <c r="AI16" s="987">
        <v>1.9921592546864932E-4</v>
      </c>
      <c r="AJ16" s="987">
        <v>2.2328935209731415E-3</v>
      </c>
      <c r="AK16" s="987">
        <v>8.1782027215416707E-4</v>
      </c>
      <c r="AL16" s="987">
        <v>5.5546163692129352E-4</v>
      </c>
      <c r="AM16" s="987">
        <v>1.0422483895918507E-3</v>
      </c>
      <c r="AN16" s="987">
        <v>1.3937451143173983E-3</v>
      </c>
      <c r="AO16" s="987">
        <v>4.9833887043189366E-3</v>
      </c>
      <c r="AP16" s="987">
        <v>4.6913745727498153E-3</v>
      </c>
      <c r="AQ16" s="631">
        <v>8.8505760299670208E-3</v>
      </c>
    </row>
    <row r="17" spans="2:43" ht="16.5" customHeight="1">
      <c r="B17" s="776" t="s">
        <v>123</v>
      </c>
      <c r="C17" s="928" t="s">
        <v>10</v>
      </c>
      <c r="D17" s="629">
        <v>1.6267392553872182E-5</v>
      </c>
      <c r="E17" s="987">
        <v>0</v>
      </c>
      <c r="F17" s="987">
        <v>0</v>
      </c>
      <c r="G17" s="987">
        <v>4.4336960902861752E-3</v>
      </c>
      <c r="H17" s="987">
        <v>0</v>
      </c>
      <c r="I17" s="987">
        <v>3.6698594443832801E-5</v>
      </c>
      <c r="J17" s="987">
        <v>1.3718827119125149E-3</v>
      </c>
      <c r="K17" s="987">
        <v>0</v>
      </c>
      <c r="L17" s="987">
        <v>0</v>
      </c>
      <c r="M17" s="987">
        <v>2.3636131340232527E-3</v>
      </c>
      <c r="N17" s="987">
        <v>6.9505610232451272E-3</v>
      </c>
      <c r="O17" s="987">
        <v>0.34194783441014598</v>
      </c>
      <c r="P17" s="987">
        <v>2.1172983273343214E-4</v>
      </c>
      <c r="Q17" s="987">
        <v>0.25548345119257571</v>
      </c>
      <c r="R17" s="987">
        <v>0.1165723364114785</v>
      </c>
      <c r="S17" s="987">
        <v>8.7416648741664868E-2</v>
      </c>
      <c r="T17" s="987">
        <v>1.3329245503387059E-2</v>
      </c>
      <c r="U17" s="987">
        <v>8.3729311571746658E-3</v>
      </c>
      <c r="V17" s="987">
        <v>4.8687070839515546E-2</v>
      </c>
      <c r="W17" s="987">
        <v>7.9515989628349184E-3</v>
      </c>
      <c r="X17" s="987">
        <v>4.7228609943699942E-2</v>
      </c>
      <c r="Y17" s="987">
        <v>3.4683164604424445E-3</v>
      </c>
      <c r="Z17" s="987">
        <v>2.0974810224505584E-2</v>
      </c>
      <c r="AA17" s="987">
        <v>0</v>
      </c>
      <c r="AB17" s="987">
        <v>2.9948189631936749E-5</v>
      </c>
      <c r="AC17" s="987">
        <v>0</v>
      </c>
      <c r="AD17" s="987">
        <v>0</v>
      </c>
      <c r="AE17" s="987">
        <v>0</v>
      </c>
      <c r="AF17" s="987">
        <v>0</v>
      </c>
      <c r="AG17" s="987">
        <v>1.0335205153822304E-4</v>
      </c>
      <c r="AH17" s="987">
        <v>0</v>
      </c>
      <c r="AI17" s="987">
        <v>1.96756469598666E-5</v>
      </c>
      <c r="AJ17" s="987">
        <v>0</v>
      </c>
      <c r="AK17" s="987">
        <v>1.5788036141972335E-6</v>
      </c>
      <c r="AL17" s="987">
        <v>0</v>
      </c>
      <c r="AM17" s="987">
        <v>1.3438732817086901E-4</v>
      </c>
      <c r="AN17" s="987">
        <v>1.817928409979215E-5</v>
      </c>
      <c r="AO17" s="987">
        <v>0</v>
      </c>
      <c r="AP17" s="987">
        <v>4.8924334830105221E-3</v>
      </c>
      <c r="AQ17" s="631">
        <v>8.2249179469440006E-3</v>
      </c>
    </row>
    <row r="18" spans="2:43" ht="16.5" customHeight="1">
      <c r="B18" s="776" t="s">
        <v>125</v>
      </c>
      <c r="C18" s="928" t="s">
        <v>11</v>
      </c>
      <c r="D18" s="629">
        <v>0</v>
      </c>
      <c r="E18" s="987">
        <v>0</v>
      </c>
      <c r="F18" s="987">
        <v>0</v>
      </c>
      <c r="G18" s="987">
        <v>1.1420126293161361E-3</v>
      </c>
      <c r="H18" s="987">
        <v>2.6651410710797309E-3</v>
      </c>
      <c r="I18" s="987">
        <v>0</v>
      </c>
      <c r="J18" s="987">
        <v>5.2825368792033616E-4</v>
      </c>
      <c r="K18" s="987">
        <v>4.4124426492217856E-3</v>
      </c>
      <c r="L18" s="987">
        <v>0</v>
      </c>
      <c r="M18" s="987">
        <v>2.1719688258592055E-3</v>
      </c>
      <c r="N18" s="987">
        <v>7.2569218396967032E-3</v>
      </c>
      <c r="O18" s="987">
        <v>4.6901172529313232E-3</v>
      </c>
      <c r="P18" s="987">
        <v>0.16976762650857505</v>
      </c>
      <c r="Q18" s="987">
        <v>5.6041641696488197E-2</v>
      </c>
      <c r="R18" s="987">
        <v>4.3193327375633007E-2</v>
      </c>
      <c r="S18" s="987">
        <v>2.1574532157453214E-2</v>
      </c>
      <c r="T18" s="987">
        <v>6.6193646344312074E-2</v>
      </c>
      <c r="U18" s="987">
        <v>5.4579000527970982E-2</v>
      </c>
      <c r="V18" s="987">
        <v>7.2564783823884607E-2</v>
      </c>
      <c r="W18" s="987">
        <v>4.7363872082973206E-2</v>
      </c>
      <c r="X18" s="987">
        <v>3.0719213385139957E-2</v>
      </c>
      <c r="Y18" s="987">
        <v>1.4716910386201725E-2</v>
      </c>
      <c r="Z18" s="987">
        <v>8.5360701010979319E-3</v>
      </c>
      <c r="AA18" s="987">
        <v>3.5224779916720602E-4</v>
      </c>
      <c r="AB18" s="987">
        <v>2.6953370668743076E-4</v>
      </c>
      <c r="AC18" s="987">
        <v>0</v>
      </c>
      <c r="AD18" s="987">
        <v>1.269668525824151E-5</v>
      </c>
      <c r="AE18" s="987">
        <v>0</v>
      </c>
      <c r="AF18" s="987">
        <v>0</v>
      </c>
      <c r="AG18" s="987">
        <v>3.8278537606749271E-6</v>
      </c>
      <c r="AH18" s="987">
        <v>1.2907250648051542E-4</v>
      </c>
      <c r="AI18" s="987">
        <v>1.3527007284908286E-4</v>
      </c>
      <c r="AJ18" s="987">
        <v>5.4534712859588264E-5</v>
      </c>
      <c r="AK18" s="987">
        <v>1.1272657805368248E-3</v>
      </c>
      <c r="AL18" s="987">
        <v>2.4150505953099717E-4</v>
      </c>
      <c r="AM18" s="987">
        <v>4.2406668000585329E-4</v>
      </c>
      <c r="AN18" s="987">
        <v>3.6358568199584303E-4</v>
      </c>
      <c r="AO18" s="987">
        <v>9.7713504006253669E-4</v>
      </c>
      <c r="AP18" s="987">
        <v>3.8201192949534214E-3</v>
      </c>
      <c r="AQ18" s="631">
        <v>8.6883504434246746E-3</v>
      </c>
    </row>
    <row r="19" spans="2:43" ht="16.5" customHeight="1">
      <c r="B19" s="776" t="s">
        <v>127</v>
      </c>
      <c r="C19" s="928" t="s">
        <v>12</v>
      </c>
      <c r="D19" s="629">
        <v>1.7731457883720678E-3</v>
      </c>
      <c r="E19" s="987">
        <v>6.8029222987961782E-4</v>
      </c>
      <c r="F19" s="987">
        <v>1.0551305724083356E-3</v>
      </c>
      <c r="G19" s="987">
        <v>2.3243315867257825E-2</v>
      </c>
      <c r="H19" s="987">
        <v>5.4698183238913846E-3</v>
      </c>
      <c r="I19" s="987">
        <v>5.7494464628671388E-3</v>
      </c>
      <c r="J19" s="987">
        <v>4.7937051082920061E-3</v>
      </c>
      <c r="K19" s="987">
        <v>1.2106776721620969E-2</v>
      </c>
      <c r="L19" s="987">
        <v>0</v>
      </c>
      <c r="M19" s="987">
        <v>7.9851795068353135E-3</v>
      </c>
      <c r="N19" s="987">
        <v>7.8887910236280778E-3</v>
      </c>
      <c r="O19" s="987">
        <v>3.3022254127781764E-3</v>
      </c>
      <c r="P19" s="987">
        <v>3.9699343637518528E-4</v>
      </c>
      <c r="Q19" s="987">
        <v>6.1041384860366761E-2</v>
      </c>
      <c r="R19" s="987">
        <v>3.4356071889583957E-2</v>
      </c>
      <c r="S19" s="987">
        <v>3.0027963002796299E-2</v>
      </c>
      <c r="T19" s="987">
        <v>2.0950128474655456E-2</v>
      </c>
      <c r="U19" s="987">
        <v>2.2441636250946903E-2</v>
      </c>
      <c r="V19" s="987">
        <v>2.6500120768779546E-2</v>
      </c>
      <c r="W19" s="987">
        <v>2.26447709593777E-2</v>
      </c>
      <c r="X19" s="987">
        <v>1.0102291650146698E-2</v>
      </c>
      <c r="Y19" s="987">
        <v>1.3154605674290713E-2</v>
      </c>
      <c r="Z19" s="987">
        <v>8.4695287607593872E-2</v>
      </c>
      <c r="AA19" s="987">
        <v>3.5511160241246786E-4</v>
      </c>
      <c r="AB19" s="987">
        <v>7.4870474079841869E-4</v>
      </c>
      <c r="AC19" s="987">
        <v>1.6622340425531914E-4</v>
      </c>
      <c r="AD19" s="987">
        <v>2.5828685439622727E-3</v>
      </c>
      <c r="AE19" s="987">
        <v>1.1847608843467332E-4</v>
      </c>
      <c r="AF19" s="987">
        <v>3.5229874933943986E-4</v>
      </c>
      <c r="AG19" s="987">
        <v>7.8853787469903495E-4</v>
      </c>
      <c r="AH19" s="987">
        <v>4.2486366716502997E-4</v>
      </c>
      <c r="AI19" s="987">
        <v>3.3571572625272386E-3</v>
      </c>
      <c r="AJ19" s="987">
        <v>1.5754472603881053E-4</v>
      </c>
      <c r="AK19" s="987">
        <v>3.3154875898141909E-4</v>
      </c>
      <c r="AL19" s="987">
        <v>2.6807061607940687E-3</v>
      </c>
      <c r="AM19" s="987">
        <v>1.149758252128546E-3</v>
      </c>
      <c r="AN19" s="987">
        <v>2.2966495579404083E-3</v>
      </c>
      <c r="AO19" s="987">
        <v>3.9085401602501464E-4</v>
      </c>
      <c r="AP19" s="987">
        <v>5.830708397560485E-3</v>
      </c>
      <c r="AQ19" s="631">
        <v>1.1125446866923527E-2</v>
      </c>
    </row>
    <row r="20" spans="2:43" ht="16.5" customHeight="1">
      <c r="B20" s="776" t="s">
        <v>128</v>
      </c>
      <c r="C20" s="928" t="s">
        <v>418</v>
      </c>
      <c r="D20" s="629">
        <v>0</v>
      </c>
      <c r="E20" s="987">
        <v>2.9577923038244256E-5</v>
      </c>
      <c r="F20" s="987">
        <v>0</v>
      </c>
      <c r="G20" s="987">
        <v>2.1496708316539031E-3</v>
      </c>
      <c r="H20" s="987">
        <v>0</v>
      </c>
      <c r="I20" s="987">
        <v>0</v>
      </c>
      <c r="J20" s="987">
        <v>4.4940985390237557E-4</v>
      </c>
      <c r="K20" s="987">
        <v>0</v>
      </c>
      <c r="L20" s="987">
        <v>0</v>
      </c>
      <c r="M20" s="987">
        <v>3.8328861632809508E-4</v>
      </c>
      <c r="N20" s="987">
        <v>1.7232795925401141E-4</v>
      </c>
      <c r="O20" s="987">
        <v>5.2644173247188327E-4</v>
      </c>
      <c r="P20" s="987">
        <v>0</v>
      </c>
      <c r="Q20" s="987">
        <v>1.3013030152560657E-3</v>
      </c>
      <c r="R20" s="987">
        <v>0.13782146758018071</v>
      </c>
      <c r="S20" s="987">
        <v>5.0354915035491506E-2</v>
      </c>
      <c r="T20" s="987">
        <v>5.4163746788133613E-3</v>
      </c>
      <c r="U20" s="987">
        <v>2.4820375088951633E-3</v>
      </c>
      <c r="V20" s="987">
        <v>1.2905006728546289E-2</v>
      </c>
      <c r="W20" s="987">
        <v>2.0743301642178048E-3</v>
      </c>
      <c r="X20" s="987">
        <v>1.0990405201807945E-2</v>
      </c>
      <c r="Y20" s="987">
        <v>1.5310586176727908E-3</v>
      </c>
      <c r="Z20" s="987">
        <v>6.3050981688884539E-3</v>
      </c>
      <c r="AA20" s="987">
        <v>0</v>
      </c>
      <c r="AB20" s="987">
        <v>1.0451918181545925E-2</v>
      </c>
      <c r="AC20" s="987">
        <v>0</v>
      </c>
      <c r="AD20" s="987">
        <v>5.441436539246361E-6</v>
      </c>
      <c r="AE20" s="987">
        <v>0</v>
      </c>
      <c r="AF20" s="987">
        <v>0</v>
      </c>
      <c r="AG20" s="987">
        <v>5.7417806410123908E-5</v>
      </c>
      <c r="AH20" s="987">
        <v>0</v>
      </c>
      <c r="AI20" s="987">
        <v>2.2872939590844922E-4</v>
      </c>
      <c r="AJ20" s="987">
        <v>0</v>
      </c>
      <c r="AK20" s="987">
        <v>0</v>
      </c>
      <c r="AL20" s="987">
        <v>0</v>
      </c>
      <c r="AM20" s="987">
        <v>7.0598143065763183E-3</v>
      </c>
      <c r="AN20" s="987">
        <v>3.0298806832986917E-6</v>
      </c>
      <c r="AO20" s="987">
        <v>0</v>
      </c>
      <c r="AP20" s="987">
        <v>0</v>
      </c>
      <c r="AQ20" s="631">
        <v>2.3479934147711159E-3</v>
      </c>
    </row>
    <row r="21" spans="2:43" ht="16.5" customHeight="1">
      <c r="B21" s="776" t="s">
        <v>129</v>
      </c>
      <c r="C21" s="928" t="s">
        <v>419</v>
      </c>
      <c r="D21" s="629">
        <v>0</v>
      </c>
      <c r="E21" s="987">
        <v>1.7746753822946553E-4</v>
      </c>
      <c r="F21" s="987">
        <v>0</v>
      </c>
      <c r="G21" s="987">
        <v>2.0824936181647186E-3</v>
      </c>
      <c r="H21" s="987">
        <v>0</v>
      </c>
      <c r="I21" s="987">
        <v>0</v>
      </c>
      <c r="J21" s="987">
        <v>3.153753360718425E-5</v>
      </c>
      <c r="K21" s="987">
        <v>0</v>
      </c>
      <c r="L21" s="987">
        <v>1.7226528854435831E-4</v>
      </c>
      <c r="M21" s="987">
        <v>2.5871981602146417E-3</v>
      </c>
      <c r="N21" s="987">
        <v>3.0636081645157582E-4</v>
      </c>
      <c r="O21" s="987">
        <v>5.2644173247188327E-4</v>
      </c>
      <c r="P21" s="987">
        <v>1.3233114545839509E-5</v>
      </c>
      <c r="Q21" s="987">
        <v>4.1093779429138912E-4</v>
      </c>
      <c r="R21" s="987">
        <v>7.2485353986694468E-3</v>
      </c>
      <c r="S21" s="987">
        <v>0.13124327812432782</v>
      </c>
      <c r="T21" s="987">
        <v>4.5258117262321886E-4</v>
      </c>
      <c r="U21" s="987">
        <v>2.6800266281018295E-3</v>
      </c>
      <c r="V21" s="987">
        <v>2.2428487629826436E-3</v>
      </c>
      <c r="W21" s="987">
        <v>5.185825410544512E-4</v>
      </c>
      <c r="X21" s="987">
        <v>9.9912774561890412E-4</v>
      </c>
      <c r="Y21" s="987">
        <v>2.8121484814398203E-4</v>
      </c>
      <c r="Z21" s="987">
        <v>8.3686961775469919E-5</v>
      </c>
      <c r="AA21" s="987">
        <v>0</v>
      </c>
      <c r="AB21" s="987">
        <v>2.3958551705549399E-4</v>
      </c>
      <c r="AC21" s="987">
        <v>0</v>
      </c>
      <c r="AD21" s="987">
        <v>3.627624359497574E-6</v>
      </c>
      <c r="AE21" s="987">
        <v>0</v>
      </c>
      <c r="AF21" s="987">
        <v>0</v>
      </c>
      <c r="AG21" s="987">
        <v>3.4450683846074342E-5</v>
      </c>
      <c r="AH21" s="987">
        <v>0</v>
      </c>
      <c r="AI21" s="987">
        <v>1.2297279349916625E-5</v>
      </c>
      <c r="AJ21" s="987">
        <v>0</v>
      </c>
      <c r="AK21" s="987">
        <v>0</v>
      </c>
      <c r="AL21" s="987">
        <v>0</v>
      </c>
      <c r="AM21" s="987">
        <v>1.0311987648311349E-2</v>
      </c>
      <c r="AN21" s="987">
        <v>3.0298806832986917E-6</v>
      </c>
      <c r="AO21" s="987">
        <v>0</v>
      </c>
      <c r="AP21" s="987">
        <v>0</v>
      </c>
      <c r="AQ21" s="631">
        <v>2.7562207862791696E-3</v>
      </c>
    </row>
    <row r="22" spans="2:43" ht="16.5" customHeight="1">
      <c r="B22" s="776" t="s">
        <v>131</v>
      </c>
      <c r="C22" s="928" t="s">
        <v>420</v>
      </c>
      <c r="D22" s="629">
        <v>1.5725146135409776E-4</v>
      </c>
      <c r="E22" s="987">
        <v>2.9577923038244256E-5</v>
      </c>
      <c r="F22" s="987">
        <v>0</v>
      </c>
      <c r="G22" s="987">
        <v>0</v>
      </c>
      <c r="H22" s="987">
        <v>0</v>
      </c>
      <c r="I22" s="987">
        <v>0</v>
      </c>
      <c r="J22" s="987">
        <v>0</v>
      </c>
      <c r="K22" s="987">
        <v>0</v>
      </c>
      <c r="L22" s="987">
        <v>0</v>
      </c>
      <c r="M22" s="987">
        <v>0</v>
      </c>
      <c r="N22" s="987">
        <v>0</v>
      </c>
      <c r="O22" s="987">
        <v>0</v>
      </c>
      <c r="P22" s="987">
        <v>0</v>
      </c>
      <c r="Q22" s="987">
        <v>3.4244816190949095E-5</v>
      </c>
      <c r="R22" s="987">
        <v>1.68801509284083E-3</v>
      </c>
      <c r="S22" s="987">
        <v>5.8077005807700578E-3</v>
      </c>
      <c r="T22" s="987">
        <v>6.7916374678813368E-2</v>
      </c>
      <c r="U22" s="987">
        <v>1.0903748593990312E-4</v>
      </c>
      <c r="V22" s="987">
        <v>4.140643870121804E-4</v>
      </c>
      <c r="W22" s="987">
        <v>3.4572169403630077E-4</v>
      </c>
      <c r="X22" s="987">
        <v>4.4405677583062405E-4</v>
      </c>
      <c r="Y22" s="987">
        <v>1.8747656542932134E-4</v>
      </c>
      <c r="Z22" s="987">
        <v>1.7349735977841325E-4</v>
      </c>
      <c r="AA22" s="987">
        <v>0</v>
      </c>
      <c r="AB22" s="987">
        <v>1.19792758527747E-4</v>
      </c>
      <c r="AC22" s="987">
        <v>2.3746200607902735E-5</v>
      </c>
      <c r="AD22" s="987">
        <v>8.5067791230218116E-4</v>
      </c>
      <c r="AE22" s="987">
        <v>1.0302268559536809E-5</v>
      </c>
      <c r="AF22" s="987">
        <v>0</v>
      </c>
      <c r="AG22" s="987">
        <v>1.1483561282024781E-5</v>
      </c>
      <c r="AH22" s="987">
        <v>1.12938443170451E-4</v>
      </c>
      <c r="AI22" s="987">
        <v>2.1520238862354091E-3</v>
      </c>
      <c r="AJ22" s="987">
        <v>0</v>
      </c>
      <c r="AK22" s="987">
        <v>9.5012401502389526E-3</v>
      </c>
      <c r="AL22" s="987">
        <v>0</v>
      </c>
      <c r="AM22" s="987">
        <v>3.5866484696269706E-3</v>
      </c>
      <c r="AN22" s="987">
        <v>9.5441241523908787E-4</v>
      </c>
      <c r="AO22" s="987">
        <v>2.4721516513582176E-2</v>
      </c>
      <c r="AP22" s="987">
        <v>0</v>
      </c>
      <c r="AQ22" s="631">
        <v>2.3525131326051314E-3</v>
      </c>
    </row>
    <row r="23" spans="2:43" ht="16.5" customHeight="1">
      <c r="B23" s="776" t="s">
        <v>133</v>
      </c>
      <c r="C23" s="928" t="s">
        <v>14</v>
      </c>
      <c r="D23" s="629">
        <v>0</v>
      </c>
      <c r="E23" s="987">
        <v>0</v>
      </c>
      <c r="F23" s="987">
        <v>0</v>
      </c>
      <c r="G23" s="987">
        <v>0</v>
      </c>
      <c r="H23" s="987">
        <v>0</v>
      </c>
      <c r="I23" s="987">
        <v>0</v>
      </c>
      <c r="J23" s="987">
        <v>0</v>
      </c>
      <c r="K23" s="987">
        <v>1.097622549557658E-5</v>
      </c>
      <c r="L23" s="987">
        <v>0</v>
      </c>
      <c r="M23" s="987">
        <v>0</v>
      </c>
      <c r="N23" s="987">
        <v>0</v>
      </c>
      <c r="O23" s="987">
        <v>0</v>
      </c>
      <c r="P23" s="987">
        <v>2.6466229091679018E-5</v>
      </c>
      <c r="Q23" s="987">
        <v>3.4244816190949095E-5</v>
      </c>
      <c r="R23" s="987">
        <v>2.6809651474530832E-3</v>
      </c>
      <c r="S23" s="987">
        <v>8.6792858679285868E-3</v>
      </c>
      <c r="T23" s="987">
        <v>9.9947442186405042E-2</v>
      </c>
      <c r="U23" s="987">
        <v>0.29162936436884512</v>
      </c>
      <c r="V23" s="987">
        <v>0.14619923398088402</v>
      </c>
      <c r="W23" s="987">
        <v>0.29317199654278309</v>
      </c>
      <c r="X23" s="987">
        <v>2.2266275473792722E-2</v>
      </c>
      <c r="Y23" s="987">
        <v>1.2217222847144106E-2</v>
      </c>
      <c r="Z23" s="987">
        <v>2.1023797714325371E-4</v>
      </c>
      <c r="AA23" s="987">
        <v>5.7276064905236752E-6</v>
      </c>
      <c r="AB23" s="987">
        <v>2.9948189631936749E-5</v>
      </c>
      <c r="AC23" s="987">
        <v>0</v>
      </c>
      <c r="AD23" s="987">
        <v>2.9020994875980592E-5</v>
      </c>
      <c r="AE23" s="987">
        <v>3.6057939958378836E-5</v>
      </c>
      <c r="AF23" s="987">
        <v>0</v>
      </c>
      <c r="AG23" s="987">
        <v>0</v>
      </c>
      <c r="AH23" s="987">
        <v>1.0487141151541879E-3</v>
      </c>
      <c r="AI23" s="987">
        <v>1.4707546102500284E-3</v>
      </c>
      <c r="AJ23" s="987">
        <v>8.9376334964325207E-4</v>
      </c>
      <c r="AK23" s="987">
        <v>3.1576072283944671E-6</v>
      </c>
      <c r="AL23" s="987">
        <v>0</v>
      </c>
      <c r="AM23" s="987">
        <v>1.0386647275072942E-2</v>
      </c>
      <c r="AN23" s="987">
        <v>6.0597613665973834E-6</v>
      </c>
      <c r="AO23" s="987">
        <v>3.5958569474301351E-2</v>
      </c>
      <c r="AP23" s="987">
        <v>0</v>
      </c>
      <c r="AQ23" s="631">
        <v>1.971145798510656E-2</v>
      </c>
    </row>
    <row r="24" spans="2:43" ht="16.5" customHeight="1">
      <c r="B24" s="776" t="s">
        <v>135</v>
      </c>
      <c r="C24" s="928" t="s">
        <v>13</v>
      </c>
      <c r="D24" s="629">
        <v>1.0844928369248121E-5</v>
      </c>
      <c r="E24" s="987">
        <v>0</v>
      </c>
      <c r="F24" s="987">
        <v>2.3740437879187551E-3</v>
      </c>
      <c r="G24" s="987">
        <v>0</v>
      </c>
      <c r="H24" s="987">
        <v>0</v>
      </c>
      <c r="I24" s="987">
        <v>0</v>
      </c>
      <c r="J24" s="987">
        <v>4.7306300410776378E-5</v>
      </c>
      <c r="K24" s="987">
        <v>0</v>
      </c>
      <c r="L24" s="987">
        <v>0</v>
      </c>
      <c r="M24" s="987">
        <v>3.1940718027341254E-5</v>
      </c>
      <c r="N24" s="987">
        <v>1.9147551028223489E-5</v>
      </c>
      <c r="O24" s="987">
        <v>0</v>
      </c>
      <c r="P24" s="987">
        <v>0</v>
      </c>
      <c r="Q24" s="987">
        <v>5.9928428334160913E-4</v>
      </c>
      <c r="R24" s="987">
        <v>6.6527653659020948E-3</v>
      </c>
      <c r="S24" s="987">
        <v>2.6672402667240268E-2</v>
      </c>
      <c r="T24" s="987">
        <v>1.056996028965195E-2</v>
      </c>
      <c r="U24" s="987">
        <v>2.1084406491747584E-2</v>
      </c>
      <c r="V24" s="987">
        <v>8.6297919326455266E-2</v>
      </c>
      <c r="W24" s="987">
        <v>1.8150388936905792E-2</v>
      </c>
      <c r="X24" s="987">
        <v>2.6135913091745303E-2</v>
      </c>
      <c r="Y24" s="987">
        <v>2.5934258217722786E-3</v>
      </c>
      <c r="Z24" s="987">
        <v>7.2930125469208304E-3</v>
      </c>
      <c r="AA24" s="987">
        <v>2.8638032452618376E-6</v>
      </c>
      <c r="AB24" s="987">
        <v>1.796891377916205E-4</v>
      </c>
      <c r="AC24" s="987">
        <v>0</v>
      </c>
      <c r="AD24" s="987">
        <v>2.0496077631161294E-4</v>
      </c>
      <c r="AE24" s="987">
        <v>0</v>
      </c>
      <c r="AF24" s="987">
        <v>5.0328392762777117E-6</v>
      </c>
      <c r="AG24" s="987">
        <v>1.8756483427307142E-4</v>
      </c>
      <c r="AH24" s="987">
        <v>1.8285271751406352E-4</v>
      </c>
      <c r="AI24" s="987">
        <v>1.3994303900205119E-3</v>
      </c>
      <c r="AJ24" s="987">
        <v>6.574462605850363E-4</v>
      </c>
      <c r="AK24" s="987">
        <v>6.3152144567889338E-5</v>
      </c>
      <c r="AL24" s="987">
        <v>0</v>
      </c>
      <c r="AM24" s="987">
        <v>6.8746584322075654E-3</v>
      </c>
      <c r="AN24" s="987">
        <v>1.2725498869854506E-4</v>
      </c>
      <c r="AO24" s="987">
        <v>0</v>
      </c>
      <c r="AP24" s="987">
        <v>1.1393338248106696E-3</v>
      </c>
      <c r="AQ24" s="631">
        <v>3.5499155216311275E-3</v>
      </c>
    </row>
    <row r="25" spans="2:43" ht="16.5" customHeight="1">
      <c r="B25" s="776" t="s">
        <v>136</v>
      </c>
      <c r="C25" s="928" t="s">
        <v>577</v>
      </c>
      <c r="D25" s="629">
        <v>0</v>
      </c>
      <c r="E25" s="987">
        <v>8.8733769114732763E-5</v>
      </c>
      <c r="F25" s="987">
        <v>0</v>
      </c>
      <c r="G25" s="987">
        <v>0</v>
      </c>
      <c r="H25" s="987">
        <v>1.3953618173192309E-5</v>
      </c>
      <c r="I25" s="987">
        <v>0</v>
      </c>
      <c r="J25" s="987">
        <v>0</v>
      </c>
      <c r="K25" s="987">
        <v>9.8786029460189224E-5</v>
      </c>
      <c r="L25" s="987">
        <v>0</v>
      </c>
      <c r="M25" s="987">
        <v>0</v>
      </c>
      <c r="N25" s="987">
        <v>0</v>
      </c>
      <c r="O25" s="987">
        <v>0</v>
      </c>
      <c r="P25" s="987">
        <v>0</v>
      </c>
      <c r="Q25" s="987">
        <v>8.5612040477372735E-5</v>
      </c>
      <c r="R25" s="987">
        <v>9.9295005461225294E-5</v>
      </c>
      <c r="S25" s="987">
        <v>3.7642503764250375E-4</v>
      </c>
      <c r="T25" s="987">
        <v>4.3798177995795373E-5</v>
      </c>
      <c r="U25" s="987">
        <v>4.5910520395748689E-5</v>
      </c>
      <c r="V25" s="987">
        <v>0</v>
      </c>
      <c r="W25" s="987">
        <v>3.1287813310285219E-2</v>
      </c>
      <c r="X25" s="987">
        <v>1.5859170565379432E-5</v>
      </c>
      <c r="Y25" s="987">
        <v>0</v>
      </c>
      <c r="Z25" s="987">
        <v>1.8901006488801257E-3</v>
      </c>
      <c r="AA25" s="987">
        <v>1.7182819471571024E-5</v>
      </c>
      <c r="AB25" s="987">
        <v>0</v>
      </c>
      <c r="AC25" s="987">
        <v>2.3746200607902735E-5</v>
      </c>
      <c r="AD25" s="987">
        <v>2.9383757311930351E-4</v>
      </c>
      <c r="AE25" s="987">
        <v>1.3392949127397853E-4</v>
      </c>
      <c r="AF25" s="987">
        <v>2.2647776743249705E-5</v>
      </c>
      <c r="AG25" s="987">
        <v>6.8901367692148684E-5</v>
      </c>
      <c r="AH25" s="987">
        <v>1.720966753073539E-4</v>
      </c>
      <c r="AI25" s="987">
        <v>1.0723227593127296E-3</v>
      </c>
      <c r="AJ25" s="987">
        <v>7.2712950479451023E-5</v>
      </c>
      <c r="AK25" s="987">
        <v>2.210325059876127E-5</v>
      </c>
      <c r="AL25" s="987">
        <v>7.2451517859299159E-5</v>
      </c>
      <c r="AM25" s="987">
        <v>1.0900305507192708E-3</v>
      </c>
      <c r="AN25" s="987">
        <v>1.4240439211503852E-4</v>
      </c>
      <c r="AO25" s="987">
        <v>0</v>
      </c>
      <c r="AP25" s="987">
        <v>0</v>
      </c>
      <c r="AQ25" s="631">
        <v>3.7529799871736865E-4</v>
      </c>
    </row>
    <row r="26" spans="2:43" ht="16.5" customHeight="1">
      <c r="B26" s="776" t="s">
        <v>138</v>
      </c>
      <c r="C26" s="928" t="s">
        <v>15</v>
      </c>
      <c r="D26" s="629">
        <v>0</v>
      </c>
      <c r="E26" s="987">
        <v>0</v>
      </c>
      <c r="F26" s="987">
        <v>5.5921920337641783E-2</v>
      </c>
      <c r="G26" s="987">
        <v>0</v>
      </c>
      <c r="H26" s="987">
        <v>0</v>
      </c>
      <c r="I26" s="987">
        <v>0</v>
      </c>
      <c r="J26" s="987">
        <v>0</v>
      </c>
      <c r="K26" s="987">
        <v>0</v>
      </c>
      <c r="L26" s="987">
        <v>0</v>
      </c>
      <c r="M26" s="987">
        <v>0</v>
      </c>
      <c r="N26" s="987">
        <v>0</v>
      </c>
      <c r="O26" s="987">
        <v>0</v>
      </c>
      <c r="P26" s="987">
        <v>0</v>
      </c>
      <c r="Q26" s="987">
        <v>0</v>
      </c>
      <c r="R26" s="987">
        <v>0</v>
      </c>
      <c r="S26" s="987">
        <v>3.2265003226500322E-5</v>
      </c>
      <c r="T26" s="987">
        <v>0</v>
      </c>
      <c r="U26" s="987">
        <v>0</v>
      </c>
      <c r="V26" s="987">
        <v>0</v>
      </c>
      <c r="W26" s="987">
        <v>0</v>
      </c>
      <c r="X26" s="987">
        <v>0.40783443025929744</v>
      </c>
      <c r="Y26" s="987">
        <v>0</v>
      </c>
      <c r="Z26" s="987">
        <v>0</v>
      </c>
      <c r="AA26" s="987">
        <v>0</v>
      </c>
      <c r="AB26" s="987">
        <v>0</v>
      </c>
      <c r="AC26" s="987">
        <v>0</v>
      </c>
      <c r="AD26" s="987">
        <v>0</v>
      </c>
      <c r="AE26" s="987">
        <v>0</v>
      </c>
      <c r="AF26" s="987">
        <v>0</v>
      </c>
      <c r="AG26" s="987">
        <v>9.6308800618581172E-3</v>
      </c>
      <c r="AH26" s="987">
        <v>0</v>
      </c>
      <c r="AI26" s="987">
        <v>3.6645892462751541E-3</v>
      </c>
      <c r="AJ26" s="987">
        <v>9.0891188099313775E-5</v>
      </c>
      <c r="AK26" s="987">
        <v>0</v>
      </c>
      <c r="AL26" s="987">
        <v>0</v>
      </c>
      <c r="AM26" s="987">
        <v>3.9805526604211397E-2</v>
      </c>
      <c r="AN26" s="987">
        <v>1.2119522733194767E-5</v>
      </c>
      <c r="AO26" s="987">
        <v>0</v>
      </c>
      <c r="AP26" s="987">
        <v>0</v>
      </c>
      <c r="AQ26" s="631">
        <v>6.9894207933170159E-3</v>
      </c>
    </row>
    <row r="27" spans="2:43" ht="16.5" customHeight="1">
      <c r="B27" s="776" t="s">
        <v>139</v>
      </c>
      <c r="C27" s="928" t="s">
        <v>16</v>
      </c>
      <c r="D27" s="629">
        <v>1.1170276220325566E-3</v>
      </c>
      <c r="E27" s="987">
        <v>4.2296429944689287E-3</v>
      </c>
      <c r="F27" s="987">
        <v>9.4961751516750206E-3</v>
      </c>
      <c r="G27" s="987">
        <v>3.6275695284159614E-3</v>
      </c>
      <c r="H27" s="987">
        <v>9.0698518125750006E-3</v>
      </c>
      <c r="I27" s="987">
        <v>3.4912596180899605E-2</v>
      </c>
      <c r="J27" s="987">
        <v>1.6415286242539403E-2</v>
      </c>
      <c r="K27" s="987">
        <v>2.9855333347968299E-3</v>
      </c>
      <c r="L27" s="987">
        <v>1.2058570198105081E-3</v>
      </c>
      <c r="M27" s="987">
        <v>2.0761466717771817E-3</v>
      </c>
      <c r="N27" s="987">
        <v>1.4188335311913606E-2</v>
      </c>
      <c r="O27" s="987">
        <v>8.3273510409188796E-3</v>
      </c>
      <c r="P27" s="987">
        <v>4.3153186533982639E-2</v>
      </c>
      <c r="Q27" s="987">
        <v>1.2156909747786928E-3</v>
      </c>
      <c r="R27" s="987">
        <v>9.9295005461225291E-4</v>
      </c>
      <c r="S27" s="987">
        <v>2.6457302645730265E-3</v>
      </c>
      <c r="T27" s="987">
        <v>6.6719224480261624E-3</v>
      </c>
      <c r="U27" s="987">
        <v>4.513578036407043E-3</v>
      </c>
      <c r="V27" s="987">
        <v>2.4498809564887339E-3</v>
      </c>
      <c r="W27" s="987">
        <v>7.2601555747623166E-3</v>
      </c>
      <c r="X27" s="987">
        <v>1.5383395448418048E-3</v>
      </c>
      <c r="Y27" s="987">
        <v>7.0428696412948383E-2</v>
      </c>
      <c r="Z27" s="987">
        <v>3.4781117772048962E-3</v>
      </c>
      <c r="AA27" s="987">
        <v>9.1412599588757849E-3</v>
      </c>
      <c r="AB27" s="987">
        <v>3.6237309454643465E-3</v>
      </c>
      <c r="AC27" s="987">
        <v>3.8706306990881458E-3</v>
      </c>
      <c r="AD27" s="987">
        <v>6.767333242642724E-3</v>
      </c>
      <c r="AE27" s="987">
        <v>1.6159108235633487E-2</v>
      </c>
      <c r="AF27" s="987">
        <v>2.2647776743249705E-5</v>
      </c>
      <c r="AG27" s="987">
        <v>1.9943118093116372E-3</v>
      </c>
      <c r="AH27" s="987">
        <v>1.7795871831001064E-2</v>
      </c>
      <c r="AI27" s="987">
        <v>8.6671224858212367E-3</v>
      </c>
      <c r="AJ27" s="987">
        <v>1.4636510990259494E-2</v>
      </c>
      <c r="AK27" s="987">
        <v>4.1096258077553995E-3</v>
      </c>
      <c r="AL27" s="987">
        <v>4.5088994614437175E-2</v>
      </c>
      <c r="AM27" s="987">
        <v>9.3503716556220199E-3</v>
      </c>
      <c r="AN27" s="987">
        <v>6.4778849008926024E-3</v>
      </c>
      <c r="AO27" s="987">
        <v>0.14686339652139926</v>
      </c>
      <c r="AP27" s="987">
        <v>1.67549091883922E-3</v>
      </c>
      <c r="AQ27" s="631">
        <v>8.3211233694109044E-3</v>
      </c>
    </row>
    <row r="28" spans="2:43" ht="16.5" customHeight="1">
      <c r="B28" s="776" t="s">
        <v>140</v>
      </c>
      <c r="C28" s="928" t="s">
        <v>17</v>
      </c>
      <c r="D28" s="629">
        <v>2.8305263043737596E-3</v>
      </c>
      <c r="E28" s="987">
        <v>1.0648052293767932E-3</v>
      </c>
      <c r="F28" s="987">
        <v>0</v>
      </c>
      <c r="G28" s="987">
        <v>3.2245062474808546E-3</v>
      </c>
      <c r="H28" s="987">
        <v>6.6977367231323083E-4</v>
      </c>
      <c r="I28" s="987">
        <v>2.6178330703267396E-3</v>
      </c>
      <c r="J28" s="987">
        <v>2.9172218586645433E-3</v>
      </c>
      <c r="K28" s="987">
        <v>1.8110772067701359E-3</v>
      </c>
      <c r="L28" s="987">
        <v>3.7898363479758829E-3</v>
      </c>
      <c r="M28" s="987">
        <v>3.0663089306247606E-3</v>
      </c>
      <c r="N28" s="987">
        <v>5.3613142879025775E-3</v>
      </c>
      <c r="O28" s="987">
        <v>5.7430007178750899E-3</v>
      </c>
      <c r="P28" s="987">
        <v>4.8036205801397416E-3</v>
      </c>
      <c r="Q28" s="987">
        <v>3.5100936595722824E-3</v>
      </c>
      <c r="R28" s="987">
        <v>2.0851951146857312E-3</v>
      </c>
      <c r="S28" s="987">
        <v>1.9359001935900194E-3</v>
      </c>
      <c r="T28" s="987">
        <v>1.5037374445223079E-3</v>
      </c>
      <c r="U28" s="987">
        <v>3.9913458669054011E-3</v>
      </c>
      <c r="V28" s="987">
        <v>1.7597736448017667E-3</v>
      </c>
      <c r="W28" s="987">
        <v>1.7286084701815039E-3</v>
      </c>
      <c r="X28" s="987">
        <v>6.5022599318055661E-4</v>
      </c>
      <c r="Y28" s="987">
        <v>1.0311211098612673E-3</v>
      </c>
      <c r="Z28" s="987">
        <v>5.9193216865576284E-4</v>
      </c>
      <c r="AA28" s="987">
        <v>1.2743924441415177E-2</v>
      </c>
      <c r="AB28" s="987">
        <v>2.9289329460034142E-2</v>
      </c>
      <c r="AC28" s="987">
        <v>2.8495440729483282E-3</v>
      </c>
      <c r="AD28" s="987">
        <v>3.0707840203146966E-3</v>
      </c>
      <c r="AE28" s="987">
        <v>2.4725444542888345E-3</v>
      </c>
      <c r="AF28" s="987">
        <v>9.7083469639397072E-3</v>
      </c>
      <c r="AG28" s="987">
        <v>7.3877577581026093E-3</v>
      </c>
      <c r="AH28" s="987">
        <v>4.0872960385496555E-3</v>
      </c>
      <c r="AI28" s="987">
        <v>9.5549860548852176E-3</v>
      </c>
      <c r="AJ28" s="987">
        <v>3.8659052004908125E-3</v>
      </c>
      <c r="AK28" s="987">
        <v>2.1629609514502101E-3</v>
      </c>
      <c r="AL28" s="987">
        <v>2.0044919941072767E-3</v>
      </c>
      <c r="AM28" s="987">
        <v>1.7261305707280507E-3</v>
      </c>
      <c r="AN28" s="987">
        <v>2.0512292225932142E-3</v>
      </c>
      <c r="AO28" s="987">
        <v>0</v>
      </c>
      <c r="AP28" s="987">
        <v>0</v>
      </c>
      <c r="AQ28" s="631">
        <v>4.3252085486588784E-3</v>
      </c>
    </row>
    <row r="29" spans="2:43" ht="16.5" customHeight="1">
      <c r="B29" s="776" t="s">
        <v>141</v>
      </c>
      <c r="C29" s="928" t="s">
        <v>18</v>
      </c>
      <c r="D29" s="629">
        <v>1.0828660976694248E-2</v>
      </c>
      <c r="E29" s="987">
        <v>5.0282469165015232E-3</v>
      </c>
      <c r="F29" s="987">
        <v>3.4291743603270903E-3</v>
      </c>
      <c r="G29" s="987">
        <v>4.3933897621926642E-2</v>
      </c>
      <c r="H29" s="987">
        <v>1.4797812072670443E-2</v>
      </c>
      <c r="I29" s="987">
        <v>2.5334263031059245E-2</v>
      </c>
      <c r="J29" s="987">
        <v>5.6231422421609521E-2</v>
      </c>
      <c r="K29" s="987">
        <v>1.7035101969134853E-2</v>
      </c>
      <c r="L29" s="987">
        <v>2.1705426356589147E-2</v>
      </c>
      <c r="M29" s="987">
        <v>3.1493547974958479E-2</v>
      </c>
      <c r="N29" s="987">
        <v>4.6547696549611307E-2</v>
      </c>
      <c r="O29" s="987">
        <v>0.10093323761665471</v>
      </c>
      <c r="P29" s="987">
        <v>0.12081833580351471</v>
      </c>
      <c r="Q29" s="987">
        <v>1.9998972655514272E-2</v>
      </c>
      <c r="R29" s="987">
        <v>1.5787905868334822E-2</v>
      </c>
      <c r="S29" s="987">
        <v>1.1099161109916111E-2</v>
      </c>
      <c r="T29" s="987">
        <v>1.2759869189441719E-2</v>
      </c>
      <c r="U29" s="987">
        <v>2.4699859972912793E-2</v>
      </c>
      <c r="V29" s="987">
        <v>1.1662813567509749E-2</v>
      </c>
      <c r="W29" s="987">
        <v>5.3586862575626618E-3</v>
      </c>
      <c r="X29" s="987">
        <v>1.3337562445484102E-2</v>
      </c>
      <c r="Y29" s="987">
        <v>1.6622922134733157E-2</v>
      </c>
      <c r="Z29" s="987">
        <v>2.7045176671340889E-3</v>
      </c>
      <c r="AA29" s="987">
        <v>9.5490655410010714E-2</v>
      </c>
      <c r="AB29" s="987">
        <v>4.2556377466982119E-2</v>
      </c>
      <c r="AC29" s="987">
        <v>7.3779445288753798E-2</v>
      </c>
      <c r="AD29" s="987">
        <v>2.8397043486147008E-2</v>
      </c>
      <c r="AE29" s="987">
        <v>5.2232501596851623E-3</v>
      </c>
      <c r="AF29" s="987">
        <v>1.4922368454163416E-3</v>
      </c>
      <c r="AG29" s="987">
        <v>6.7982682789586709E-3</v>
      </c>
      <c r="AH29" s="987">
        <v>7.7335943466242162E-3</v>
      </c>
      <c r="AI29" s="987">
        <v>1.2053793218788276E-2</v>
      </c>
      <c r="AJ29" s="987">
        <v>2.281974762546771E-2</v>
      </c>
      <c r="AK29" s="987">
        <v>1.2739366362957479E-2</v>
      </c>
      <c r="AL29" s="987">
        <v>4.5402951191827468E-3</v>
      </c>
      <c r="AM29" s="987">
        <v>5.7876142665587585E-3</v>
      </c>
      <c r="AN29" s="987">
        <v>4.0473146167503922E-2</v>
      </c>
      <c r="AO29" s="987">
        <v>0</v>
      </c>
      <c r="AP29" s="987">
        <v>4.5238254808658935E-3</v>
      </c>
      <c r="AQ29" s="631">
        <v>2.2577604765848754E-2</v>
      </c>
    </row>
    <row r="30" spans="2:43" ht="16.5" customHeight="1">
      <c r="B30" s="776" t="s">
        <v>143</v>
      </c>
      <c r="C30" s="928" t="s">
        <v>29</v>
      </c>
      <c r="D30" s="629">
        <v>3.8499495710830829E-4</v>
      </c>
      <c r="E30" s="987">
        <v>1.7746753822946553E-4</v>
      </c>
      <c r="F30" s="987">
        <v>0</v>
      </c>
      <c r="G30" s="987">
        <v>3.0901518205024856E-3</v>
      </c>
      <c r="H30" s="987">
        <v>2.2325789077107692E-3</v>
      </c>
      <c r="I30" s="987">
        <v>1.0153277796127074E-3</v>
      </c>
      <c r="J30" s="987">
        <v>2.8147248744411942E-3</v>
      </c>
      <c r="K30" s="987">
        <v>3.0513906877702897E-3</v>
      </c>
      <c r="L30" s="987">
        <v>5.1679586563307489E-4</v>
      </c>
      <c r="M30" s="987">
        <v>9.9016225884757895E-4</v>
      </c>
      <c r="N30" s="987">
        <v>1.3594761230038678E-3</v>
      </c>
      <c r="O30" s="987">
        <v>1.0528834649437665E-3</v>
      </c>
      <c r="P30" s="987">
        <v>1.7467711200508153E-3</v>
      </c>
      <c r="Q30" s="987">
        <v>6.6777391572350731E-4</v>
      </c>
      <c r="R30" s="987">
        <v>9.9295005461225291E-4</v>
      </c>
      <c r="S30" s="987">
        <v>6.883200688320069E-4</v>
      </c>
      <c r="T30" s="987">
        <v>6.5697266993693061E-4</v>
      </c>
      <c r="U30" s="987">
        <v>1.6699951793953585E-3</v>
      </c>
      <c r="V30" s="987">
        <v>3.4505365584348364E-4</v>
      </c>
      <c r="W30" s="987">
        <v>1.7286084701815038E-4</v>
      </c>
      <c r="X30" s="987">
        <v>3.0132424074220916E-4</v>
      </c>
      <c r="Y30" s="987">
        <v>1.0311211098612673E-3</v>
      </c>
      <c r="Z30" s="987">
        <v>7.2256547484186222E-4</v>
      </c>
      <c r="AA30" s="987">
        <v>4.3529809327979928E-4</v>
      </c>
      <c r="AB30" s="987">
        <v>8.903596777574796E-2</v>
      </c>
      <c r="AC30" s="987">
        <v>9.0235562310030399E-3</v>
      </c>
      <c r="AD30" s="987">
        <v>2.8114088786106201E-3</v>
      </c>
      <c r="AE30" s="987">
        <v>1.2774813013825645E-3</v>
      </c>
      <c r="AF30" s="987">
        <v>1.3588666045949823E-4</v>
      </c>
      <c r="AG30" s="987">
        <v>4.9953491576807804E-3</v>
      </c>
      <c r="AH30" s="987">
        <v>2.5814501296103085E-3</v>
      </c>
      <c r="AI30" s="987">
        <v>4.1835344348416358E-3</v>
      </c>
      <c r="AJ30" s="987">
        <v>9.7889809582960927E-3</v>
      </c>
      <c r="AK30" s="987">
        <v>4.8642939353416769E-3</v>
      </c>
      <c r="AL30" s="987">
        <v>2.2218465476851741E-3</v>
      </c>
      <c r="AM30" s="987">
        <v>1.2303906490310674E-3</v>
      </c>
      <c r="AN30" s="987">
        <v>9.6198711694733454E-3</v>
      </c>
      <c r="AO30" s="987">
        <v>0</v>
      </c>
      <c r="AP30" s="987">
        <v>1.4074123718249448E-3</v>
      </c>
      <c r="AQ30" s="631">
        <v>3.4629109533263268E-3</v>
      </c>
    </row>
    <row r="31" spans="2:43" ht="16.5" customHeight="1">
      <c r="B31" s="776" t="s">
        <v>145</v>
      </c>
      <c r="C31" s="928" t="s">
        <v>30</v>
      </c>
      <c r="D31" s="629">
        <v>3.2534785107744363E-4</v>
      </c>
      <c r="E31" s="987">
        <v>1.1831169215297702E-4</v>
      </c>
      <c r="F31" s="987">
        <v>0</v>
      </c>
      <c r="G31" s="987">
        <v>2.6199113260781943E-3</v>
      </c>
      <c r="H31" s="987">
        <v>9.6279965395026934E-4</v>
      </c>
      <c r="I31" s="987">
        <v>3.6698594443832801E-4</v>
      </c>
      <c r="J31" s="987">
        <v>1.3245764115017386E-3</v>
      </c>
      <c r="K31" s="987">
        <v>3.4026299036287403E-3</v>
      </c>
      <c r="L31" s="987">
        <v>0</v>
      </c>
      <c r="M31" s="987">
        <v>3.1940718027341254E-5</v>
      </c>
      <c r="N31" s="987">
        <v>1.7615746945965612E-3</v>
      </c>
      <c r="O31" s="987">
        <v>0</v>
      </c>
      <c r="P31" s="987">
        <v>3.9699343637518527E-5</v>
      </c>
      <c r="Q31" s="987">
        <v>6.8489632381898191E-5</v>
      </c>
      <c r="R31" s="987">
        <v>1.9859001092245059E-4</v>
      </c>
      <c r="S31" s="987">
        <v>1.0755001075500108E-5</v>
      </c>
      <c r="T31" s="987">
        <v>1.6059331931791637E-4</v>
      </c>
      <c r="U31" s="987">
        <v>6.2266143286734152E-4</v>
      </c>
      <c r="V31" s="987">
        <v>2.7604292467478693E-4</v>
      </c>
      <c r="W31" s="987">
        <v>1.7286084701815038E-4</v>
      </c>
      <c r="X31" s="987">
        <v>1.7445087621917373E-4</v>
      </c>
      <c r="Y31" s="987">
        <v>2.1872265966754156E-4</v>
      </c>
      <c r="Z31" s="987">
        <v>2.5208145803098866E-3</v>
      </c>
      <c r="AA31" s="987">
        <v>1.2775426277113058E-2</v>
      </c>
      <c r="AB31" s="987">
        <v>1.9765805157078253E-3</v>
      </c>
      <c r="AC31" s="987">
        <v>0</v>
      </c>
      <c r="AD31" s="987">
        <v>1.4038906271255612E-3</v>
      </c>
      <c r="AE31" s="987">
        <v>3.2761214019327058E-3</v>
      </c>
      <c r="AF31" s="987">
        <v>5.0328392762777117E-6</v>
      </c>
      <c r="AG31" s="987">
        <v>2.3464743552937305E-3</v>
      </c>
      <c r="AH31" s="987">
        <v>5.5070936098353248E-3</v>
      </c>
      <c r="AI31" s="987">
        <v>3.2196736793951707E-2</v>
      </c>
      <c r="AJ31" s="987">
        <v>5.3322830351597416E-3</v>
      </c>
      <c r="AK31" s="987">
        <v>3.5254684705024225E-3</v>
      </c>
      <c r="AL31" s="987">
        <v>4.8301011906199433E-5</v>
      </c>
      <c r="AM31" s="987">
        <v>4.2406668000585329E-4</v>
      </c>
      <c r="AN31" s="987">
        <v>2.0878907788611286E-2</v>
      </c>
      <c r="AO31" s="987">
        <v>0</v>
      </c>
      <c r="AP31" s="987">
        <v>1.4342202265263723E-2</v>
      </c>
      <c r="AQ31" s="631">
        <v>5.5632883981910153E-3</v>
      </c>
    </row>
    <row r="32" spans="2:43" ht="16.5" customHeight="1">
      <c r="B32" s="776" t="s">
        <v>146</v>
      </c>
      <c r="C32" s="928" t="s">
        <v>19</v>
      </c>
      <c r="D32" s="629">
        <v>6.881649296706395E-2</v>
      </c>
      <c r="E32" s="987">
        <v>1.7598864207755333E-2</v>
      </c>
      <c r="F32" s="987">
        <v>4.3260353468741755E-2</v>
      </c>
      <c r="G32" s="987">
        <v>1.8608088136504098E-2</v>
      </c>
      <c r="H32" s="987">
        <v>7.5865822007646577E-2</v>
      </c>
      <c r="I32" s="987">
        <v>8.2522906039365365E-2</v>
      </c>
      <c r="J32" s="987">
        <v>6.5251157033264215E-2</v>
      </c>
      <c r="K32" s="987">
        <v>4.0985226000482954E-2</v>
      </c>
      <c r="L32" s="987">
        <v>5.49526270456503E-2</v>
      </c>
      <c r="M32" s="987">
        <v>5.5640730803628469E-2</v>
      </c>
      <c r="N32" s="987">
        <v>3.6361199402596411E-2</v>
      </c>
      <c r="O32" s="987">
        <v>2.6944245034697296E-2</v>
      </c>
      <c r="P32" s="987">
        <v>1.9545310184204953E-2</v>
      </c>
      <c r="Q32" s="987">
        <v>4.6110645001112956E-2</v>
      </c>
      <c r="R32" s="987">
        <v>4.2498262337404426E-2</v>
      </c>
      <c r="S32" s="987">
        <v>4.0492579049257904E-2</v>
      </c>
      <c r="T32" s="987">
        <v>4.5915089932258818E-2</v>
      </c>
      <c r="U32" s="987">
        <v>3.9044028189059526E-2</v>
      </c>
      <c r="V32" s="987">
        <v>4.7617404506400743E-2</v>
      </c>
      <c r="W32" s="987">
        <v>4.114088159031979E-2</v>
      </c>
      <c r="X32" s="987">
        <v>4.8576639441757198E-2</v>
      </c>
      <c r="Y32" s="987">
        <v>7.1553555805524305E-2</v>
      </c>
      <c r="Z32" s="987">
        <v>5.2218623002484074E-2</v>
      </c>
      <c r="AA32" s="987">
        <v>1.6770431804253319E-2</v>
      </c>
      <c r="AB32" s="987">
        <v>1.796891377916205E-2</v>
      </c>
      <c r="AC32" s="987">
        <v>1.4722644376899695E-2</v>
      </c>
      <c r="AD32" s="987">
        <v>1.0621684124608897E-2</v>
      </c>
      <c r="AE32" s="987">
        <v>5.4138421280365938E-3</v>
      </c>
      <c r="AF32" s="987">
        <v>9.965021767029869E-4</v>
      </c>
      <c r="AG32" s="987">
        <v>4.9264477899886312E-2</v>
      </c>
      <c r="AH32" s="987">
        <v>1.1562745372212841E-2</v>
      </c>
      <c r="AI32" s="987">
        <v>9.5303914961853836E-3</v>
      </c>
      <c r="AJ32" s="987">
        <v>1.5206095769015195E-2</v>
      </c>
      <c r="AK32" s="987">
        <v>5.2409964776891367E-2</v>
      </c>
      <c r="AL32" s="987">
        <v>3.9969087352380035E-2</v>
      </c>
      <c r="AM32" s="987">
        <v>2.296530119186628E-2</v>
      </c>
      <c r="AN32" s="987">
        <v>7.6128782048562924E-2</v>
      </c>
      <c r="AO32" s="987">
        <v>0.2266953292945085</v>
      </c>
      <c r="AP32" s="987">
        <v>1.005294551303532E-2</v>
      </c>
      <c r="AQ32" s="631">
        <v>3.4564380717140401E-2</v>
      </c>
    </row>
    <row r="33" spans="2:57" ht="16.5" customHeight="1">
      <c r="B33" s="776" t="s">
        <v>147</v>
      </c>
      <c r="C33" s="928" t="s">
        <v>20</v>
      </c>
      <c r="D33" s="629">
        <v>6.7401229814877074E-3</v>
      </c>
      <c r="E33" s="987">
        <v>8.400130142861369E-3</v>
      </c>
      <c r="F33" s="987">
        <v>9.4961751516750206E-3</v>
      </c>
      <c r="G33" s="987">
        <v>3.7820771194410858E-2</v>
      </c>
      <c r="H33" s="987">
        <v>5.4279574693718085E-3</v>
      </c>
      <c r="I33" s="987">
        <v>1.8434927275618677E-2</v>
      </c>
      <c r="J33" s="987">
        <v>8.254949421680478E-3</v>
      </c>
      <c r="K33" s="987">
        <v>6.1686387285140388E-3</v>
      </c>
      <c r="L33" s="987">
        <v>1.8949181739879415E-3</v>
      </c>
      <c r="M33" s="987">
        <v>3.8328861632809506E-3</v>
      </c>
      <c r="N33" s="987">
        <v>1.0512005514494696E-2</v>
      </c>
      <c r="O33" s="987">
        <v>5.360134003350084E-3</v>
      </c>
      <c r="P33" s="987">
        <v>6.4312936692780013E-3</v>
      </c>
      <c r="Q33" s="987">
        <v>1.2276766604455251E-2</v>
      </c>
      <c r="R33" s="987">
        <v>6.7520603713633201E-3</v>
      </c>
      <c r="S33" s="987">
        <v>6.6465906646590665E-3</v>
      </c>
      <c r="T33" s="987">
        <v>1.4832982947909367E-2</v>
      </c>
      <c r="U33" s="987">
        <v>6.3959093726327389E-3</v>
      </c>
      <c r="V33" s="987">
        <v>5.4173423967426937E-3</v>
      </c>
      <c r="W33" s="987">
        <v>5.5315471045808123E-3</v>
      </c>
      <c r="X33" s="987">
        <v>3.3304258187296805E-3</v>
      </c>
      <c r="Y33" s="987">
        <v>1.409198850143732E-2</v>
      </c>
      <c r="Z33" s="987">
        <v>1.3800184111315906E-2</v>
      </c>
      <c r="AA33" s="987">
        <v>1.8339795982656809E-2</v>
      </c>
      <c r="AB33" s="987">
        <v>2.3868707136653591E-2</v>
      </c>
      <c r="AC33" s="987">
        <v>2.6690729483282674E-2</v>
      </c>
      <c r="AD33" s="987">
        <v>1.6309799120301092E-2</v>
      </c>
      <c r="AE33" s="987">
        <v>4.0029464488080278E-2</v>
      </c>
      <c r="AF33" s="987">
        <v>7.485341855607841E-2</v>
      </c>
      <c r="AG33" s="987">
        <v>2.5099237108745499E-2</v>
      </c>
      <c r="AH33" s="987">
        <v>6.3998451129922236E-3</v>
      </c>
      <c r="AI33" s="987">
        <v>1.9601863283767101E-2</v>
      </c>
      <c r="AJ33" s="987">
        <v>8.1014345659188337E-3</v>
      </c>
      <c r="AK33" s="987">
        <v>8.5160666949798784E-3</v>
      </c>
      <c r="AL33" s="987">
        <v>2.3909000893568719E-2</v>
      </c>
      <c r="AM33" s="987">
        <v>6.9552908291100873E-3</v>
      </c>
      <c r="AN33" s="987">
        <v>8.386709731370779E-3</v>
      </c>
      <c r="AO33" s="987">
        <v>0</v>
      </c>
      <c r="AP33" s="987">
        <v>2.848334562026674E-3</v>
      </c>
      <c r="AQ33" s="631">
        <v>1.6843697019423648E-2</v>
      </c>
    </row>
    <row r="34" spans="2:57" ht="16.5" customHeight="1">
      <c r="B34" s="776" t="s">
        <v>149</v>
      </c>
      <c r="C34" s="928" t="s">
        <v>21</v>
      </c>
      <c r="D34" s="629">
        <v>8.242145560628572E-4</v>
      </c>
      <c r="E34" s="987">
        <v>7.0987015291786211E-4</v>
      </c>
      <c r="F34" s="987">
        <v>2.637826431020839E-4</v>
      </c>
      <c r="G34" s="987">
        <v>1.2226252855031573E-2</v>
      </c>
      <c r="H34" s="987">
        <v>3.1395640889682695E-3</v>
      </c>
      <c r="I34" s="987">
        <v>4.9176116554735952E-3</v>
      </c>
      <c r="J34" s="987">
        <v>1.876483249627463E-3</v>
      </c>
      <c r="K34" s="987">
        <v>3.5343446095756591E-3</v>
      </c>
      <c r="L34" s="987">
        <v>1.5503875968992248E-3</v>
      </c>
      <c r="M34" s="987">
        <v>3.2898939568161492E-3</v>
      </c>
      <c r="N34" s="987">
        <v>3.2742312258262169E-3</v>
      </c>
      <c r="O34" s="987">
        <v>2.4407753050969131E-3</v>
      </c>
      <c r="P34" s="987">
        <v>6.2195638365445695E-4</v>
      </c>
      <c r="Q34" s="987">
        <v>5.9757204253206167E-3</v>
      </c>
      <c r="R34" s="987">
        <v>3.3760301856816601E-3</v>
      </c>
      <c r="S34" s="987">
        <v>3.0544203054420306E-3</v>
      </c>
      <c r="T34" s="987">
        <v>1.6059331931791638E-3</v>
      </c>
      <c r="U34" s="987">
        <v>1.5351330257328468E-3</v>
      </c>
      <c r="V34" s="987">
        <v>2.1393326662295987E-3</v>
      </c>
      <c r="W34" s="987">
        <v>2.0743301642178048E-3</v>
      </c>
      <c r="X34" s="987">
        <v>4.2819760526524462E-4</v>
      </c>
      <c r="Y34" s="987">
        <v>2.1872265966754157E-3</v>
      </c>
      <c r="Z34" s="987">
        <v>3.3617664888829016E-3</v>
      </c>
      <c r="AA34" s="987">
        <v>5.1920752836597112E-3</v>
      </c>
      <c r="AB34" s="987">
        <v>1.3776167230690904E-3</v>
      </c>
      <c r="AC34" s="987">
        <v>1.8047112462006079E-3</v>
      </c>
      <c r="AD34" s="987">
        <v>2.5516709744705934E-2</v>
      </c>
      <c r="AE34" s="987">
        <v>1.485587126285208E-2</v>
      </c>
      <c r="AF34" s="987">
        <v>1.9552580588338912E-2</v>
      </c>
      <c r="AG34" s="987">
        <v>1.8821556941238618E-2</v>
      </c>
      <c r="AH34" s="987">
        <v>1.5015434920566628E-2</v>
      </c>
      <c r="AI34" s="987">
        <v>1.2174306556417458E-3</v>
      </c>
      <c r="AJ34" s="987">
        <v>4.7051338372744765E-3</v>
      </c>
      <c r="AK34" s="987">
        <v>1.4979688691503353E-2</v>
      </c>
      <c r="AL34" s="987">
        <v>1.9344555268432873E-2</v>
      </c>
      <c r="AM34" s="987">
        <v>7.0120321454488982E-3</v>
      </c>
      <c r="AN34" s="987">
        <v>1.484641534816359E-2</v>
      </c>
      <c r="AO34" s="987">
        <v>0</v>
      </c>
      <c r="AP34" s="987">
        <v>3.1499229274177337E-2</v>
      </c>
      <c r="AQ34" s="631">
        <v>9.7130350437936441E-3</v>
      </c>
    </row>
    <row r="35" spans="2:57" ht="16.5" customHeight="1">
      <c r="B35" s="776" t="s">
        <v>151</v>
      </c>
      <c r="C35" s="928" t="s">
        <v>32</v>
      </c>
      <c r="D35" s="629">
        <v>5.5097658579965077E-2</v>
      </c>
      <c r="E35" s="987">
        <v>5.9185423999526754E-2</v>
      </c>
      <c r="F35" s="987">
        <v>4.0358744394618833E-2</v>
      </c>
      <c r="G35" s="987">
        <v>0.15826951498051861</v>
      </c>
      <c r="H35" s="987">
        <v>3.2839840370608102E-2</v>
      </c>
      <c r="I35" s="987">
        <v>2.4416798169963425E-2</v>
      </c>
      <c r="J35" s="987">
        <v>4.0383811783999433E-2</v>
      </c>
      <c r="K35" s="987">
        <v>2.670515663073782E-2</v>
      </c>
      <c r="L35" s="987">
        <v>6.2187769164513351E-2</v>
      </c>
      <c r="M35" s="987">
        <v>1.9515778714705508E-2</v>
      </c>
      <c r="N35" s="987">
        <v>5.8687243901504996E-2</v>
      </c>
      <c r="O35" s="987">
        <v>2.5077769801387893E-2</v>
      </c>
      <c r="P35" s="987">
        <v>3.0211200508151598E-2</v>
      </c>
      <c r="Q35" s="987">
        <v>3.2327106484255949E-2</v>
      </c>
      <c r="R35" s="987">
        <v>2.1149836163240988E-2</v>
      </c>
      <c r="S35" s="987">
        <v>1.8627661862766185E-2</v>
      </c>
      <c r="T35" s="987">
        <v>2.2585260453165147E-2</v>
      </c>
      <c r="U35" s="987">
        <v>1.7913711176916189E-2</v>
      </c>
      <c r="V35" s="987">
        <v>1.9046961802560297E-2</v>
      </c>
      <c r="W35" s="987">
        <v>2.247191011235955E-2</v>
      </c>
      <c r="X35" s="987">
        <v>1.3258266592657204E-2</v>
      </c>
      <c r="Y35" s="987">
        <v>0.13417072865891763</v>
      </c>
      <c r="Z35" s="987">
        <v>4.3504973250789412E-2</v>
      </c>
      <c r="AA35" s="987">
        <v>3.4631972644951402E-2</v>
      </c>
      <c r="AB35" s="987">
        <v>1.9825701536342128E-2</v>
      </c>
      <c r="AC35" s="987">
        <v>6.1930091185410333E-2</v>
      </c>
      <c r="AD35" s="987">
        <v>0.11967169999546547</v>
      </c>
      <c r="AE35" s="987">
        <v>3.6269136463849341E-2</v>
      </c>
      <c r="AF35" s="987">
        <v>1.5224338810740079E-3</v>
      </c>
      <c r="AG35" s="987">
        <v>0.11026898328376263</v>
      </c>
      <c r="AH35" s="987">
        <v>2.743866366931624E-2</v>
      </c>
      <c r="AI35" s="987">
        <v>3.2467276939649875E-2</v>
      </c>
      <c r="AJ35" s="987">
        <v>2.8648902488903699E-2</v>
      </c>
      <c r="AK35" s="987">
        <v>1.5529112349243989E-2</v>
      </c>
      <c r="AL35" s="987">
        <v>3.8930615596396746E-2</v>
      </c>
      <c r="AM35" s="987">
        <v>1.7174700540237058E-2</v>
      </c>
      <c r="AN35" s="987">
        <v>4.5566375596129027E-2</v>
      </c>
      <c r="AO35" s="987">
        <v>5.0811022083251903E-2</v>
      </c>
      <c r="AP35" s="987">
        <v>9.459821727766235E-2</v>
      </c>
      <c r="AQ35" s="631">
        <v>4.1267606520467785E-2</v>
      </c>
    </row>
    <row r="36" spans="2:57" ht="16.5" customHeight="1">
      <c r="B36" s="776" t="s">
        <v>153</v>
      </c>
      <c r="C36" s="928" t="s">
        <v>22</v>
      </c>
      <c r="D36" s="629">
        <v>3.2209437256666921E-3</v>
      </c>
      <c r="E36" s="987">
        <v>1.6267857671034339E-3</v>
      </c>
      <c r="F36" s="987">
        <v>5.5394355051437616E-3</v>
      </c>
      <c r="G36" s="987">
        <v>1.0412468090823593E-2</v>
      </c>
      <c r="H36" s="987">
        <v>4.820975078837943E-3</v>
      </c>
      <c r="I36" s="987">
        <v>5.5537206258333641E-3</v>
      </c>
      <c r="J36" s="987">
        <v>4.5729423730417164E-3</v>
      </c>
      <c r="K36" s="987">
        <v>2.8362566680569884E-2</v>
      </c>
      <c r="L36" s="987">
        <v>3.962101636520241E-3</v>
      </c>
      <c r="M36" s="987">
        <v>6.4200843234955918E-3</v>
      </c>
      <c r="N36" s="987">
        <v>4.9400681652816605E-3</v>
      </c>
      <c r="O36" s="987">
        <v>3.8286671452500598E-3</v>
      </c>
      <c r="P36" s="987">
        <v>5.3064789328816434E-3</v>
      </c>
      <c r="Q36" s="987">
        <v>6.1983117305617862E-3</v>
      </c>
      <c r="R36" s="987">
        <v>5.1633402839837157E-3</v>
      </c>
      <c r="S36" s="987">
        <v>1.3648096364809636E-2</v>
      </c>
      <c r="T36" s="987">
        <v>7.9274702172389636E-3</v>
      </c>
      <c r="U36" s="987">
        <v>9.1935817092486747E-3</v>
      </c>
      <c r="V36" s="987">
        <v>1.3595114040233256E-2</v>
      </c>
      <c r="W36" s="987">
        <v>1.5038893690579085E-2</v>
      </c>
      <c r="X36" s="987">
        <v>2.9180873840298151E-3</v>
      </c>
      <c r="Y36" s="987">
        <v>5.8742657167854019E-3</v>
      </c>
      <c r="Z36" s="987">
        <v>9.1035085248438018E-3</v>
      </c>
      <c r="AA36" s="987">
        <v>1.1881919664591364E-2</v>
      </c>
      <c r="AB36" s="987">
        <v>3.9561558503788445E-2</v>
      </c>
      <c r="AC36" s="987">
        <v>9.6647036474164141E-3</v>
      </c>
      <c r="AD36" s="987">
        <v>3.9087652473586358E-2</v>
      </c>
      <c r="AE36" s="987">
        <v>5.8012074258751774E-2</v>
      </c>
      <c r="AF36" s="987">
        <v>1.5224338810740079E-3</v>
      </c>
      <c r="AG36" s="987">
        <v>8.3179262219466171E-3</v>
      </c>
      <c r="AH36" s="987">
        <v>0.20306869884157425</v>
      </c>
      <c r="AI36" s="987">
        <v>2.9225714103011849E-2</v>
      </c>
      <c r="AJ36" s="987">
        <v>2.2080499295593293E-2</v>
      </c>
      <c r="AK36" s="987">
        <v>1.201311670042675E-2</v>
      </c>
      <c r="AL36" s="987">
        <v>7.3345086579563845E-2</v>
      </c>
      <c r="AM36" s="987">
        <v>4.8033017473339046E-2</v>
      </c>
      <c r="AN36" s="987">
        <v>1.9942674657471987E-2</v>
      </c>
      <c r="AO36" s="987">
        <v>0</v>
      </c>
      <c r="AP36" s="987">
        <v>7.5531130621272036E-2</v>
      </c>
      <c r="AQ36" s="631">
        <v>2.4342393161537784E-2</v>
      </c>
    </row>
    <row r="37" spans="2:57" ht="16.5" customHeight="1">
      <c r="B37" s="776" t="s">
        <v>155</v>
      </c>
      <c r="C37" s="928" t="s">
        <v>23</v>
      </c>
      <c r="D37" s="629">
        <v>0</v>
      </c>
      <c r="E37" s="987">
        <v>0</v>
      </c>
      <c r="F37" s="987">
        <v>0</v>
      </c>
      <c r="G37" s="987">
        <v>0</v>
      </c>
      <c r="H37" s="987">
        <v>0</v>
      </c>
      <c r="I37" s="987">
        <v>0</v>
      </c>
      <c r="J37" s="987">
        <v>0</v>
      </c>
      <c r="K37" s="987">
        <v>0</v>
      </c>
      <c r="L37" s="987">
        <v>0</v>
      </c>
      <c r="M37" s="987">
        <v>0</v>
      </c>
      <c r="N37" s="987">
        <v>0</v>
      </c>
      <c r="O37" s="987">
        <v>0</v>
      </c>
      <c r="P37" s="987">
        <v>0</v>
      </c>
      <c r="Q37" s="987">
        <v>0</v>
      </c>
      <c r="R37" s="987">
        <v>0</v>
      </c>
      <c r="S37" s="987">
        <v>0</v>
      </c>
      <c r="T37" s="987">
        <v>0</v>
      </c>
      <c r="U37" s="987">
        <v>0</v>
      </c>
      <c r="V37" s="987">
        <v>0</v>
      </c>
      <c r="W37" s="987">
        <v>0</v>
      </c>
      <c r="X37" s="987">
        <v>0</v>
      </c>
      <c r="Y37" s="987">
        <v>0</v>
      </c>
      <c r="Z37" s="987">
        <v>0</v>
      </c>
      <c r="AA37" s="987">
        <v>0</v>
      </c>
      <c r="AB37" s="987">
        <v>0</v>
      </c>
      <c r="AC37" s="987">
        <v>0</v>
      </c>
      <c r="AD37" s="987">
        <v>0</v>
      </c>
      <c r="AE37" s="987">
        <v>0</v>
      </c>
      <c r="AF37" s="987">
        <v>0</v>
      </c>
      <c r="AG37" s="987">
        <v>0</v>
      </c>
      <c r="AH37" s="987">
        <v>0</v>
      </c>
      <c r="AI37" s="987">
        <v>0</v>
      </c>
      <c r="AJ37" s="987">
        <v>0</v>
      </c>
      <c r="AK37" s="987">
        <v>0</v>
      </c>
      <c r="AL37" s="987">
        <v>0</v>
      </c>
      <c r="AM37" s="987">
        <v>0</v>
      </c>
      <c r="AN37" s="987">
        <v>0</v>
      </c>
      <c r="AO37" s="987">
        <v>0</v>
      </c>
      <c r="AP37" s="987">
        <v>0.24659875343475637</v>
      </c>
      <c r="AQ37" s="631">
        <v>1.1878786978757488E-3</v>
      </c>
    </row>
    <row r="38" spans="2:57" ht="16.5" customHeight="1">
      <c r="B38" s="776" t="s">
        <v>156</v>
      </c>
      <c r="C38" s="928" t="s">
        <v>24</v>
      </c>
      <c r="D38" s="629">
        <v>1.0844928369248121E-5</v>
      </c>
      <c r="E38" s="987">
        <v>1.7746753822946553E-4</v>
      </c>
      <c r="F38" s="987">
        <v>0</v>
      </c>
      <c r="G38" s="987">
        <v>6.7177213489184472E-5</v>
      </c>
      <c r="H38" s="987">
        <v>3.3488683615661541E-4</v>
      </c>
      <c r="I38" s="987">
        <v>2.4465729629221868E-5</v>
      </c>
      <c r="J38" s="987">
        <v>1.4191890123232913E-4</v>
      </c>
      <c r="K38" s="987">
        <v>2.6342941189383797E-4</v>
      </c>
      <c r="L38" s="987">
        <v>0</v>
      </c>
      <c r="M38" s="987">
        <v>1.5970359013670627E-4</v>
      </c>
      <c r="N38" s="987">
        <v>5.7442653084670473E-5</v>
      </c>
      <c r="O38" s="987">
        <v>1.4357501794687725E-4</v>
      </c>
      <c r="P38" s="987">
        <v>0</v>
      </c>
      <c r="Q38" s="987">
        <v>6.6777391572350731E-4</v>
      </c>
      <c r="R38" s="987">
        <v>6.9506503822857712E-4</v>
      </c>
      <c r="S38" s="987">
        <v>4.0869004086900411E-4</v>
      </c>
      <c r="T38" s="987">
        <v>2.9198785330530251E-4</v>
      </c>
      <c r="U38" s="987">
        <v>1.2395840506852144E-3</v>
      </c>
      <c r="V38" s="987">
        <v>8.281287740243608E-4</v>
      </c>
      <c r="W38" s="987">
        <v>1.9014693171996544E-3</v>
      </c>
      <c r="X38" s="987">
        <v>1.2687336452303546E-4</v>
      </c>
      <c r="Y38" s="987">
        <v>9.3738282714660672E-5</v>
      </c>
      <c r="Z38" s="987">
        <v>1.4696246945936181E-4</v>
      </c>
      <c r="AA38" s="987">
        <v>6.271729107123424E-4</v>
      </c>
      <c r="AB38" s="987">
        <v>8.984456889581025E-5</v>
      </c>
      <c r="AC38" s="987">
        <v>1.4247720364741641E-4</v>
      </c>
      <c r="AD38" s="987">
        <v>2.2309889810910081E-4</v>
      </c>
      <c r="AE38" s="987">
        <v>2.3695217686934663E-4</v>
      </c>
      <c r="AF38" s="987">
        <v>0</v>
      </c>
      <c r="AG38" s="987">
        <v>5.014488426484155E-4</v>
      </c>
      <c r="AH38" s="987">
        <v>4.0765399963429453E-3</v>
      </c>
      <c r="AI38" s="987">
        <v>8.1162043709449722E-5</v>
      </c>
      <c r="AJ38" s="987">
        <v>0</v>
      </c>
      <c r="AK38" s="987">
        <v>8.2097787938256142E-5</v>
      </c>
      <c r="AL38" s="987">
        <v>0</v>
      </c>
      <c r="AM38" s="987">
        <v>4.3003945014678081E-4</v>
      </c>
      <c r="AN38" s="987">
        <v>3.9691436951212863E-4</v>
      </c>
      <c r="AO38" s="987">
        <v>0</v>
      </c>
      <c r="AP38" s="987">
        <v>1.6754909188392198E-4</v>
      </c>
      <c r="AQ38" s="631">
        <v>3.9014850017199138E-4</v>
      </c>
    </row>
    <row r="39" spans="2:57" ht="16.5" customHeight="1">
      <c r="B39" s="776" t="s">
        <v>158</v>
      </c>
      <c r="C39" s="928" t="s">
        <v>31</v>
      </c>
      <c r="D39" s="629">
        <v>1.4098406880022558E-4</v>
      </c>
      <c r="E39" s="987">
        <v>0</v>
      </c>
      <c r="F39" s="987">
        <v>0</v>
      </c>
      <c r="G39" s="987">
        <v>0</v>
      </c>
      <c r="H39" s="987">
        <v>0</v>
      </c>
      <c r="I39" s="987">
        <v>0</v>
      </c>
      <c r="J39" s="987">
        <v>0</v>
      </c>
      <c r="K39" s="987">
        <v>5.4881127477882903E-5</v>
      </c>
      <c r="L39" s="987">
        <v>0</v>
      </c>
      <c r="M39" s="987">
        <v>0</v>
      </c>
      <c r="N39" s="987">
        <v>0</v>
      </c>
      <c r="O39" s="987">
        <v>0</v>
      </c>
      <c r="P39" s="987">
        <v>0</v>
      </c>
      <c r="Q39" s="987">
        <v>0</v>
      </c>
      <c r="R39" s="987">
        <v>0</v>
      </c>
      <c r="S39" s="987">
        <v>0</v>
      </c>
      <c r="T39" s="987">
        <v>0</v>
      </c>
      <c r="U39" s="987">
        <v>0</v>
      </c>
      <c r="V39" s="987">
        <v>0</v>
      </c>
      <c r="W39" s="987">
        <v>0</v>
      </c>
      <c r="X39" s="987">
        <v>0</v>
      </c>
      <c r="Y39" s="987">
        <v>0</v>
      </c>
      <c r="Z39" s="987">
        <v>0</v>
      </c>
      <c r="AA39" s="987">
        <v>4.0093245433665725E-5</v>
      </c>
      <c r="AB39" s="987">
        <v>2.9948189631936751E-4</v>
      </c>
      <c r="AC39" s="987">
        <v>0</v>
      </c>
      <c r="AD39" s="987">
        <v>2.7207182696231806E-5</v>
      </c>
      <c r="AE39" s="987">
        <v>1.7513856551212576E-4</v>
      </c>
      <c r="AF39" s="987">
        <v>2.5164196381388558E-6</v>
      </c>
      <c r="AG39" s="987">
        <v>8.6126709615185859E-4</v>
      </c>
      <c r="AH39" s="987">
        <v>8.5510535543341468E-4</v>
      </c>
      <c r="AI39" s="987">
        <v>2.2135102829849925E-5</v>
      </c>
      <c r="AJ39" s="987">
        <v>1.5148531349885628E-5</v>
      </c>
      <c r="AK39" s="987">
        <v>1.4166604830191777E-2</v>
      </c>
      <c r="AL39" s="987">
        <v>0</v>
      </c>
      <c r="AM39" s="987">
        <v>3.5836620845565069E-5</v>
      </c>
      <c r="AN39" s="987">
        <v>6.6657375032571224E-5</v>
      </c>
      <c r="AO39" s="987">
        <v>0</v>
      </c>
      <c r="AP39" s="987">
        <v>2.446216741505261E-3</v>
      </c>
      <c r="AQ39" s="631">
        <v>1.5468734286918468E-3</v>
      </c>
    </row>
    <row r="40" spans="2:57" ht="16.5" customHeight="1">
      <c r="B40" s="776" t="s">
        <v>160</v>
      </c>
      <c r="C40" s="928" t="s">
        <v>447</v>
      </c>
      <c r="D40" s="629">
        <v>3.7957249292368421E-5</v>
      </c>
      <c r="E40" s="987">
        <v>8.8733769114732763E-5</v>
      </c>
      <c r="F40" s="987">
        <v>4.7480875758375103E-3</v>
      </c>
      <c r="G40" s="987">
        <v>3.5603923149267768E-3</v>
      </c>
      <c r="H40" s="987">
        <v>8.0233304495855773E-4</v>
      </c>
      <c r="I40" s="987">
        <v>1.2722179407195372E-3</v>
      </c>
      <c r="J40" s="987">
        <v>9.2247285801013931E-4</v>
      </c>
      <c r="K40" s="987">
        <v>3.5123921585845058E-3</v>
      </c>
      <c r="L40" s="987">
        <v>8.6132644272179156E-4</v>
      </c>
      <c r="M40" s="987">
        <v>4.1522933435543633E-4</v>
      </c>
      <c r="N40" s="987">
        <v>7.0845938804426918E-4</v>
      </c>
      <c r="O40" s="987">
        <v>1.0050251256281408E-3</v>
      </c>
      <c r="P40" s="987">
        <v>3.3082786364598774E-4</v>
      </c>
      <c r="Q40" s="987">
        <v>1.0102220776329984E-3</v>
      </c>
      <c r="R40" s="987">
        <v>2.3830801310694072E-3</v>
      </c>
      <c r="S40" s="987">
        <v>2.8285652828565285E-3</v>
      </c>
      <c r="T40" s="987">
        <v>6.7157206260219573E-4</v>
      </c>
      <c r="U40" s="987">
        <v>6.8004958336202737E-4</v>
      </c>
      <c r="V40" s="987">
        <v>8.6263413960870918E-4</v>
      </c>
      <c r="W40" s="987">
        <v>1.7286084701815039E-3</v>
      </c>
      <c r="X40" s="987">
        <v>1.1101419395765601E-4</v>
      </c>
      <c r="Y40" s="987">
        <v>8.4364454443194598E-4</v>
      </c>
      <c r="Z40" s="987">
        <v>1.2634690082686801E-3</v>
      </c>
      <c r="AA40" s="987">
        <v>1.1111556591615929E-3</v>
      </c>
      <c r="AB40" s="987">
        <v>9.0743014584768345E-3</v>
      </c>
      <c r="AC40" s="987">
        <v>1.9234422492401216E-3</v>
      </c>
      <c r="AD40" s="987">
        <v>6.4390332381081934E-4</v>
      </c>
      <c r="AE40" s="987">
        <v>3.1370407763789587E-3</v>
      </c>
      <c r="AF40" s="987">
        <v>1.4846875865019251E-4</v>
      </c>
      <c r="AG40" s="987">
        <v>9.1102919504063267E-4</v>
      </c>
      <c r="AH40" s="987">
        <v>1.4843338245259274E-3</v>
      </c>
      <c r="AI40" s="987">
        <v>2.459455869983325E-6</v>
      </c>
      <c r="AJ40" s="987">
        <v>1.0179813067123142E-3</v>
      </c>
      <c r="AK40" s="987">
        <v>8.8728763117884525E-4</v>
      </c>
      <c r="AL40" s="987">
        <v>0</v>
      </c>
      <c r="AM40" s="987">
        <v>1.9710141465060786E-3</v>
      </c>
      <c r="AN40" s="987">
        <v>2.7541615411185109E-3</v>
      </c>
      <c r="AO40" s="987">
        <v>0</v>
      </c>
      <c r="AP40" s="987">
        <v>4.8254138462569532E-3</v>
      </c>
      <c r="AQ40" s="631">
        <v>1.1421972640533766E-3</v>
      </c>
    </row>
    <row r="41" spans="2:57" ht="16.5" customHeight="1">
      <c r="B41" s="776" t="s">
        <v>162</v>
      </c>
      <c r="C41" s="928" t="s">
        <v>25</v>
      </c>
      <c r="D41" s="629">
        <v>2.8180546367491243E-2</v>
      </c>
      <c r="E41" s="987">
        <v>2.3396137123251205E-2</v>
      </c>
      <c r="F41" s="987">
        <v>1.0815088367185439E-2</v>
      </c>
      <c r="G41" s="987">
        <v>6.6371086927314249E-2</v>
      </c>
      <c r="H41" s="987">
        <v>3.8651522339742693E-2</v>
      </c>
      <c r="I41" s="987">
        <v>5.0105814280646387E-2</v>
      </c>
      <c r="J41" s="987">
        <v>1.7566406219201629E-2</v>
      </c>
      <c r="K41" s="987">
        <v>6.7196452483919825E-2</v>
      </c>
      <c r="L41" s="987">
        <v>3.3247200689061153E-2</v>
      </c>
      <c r="M41" s="987">
        <v>3.8328861632809505E-2</v>
      </c>
      <c r="N41" s="987">
        <v>4.4173400222111595E-2</v>
      </c>
      <c r="O41" s="987">
        <v>2.7087820052644172E-2</v>
      </c>
      <c r="P41" s="987">
        <v>1.1565742113063731E-2</v>
      </c>
      <c r="Q41" s="987">
        <v>2.8354707806105852E-2</v>
      </c>
      <c r="R41" s="987">
        <v>3.743421705888194E-2</v>
      </c>
      <c r="S41" s="987">
        <v>3.0705528070552806E-2</v>
      </c>
      <c r="T41" s="987">
        <v>2.9505372576500818E-2</v>
      </c>
      <c r="U41" s="987">
        <v>4.2214723503890918E-2</v>
      </c>
      <c r="V41" s="987">
        <v>4.1993029916151961E-2</v>
      </c>
      <c r="W41" s="987">
        <v>3.6992221261884187E-2</v>
      </c>
      <c r="X41" s="987">
        <v>2.8451351994290698E-2</v>
      </c>
      <c r="Y41" s="987">
        <v>3.6682914635670541E-2</v>
      </c>
      <c r="Z41" s="987">
        <v>0.10242875892235687</v>
      </c>
      <c r="AA41" s="987">
        <v>7.1764045523016393E-2</v>
      </c>
      <c r="AB41" s="987">
        <v>0.13530592075709022</v>
      </c>
      <c r="AC41" s="987">
        <v>6.1906344984802429E-2</v>
      </c>
      <c r="AD41" s="987">
        <v>9.1058812859928354E-2</v>
      </c>
      <c r="AE41" s="987">
        <v>0.11582325428059259</v>
      </c>
      <c r="AF41" s="987">
        <v>1.2126626236191148E-2</v>
      </c>
      <c r="AG41" s="987">
        <v>0.17765834874044473</v>
      </c>
      <c r="AH41" s="987">
        <v>0.13889815103634467</v>
      </c>
      <c r="AI41" s="987">
        <v>8.9056897052096198E-2</v>
      </c>
      <c r="AJ41" s="987">
        <v>7.1501067971460164E-2</v>
      </c>
      <c r="AK41" s="987">
        <v>4.5515329393692051E-2</v>
      </c>
      <c r="AL41" s="987">
        <v>8.2908686936991327E-2</v>
      </c>
      <c r="AM41" s="987">
        <v>0.14105293964814411</v>
      </c>
      <c r="AN41" s="987">
        <v>3.4431564085006333E-2</v>
      </c>
      <c r="AO41" s="987">
        <v>0</v>
      </c>
      <c r="AP41" s="987">
        <v>3.9910193686750216E-2</v>
      </c>
      <c r="AQ41" s="631">
        <v>7.1045767469879714E-2</v>
      </c>
    </row>
    <row r="42" spans="2:57" ht="16.5" customHeight="1">
      <c r="B42" s="776">
        <v>37</v>
      </c>
      <c r="C42" s="928" t="s">
        <v>26</v>
      </c>
      <c r="D42" s="629">
        <v>8.1336962769360907E-5</v>
      </c>
      <c r="E42" s="987">
        <v>1.1831169215297702E-4</v>
      </c>
      <c r="F42" s="987">
        <v>7.9134792930625161E-4</v>
      </c>
      <c r="G42" s="987">
        <v>0</v>
      </c>
      <c r="H42" s="987">
        <v>2.3721150894426925E-4</v>
      </c>
      <c r="I42" s="987">
        <v>2.2019156666299681E-4</v>
      </c>
      <c r="J42" s="987">
        <v>4.7306300410776378E-5</v>
      </c>
      <c r="K42" s="987">
        <v>1.5366715693807215E-4</v>
      </c>
      <c r="L42" s="987">
        <v>0</v>
      </c>
      <c r="M42" s="987">
        <v>6.3881436054682509E-5</v>
      </c>
      <c r="N42" s="987">
        <v>3.8295102056446978E-5</v>
      </c>
      <c r="O42" s="987">
        <v>0</v>
      </c>
      <c r="P42" s="987">
        <v>6.6165572729197538E-5</v>
      </c>
      <c r="Q42" s="987">
        <v>5.136722428642364E-5</v>
      </c>
      <c r="R42" s="987">
        <v>9.9295005461225294E-5</v>
      </c>
      <c r="S42" s="987">
        <v>9.6795009679500973E-5</v>
      </c>
      <c r="T42" s="987">
        <v>1.0219574865685588E-4</v>
      </c>
      <c r="U42" s="987">
        <v>1.4347037623671464E-4</v>
      </c>
      <c r="V42" s="987">
        <v>0</v>
      </c>
      <c r="W42" s="987">
        <v>0</v>
      </c>
      <c r="X42" s="987">
        <v>7.9295852826897147E-5</v>
      </c>
      <c r="Y42" s="987">
        <v>0</v>
      </c>
      <c r="Z42" s="987">
        <v>2.7351348482714557E-4</v>
      </c>
      <c r="AA42" s="987">
        <v>8.5914097357855126E-5</v>
      </c>
      <c r="AB42" s="987">
        <v>2.3958551705549399E-4</v>
      </c>
      <c r="AC42" s="987">
        <v>7.1238601823708203E-5</v>
      </c>
      <c r="AD42" s="987">
        <v>7.9626354690971745E-4</v>
      </c>
      <c r="AE42" s="987">
        <v>2.1119650547050459E-4</v>
      </c>
      <c r="AF42" s="987">
        <v>3.7746294572082843E-4</v>
      </c>
      <c r="AG42" s="987">
        <v>2.7560547076859474E-4</v>
      </c>
      <c r="AH42" s="987">
        <v>1.0073033526583558E-2</v>
      </c>
      <c r="AI42" s="987">
        <v>4.353236889870485E-4</v>
      </c>
      <c r="AJ42" s="987">
        <v>2.4661809037613805E-3</v>
      </c>
      <c r="AK42" s="987">
        <v>1.2358874691935945E-2</v>
      </c>
      <c r="AL42" s="987">
        <v>2.5841041369816698E-3</v>
      </c>
      <c r="AM42" s="987">
        <v>1.24830895945385E-3</v>
      </c>
      <c r="AN42" s="987">
        <v>1.6052307860116469E-2</v>
      </c>
      <c r="AO42" s="987">
        <v>0</v>
      </c>
      <c r="AP42" s="987">
        <v>1.67549091883922E-3</v>
      </c>
      <c r="AQ42" s="631">
        <v>2.8441938655484026E-3</v>
      </c>
    </row>
    <row r="43" spans="2:57" ht="16.5" customHeight="1">
      <c r="B43" s="776">
        <v>38</v>
      </c>
      <c r="C43" s="928" t="s">
        <v>27</v>
      </c>
      <c r="D43" s="629">
        <v>4.6090945569304516E-4</v>
      </c>
      <c r="E43" s="987">
        <v>2.1000325357153423E-3</v>
      </c>
      <c r="F43" s="987">
        <v>1.0551305724083356E-3</v>
      </c>
      <c r="G43" s="987">
        <v>4.702404944242913E-4</v>
      </c>
      <c r="H43" s="987">
        <v>8.8605475399771165E-4</v>
      </c>
      <c r="I43" s="987">
        <v>1.4067794536802574E-3</v>
      </c>
      <c r="J43" s="987">
        <v>5.6767560492931651E-4</v>
      </c>
      <c r="K43" s="987">
        <v>6.0369240225671196E-4</v>
      </c>
      <c r="L43" s="987">
        <v>3.4453057708871661E-4</v>
      </c>
      <c r="M43" s="987">
        <v>1.5970359013670627E-4</v>
      </c>
      <c r="N43" s="987">
        <v>1.5892467353425498E-3</v>
      </c>
      <c r="O43" s="987">
        <v>3.3500837520938025E-4</v>
      </c>
      <c r="P43" s="987">
        <v>2.3819606182511115E-4</v>
      </c>
      <c r="Q43" s="987">
        <v>3.7669297810044003E-4</v>
      </c>
      <c r="R43" s="987">
        <v>5.9577003276735179E-4</v>
      </c>
      <c r="S43" s="987">
        <v>1.2906001290600129E-3</v>
      </c>
      <c r="T43" s="987">
        <v>1.4745386591917776E-3</v>
      </c>
      <c r="U43" s="987">
        <v>7.1735188118357324E-4</v>
      </c>
      <c r="V43" s="987">
        <v>7.2461267727131566E-4</v>
      </c>
      <c r="W43" s="987">
        <v>1.3828867761452031E-3</v>
      </c>
      <c r="X43" s="987">
        <v>2.8546507017682973E-4</v>
      </c>
      <c r="Y43" s="987">
        <v>1.1873515810523684E-3</v>
      </c>
      <c r="Z43" s="987">
        <v>1.1920289189481569E-3</v>
      </c>
      <c r="AA43" s="987">
        <v>3.7229442188403886E-5</v>
      </c>
      <c r="AB43" s="987">
        <v>9.2839387859003928E-4</v>
      </c>
      <c r="AC43" s="987">
        <v>3.2532294832826746E-3</v>
      </c>
      <c r="AD43" s="987">
        <v>2.1330431233845737E-3</v>
      </c>
      <c r="AE43" s="987">
        <v>3.6263985329569571E-3</v>
      </c>
      <c r="AF43" s="987">
        <v>1.2582098190694281E-4</v>
      </c>
      <c r="AG43" s="987">
        <v>1.6459771170902187E-3</v>
      </c>
      <c r="AH43" s="987">
        <v>2.2641468845123747E-3</v>
      </c>
      <c r="AI43" s="987">
        <v>3.0792387492191227E-3</v>
      </c>
      <c r="AJ43" s="987">
        <v>3.6538257615924136E-3</v>
      </c>
      <c r="AK43" s="987">
        <v>2.439251583934726E-3</v>
      </c>
      <c r="AL43" s="987">
        <v>5.3372618156350372E-3</v>
      </c>
      <c r="AM43" s="987">
        <v>1.9799733017174699E-3</v>
      </c>
      <c r="AN43" s="987">
        <v>1.7149124667470595E-3</v>
      </c>
      <c r="AO43" s="987">
        <v>0</v>
      </c>
      <c r="AP43" s="987">
        <v>0</v>
      </c>
      <c r="AQ43" s="631">
        <v>1.65195686833271E-3</v>
      </c>
    </row>
    <row r="44" spans="2:57" ht="16.5" customHeight="1">
      <c r="B44" s="776">
        <v>39</v>
      </c>
      <c r="C44" s="928" t="s">
        <v>28</v>
      </c>
      <c r="D44" s="629">
        <v>4.9507098005617672E-3</v>
      </c>
      <c r="E44" s="987">
        <v>3.9634416871247302E-3</v>
      </c>
      <c r="F44" s="987">
        <v>9.4961751516750206E-3</v>
      </c>
      <c r="G44" s="987">
        <v>1.1151417439204623E-2</v>
      </c>
      <c r="H44" s="987">
        <v>5.8326123963943852E-3</v>
      </c>
      <c r="I44" s="987">
        <v>4.0980097128946631E-3</v>
      </c>
      <c r="J44" s="987">
        <v>7.6005455993314042E-3</v>
      </c>
      <c r="K44" s="987">
        <v>1.9427919127170548E-3</v>
      </c>
      <c r="L44" s="987">
        <v>4.6511627906976744E-3</v>
      </c>
      <c r="M44" s="987">
        <v>2.1719688258592055E-3</v>
      </c>
      <c r="N44" s="987">
        <v>5.5527897981848123E-3</v>
      </c>
      <c r="O44" s="987">
        <v>1.0193826274228284E-2</v>
      </c>
      <c r="P44" s="987">
        <v>3.3744442091890748E-3</v>
      </c>
      <c r="Q44" s="987">
        <v>3.3388695786175366E-3</v>
      </c>
      <c r="R44" s="987">
        <v>7.2485353986694468E-3</v>
      </c>
      <c r="S44" s="987">
        <v>4.6784254678425468E-3</v>
      </c>
      <c r="T44" s="987">
        <v>2.2775052557813596E-3</v>
      </c>
      <c r="U44" s="987">
        <v>7.3169891880724472E-4</v>
      </c>
      <c r="V44" s="987">
        <v>2.8984507090852626E-3</v>
      </c>
      <c r="W44" s="987">
        <v>1.5557476231633535E-3</v>
      </c>
      <c r="X44" s="987">
        <v>5.3921179922290069E-4</v>
      </c>
      <c r="Y44" s="987">
        <v>2.2184726909136357E-3</v>
      </c>
      <c r="Z44" s="987">
        <v>1.238362919736039E-2</v>
      </c>
      <c r="AA44" s="987">
        <v>3.0757246854112136E-3</v>
      </c>
      <c r="AB44" s="987">
        <v>9.0443532688448975E-3</v>
      </c>
      <c r="AC44" s="987">
        <v>2.1229103343465047E-2</v>
      </c>
      <c r="AD44" s="987">
        <v>7.1464199882102205E-3</v>
      </c>
      <c r="AE44" s="987">
        <v>4.9759957142562795E-3</v>
      </c>
      <c r="AF44" s="987">
        <v>6.2155565062029742E-4</v>
      </c>
      <c r="AG44" s="987">
        <v>5.9523125978495116E-3</v>
      </c>
      <c r="AH44" s="987">
        <v>4.0173817642060426E-3</v>
      </c>
      <c r="AI44" s="987">
        <v>8.6326901036414699E-4</v>
      </c>
      <c r="AJ44" s="987">
        <v>8.6013361004650592E-3</v>
      </c>
      <c r="AK44" s="987">
        <v>4.0385796451165232E-3</v>
      </c>
      <c r="AL44" s="987">
        <v>5.4338638394474366E-3</v>
      </c>
      <c r="AM44" s="987">
        <v>3.6404034008953182E-3</v>
      </c>
      <c r="AN44" s="987">
        <v>3.429824933494119E-3</v>
      </c>
      <c r="AO44" s="987">
        <v>4.8856752003126835E-4</v>
      </c>
      <c r="AP44" s="987">
        <v>0</v>
      </c>
      <c r="AQ44" s="631">
        <v>4.8178577925665819E-3</v>
      </c>
    </row>
    <row r="45" spans="2:57" ht="16.5" customHeight="1">
      <c r="B45" s="970" t="s">
        <v>209</v>
      </c>
      <c r="C45" s="969" t="s">
        <v>33</v>
      </c>
      <c r="D45" s="632">
        <v>0.50336192779446687</v>
      </c>
      <c r="E45" s="633">
        <v>0.31654293235529002</v>
      </c>
      <c r="F45" s="633">
        <v>0.37246109206014244</v>
      </c>
      <c r="G45" s="633">
        <v>0.44881096332124143</v>
      </c>
      <c r="H45" s="633">
        <v>0.66662015460608937</v>
      </c>
      <c r="I45" s="633">
        <v>0.58052283264217652</v>
      </c>
      <c r="J45" s="633">
        <v>0.68347354395149529</v>
      </c>
      <c r="K45" s="633">
        <v>0.50902245735736396</v>
      </c>
      <c r="L45" s="633">
        <v>0.63014642549526267</v>
      </c>
      <c r="M45" s="633">
        <v>0.60866232272901499</v>
      </c>
      <c r="N45" s="633">
        <v>0.50673993796193462</v>
      </c>
      <c r="O45" s="633">
        <v>0.60244077530509688</v>
      </c>
      <c r="P45" s="633">
        <v>0.72984596654668643</v>
      </c>
      <c r="Q45" s="633">
        <v>0.56219714740681126</v>
      </c>
      <c r="R45" s="633">
        <v>0.53122827921755533</v>
      </c>
      <c r="S45" s="633">
        <v>0.52726392772639274</v>
      </c>
      <c r="T45" s="633">
        <v>0.55660184536323287</v>
      </c>
      <c r="U45" s="633">
        <v>0.6368104813718064</v>
      </c>
      <c r="V45" s="633">
        <v>0.61398847520789479</v>
      </c>
      <c r="W45" s="633">
        <v>0.62471910112359552</v>
      </c>
      <c r="X45" s="633">
        <v>0.73445404805328685</v>
      </c>
      <c r="Y45" s="633">
        <v>0.57220972378452695</v>
      </c>
      <c r="Z45" s="633">
        <v>0.52174534261646266</v>
      </c>
      <c r="AA45" s="633">
        <v>0.63711317177664628</v>
      </c>
      <c r="AB45" s="633">
        <v>0.50271031116169029</v>
      </c>
      <c r="AC45" s="633">
        <v>0.33807465805471126</v>
      </c>
      <c r="AD45" s="633">
        <v>0.38054505056001453</v>
      </c>
      <c r="AE45" s="633">
        <v>0.320884758823893</v>
      </c>
      <c r="AF45" s="633">
        <v>0.12472885578399054</v>
      </c>
      <c r="AG45" s="633">
        <v>0.60916847532756857</v>
      </c>
      <c r="AH45" s="633">
        <v>0.48682384829678071</v>
      </c>
      <c r="AI45" s="633">
        <v>0.2825693443582542</v>
      </c>
      <c r="AJ45" s="633">
        <v>0.25015375759320135</v>
      </c>
      <c r="AK45" s="633">
        <v>0.38458392998953256</v>
      </c>
      <c r="AL45" s="633">
        <v>0.41570265897070546</v>
      </c>
      <c r="AM45" s="633">
        <v>0.37995777251510365</v>
      </c>
      <c r="AN45" s="633">
        <v>0.48041182138247396</v>
      </c>
      <c r="AO45" s="633">
        <v>1</v>
      </c>
      <c r="AP45" s="633">
        <v>0.58792976342068226</v>
      </c>
      <c r="AQ45" s="634">
        <v>0.45038520102332869</v>
      </c>
    </row>
    <row r="46" spans="2:57" ht="16.5" customHeight="1">
      <c r="B46" s="991" t="s">
        <v>210</v>
      </c>
      <c r="C46" s="990" t="s">
        <v>34</v>
      </c>
      <c r="D46" s="626">
        <v>2.0659588543417672E-3</v>
      </c>
      <c r="E46" s="627">
        <v>9.5832470643911379E-3</v>
      </c>
      <c r="F46" s="627">
        <v>3.5610656818781325E-2</v>
      </c>
      <c r="G46" s="627">
        <v>3.7014644632540644E-2</v>
      </c>
      <c r="H46" s="627">
        <v>1.0493120866240616E-2</v>
      </c>
      <c r="I46" s="627">
        <v>1.3468384160886637E-2</v>
      </c>
      <c r="J46" s="627">
        <v>1.009201075429896E-2</v>
      </c>
      <c r="K46" s="627">
        <v>1.6519219370842754E-2</v>
      </c>
      <c r="L46" s="627">
        <v>9.6468561584840649E-3</v>
      </c>
      <c r="M46" s="627">
        <v>1.858949789191261E-2</v>
      </c>
      <c r="N46" s="627">
        <v>1.7079615517175354E-2</v>
      </c>
      <c r="O46" s="627">
        <v>7.9444843263938737E-3</v>
      </c>
      <c r="P46" s="627">
        <v>9.3161126402710147E-3</v>
      </c>
      <c r="Q46" s="627">
        <v>1.9827748574559528E-2</v>
      </c>
      <c r="R46" s="627">
        <v>1.479495581372257E-2</v>
      </c>
      <c r="S46" s="627">
        <v>1.8627661862766185E-2</v>
      </c>
      <c r="T46" s="627">
        <v>1.7139686989021255E-2</v>
      </c>
      <c r="U46" s="627">
        <v>1.4134701466841126E-2</v>
      </c>
      <c r="V46" s="627">
        <v>1.7804768641523756E-2</v>
      </c>
      <c r="W46" s="627">
        <v>1.7631806395851341E-2</v>
      </c>
      <c r="X46" s="627">
        <v>7.057330901593847E-3</v>
      </c>
      <c r="Y46" s="627">
        <v>1.8341457317835271E-2</v>
      </c>
      <c r="Z46" s="627">
        <v>1.9903208884697737E-2</v>
      </c>
      <c r="AA46" s="627">
        <v>1.0318283092678401E-2</v>
      </c>
      <c r="AB46" s="627">
        <v>1.4075649127010273E-2</v>
      </c>
      <c r="AC46" s="627">
        <v>2.4553571428571428E-2</v>
      </c>
      <c r="AD46" s="627">
        <v>2.180020858840067E-2</v>
      </c>
      <c r="AE46" s="627">
        <v>3.0242309356520305E-2</v>
      </c>
      <c r="AF46" s="627">
        <v>1.7187146128488386E-3</v>
      </c>
      <c r="AG46" s="627">
        <v>1.2823310098261006E-2</v>
      </c>
      <c r="AH46" s="627">
        <v>1.5913564444826882E-2</v>
      </c>
      <c r="AI46" s="627">
        <v>9.7419047010039502E-3</v>
      </c>
      <c r="AJ46" s="627">
        <v>9.1436535227909649E-3</v>
      </c>
      <c r="AK46" s="627">
        <v>1.1226872500556529E-2</v>
      </c>
      <c r="AL46" s="627">
        <v>3.7071026638008063E-2</v>
      </c>
      <c r="AM46" s="627">
        <v>1.6980585510656915E-2</v>
      </c>
      <c r="AN46" s="627">
        <v>2.2766523454306371E-2</v>
      </c>
      <c r="AO46" s="627">
        <v>0</v>
      </c>
      <c r="AP46" s="627">
        <v>4.155217478721265E-3</v>
      </c>
      <c r="AQ46" s="628">
        <v>1.4311202265928252E-2</v>
      </c>
      <c r="AR46" s="789"/>
      <c r="AS46" s="789"/>
      <c r="AT46" s="789"/>
      <c r="AU46" s="789"/>
      <c r="AV46" s="789"/>
      <c r="AW46" s="789"/>
      <c r="AX46" s="789"/>
      <c r="AY46" s="789"/>
      <c r="AZ46" s="789"/>
      <c r="BA46" s="789"/>
      <c r="BB46" s="789"/>
      <c r="BC46" s="789"/>
      <c r="BD46" s="789"/>
      <c r="BE46" s="789"/>
    </row>
    <row r="47" spans="2:57" ht="16.5" customHeight="1">
      <c r="B47" s="967" t="s">
        <v>238</v>
      </c>
      <c r="C47" s="966" t="s">
        <v>35</v>
      </c>
      <c r="D47" s="629">
        <v>8.9020594518973206E-2</v>
      </c>
      <c r="E47" s="987">
        <v>0.26102517081250554</v>
      </c>
      <c r="F47" s="987">
        <v>0.19440780796623583</v>
      </c>
      <c r="G47" s="987">
        <v>0.17963186887007926</v>
      </c>
      <c r="H47" s="987">
        <v>0.14989674322551838</v>
      </c>
      <c r="I47" s="987">
        <v>0.2699915593232779</v>
      </c>
      <c r="J47" s="987">
        <v>0.13546159122625814</v>
      </c>
      <c r="K47" s="987">
        <v>9.3045463526002681E-2</v>
      </c>
      <c r="L47" s="987">
        <v>8.8372093023255813E-2</v>
      </c>
      <c r="M47" s="987">
        <v>0.2386291043822665</v>
      </c>
      <c r="N47" s="987">
        <v>0.23134071152299621</v>
      </c>
      <c r="O47" s="987">
        <v>0.13443407513759273</v>
      </c>
      <c r="P47" s="987">
        <v>8.3328922295151389E-2</v>
      </c>
      <c r="Q47" s="987">
        <v>0.2725202472475729</v>
      </c>
      <c r="R47" s="987">
        <v>0.28547314070102275</v>
      </c>
      <c r="S47" s="987">
        <v>0.26000215100021512</v>
      </c>
      <c r="T47" s="987">
        <v>0.23829128708245736</v>
      </c>
      <c r="U47" s="987">
        <v>0.23013796111378923</v>
      </c>
      <c r="V47" s="987">
        <v>0.20472033401193884</v>
      </c>
      <c r="W47" s="987">
        <v>0.21158167675021608</v>
      </c>
      <c r="X47" s="987">
        <v>0.16022520022202838</v>
      </c>
      <c r="Y47" s="987">
        <v>0.25934258217722783</v>
      </c>
      <c r="Z47" s="987">
        <v>0.35319163701902961</v>
      </c>
      <c r="AA47" s="987">
        <v>8.0564512895706014E-2</v>
      </c>
      <c r="AB47" s="987">
        <v>0.14321224281992154</v>
      </c>
      <c r="AC47" s="987">
        <v>0.48050436930091184</v>
      </c>
      <c r="AD47" s="987">
        <v>0.35366798168049701</v>
      </c>
      <c r="AE47" s="987">
        <v>0.32178105618857272</v>
      </c>
      <c r="AF47" s="987">
        <v>2.5878859558619995E-2</v>
      </c>
      <c r="AG47" s="987">
        <v>0.23698625417714542</v>
      </c>
      <c r="AH47" s="987">
        <v>0.15028879973325016</v>
      </c>
      <c r="AI47" s="987">
        <v>0.36598424964460863</v>
      </c>
      <c r="AJ47" s="987">
        <v>0.50367048914607726</v>
      </c>
      <c r="AK47" s="987">
        <v>0.50362888010723239</v>
      </c>
      <c r="AL47" s="987">
        <v>0.49175260221701644</v>
      </c>
      <c r="AM47" s="987">
        <v>0.35565158442659911</v>
      </c>
      <c r="AN47" s="987">
        <v>0.25761863497815457</v>
      </c>
      <c r="AO47" s="987">
        <v>0</v>
      </c>
      <c r="AP47" s="987">
        <v>1.2700221164801287E-2</v>
      </c>
      <c r="AQ47" s="631">
        <v>0.28002444521674225</v>
      </c>
      <c r="AR47" s="789"/>
      <c r="AS47" s="789"/>
      <c r="AT47" s="789"/>
      <c r="AU47" s="789"/>
      <c r="AV47" s="789"/>
      <c r="AW47" s="789"/>
      <c r="AX47" s="789"/>
      <c r="AY47" s="789"/>
      <c r="AZ47" s="789"/>
      <c r="BA47" s="789"/>
      <c r="BB47" s="789"/>
      <c r="BC47" s="789"/>
      <c r="BD47" s="789"/>
      <c r="BE47" s="789"/>
    </row>
    <row r="48" spans="2:57" ht="16.5" customHeight="1">
      <c r="B48" s="967" t="s">
        <v>240</v>
      </c>
      <c r="C48" s="966" t="s">
        <v>36</v>
      </c>
      <c r="D48" s="629">
        <v>0.24560509277836221</v>
      </c>
      <c r="E48" s="987">
        <v>0.34461238131858379</v>
      </c>
      <c r="F48" s="987">
        <v>0.17963597995251912</v>
      </c>
      <c r="G48" s="987">
        <v>0.10627435173988983</v>
      </c>
      <c r="H48" s="987">
        <v>7.0793681801691183E-2</v>
      </c>
      <c r="I48" s="987">
        <v>-2.4710386925514086E-3</v>
      </c>
      <c r="J48" s="987">
        <v>7.6470634614020011E-2</v>
      </c>
      <c r="K48" s="987">
        <v>0.12674247579742279</v>
      </c>
      <c r="L48" s="987">
        <v>0.15142118863049095</v>
      </c>
      <c r="M48" s="987">
        <v>5.4299220646480137E-4</v>
      </c>
      <c r="N48" s="987">
        <v>7.0788496151342237E-2</v>
      </c>
      <c r="O48" s="987">
        <v>0.16673845417564009</v>
      </c>
      <c r="P48" s="987">
        <v>0.11216387889053568</v>
      </c>
      <c r="Q48" s="987">
        <v>3.5032446963340923E-2</v>
      </c>
      <c r="R48" s="987">
        <v>5.9279118260351503E-2</v>
      </c>
      <c r="S48" s="987">
        <v>7.2262852226285229E-2</v>
      </c>
      <c r="T48" s="987">
        <v>2.8322821770614341E-2</v>
      </c>
      <c r="U48" s="987">
        <v>-6.6452608865321491E-2</v>
      </c>
      <c r="V48" s="987">
        <v>9.6615023636175421E-4</v>
      </c>
      <c r="W48" s="987">
        <v>-6.0155574762316338E-2</v>
      </c>
      <c r="X48" s="987">
        <v>3.1876932836412655E-3</v>
      </c>
      <c r="Y48" s="987">
        <v>2.937132858392701E-2</v>
      </c>
      <c r="Z48" s="987">
        <v>2.6016439385125358E-2</v>
      </c>
      <c r="AA48" s="987">
        <v>7.4143866019828978E-3</v>
      </c>
      <c r="AB48" s="987">
        <v>0.13096343326045939</v>
      </c>
      <c r="AC48" s="987">
        <v>5.7632028875379937E-2</v>
      </c>
      <c r="AD48" s="987">
        <v>0.11318369382850406</v>
      </c>
      <c r="AE48" s="987">
        <v>0.24803741783940825</v>
      </c>
      <c r="AF48" s="987">
        <v>0.45074360200307001</v>
      </c>
      <c r="AG48" s="987">
        <v>4.5030871640579846E-2</v>
      </c>
      <c r="AH48" s="987">
        <v>0.18296027793613062</v>
      </c>
      <c r="AI48" s="987">
        <v>0</v>
      </c>
      <c r="AJ48" s="987">
        <v>1.0461575750231015E-2</v>
      </c>
      <c r="AK48" s="987">
        <v>3.3592204499274539E-2</v>
      </c>
      <c r="AL48" s="987">
        <v>-8.863235684787597E-3</v>
      </c>
      <c r="AM48" s="987">
        <v>9.5830110526111456E-2</v>
      </c>
      <c r="AN48" s="987">
        <v>9.8410524593541507E-2</v>
      </c>
      <c r="AO48" s="987">
        <v>0</v>
      </c>
      <c r="AP48" s="987">
        <v>0.33342269284900478</v>
      </c>
      <c r="AQ48" s="631">
        <v>8.91661233589187E-2</v>
      </c>
      <c r="AR48" s="789"/>
      <c r="AS48" s="789"/>
      <c r="AT48" s="789"/>
      <c r="AU48" s="789"/>
      <c r="AV48" s="789"/>
      <c r="AW48" s="789"/>
      <c r="AX48" s="789"/>
      <c r="AY48" s="789"/>
      <c r="AZ48" s="789"/>
      <c r="BA48" s="789"/>
      <c r="BB48" s="789"/>
      <c r="BC48" s="789"/>
      <c r="BD48" s="789"/>
      <c r="BE48" s="789"/>
    </row>
    <row r="49" spans="2:57" ht="16.5" customHeight="1">
      <c r="B49" s="967" t="s">
        <v>242</v>
      </c>
      <c r="C49" s="966" t="s">
        <v>37</v>
      </c>
      <c r="D49" s="629">
        <v>0.21430120704052749</v>
      </c>
      <c r="E49" s="987">
        <v>8.8999970422076968E-2</v>
      </c>
      <c r="F49" s="987">
        <v>0.15747823793194407</v>
      </c>
      <c r="G49" s="987">
        <v>0.12824130055085314</v>
      </c>
      <c r="H49" s="987">
        <v>5.298886501269779E-2</v>
      </c>
      <c r="I49" s="987">
        <v>9.6419440468763384E-2</v>
      </c>
      <c r="J49" s="987">
        <v>6.8318182176562881E-2</v>
      </c>
      <c r="K49" s="987">
        <v>0.22919456457313458</v>
      </c>
      <c r="L49" s="987">
        <v>0.10387596899224806</v>
      </c>
      <c r="M49" s="987">
        <v>9.5023636131340239E-2</v>
      </c>
      <c r="N49" s="987">
        <v>0.1443533872017769</v>
      </c>
      <c r="O49" s="987">
        <v>4.9485522852357022E-2</v>
      </c>
      <c r="P49" s="987">
        <v>5.7008257463476604E-2</v>
      </c>
      <c r="Q49" s="987">
        <v>8.1451295310172422E-2</v>
      </c>
      <c r="R49" s="987">
        <v>9.8302055406613048E-2</v>
      </c>
      <c r="S49" s="987">
        <v>0.11592815659281566</v>
      </c>
      <c r="T49" s="987">
        <v>0.14649030600327026</v>
      </c>
      <c r="U49" s="987">
        <v>0.17553887473314511</v>
      </c>
      <c r="V49" s="987">
        <v>0.15272074807632588</v>
      </c>
      <c r="W49" s="987">
        <v>0.19083837510803803</v>
      </c>
      <c r="X49" s="987">
        <v>8.9905637935135993E-2</v>
      </c>
      <c r="Y49" s="987">
        <v>8.9332583427071621E-2</v>
      </c>
      <c r="Z49" s="987">
        <v>4.552162491503732E-2</v>
      </c>
      <c r="AA49" s="987">
        <v>0.22709100593952794</v>
      </c>
      <c r="AB49" s="987">
        <v>0.21368033302386871</v>
      </c>
      <c r="AC49" s="987">
        <v>8.0167173252279636E-2</v>
      </c>
      <c r="AD49" s="987">
        <v>9.0121071962998234E-2</v>
      </c>
      <c r="AE49" s="987">
        <v>7.4217542702903178E-2</v>
      </c>
      <c r="AF49" s="987">
        <v>0.35246734945519514</v>
      </c>
      <c r="AG49" s="987">
        <v>6.4947194757371485E-2</v>
      </c>
      <c r="AH49" s="987">
        <v>0.12983080745608847</v>
      </c>
      <c r="AI49" s="987">
        <v>0.34052150302267126</v>
      </c>
      <c r="AJ49" s="987">
        <v>0.21436686713223152</v>
      </c>
      <c r="AK49" s="987">
        <v>6.3458432469043605E-2</v>
      </c>
      <c r="AL49" s="987">
        <v>6.0062308305358997E-2</v>
      </c>
      <c r="AM49" s="987">
        <v>0.10092189707125217</v>
      </c>
      <c r="AN49" s="987">
        <v>0.10336134963005157</v>
      </c>
      <c r="AO49" s="987">
        <v>0</v>
      </c>
      <c r="AP49" s="987">
        <v>4.9024864285235573E-2</v>
      </c>
      <c r="AQ49" s="631">
        <v>0.14317045615413659</v>
      </c>
      <c r="AR49" s="789"/>
      <c r="AS49" s="789"/>
      <c r="AT49" s="789"/>
      <c r="AU49" s="789"/>
      <c r="AV49" s="789"/>
      <c r="AW49" s="789"/>
      <c r="AX49" s="789"/>
      <c r="AY49" s="789"/>
      <c r="AZ49" s="789"/>
      <c r="BA49" s="789"/>
      <c r="BB49" s="789"/>
      <c r="BC49" s="789"/>
      <c r="BD49" s="789"/>
      <c r="BE49" s="789"/>
    </row>
    <row r="50" spans="2:57" ht="16.5" customHeight="1">
      <c r="B50" s="967" t="s">
        <v>243</v>
      </c>
      <c r="C50" s="1141" t="s">
        <v>38</v>
      </c>
      <c r="D50" s="629">
        <v>4.7826134108384218E-2</v>
      </c>
      <c r="E50" s="987">
        <v>2.5851104735425477E-2</v>
      </c>
      <c r="F50" s="987">
        <v>6.1725138485887628E-2</v>
      </c>
      <c r="G50" s="987">
        <v>0.10069864302028751</v>
      </c>
      <c r="H50" s="987">
        <v>5.3435380794239949E-2</v>
      </c>
      <c r="I50" s="987">
        <v>4.208105496226161E-2</v>
      </c>
      <c r="J50" s="987">
        <v>2.6191921660766521E-2</v>
      </c>
      <c r="K50" s="987">
        <v>2.5475819375233244E-2</v>
      </c>
      <c r="L50" s="987">
        <v>1.6537467700258397E-2</v>
      </c>
      <c r="M50" s="987">
        <v>3.8552446659000893E-2</v>
      </c>
      <c r="N50" s="987">
        <v>2.9697851644774634E-2</v>
      </c>
      <c r="O50" s="987">
        <v>3.8956688202919358E-2</v>
      </c>
      <c r="P50" s="987">
        <v>8.3368621638788901E-3</v>
      </c>
      <c r="Q50" s="987">
        <v>2.8971114497542933E-2</v>
      </c>
      <c r="R50" s="987">
        <v>1.0922450600734783E-2</v>
      </c>
      <c r="S50" s="987">
        <v>5.9152505915250593E-3</v>
      </c>
      <c r="T50" s="987">
        <v>1.3154052791403878E-2</v>
      </c>
      <c r="U50" s="987">
        <v>9.8363289947891556E-3</v>
      </c>
      <c r="V50" s="987">
        <v>9.7995238259549356E-3</v>
      </c>
      <c r="W50" s="987">
        <v>1.5384615384615385E-2</v>
      </c>
      <c r="X50" s="987">
        <v>5.1700896043136947E-3</v>
      </c>
      <c r="Y50" s="987">
        <v>3.1402324709411324E-2</v>
      </c>
      <c r="Z50" s="987">
        <v>3.7895905666423771E-2</v>
      </c>
      <c r="AA50" s="987">
        <v>3.7570234774590046E-2</v>
      </c>
      <c r="AB50" s="987">
        <v>4.4682698930849633E-2</v>
      </c>
      <c r="AC50" s="987">
        <v>1.9068199088145898E-2</v>
      </c>
      <c r="AD50" s="987">
        <v>4.1160839795039227E-2</v>
      </c>
      <c r="AE50" s="987">
        <v>1.9126161580780086E-2</v>
      </c>
      <c r="AF50" s="987">
        <v>4.4636251541307029E-2</v>
      </c>
      <c r="AG50" s="987">
        <v>3.2666903993599831E-2</v>
      </c>
      <c r="AH50" s="987">
        <v>3.4188080154026523E-2</v>
      </c>
      <c r="AI50" s="987">
        <v>1.1829982734619792E-3</v>
      </c>
      <c r="AJ50" s="987">
        <v>1.2367260994046628E-2</v>
      </c>
      <c r="AK50" s="987">
        <v>1.4346588442210262E-2</v>
      </c>
      <c r="AL50" s="987">
        <v>3.3134494167652816E-2</v>
      </c>
      <c r="AM50" s="987">
        <v>5.0702845726333642E-2</v>
      </c>
      <c r="AN50" s="987">
        <v>3.7434175842155339E-2</v>
      </c>
      <c r="AO50" s="987">
        <v>0</v>
      </c>
      <c r="AP50" s="987">
        <v>1.7827223376449298E-2</v>
      </c>
      <c r="AQ50" s="631">
        <v>2.8854201489343877E-2</v>
      </c>
      <c r="AR50" s="789"/>
      <c r="AS50" s="789"/>
      <c r="AT50" s="789"/>
      <c r="AU50" s="789"/>
      <c r="AV50" s="789"/>
      <c r="AW50" s="789"/>
      <c r="AX50" s="789"/>
      <c r="AY50" s="789"/>
      <c r="AZ50" s="789"/>
      <c r="BA50" s="789"/>
      <c r="BB50" s="789"/>
      <c r="BC50" s="789"/>
      <c r="BD50" s="789"/>
      <c r="BE50" s="789"/>
    </row>
    <row r="51" spans="2:57" ht="16.5" customHeight="1">
      <c r="B51" s="989" t="s">
        <v>244</v>
      </c>
      <c r="C51" s="988" t="s">
        <v>39</v>
      </c>
      <c r="D51" s="635">
        <v>-0.10218091509505579</v>
      </c>
      <c r="E51" s="636">
        <v>-4.6614806708272942E-2</v>
      </c>
      <c r="F51" s="636">
        <v>-1.3189132155104195E-3</v>
      </c>
      <c r="G51" s="636">
        <v>-6.7177213489184472E-4</v>
      </c>
      <c r="H51" s="636">
        <v>-4.2279463064772696E-3</v>
      </c>
      <c r="I51" s="636">
        <v>-1.2232864814610934E-5</v>
      </c>
      <c r="J51" s="636">
        <v>-7.8843834017960624E-6</v>
      </c>
      <c r="K51" s="636">
        <v>0</v>
      </c>
      <c r="L51" s="636">
        <v>0</v>
      </c>
      <c r="M51" s="636">
        <v>0</v>
      </c>
      <c r="N51" s="636">
        <v>0</v>
      </c>
      <c r="O51" s="636">
        <v>0</v>
      </c>
      <c r="P51" s="636">
        <v>0</v>
      </c>
      <c r="Q51" s="636">
        <v>0</v>
      </c>
      <c r="R51" s="636">
        <v>0</v>
      </c>
      <c r="S51" s="636">
        <v>0</v>
      </c>
      <c r="T51" s="636">
        <v>0</v>
      </c>
      <c r="U51" s="636">
        <v>-5.7388150494685861E-6</v>
      </c>
      <c r="V51" s="636">
        <v>0</v>
      </c>
      <c r="W51" s="636">
        <v>0</v>
      </c>
      <c r="X51" s="636">
        <v>0</v>
      </c>
      <c r="Y51" s="636">
        <v>0</v>
      </c>
      <c r="Z51" s="636">
        <v>-4.2741584867764396E-3</v>
      </c>
      <c r="AA51" s="636">
        <v>-7.1595081131545934E-5</v>
      </c>
      <c r="AB51" s="636">
        <v>-4.9324668323799829E-2</v>
      </c>
      <c r="AC51" s="636">
        <v>0</v>
      </c>
      <c r="AD51" s="636">
        <v>-4.7884641545367976E-4</v>
      </c>
      <c r="AE51" s="636">
        <v>-1.4289246492077556E-2</v>
      </c>
      <c r="AF51" s="636">
        <v>-1.7363295503158106E-4</v>
      </c>
      <c r="AG51" s="636">
        <v>-1.6230099945261692E-3</v>
      </c>
      <c r="AH51" s="636">
        <v>-5.3780211033548094E-6</v>
      </c>
      <c r="AI51" s="636">
        <v>0</v>
      </c>
      <c r="AJ51" s="636">
        <v>-1.6360413857876478E-4</v>
      </c>
      <c r="AK51" s="636">
        <v>-1.0836908007849812E-2</v>
      </c>
      <c r="AL51" s="636">
        <v>-2.8859854613954163E-2</v>
      </c>
      <c r="AM51" s="636">
        <v>-4.4795776056956335E-5</v>
      </c>
      <c r="AN51" s="636">
        <v>-3.0298806832986917E-6</v>
      </c>
      <c r="AO51" s="636">
        <v>0</v>
      </c>
      <c r="AP51" s="636">
        <v>-5.0599825748944439E-3</v>
      </c>
      <c r="AQ51" s="637">
        <v>-5.9116295083983623E-3</v>
      </c>
      <c r="AR51" s="789"/>
      <c r="AS51" s="789"/>
      <c r="AT51" s="789"/>
      <c r="AU51" s="789"/>
      <c r="AV51" s="789"/>
      <c r="AW51" s="789"/>
      <c r="AX51" s="789"/>
      <c r="AY51" s="789"/>
      <c r="AZ51" s="789"/>
      <c r="BA51" s="789"/>
      <c r="BB51" s="789"/>
      <c r="BC51" s="789"/>
      <c r="BD51" s="789"/>
      <c r="BE51" s="789"/>
    </row>
    <row r="52" spans="2:57" ht="16.5" customHeight="1">
      <c r="B52" s="967" t="s">
        <v>245</v>
      </c>
      <c r="C52" s="966" t="s">
        <v>40</v>
      </c>
      <c r="D52" s="629">
        <v>0.49663807220553308</v>
      </c>
      <c r="E52" s="987">
        <v>0.68345706764471004</v>
      </c>
      <c r="F52" s="987">
        <v>0.62753890793985756</v>
      </c>
      <c r="G52" s="987">
        <v>0.55118903667875851</v>
      </c>
      <c r="H52" s="987">
        <v>0.33337984539391063</v>
      </c>
      <c r="I52" s="987">
        <v>0.41947716735782353</v>
      </c>
      <c r="J52" s="987">
        <v>0.31652645604850471</v>
      </c>
      <c r="K52" s="987">
        <v>0.49097754264263604</v>
      </c>
      <c r="L52" s="987">
        <v>0.36985357450473727</v>
      </c>
      <c r="M52" s="987">
        <v>0.39133767727098506</v>
      </c>
      <c r="N52" s="987">
        <v>0.49326006203806533</v>
      </c>
      <c r="O52" s="987">
        <v>0.39755922469490307</v>
      </c>
      <c r="P52" s="987">
        <v>0.27015403345331357</v>
      </c>
      <c r="Q52" s="987">
        <v>0.43780285259318868</v>
      </c>
      <c r="R52" s="987">
        <v>0.46877172078244467</v>
      </c>
      <c r="S52" s="987">
        <v>0.4727360722736072</v>
      </c>
      <c r="T52" s="987">
        <v>0.44339815463676713</v>
      </c>
      <c r="U52" s="987">
        <v>0.36318951862819365</v>
      </c>
      <c r="V52" s="987">
        <v>0.38601152479210515</v>
      </c>
      <c r="W52" s="987">
        <v>0.37528089887640448</v>
      </c>
      <c r="X52" s="987">
        <v>0.26554595194671321</v>
      </c>
      <c r="Y52" s="987">
        <v>0.42779027621547305</v>
      </c>
      <c r="Z52" s="987">
        <v>0.47825465738353734</v>
      </c>
      <c r="AA52" s="987">
        <v>0.36288682822335372</v>
      </c>
      <c r="AB52" s="987">
        <v>0.49728968883830971</v>
      </c>
      <c r="AC52" s="987">
        <v>0.66192534194528874</v>
      </c>
      <c r="AD52" s="987">
        <v>0.61945494943998547</v>
      </c>
      <c r="AE52" s="987">
        <v>0.679115241176107</v>
      </c>
      <c r="AF52" s="987">
        <v>0.87527114421600949</v>
      </c>
      <c r="AG52" s="987">
        <v>0.39083152467243143</v>
      </c>
      <c r="AH52" s="987">
        <v>0.51317615170321929</v>
      </c>
      <c r="AI52" s="987">
        <v>0.7174306556417458</v>
      </c>
      <c r="AJ52" s="987">
        <v>0.74984624240679865</v>
      </c>
      <c r="AK52" s="987">
        <v>0.6154160700104675</v>
      </c>
      <c r="AL52" s="987">
        <v>0.58429734102929454</v>
      </c>
      <c r="AM52" s="987">
        <v>0.62004222748489635</v>
      </c>
      <c r="AN52" s="987">
        <v>0.51958817861752604</v>
      </c>
      <c r="AO52" s="987">
        <v>0</v>
      </c>
      <c r="AP52" s="987">
        <v>0.41207023657931774</v>
      </c>
      <c r="AQ52" s="631">
        <v>0.54961479897667131</v>
      </c>
      <c r="AR52" s="789"/>
      <c r="AS52" s="789"/>
      <c r="AT52" s="789"/>
      <c r="AU52" s="789"/>
      <c r="AV52" s="789"/>
      <c r="AW52" s="789"/>
      <c r="AX52" s="789"/>
      <c r="AY52" s="789"/>
      <c r="AZ52" s="789"/>
      <c r="BA52" s="789"/>
      <c r="BB52" s="789"/>
      <c r="BC52" s="789"/>
      <c r="BD52" s="789"/>
      <c r="BE52" s="789"/>
    </row>
    <row r="53" spans="2:57" ht="16.5" customHeight="1">
      <c r="B53" s="986" t="s">
        <v>246</v>
      </c>
      <c r="C53" s="985" t="s">
        <v>41</v>
      </c>
      <c r="D53" s="638">
        <v>1</v>
      </c>
      <c r="E53" s="639">
        <v>1</v>
      </c>
      <c r="F53" s="639">
        <v>1</v>
      </c>
      <c r="G53" s="639">
        <v>1</v>
      </c>
      <c r="H53" s="639">
        <v>1</v>
      </c>
      <c r="I53" s="639">
        <v>1</v>
      </c>
      <c r="J53" s="639">
        <v>1</v>
      </c>
      <c r="K53" s="639">
        <v>1</v>
      </c>
      <c r="L53" s="639">
        <v>1</v>
      </c>
      <c r="M53" s="639">
        <v>1</v>
      </c>
      <c r="N53" s="639">
        <v>1</v>
      </c>
      <c r="O53" s="639">
        <v>1</v>
      </c>
      <c r="P53" s="639">
        <v>1</v>
      </c>
      <c r="Q53" s="639">
        <v>1</v>
      </c>
      <c r="R53" s="639">
        <v>1</v>
      </c>
      <c r="S53" s="639">
        <v>1</v>
      </c>
      <c r="T53" s="639">
        <v>1</v>
      </c>
      <c r="U53" s="639">
        <v>1</v>
      </c>
      <c r="V53" s="639">
        <v>1</v>
      </c>
      <c r="W53" s="639">
        <v>1</v>
      </c>
      <c r="X53" s="639">
        <v>1</v>
      </c>
      <c r="Y53" s="639">
        <v>1</v>
      </c>
      <c r="Z53" s="639">
        <v>1</v>
      </c>
      <c r="AA53" s="639">
        <v>1</v>
      </c>
      <c r="AB53" s="639">
        <v>1</v>
      </c>
      <c r="AC53" s="639">
        <v>1</v>
      </c>
      <c r="AD53" s="639">
        <v>1</v>
      </c>
      <c r="AE53" s="639">
        <v>1</v>
      </c>
      <c r="AF53" s="639">
        <v>1</v>
      </c>
      <c r="AG53" s="639">
        <v>1</v>
      </c>
      <c r="AH53" s="639">
        <v>1</v>
      </c>
      <c r="AI53" s="639">
        <v>1</v>
      </c>
      <c r="AJ53" s="639">
        <v>1</v>
      </c>
      <c r="AK53" s="639">
        <v>1</v>
      </c>
      <c r="AL53" s="639">
        <v>1</v>
      </c>
      <c r="AM53" s="639">
        <v>1</v>
      </c>
      <c r="AN53" s="639">
        <v>1</v>
      </c>
      <c r="AO53" s="639">
        <v>1</v>
      </c>
      <c r="AP53" s="639">
        <v>1</v>
      </c>
      <c r="AQ53" s="640">
        <v>1</v>
      </c>
      <c r="AR53" s="789"/>
      <c r="AS53" s="789"/>
      <c r="AT53" s="789"/>
      <c r="AU53" s="789"/>
      <c r="AV53" s="789"/>
      <c r="AW53" s="789"/>
      <c r="AX53" s="789"/>
      <c r="AY53" s="789"/>
      <c r="AZ53" s="789"/>
      <c r="BA53" s="789"/>
      <c r="BB53" s="789"/>
      <c r="BC53" s="789"/>
      <c r="BD53" s="789"/>
      <c r="BE53" s="789"/>
    </row>
  </sheetData>
  <sheetProtection algorithmName="SHA-512" hashValue="m3ZMS9Uh9HgsTB2+Hslz6g0XfwpRrfbUkepP4BboXb2Y8cUb5kvxghK9HVZ/AsJZxywwNukoMm4L4ocgMPgWFA==" saltValue="B/eTDyiyxq/Jud5nhNBkMg==" spinCount="100000" sheet="1"/>
  <mergeCells count="1">
    <mergeCell ref="B2:C2"/>
  </mergeCells>
  <phoneticPr fontId="28"/>
  <pageMargins left="0.78740157480314965" right="0.78740157480314965" top="0.78740157480314965" bottom="0.78740157480314965" header="0" footer="0.19685039370078741"/>
  <pageSetup paperSize="8" scale="87" orientation="landscape" useFirstPageNumber="1" r:id="rId1"/>
  <headerFooter alignWithMargins="0">
    <oddFooter>&amp;C&amp;P / 2 ﾍﾟｰｼﾞ</oddFooter>
  </headerFooter>
  <colBreaks count="1" manualBreakCount="1">
    <brk id="21" min="1" max="52"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CA646-9856-4641-A39E-45D86152176A}">
  <sheetPr>
    <tabColor theme="0" tint="-0.249977111117893"/>
  </sheetPr>
  <dimension ref="B2:Y46"/>
  <sheetViews>
    <sheetView view="pageBreakPreview" zoomScaleNormal="100" zoomScaleSheetLayoutView="100" workbookViewId="0"/>
  </sheetViews>
  <sheetFormatPr defaultColWidth="13.5" defaultRowHeight="15" customHeight="1"/>
  <cols>
    <col min="1" max="1" width="2.1640625" style="800" customWidth="1"/>
    <col min="2" max="2" width="6.1640625" style="800" customWidth="1"/>
    <col min="3" max="3" width="30.1640625" style="800" customWidth="1"/>
    <col min="4" max="5" width="14.1640625" style="800" customWidth="1"/>
    <col min="6" max="19" width="13.5" style="800" customWidth="1"/>
    <col min="20" max="25" width="13.5" style="800" hidden="1" customWidth="1"/>
    <col min="26" max="16384" width="13.5" style="800"/>
  </cols>
  <sheetData>
    <row r="2" spans="2:25" ht="20.25" customHeight="1">
      <c r="B2" s="1502" t="s">
        <v>918</v>
      </c>
      <c r="C2" s="1558"/>
      <c r="D2" s="1503"/>
    </row>
    <row r="3" spans="2:25" ht="18.75" customHeight="1">
      <c r="E3" s="788"/>
    </row>
    <row r="4" spans="2:25" ht="18.75" customHeight="1">
      <c r="B4" s="983"/>
      <c r="C4" s="982"/>
      <c r="D4" s="981"/>
      <c r="E4" s="977"/>
    </row>
    <row r="5" spans="2:25" s="805" customFormat="1" ht="36" customHeight="1">
      <c r="B5" s="976"/>
      <c r="C5" s="975"/>
      <c r="D5" s="989" t="s">
        <v>919</v>
      </c>
      <c r="E5" s="932" t="s">
        <v>920</v>
      </c>
      <c r="T5" s="1005" t="s">
        <v>33</v>
      </c>
      <c r="U5" s="1005"/>
      <c r="V5" s="1005" t="s">
        <v>916</v>
      </c>
      <c r="W5" s="1005"/>
      <c r="X5" s="1005" t="s">
        <v>41</v>
      </c>
      <c r="Y5" s="1004"/>
    </row>
    <row r="6" spans="2:25" ht="18.75" customHeight="1">
      <c r="B6" s="776" t="s">
        <v>263</v>
      </c>
      <c r="C6" s="931" t="s">
        <v>0</v>
      </c>
      <c r="D6" s="1003">
        <f>ROUND(ABS('取引基本表 (3)'!BC6)/('取引基本表 (3)'!AY6),6)</f>
        <v>0.50822699999999998</v>
      </c>
      <c r="E6" s="1000">
        <f t="shared" ref="E6:E45" si="0">1-D6</f>
        <v>0.49177300000000002</v>
      </c>
      <c r="F6" s="995"/>
      <c r="T6" s="994">
        <v>113706</v>
      </c>
      <c r="U6" s="993" t="s">
        <v>921</v>
      </c>
      <c r="V6" s="994">
        <v>124135</v>
      </c>
      <c r="W6" s="993" t="s">
        <v>921</v>
      </c>
      <c r="X6" s="994">
        <v>237841</v>
      </c>
      <c r="Y6" s="993" t="s">
        <v>921</v>
      </c>
    </row>
    <row r="7" spans="2:25" ht="18.75" customHeight="1">
      <c r="B7" s="776" t="s">
        <v>265</v>
      </c>
      <c r="C7" s="928" t="s">
        <v>574</v>
      </c>
      <c r="D7" s="1001">
        <f>ROUND(ABS('取引基本表 (3)'!BC7)/('取引基本表 (3)'!AY7),6)</f>
        <v>0.19589599999999999</v>
      </c>
      <c r="E7" s="1000">
        <f t="shared" si="0"/>
        <v>0.80410400000000004</v>
      </c>
      <c r="F7" s="995"/>
      <c r="T7" s="994"/>
      <c r="U7" s="993"/>
      <c r="V7" s="994"/>
      <c r="W7" s="993"/>
      <c r="X7" s="994"/>
      <c r="Y7" s="993"/>
    </row>
    <row r="8" spans="2:25" ht="18.75" customHeight="1">
      <c r="B8" s="776" t="s">
        <v>267</v>
      </c>
      <c r="C8" s="928" t="s">
        <v>575</v>
      </c>
      <c r="D8" s="1001">
        <f>ROUND(ABS('取引基本表 (3)'!BC8)/('取引基本表 (3)'!AY8),6)</f>
        <v>0.72448199999999996</v>
      </c>
      <c r="E8" s="1000">
        <f t="shared" si="0"/>
        <v>0.27551800000000004</v>
      </c>
      <c r="F8" s="995"/>
      <c r="T8" s="994"/>
      <c r="U8" s="993"/>
      <c r="V8" s="994"/>
      <c r="W8" s="993"/>
      <c r="X8" s="994"/>
      <c r="Y8" s="993"/>
    </row>
    <row r="9" spans="2:25" ht="18.75" customHeight="1">
      <c r="B9" s="776" t="s">
        <v>268</v>
      </c>
      <c r="C9" s="928" t="s">
        <v>3</v>
      </c>
      <c r="D9" s="1001">
        <f>ROUND(ABS('取引基本表 (3)'!BC9)/('取引基本表 (3)'!AY9),6)</f>
        <v>0.94098499999999996</v>
      </c>
      <c r="E9" s="1000">
        <f t="shared" si="0"/>
        <v>5.901500000000004E-2</v>
      </c>
      <c r="F9" s="995"/>
      <c r="T9" s="994"/>
      <c r="U9" s="993"/>
      <c r="V9" s="994"/>
      <c r="W9" s="993"/>
      <c r="X9" s="994"/>
      <c r="Y9" s="993"/>
    </row>
    <row r="10" spans="2:25" ht="18.75" customHeight="1">
      <c r="B10" s="776" t="s">
        <v>269</v>
      </c>
      <c r="C10" s="928" t="s">
        <v>4</v>
      </c>
      <c r="D10" s="1001">
        <f>ROUND(ABS('取引基本表 (3)'!BC10)/('取引基本表 (3)'!AY10),6)</f>
        <v>0.72716599999999998</v>
      </c>
      <c r="E10" s="1000">
        <f t="shared" si="0"/>
        <v>0.27283400000000002</v>
      </c>
      <c r="F10" s="995"/>
      <c r="T10" s="994"/>
      <c r="U10" s="993"/>
      <c r="V10" s="994"/>
      <c r="W10" s="993"/>
      <c r="X10" s="994"/>
      <c r="Y10" s="993"/>
    </row>
    <row r="11" spans="2:25" ht="18.75" customHeight="1">
      <c r="B11" s="776" t="s">
        <v>271</v>
      </c>
      <c r="C11" s="928" t="s">
        <v>5</v>
      </c>
      <c r="D11" s="1001">
        <f>ROUND(ABS('取引基本表 (3)'!BC11)/('取引基本表 (3)'!AY11),6)</f>
        <v>0.95822200000000002</v>
      </c>
      <c r="E11" s="1000">
        <f t="shared" si="0"/>
        <v>4.1777999999999982E-2</v>
      </c>
      <c r="F11" s="995"/>
      <c r="T11" s="994"/>
      <c r="U11" s="993"/>
      <c r="V11" s="994"/>
      <c r="W11" s="993"/>
      <c r="X11" s="994"/>
      <c r="Y11" s="993"/>
    </row>
    <row r="12" spans="2:25" ht="18.75" customHeight="1">
      <c r="B12" s="776" t="s">
        <v>273</v>
      </c>
      <c r="C12" s="929" t="s">
        <v>6</v>
      </c>
      <c r="D12" s="1001">
        <f>ROUND(ABS('取引基本表 (3)'!BC12)/('取引基本表 (3)'!AY12),6)</f>
        <v>0.78310000000000002</v>
      </c>
      <c r="E12" s="1000">
        <f t="shared" si="0"/>
        <v>0.21689999999999998</v>
      </c>
      <c r="F12" s="995"/>
      <c r="T12" s="994"/>
      <c r="U12" s="993"/>
      <c r="V12" s="994"/>
      <c r="W12" s="993"/>
      <c r="X12" s="994"/>
      <c r="Y12" s="993"/>
    </row>
    <row r="13" spans="2:25" ht="18.75" customHeight="1">
      <c r="B13" s="776" t="s">
        <v>274</v>
      </c>
      <c r="C13" s="928" t="s">
        <v>7</v>
      </c>
      <c r="D13" s="1001">
        <f>ROUND(ABS('取引基本表 (3)'!BC13)/('取引基本表 (3)'!AY13),6)</f>
        <v>0.95216400000000001</v>
      </c>
      <c r="E13" s="1000">
        <f t="shared" si="0"/>
        <v>4.783599999999999E-2</v>
      </c>
      <c r="F13" s="995"/>
      <c r="T13" s="994"/>
      <c r="U13" s="993"/>
      <c r="V13" s="994"/>
      <c r="W13" s="993"/>
      <c r="X13" s="994"/>
      <c r="Y13" s="993"/>
    </row>
    <row r="14" spans="2:25" ht="18.75" customHeight="1">
      <c r="B14" s="776" t="s">
        <v>277</v>
      </c>
      <c r="C14" s="929" t="s">
        <v>8</v>
      </c>
      <c r="D14" s="1001">
        <f>ROUND(ABS('取引基本表 (3)'!BC14)/('取引基本表 (3)'!AY14),6)</f>
        <v>0.96856399999999998</v>
      </c>
      <c r="E14" s="1000">
        <f t="shared" si="0"/>
        <v>3.1436000000000019E-2</v>
      </c>
      <c r="F14" s="995"/>
      <c r="T14" s="994"/>
      <c r="U14" s="993"/>
      <c r="V14" s="994"/>
      <c r="W14" s="993"/>
      <c r="X14" s="994"/>
      <c r="Y14" s="993"/>
    </row>
    <row r="15" spans="2:25" ht="18.75" customHeight="1">
      <c r="B15" s="776" t="s">
        <v>120</v>
      </c>
      <c r="C15" s="929" t="s">
        <v>576</v>
      </c>
      <c r="D15" s="1001">
        <f>ROUND(ABS('取引基本表 (3)'!BC15)/('取引基本表 (3)'!AY15),6)</f>
        <v>0.84662300000000001</v>
      </c>
      <c r="E15" s="1000">
        <f t="shared" si="0"/>
        <v>0.15337699999999999</v>
      </c>
      <c r="F15" s="995"/>
      <c r="T15" s="994"/>
      <c r="U15" s="993"/>
      <c r="V15" s="994"/>
      <c r="W15" s="993"/>
      <c r="X15" s="994"/>
      <c r="Y15" s="993"/>
    </row>
    <row r="16" spans="2:25" ht="18.75" customHeight="1">
      <c r="B16" s="776" t="s">
        <v>121</v>
      </c>
      <c r="C16" s="928" t="s">
        <v>9</v>
      </c>
      <c r="D16" s="1001">
        <f>ROUND(ABS('取引基本表 (3)'!BC16)/('取引基本表 (3)'!AY16),6)</f>
        <v>0.62460800000000005</v>
      </c>
      <c r="E16" s="1000">
        <f t="shared" si="0"/>
        <v>0.37539199999999995</v>
      </c>
      <c r="F16" s="995"/>
      <c r="T16" s="994"/>
      <c r="U16" s="993"/>
      <c r="V16" s="994"/>
      <c r="W16" s="993"/>
      <c r="X16" s="994"/>
      <c r="Y16" s="993"/>
    </row>
    <row r="17" spans="2:25" ht="18.75" customHeight="1">
      <c r="B17" s="776" t="s">
        <v>123</v>
      </c>
      <c r="C17" s="928" t="s">
        <v>10</v>
      </c>
      <c r="D17" s="1001">
        <f>ROUND(ABS('取引基本表 (3)'!BC17)/('取引基本表 (3)'!AY17),6)</f>
        <v>0.922157</v>
      </c>
      <c r="E17" s="1000">
        <f t="shared" si="0"/>
        <v>7.7842999999999996E-2</v>
      </c>
      <c r="F17" s="995"/>
      <c r="T17" s="994"/>
      <c r="U17" s="993"/>
      <c r="V17" s="994"/>
      <c r="W17" s="993"/>
      <c r="X17" s="994"/>
      <c r="Y17" s="993"/>
    </row>
    <row r="18" spans="2:25" ht="18.75" customHeight="1">
      <c r="B18" s="776" t="s">
        <v>125</v>
      </c>
      <c r="C18" s="928" t="s">
        <v>11</v>
      </c>
      <c r="D18" s="1001">
        <f>ROUND(ABS('取引基本表 (3)'!BC18)/('取引基本表 (3)'!AY18),6)</f>
        <v>0.86242200000000002</v>
      </c>
      <c r="E18" s="1000">
        <f t="shared" si="0"/>
        <v>0.13757799999999998</v>
      </c>
      <c r="F18" s="995"/>
      <c r="T18" s="994"/>
      <c r="U18" s="993"/>
      <c r="V18" s="994"/>
      <c r="W18" s="993"/>
      <c r="X18" s="994"/>
      <c r="Y18" s="993"/>
    </row>
    <row r="19" spans="2:25" ht="18.75" customHeight="1">
      <c r="B19" s="776" t="s">
        <v>127</v>
      </c>
      <c r="C19" s="928" t="s">
        <v>12</v>
      </c>
      <c r="D19" s="1001">
        <f>ROUND(ABS('取引基本表 (3)'!BC19)/('取引基本表 (3)'!AY19),6)</f>
        <v>0.81337899999999996</v>
      </c>
      <c r="E19" s="1000">
        <f t="shared" si="0"/>
        <v>0.18662100000000004</v>
      </c>
      <c r="F19" s="995"/>
      <c r="T19" s="994"/>
      <c r="U19" s="993"/>
      <c r="V19" s="994"/>
      <c r="W19" s="993"/>
      <c r="X19" s="994"/>
      <c r="Y19" s="993"/>
    </row>
    <row r="20" spans="2:25" ht="18.75" customHeight="1">
      <c r="B20" s="776" t="s">
        <v>128</v>
      </c>
      <c r="C20" s="928" t="s">
        <v>418</v>
      </c>
      <c r="D20" s="1001">
        <f>ROUND(ABS('取引基本表 (3)'!BC20)/('取引基本表 (3)'!AY20),6)</f>
        <v>0.89839599999999997</v>
      </c>
      <c r="E20" s="1000">
        <f t="shared" si="0"/>
        <v>0.10160400000000003</v>
      </c>
      <c r="F20" s="995"/>
      <c r="T20" s="994"/>
      <c r="U20" s="993"/>
      <c r="V20" s="994"/>
      <c r="W20" s="993"/>
      <c r="X20" s="994"/>
      <c r="Y20" s="993"/>
    </row>
    <row r="21" spans="2:25" ht="18.75" customHeight="1">
      <c r="B21" s="776" t="s">
        <v>129</v>
      </c>
      <c r="C21" s="928" t="s">
        <v>419</v>
      </c>
      <c r="D21" s="1001">
        <f>ROUND(ABS('取引基本表 (3)'!BC21)/('取引基本表 (3)'!AY21),6)</f>
        <v>0.72780699999999998</v>
      </c>
      <c r="E21" s="1000">
        <f t="shared" si="0"/>
        <v>0.27219300000000002</v>
      </c>
      <c r="F21" s="995"/>
      <c r="T21" s="994"/>
      <c r="U21" s="993"/>
      <c r="V21" s="994"/>
      <c r="W21" s="993"/>
      <c r="X21" s="994"/>
      <c r="Y21" s="993"/>
    </row>
    <row r="22" spans="2:25" ht="18.75" customHeight="1">
      <c r="B22" s="776" t="s">
        <v>131</v>
      </c>
      <c r="C22" s="928" t="s">
        <v>420</v>
      </c>
      <c r="D22" s="1001">
        <f>ROUND(ABS('取引基本表 (3)'!BC22)/('取引基本表 (3)'!AY22),6)</f>
        <v>0.96264400000000006</v>
      </c>
      <c r="E22" s="1000">
        <f t="shared" si="0"/>
        <v>3.7355999999999945E-2</v>
      </c>
      <c r="F22" s="995"/>
      <c r="T22" s="994"/>
      <c r="U22" s="993"/>
      <c r="V22" s="994"/>
      <c r="W22" s="993"/>
      <c r="X22" s="994"/>
      <c r="Y22" s="993"/>
    </row>
    <row r="23" spans="2:25" ht="18.75" customHeight="1">
      <c r="B23" s="776" t="s">
        <v>133</v>
      </c>
      <c r="C23" s="928" t="s">
        <v>14</v>
      </c>
      <c r="D23" s="1001">
        <f>ROUND(ABS('取引基本表 (3)'!BC23)/('取引基本表 (3)'!AY23),6)</f>
        <v>0.92841499999999999</v>
      </c>
      <c r="E23" s="1000">
        <f t="shared" si="0"/>
        <v>7.158500000000001E-2</v>
      </c>
      <c r="F23" s="995"/>
      <c r="T23" s="994"/>
      <c r="U23" s="993"/>
      <c r="V23" s="994"/>
      <c r="W23" s="993"/>
      <c r="X23" s="994"/>
      <c r="Y23" s="993"/>
    </row>
    <row r="24" spans="2:25" ht="18.75" customHeight="1">
      <c r="B24" s="776" t="s">
        <v>135</v>
      </c>
      <c r="C24" s="928" t="s">
        <v>13</v>
      </c>
      <c r="D24" s="1001">
        <f>ROUND(ABS('取引基本表 (3)'!BC24)/('取引基本表 (3)'!AY24),6)</f>
        <v>0.99348899999999996</v>
      </c>
      <c r="E24" s="1000">
        <f t="shared" si="0"/>
        <v>6.5110000000000445E-3</v>
      </c>
      <c r="F24" s="995"/>
      <c r="T24" s="994"/>
      <c r="U24" s="993"/>
      <c r="V24" s="994"/>
      <c r="W24" s="993"/>
      <c r="X24" s="994"/>
      <c r="Y24" s="993"/>
    </row>
    <row r="25" spans="2:25" ht="18.75" customHeight="1">
      <c r="B25" s="776" t="s">
        <v>136</v>
      </c>
      <c r="C25" s="928" t="s">
        <v>577</v>
      </c>
      <c r="D25" s="1001">
        <f>ROUND(ABS('取引基本表 (3)'!BC25)/('取引基本表 (3)'!AY25),6)</f>
        <v>0.99284099999999997</v>
      </c>
      <c r="E25" s="1000">
        <f t="shared" si="0"/>
        <v>7.1590000000000265E-3</v>
      </c>
      <c r="F25" s="995"/>
      <c r="T25" s="994"/>
      <c r="U25" s="993"/>
      <c r="V25" s="994"/>
      <c r="W25" s="993"/>
      <c r="X25" s="994"/>
      <c r="Y25" s="993"/>
    </row>
    <row r="26" spans="2:25" ht="18.75" customHeight="1">
      <c r="B26" s="776" t="s">
        <v>138</v>
      </c>
      <c r="C26" s="928" t="s">
        <v>15</v>
      </c>
      <c r="D26" s="1001">
        <f>ROUND(ABS('取引基本表 (3)'!BC26)/('取引基本表 (3)'!AY26),6)</f>
        <v>0.98578399999999999</v>
      </c>
      <c r="E26" s="1000">
        <f t="shared" si="0"/>
        <v>1.4216000000000006E-2</v>
      </c>
      <c r="F26" s="995"/>
      <c r="T26" s="994">
        <v>23686</v>
      </c>
      <c r="U26" s="993" t="s">
        <v>921</v>
      </c>
      <c r="V26" s="994">
        <v>19464</v>
      </c>
      <c r="W26" s="993" t="s">
        <v>921</v>
      </c>
      <c r="X26" s="994">
        <v>43150</v>
      </c>
      <c r="Y26" s="993" t="s">
        <v>921</v>
      </c>
    </row>
    <row r="27" spans="2:25" ht="18.75" customHeight="1">
      <c r="B27" s="776" t="s">
        <v>139</v>
      </c>
      <c r="C27" s="928" t="s">
        <v>16</v>
      </c>
      <c r="D27" s="1001">
        <f>ROUND(ABS('取引基本表 (3)'!BC27)/('取引基本表 (3)'!AY27),6)</f>
        <v>0.80049599999999999</v>
      </c>
      <c r="E27" s="1000">
        <f t="shared" si="0"/>
        <v>0.19950400000000001</v>
      </c>
      <c r="F27" s="995"/>
      <c r="T27" s="994">
        <v>5652</v>
      </c>
      <c r="U27" s="993" t="s">
        <v>921</v>
      </c>
      <c r="V27" s="994">
        <v>63</v>
      </c>
      <c r="W27" s="993" t="s">
        <v>921</v>
      </c>
      <c r="X27" s="994">
        <v>5715</v>
      </c>
      <c r="Y27" s="993" t="s">
        <v>921</v>
      </c>
    </row>
    <row r="28" spans="2:25" ht="18.75" customHeight="1">
      <c r="B28" s="776" t="s">
        <v>140</v>
      </c>
      <c r="C28" s="928" t="s">
        <v>17</v>
      </c>
      <c r="D28" s="1001">
        <f>ROUND(ABS('取引基本表 (3)'!BC28)/('取引基本表 (3)'!AY28),6)</f>
        <v>0</v>
      </c>
      <c r="E28" s="1000">
        <f t="shared" si="0"/>
        <v>1</v>
      </c>
      <c r="F28" s="995"/>
      <c r="T28" s="994">
        <v>58066</v>
      </c>
      <c r="U28" s="993" t="s">
        <v>921</v>
      </c>
      <c r="V28" s="994">
        <v>-31758</v>
      </c>
      <c r="W28" s="993" t="s">
        <v>921</v>
      </c>
      <c r="X28" s="994">
        <v>26308</v>
      </c>
      <c r="Y28" s="993" t="s">
        <v>921</v>
      </c>
    </row>
    <row r="29" spans="2:25" ht="18.75" customHeight="1">
      <c r="B29" s="776" t="s">
        <v>141</v>
      </c>
      <c r="C29" s="928" t="s">
        <v>18</v>
      </c>
      <c r="D29" s="1001">
        <f>ROUND(ABS('取引基本表 (3)'!BC29)/('取引基本表 (3)'!AY29),6)</f>
        <v>0.223464</v>
      </c>
      <c r="E29" s="1000">
        <f t="shared" si="0"/>
        <v>0.776536</v>
      </c>
      <c r="F29" s="995"/>
      <c r="T29" s="994">
        <v>1243603</v>
      </c>
      <c r="U29" s="993" t="s">
        <v>921</v>
      </c>
      <c r="V29" s="994">
        <v>592005</v>
      </c>
      <c r="W29" s="993" t="s">
        <v>921</v>
      </c>
      <c r="X29" s="994">
        <v>1835608</v>
      </c>
      <c r="Y29" s="993" t="s">
        <v>921</v>
      </c>
    </row>
    <row r="30" spans="2:25" ht="18.75" customHeight="1">
      <c r="B30" s="776" t="s">
        <v>143</v>
      </c>
      <c r="C30" s="928" t="s">
        <v>29</v>
      </c>
      <c r="D30" s="1001">
        <f>ROUND(ABS('取引基本表 (3)'!BC30)/('取引基本表 (3)'!AY30),6)</f>
        <v>9.0000000000000006E-5</v>
      </c>
      <c r="E30" s="1000">
        <f t="shared" si="0"/>
        <v>0.99990999999999997</v>
      </c>
      <c r="F30" s="995"/>
      <c r="T30" s="994">
        <v>72778</v>
      </c>
      <c r="U30" s="993" t="s">
        <v>921</v>
      </c>
      <c r="V30" s="994">
        <v>743586</v>
      </c>
      <c r="W30" s="993" t="s">
        <v>921</v>
      </c>
      <c r="X30" s="994">
        <v>816364</v>
      </c>
      <c r="Y30" s="993" t="s">
        <v>921</v>
      </c>
    </row>
    <row r="31" spans="2:25" ht="18.75" customHeight="1">
      <c r="B31" s="776" t="s">
        <v>145</v>
      </c>
      <c r="C31" s="928" t="s">
        <v>30</v>
      </c>
      <c r="D31" s="1001">
        <f>ROUND(ABS('取引基本表 (3)'!BC31)/('取引基本表 (3)'!AY31),6)</f>
        <v>6.9042999999999993E-2</v>
      </c>
      <c r="E31" s="1000">
        <f t="shared" si="0"/>
        <v>0.93095700000000003</v>
      </c>
      <c r="F31" s="995"/>
      <c r="T31" s="994">
        <v>135809</v>
      </c>
      <c r="U31" s="993" t="s">
        <v>921</v>
      </c>
      <c r="V31" s="994">
        <v>135205</v>
      </c>
      <c r="W31" s="993" t="s">
        <v>921</v>
      </c>
      <c r="X31" s="994">
        <v>271014</v>
      </c>
      <c r="Y31" s="993" t="s">
        <v>921</v>
      </c>
    </row>
    <row r="32" spans="2:25" ht="18.75" customHeight="1">
      <c r="B32" s="776" t="s">
        <v>146</v>
      </c>
      <c r="C32" s="928" t="s">
        <v>19</v>
      </c>
      <c r="D32" s="1001">
        <f>ROUND(ABS('取引基本表 (3)'!BC32)/('取引基本表 (3)'!AY32),6)</f>
        <v>0.37055500000000002</v>
      </c>
      <c r="E32" s="1000">
        <f t="shared" si="0"/>
        <v>0.62944500000000003</v>
      </c>
      <c r="F32" s="995"/>
      <c r="T32" s="994">
        <v>256366</v>
      </c>
      <c r="U32" s="993" t="s">
        <v>921</v>
      </c>
      <c r="V32" s="994">
        <v>477880</v>
      </c>
      <c r="W32" s="993" t="s">
        <v>921</v>
      </c>
      <c r="X32" s="994">
        <v>734246</v>
      </c>
      <c r="Y32" s="993" t="s">
        <v>921</v>
      </c>
    </row>
    <row r="33" spans="2:25" ht="18.75" customHeight="1">
      <c r="B33" s="776" t="s">
        <v>147</v>
      </c>
      <c r="C33" s="928" t="s">
        <v>20</v>
      </c>
      <c r="D33" s="1001">
        <f>ROUND(ABS('取引基本表 (3)'!BC33)/('取引基本表 (3)'!AY33),6)</f>
        <v>0.21230299999999999</v>
      </c>
      <c r="E33" s="1000">
        <f t="shared" si="0"/>
        <v>0.78769699999999998</v>
      </c>
      <c r="F33" s="995"/>
      <c r="T33" s="994">
        <v>196941</v>
      </c>
      <c r="U33" s="993" t="s">
        <v>921</v>
      </c>
      <c r="V33" s="994">
        <v>65423</v>
      </c>
      <c r="W33" s="993" t="s">
        <v>921</v>
      </c>
      <c r="X33" s="994">
        <v>262364</v>
      </c>
      <c r="Y33" s="993" t="s">
        <v>921</v>
      </c>
    </row>
    <row r="34" spans="2:25" ht="18.75" customHeight="1">
      <c r="B34" s="776" t="s">
        <v>149</v>
      </c>
      <c r="C34" s="928" t="s">
        <v>21</v>
      </c>
      <c r="D34" s="1001">
        <f>ROUND(ABS('取引基本表 (3)'!BC34)/('取引基本表 (3)'!AY34),6)</f>
        <v>0.103411</v>
      </c>
      <c r="E34" s="1000">
        <f t="shared" si="0"/>
        <v>0.89658899999999997</v>
      </c>
      <c r="F34" s="995"/>
      <c r="T34" s="994">
        <v>60876</v>
      </c>
      <c r="U34" s="993" t="s">
        <v>921</v>
      </c>
      <c r="V34" s="994">
        <v>441564</v>
      </c>
      <c r="W34" s="993" t="s">
        <v>921</v>
      </c>
      <c r="X34" s="994">
        <v>502440</v>
      </c>
      <c r="Y34" s="993" t="s">
        <v>921</v>
      </c>
    </row>
    <row r="35" spans="2:25" ht="18.75" customHeight="1">
      <c r="B35" s="776" t="s">
        <v>151</v>
      </c>
      <c r="C35" s="928" t="s">
        <v>32</v>
      </c>
      <c r="D35" s="1001">
        <f>ROUND(ABS('取引基本表 (3)'!BC35)/('取引基本表 (3)'!AY35),6)</f>
        <v>0.435448</v>
      </c>
      <c r="E35" s="1000">
        <f t="shared" si="0"/>
        <v>0.56455199999999994</v>
      </c>
      <c r="F35" s="995"/>
      <c r="T35" s="994">
        <v>226431</v>
      </c>
      <c r="U35" s="993" t="s">
        <v>921</v>
      </c>
      <c r="V35" s="994">
        <v>77818</v>
      </c>
      <c r="W35" s="993" t="s">
        <v>921</v>
      </c>
      <c r="X35" s="994">
        <v>304249</v>
      </c>
      <c r="Y35" s="993" t="s">
        <v>921</v>
      </c>
    </row>
    <row r="36" spans="2:25" ht="18.75" customHeight="1">
      <c r="B36" s="776" t="s">
        <v>153</v>
      </c>
      <c r="C36" s="928" t="s">
        <v>22</v>
      </c>
      <c r="D36" s="1001">
        <f>ROUND(ABS('取引基本表 (3)'!BC36)/('取引基本表 (3)'!AY36),6)</f>
        <v>0.35395500000000002</v>
      </c>
      <c r="E36" s="1000">
        <f t="shared" si="0"/>
        <v>0.64604499999999998</v>
      </c>
      <c r="F36" s="995"/>
      <c r="T36" s="994">
        <v>97660</v>
      </c>
      <c r="U36" s="993" t="s">
        <v>921</v>
      </c>
      <c r="V36" s="994">
        <v>47107</v>
      </c>
      <c r="W36" s="993" t="s">
        <v>921</v>
      </c>
      <c r="X36" s="994">
        <v>144767</v>
      </c>
      <c r="Y36" s="993" t="s">
        <v>921</v>
      </c>
    </row>
    <row r="37" spans="2:25" ht="18.75" customHeight="1">
      <c r="B37" s="776" t="s">
        <v>155</v>
      </c>
      <c r="C37" s="928" t="s">
        <v>23</v>
      </c>
      <c r="D37" s="1001">
        <f>ROUND(ABS('取引基本表 (3)'!BC37)/('取引基本表 (3)'!AY37),6)</f>
        <v>0</v>
      </c>
      <c r="E37" s="1000">
        <f t="shared" si="0"/>
        <v>1</v>
      </c>
      <c r="F37" s="995"/>
      <c r="T37" s="994">
        <v>4654</v>
      </c>
      <c r="U37" s="993" t="s">
        <v>921</v>
      </c>
      <c r="V37" s="994">
        <v>348871</v>
      </c>
      <c r="W37" s="993" t="s">
        <v>921</v>
      </c>
      <c r="X37" s="994">
        <v>353525</v>
      </c>
      <c r="Y37" s="993" t="s">
        <v>921</v>
      </c>
    </row>
    <row r="38" spans="2:25" ht="18.75" customHeight="1">
      <c r="B38" s="776" t="s">
        <v>156</v>
      </c>
      <c r="C38" s="928" t="s">
        <v>24</v>
      </c>
      <c r="D38" s="1001">
        <f>ROUND(ABS('取引基本表 (3)'!BC38)/('取引基本表 (3)'!AY38),6)</f>
        <v>6.1995000000000001E-2</v>
      </c>
      <c r="E38" s="1000">
        <f t="shared" si="0"/>
        <v>0.93800499999999998</v>
      </c>
      <c r="F38" s="995"/>
      <c r="T38" s="994">
        <v>560973</v>
      </c>
      <c r="U38" s="993" t="s">
        <v>921</v>
      </c>
      <c r="V38" s="994">
        <v>902791</v>
      </c>
      <c r="W38" s="993" t="s">
        <v>921</v>
      </c>
      <c r="X38" s="994">
        <v>1463764</v>
      </c>
      <c r="Y38" s="993" t="s">
        <v>921</v>
      </c>
    </row>
    <row r="39" spans="2:25" ht="18.75" customHeight="1">
      <c r="B39" s="776" t="s">
        <v>158</v>
      </c>
      <c r="C39" s="928" t="s">
        <v>31</v>
      </c>
      <c r="D39" s="1001">
        <f>ROUND(ABS('取引基本表 (3)'!BC39)/('取引基本表 (3)'!AY39),6)</f>
        <v>6.0239999999999998E-3</v>
      </c>
      <c r="E39" s="1000">
        <f t="shared" si="0"/>
        <v>0.99397599999999997</v>
      </c>
      <c r="F39" s="995"/>
      <c r="T39" s="994">
        <v>38423</v>
      </c>
      <c r="U39" s="993" t="s">
        <v>921</v>
      </c>
      <c r="V39" s="994">
        <v>-10674</v>
      </c>
      <c r="W39" s="993" t="s">
        <v>921</v>
      </c>
      <c r="X39" s="994">
        <v>27749</v>
      </c>
      <c r="Y39" s="993" t="s">
        <v>921</v>
      </c>
    </row>
    <row r="40" spans="2:25" ht="18.75" customHeight="1">
      <c r="B40" s="776" t="s">
        <v>160</v>
      </c>
      <c r="C40" s="1002" t="s">
        <v>447</v>
      </c>
      <c r="D40" s="1001">
        <f>ROUND(ABS('取引基本表 (3)'!BC40)/('取引基本表 (3)'!AY40),6)</f>
        <v>7.1939999999999999E-3</v>
      </c>
      <c r="E40" s="1000">
        <f t="shared" si="0"/>
        <v>0.99280599999999997</v>
      </c>
      <c r="F40" s="995"/>
      <c r="T40" s="994"/>
      <c r="U40" s="993"/>
      <c r="V40" s="994"/>
      <c r="W40" s="993"/>
      <c r="X40" s="994"/>
      <c r="Y40" s="993"/>
    </row>
    <row r="41" spans="2:25" ht="18.75" customHeight="1">
      <c r="B41" s="776" t="s">
        <v>162</v>
      </c>
      <c r="C41" s="928" t="s">
        <v>25</v>
      </c>
      <c r="D41" s="1001">
        <f>ROUND(ABS('取引基本表 (3)'!BC41)/('取引基本表 (3)'!AY41),6)</f>
        <v>0.47734300000000002</v>
      </c>
      <c r="E41" s="1000">
        <f t="shared" si="0"/>
        <v>0.52265699999999993</v>
      </c>
      <c r="F41" s="995"/>
      <c r="T41" s="994"/>
      <c r="U41" s="993"/>
      <c r="V41" s="994"/>
      <c r="W41" s="993"/>
      <c r="X41" s="994"/>
      <c r="Y41" s="993"/>
    </row>
    <row r="42" spans="2:25" ht="18.75" customHeight="1">
      <c r="B42" s="776">
        <v>37</v>
      </c>
      <c r="C42" s="928" t="s">
        <v>26</v>
      </c>
      <c r="D42" s="1001">
        <f>ROUND(ABS('取引基本表 (3)'!BC42)/('取引基本表 (3)'!AY42),6)</f>
        <v>0.28971599999999997</v>
      </c>
      <c r="E42" s="1000">
        <f t="shared" si="0"/>
        <v>0.71028400000000003</v>
      </c>
      <c r="F42" s="995"/>
      <c r="T42" s="994"/>
      <c r="U42" s="993"/>
      <c r="V42" s="994"/>
      <c r="W42" s="993"/>
      <c r="X42" s="994"/>
      <c r="Y42" s="993"/>
    </row>
    <row r="43" spans="2:25" ht="18.75" customHeight="1">
      <c r="B43" s="776">
        <v>38</v>
      </c>
      <c r="C43" s="928" t="s">
        <v>27</v>
      </c>
      <c r="D43" s="1001">
        <f>ROUND(ABS('取引基本表 (3)'!BC43)/('取引基本表 (3)'!AY43),6)</f>
        <v>0</v>
      </c>
      <c r="E43" s="1000">
        <f t="shared" si="0"/>
        <v>1</v>
      </c>
      <c r="F43" s="995"/>
      <c r="T43" s="994"/>
      <c r="U43" s="993"/>
      <c r="V43" s="994"/>
      <c r="W43" s="993"/>
      <c r="X43" s="994"/>
      <c r="Y43" s="993"/>
    </row>
    <row r="44" spans="2:25" ht="18.75" customHeight="1">
      <c r="B44" s="776">
        <v>39</v>
      </c>
      <c r="C44" s="928" t="s">
        <v>28</v>
      </c>
      <c r="D44" s="1001">
        <f>ROUND(ABS('取引基本表 (3)'!BC44)/('取引基本表 (3)'!AY44),6)</f>
        <v>9.6962000000000007E-2</v>
      </c>
      <c r="E44" s="1000">
        <f t="shared" si="0"/>
        <v>0.90303800000000001</v>
      </c>
      <c r="F44" s="995"/>
      <c r="T44" s="994"/>
      <c r="U44" s="993"/>
      <c r="V44" s="994"/>
      <c r="W44" s="993"/>
      <c r="X44" s="994"/>
      <c r="Y44" s="993"/>
    </row>
    <row r="45" spans="2:25" ht="18.75" customHeight="1">
      <c r="B45" s="999" t="s">
        <v>209</v>
      </c>
      <c r="C45" s="998" t="s">
        <v>33</v>
      </c>
      <c r="D45" s="997">
        <f>ROUND(ABS('取引基本表 (3)'!BC45)/('取引基本表 (3)'!AY45),6)</f>
        <v>0.37560900000000003</v>
      </c>
      <c r="E45" s="996">
        <f t="shared" si="0"/>
        <v>0.62439099999999992</v>
      </c>
      <c r="F45" s="995"/>
      <c r="T45" s="994">
        <v>3095624</v>
      </c>
      <c r="U45" s="993" t="s">
        <v>921</v>
      </c>
      <c r="V45" s="994">
        <v>3933480</v>
      </c>
      <c r="W45" s="993" t="s">
        <v>921</v>
      </c>
      <c r="X45" s="994">
        <v>7029104</v>
      </c>
      <c r="Y45" s="993" t="s">
        <v>921</v>
      </c>
    </row>
    <row r="46" spans="2:25" ht="18.75" customHeight="1"/>
  </sheetData>
  <sheetProtection algorithmName="SHA-512" hashValue="jZ2kfUrHmD1gITDbbLYCbOd2PF+kYEFiy+P0lvWvv3Uc6d/FpDuWy0hW0ANRfe38Wi19ZcfTWQIwg+6jIIt7DQ==" saltValue="a8yAOOTSTFXCnPcaLTIq7Q==" spinCount="100000" sheet="1"/>
  <mergeCells count="1">
    <mergeCell ref="B2:D2"/>
  </mergeCells>
  <phoneticPr fontId="28"/>
  <pageMargins left="0.78740157480314965" right="0.78740157480314965" top="0.78740157480314965" bottom="0.78740157480314965" header="0" footer="0.19685039370078741"/>
  <pageSetup paperSize="9" scale="92" orientation="portrait" useFirstPageNumber="1" r:id="rId1"/>
  <headerFooter alignWithMargins="0">
    <oddFooter>&amp;C&amp;P / 1 ページ</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99176-A199-4AB7-BC35-32020B9A1B17}">
  <sheetPr>
    <tabColor theme="0" tint="-0.249977111117893"/>
  </sheetPr>
  <dimension ref="B2:AQ45"/>
  <sheetViews>
    <sheetView view="pageBreakPreview" zoomScaleNormal="100" zoomScaleSheetLayoutView="100" workbookViewId="0"/>
  </sheetViews>
  <sheetFormatPr defaultColWidth="13.5" defaultRowHeight="16.5" customHeight="1"/>
  <cols>
    <col min="1" max="1" width="2.1640625" style="800" customWidth="1"/>
    <col min="2" max="2" width="3.5" style="800" bestFit="1" customWidth="1"/>
    <col min="3" max="3" width="33" style="800" bestFit="1" customWidth="1"/>
    <col min="4" max="43" width="12.1640625" style="800" customWidth="1"/>
    <col min="44" max="16384" width="13.5" style="800"/>
  </cols>
  <sheetData>
    <row r="2" spans="2:43" ht="20.25" customHeight="1">
      <c r="B2" s="1502" t="s">
        <v>922</v>
      </c>
      <c r="C2" s="1558"/>
      <c r="D2" s="1503"/>
      <c r="E2" s="745"/>
      <c r="F2" s="745"/>
      <c r="G2" s="745"/>
      <c r="H2" s="745"/>
      <c r="I2" s="745"/>
    </row>
    <row r="3" spans="2:43" ht="16.5" customHeight="1">
      <c r="B3" s="984"/>
      <c r="U3" s="788"/>
    </row>
    <row r="4" spans="2:43" ht="16.5" customHeight="1">
      <c r="B4" s="1751"/>
      <c r="C4" s="1751"/>
      <c r="D4" s="981" t="s">
        <v>263</v>
      </c>
      <c r="E4" s="979" t="s">
        <v>265</v>
      </c>
      <c r="F4" s="979" t="s">
        <v>267</v>
      </c>
      <c r="G4" s="979" t="s">
        <v>268</v>
      </c>
      <c r="H4" s="979" t="s">
        <v>269</v>
      </c>
      <c r="I4" s="979" t="s">
        <v>271</v>
      </c>
      <c r="J4" s="979" t="s">
        <v>273</v>
      </c>
      <c r="K4" s="979" t="s">
        <v>274</v>
      </c>
      <c r="L4" s="979" t="s">
        <v>277</v>
      </c>
      <c r="M4" s="979" t="s">
        <v>120</v>
      </c>
      <c r="N4" s="979" t="s">
        <v>121</v>
      </c>
      <c r="O4" s="979" t="s">
        <v>123</v>
      </c>
      <c r="P4" s="979" t="s">
        <v>125</v>
      </c>
      <c r="Q4" s="979" t="s">
        <v>127</v>
      </c>
      <c r="R4" s="979" t="s">
        <v>128</v>
      </c>
      <c r="S4" s="979" t="s">
        <v>129</v>
      </c>
      <c r="T4" s="979" t="s">
        <v>131</v>
      </c>
      <c r="U4" s="979" t="s">
        <v>133</v>
      </c>
      <c r="V4" s="979" t="s">
        <v>135</v>
      </c>
      <c r="W4" s="979" t="s">
        <v>136</v>
      </c>
      <c r="X4" s="979" t="s">
        <v>138</v>
      </c>
      <c r="Y4" s="979" t="s">
        <v>139</v>
      </c>
      <c r="Z4" s="979" t="s">
        <v>140</v>
      </c>
      <c r="AA4" s="979" t="s">
        <v>141</v>
      </c>
      <c r="AB4" s="979" t="s">
        <v>143</v>
      </c>
      <c r="AC4" s="979" t="s">
        <v>145</v>
      </c>
      <c r="AD4" s="979" t="s">
        <v>146</v>
      </c>
      <c r="AE4" s="979" t="s">
        <v>147</v>
      </c>
      <c r="AF4" s="979" t="s">
        <v>149</v>
      </c>
      <c r="AG4" s="979" t="s">
        <v>151</v>
      </c>
      <c r="AH4" s="979" t="s">
        <v>153</v>
      </c>
      <c r="AI4" s="979" t="s">
        <v>155</v>
      </c>
      <c r="AJ4" s="979" t="s">
        <v>156</v>
      </c>
      <c r="AK4" s="979" t="s">
        <v>158</v>
      </c>
      <c r="AL4" s="979" t="s">
        <v>160</v>
      </c>
      <c r="AM4" s="979" t="s">
        <v>162</v>
      </c>
      <c r="AN4" s="979">
        <v>37</v>
      </c>
      <c r="AO4" s="979">
        <v>38</v>
      </c>
      <c r="AP4" s="979">
        <v>39</v>
      </c>
      <c r="AQ4" s="977"/>
    </row>
    <row r="5" spans="2:43" ht="36" customHeight="1">
      <c r="B5" s="1752"/>
      <c r="C5" s="1752"/>
      <c r="D5" s="974" t="s">
        <v>0</v>
      </c>
      <c r="E5" s="972" t="s">
        <v>574</v>
      </c>
      <c r="F5" s="972" t="s">
        <v>575</v>
      </c>
      <c r="G5" s="972" t="s">
        <v>3</v>
      </c>
      <c r="H5" s="972" t="s">
        <v>4</v>
      </c>
      <c r="I5" s="972" t="s">
        <v>5</v>
      </c>
      <c r="J5" s="972" t="s">
        <v>6</v>
      </c>
      <c r="K5" s="972" t="s">
        <v>7</v>
      </c>
      <c r="L5" s="972" t="s">
        <v>8</v>
      </c>
      <c r="M5" s="972" t="s">
        <v>576</v>
      </c>
      <c r="N5" s="972" t="s">
        <v>9</v>
      </c>
      <c r="O5" s="972" t="s">
        <v>10</v>
      </c>
      <c r="P5" s="972" t="s">
        <v>11</v>
      </c>
      <c r="Q5" s="972" t="s">
        <v>12</v>
      </c>
      <c r="R5" s="972" t="s">
        <v>418</v>
      </c>
      <c r="S5" s="972" t="s">
        <v>419</v>
      </c>
      <c r="T5" s="972" t="s">
        <v>420</v>
      </c>
      <c r="U5" s="972" t="s">
        <v>14</v>
      </c>
      <c r="V5" s="972" t="s">
        <v>13</v>
      </c>
      <c r="W5" s="972" t="s">
        <v>577</v>
      </c>
      <c r="X5" s="972" t="s">
        <v>15</v>
      </c>
      <c r="Y5" s="972" t="s">
        <v>16</v>
      </c>
      <c r="Z5" s="972" t="s">
        <v>17</v>
      </c>
      <c r="AA5" s="972" t="s">
        <v>18</v>
      </c>
      <c r="AB5" s="972" t="s">
        <v>29</v>
      </c>
      <c r="AC5" s="972" t="s">
        <v>30</v>
      </c>
      <c r="AD5" s="972" t="s">
        <v>19</v>
      </c>
      <c r="AE5" s="972" t="s">
        <v>20</v>
      </c>
      <c r="AF5" s="972" t="s">
        <v>21</v>
      </c>
      <c r="AG5" s="972" t="s">
        <v>32</v>
      </c>
      <c r="AH5" s="972" t="s">
        <v>22</v>
      </c>
      <c r="AI5" s="972" t="s">
        <v>23</v>
      </c>
      <c r="AJ5" s="972" t="s">
        <v>24</v>
      </c>
      <c r="AK5" s="972" t="s">
        <v>31</v>
      </c>
      <c r="AL5" s="972" t="s">
        <v>447</v>
      </c>
      <c r="AM5" s="972" t="s">
        <v>25</v>
      </c>
      <c r="AN5" s="972" t="s">
        <v>26</v>
      </c>
      <c r="AO5" s="972" t="s">
        <v>27</v>
      </c>
      <c r="AP5" s="972" t="s">
        <v>28</v>
      </c>
      <c r="AQ5" s="971" t="s">
        <v>923</v>
      </c>
    </row>
    <row r="6" spans="2:43" ht="16.5" customHeight="1">
      <c r="B6" s="776" t="s">
        <v>263</v>
      </c>
      <c r="C6" s="931" t="s">
        <v>0</v>
      </c>
      <c r="D6" s="626">
        <v>1.0597140789406647</v>
      </c>
      <c r="E6" s="987">
        <v>1.5432966456309885E-3</v>
      </c>
      <c r="F6" s="987">
        <v>1.4926376160267932E-3</v>
      </c>
      <c r="G6" s="987">
        <v>2.1641342140101933E-5</v>
      </c>
      <c r="H6" s="987">
        <v>0.1178345998143869</v>
      </c>
      <c r="I6" s="987">
        <v>1.9272005352762259E-4</v>
      </c>
      <c r="J6" s="987">
        <v>6.3457973759540893E-4</v>
      </c>
      <c r="K6" s="987">
        <v>2.1186692105589302E-3</v>
      </c>
      <c r="L6" s="987">
        <v>1.6012015063205347E-5</v>
      </c>
      <c r="M6" s="987">
        <v>1.0498240635005737E-3</v>
      </c>
      <c r="N6" s="987">
        <v>4.1172110555799959E-5</v>
      </c>
      <c r="O6" s="987">
        <v>1.7528644063421172E-5</v>
      </c>
      <c r="P6" s="987">
        <v>3.2599342265861843E-5</v>
      </c>
      <c r="Q6" s="987">
        <v>1.465034950034896E-5</v>
      </c>
      <c r="R6" s="987">
        <v>1.585567464712523E-5</v>
      </c>
      <c r="S6" s="987">
        <v>1.744522963491299E-5</v>
      </c>
      <c r="T6" s="987">
        <v>2.6368900751532402E-5</v>
      </c>
      <c r="U6" s="987">
        <v>2.0192758874663266E-5</v>
      </c>
      <c r="V6" s="987">
        <v>2.0419716042155685E-5</v>
      </c>
      <c r="W6" s="987">
        <v>2.3904642490307098E-5</v>
      </c>
      <c r="X6" s="987">
        <v>1.6183101491000612E-5</v>
      </c>
      <c r="Y6" s="987">
        <v>2.4201976037761691E-3</v>
      </c>
      <c r="Z6" s="987">
        <v>6.2661604060546613E-4</v>
      </c>
      <c r="AA6" s="987">
        <v>2.3623651545713639E-5</v>
      </c>
      <c r="AB6" s="987">
        <v>5.6007983197955018E-5</v>
      </c>
      <c r="AC6" s="987">
        <v>2.1290547590931564E-5</v>
      </c>
      <c r="AD6" s="987">
        <v>1.1545698622397175E-4</v>
      </c>
      <c r="AE6" s="987">
        <v>2.7746546863115852E-5</v>
      </c>
      <c r="AF6" s="987">
        <v>1.3701496724486253E-5</v>
      </c>
      <c r="AG6" s="987">
        <v>4.8174506539231726E-5</v>
      </c>
      <c r="AH6" s="987">
        <v>1.3978077314680913E-4</v>
      </c>
      <c r="AI6" s="987">
        <v>4.2720766186461835E-5</v>
      </c>
      <c r="AJ6" s="987">
        <v>1.3096243639816344E-3</v>
      </c>
      <c r="AK6" s="987">
        <v>1.7937030103527621E-3</v>
      </c>
      <c r="AL6" s="987">
        <v>1.1015976710407771E-3</v>
      </c>
      <c r="AM6" s="987">
        <v>3.524940556672456E-5</v>
      </c>
      <c r="AN6" s="987">
        <v>1.3079390403958091E-2</v>
      </c>
      <c r="AO6" s="987">
        <v>1.5716158998484433E-4</v>
      </c>
      <c r="AP6" s="987">
        <v>1.4820152506598945E-4</v>
      </c>
      <c r="AQ6" s="631">
        <v>1.2060246247817639</v>
      </c>
    </row>
    <row r="7" spans="2:43" ht="16.5" customHeight="1">
      <c r="B7" s="776" t="s">
        <v>265</v>
      </c>
      <c r="C7" s="928" t="s">
        <v>574</v>
      </c>
      <c r="D7" s="629">
        <v>4.9630028252548085E-4</v>
      </c>
      <c r="E7" s="987">
        <v>1.1261101097967634</v>
      </c>
      <c r="F7" s="987">
        <v>6.7534811159127424E-5</v>
      </c>
      <c r="G7" s="987">
        <v>2.0896240380399971E-4</v>
      </c>
      <c r="H7" s="987">
        <v>8.8167757493487801E-4</v>
      </c>
      <c r="I7" s="987">
        <v>1.2960280498629337E-4</v>
      </c>
      <c r="J7" s="987">
        <v>7.9153120377465316E-2</v>
      </c>
      <c r="K7" s="987">
        <v>5.7067696259060694E-4</v>
      </c>
      <c r="L7" s="987">
        <v>2.553915630199096E-5</v>
      </c>
      <c r="M7" s="987">
        <v>1.4939568772266815E-4</v>
      </c>
      <c r="N7" s="987">
        <v>6.2119903068862472E-4</v>
      </c>
      <c r="O7" s="987">
        <v>4.8557148825589984E-5</v>
      </c>
      <c r="P7" s="987">
        <v>4.5925851424182248E-5</v>
      </c>
      <c r="Q7" s="987">
        <v>6.1553753750896441E-5</v>
      </c>
      <c r="R7" s="987">
        <v>5.7874316292630374E-5</v>
      </c>
      <c r="S7" s="987">
        <v>4.1992589211786675E-5</v>
      </c>
      <c r="T7" s="987">
        <v>2.058543003782607E-4</v>
      </c>
      <c r="U7" s="987">
        <v>1.4732361259822859E-4</v>
      </c>
      <c r="V7" s="987">
        <v>1.4337071952889445E-4</v>
      </c>
      <c r="W7" s="987">
        <v>1.1316189991447097E-4</v>
      </c>
      <c r="X7" s="987">
        <v>4.0018008818379961E-5</v>
      </c>
      <c r="Y7" s="987">
        <v>1.2357159686085058E-3</v>
      </c>
      <c r="Z7" s="987">
        <v>7.8119260047047315E-4</v>
      </c>
      <c r="AA7" s="987">
        <v>9.7746932663059111E-5</v>
      </c>
      <c r="AB7" s="987">
        <v>1.2482352706467498E-4</v>
      </c>
      <c r="AC7" s="987">
        <v>1.1015078795914104E-4</v>
      </c>
      <c r="AD7" s="987">
        <v>1.8399539135015817E-4</v>
      </c>
      <c r="AE7" s="987">
        <v>1.4072281036984761E-4</v>
      </c>
      <c r="AF7" s="987">
        <v>2.4990214173907701E-5</v>
      </c>
      <c r="AG7" s="987">
        <v>8.9684379282866823E-5</v>
      </c>
      <c r="AH7" s="987">
        <v>3.8647515031346328E-4</v>
      </c>
      <c r="AI7" s="987">
        <v>8.079587627009029E-5</v>
      </c>
      <c r="AJ7" s="987">
        <v>1.8894722780891449E-4</v>
      </c>
      <c r="AK7" s="987">
        <v>2.1939159537554559E-4</v>
      </c>
      <c r="AL7" s="987">
        <v>4.0857958127231577E-4</v>
      </c>
      <c r="AM7" s="987">
        <v>1.1651361087505472E-4</v>
      </c>
      <c r="AN7" s="987">
        <v>1.1476554312091145E-3</v>
      </c>
      <c r="AO7" s="987">
        <v>7.4831377917291449E-3</v>
      </c>
      <c r="AP7" s="987">
        <v>7.6861516866897381E-5</v>
      </c>
      <c r="AQ7" s="631">
        <v>1.222217131483349</v>
      </c>
    </row>
    <row r="8" spans="2:43" ht="16.5" customHeight="1">
      <c r="B8" s="776" t="s">
        <v>267</v>
      </c>
      <c r="C8" s="928" t="s">
        <v>575</v>
      </c>
      <c r="D8" s="629">
        <v>9.6976295604830207E-5</v>
      </c>
      <c r="E8" s="987">
        <v>2.383022373888518E-5</v>
      </c>
      <c r="F8" s="987">
        <v>1.0043582715291728</v>
      </c>
      <c r="G8" s="987">
        <v>2.8554630121947694E-6</v>
      </c>
      <c r="H8" s="987">
        <v>3.7650664222217594E-3</v>
      </c>
      <c r="I8" s="987">
        <v>1.492088527729784E-5</v>
      </c>
      <c r="J8" s="987">
        <v>1.241162513326493E-5</v>
      </c>
      <c r="K8" s="987">
        <v>4.3155514632422522E-5</v>
      </c>
      <c r="L8" s="987">
        <v>1.2486539517422265E-6</v>
      </c>
      <c r="M8" s="987">
        <v>2.0942206904182624E-6</v>
      </c>
      <c r="N8" s="987">
        <v>7.1903854701839254E-6</v>
      </c>
      <c r="O8" s="987">
        <v>4.2414281763114272E-6</v>
      </c>
      <c r="P8" s="987">
        <v>1.8055387496860912E-5</v>
      </c>
      <c r="Q8" s="987">
        <v>1.4448745742381169E-6</v>
      </c>
      <c r="R8" s="987">
        <v>1.3529815624207939E-6</v>
      </c>
      <c r="S8" s="987">
        <v>2.0289620202770165E-6</v>
      </c>
      <c r="T8" s="987">
        <v>3.7153728087364643E-6</v>
      </c>
      <c r="U8" s="987">
        <v>2.8983034495666286E-6</v>
      </c>
      <c r="V8" s="987">
        <v>1.9500345993688039E-6</v>
      </c>
      <c r="W8" s="987">
        <v>3.7812920942436486E-6</v>
      </c>
      <c r="X8" s="987">
        <v>1.2380551338529741E-6</v>
      </c>
      <c r="Y8" s="987">
        <v>1.9413605469564164E-3</v>
      </c>
      <c r="Z8" s="987">
        <v>3.0521292917698263E-6</v>
      </c>
      <c r="AA8" s="987">
        <v>4.8156241260913624E-6</v>
      </c>
      <c r="AB8" s="987">
        <v>3.8322312617584233E-6</v>
      </c>
      <c r="AC8" s="987">
        <v>3.0097998216574378E-6</v>
      </c>
      <c r="AD8" s="987">
        <v>5.0190820478931307E-6</v>
      </c>
      <c r="AE8" s="987">
        <v>8.3196750944037372E-6</v>
      </c>
      <c r="AF8" s="987">
        <v>9.5378468875694445E-7</v>
      </c>
      <c r="AG8" s="987">
        <v>3.9123302627720499E-6</v>
      </c>
      <c r="AH8" s="987">
        <v>1.9119803218682407E-5</v>
      </c>
      <c r="AI8" s="987">
        <v>5.9362082435103716E-6</v>
      </c>
      <c r="AJ8" s="987">
        <v>2.7829556609878476E-5</v>
      </c>
      <c r="AK8" s="987">
        <v>1.9230204275565312E-4</v>
      </c>
      <c r="AL8" s="987">
        <v>2.3085862024906839E-5</v>
      </c>
      <c r="AM8" s="987">
        <v>6.1757677902739521E-6</v>
      </c>
      <c r="AN8" s="987">
        <v>1.192593205746186E-3</v>
      </c>
      <c r="AO8" s="987">
        <v>5.8950206203330882E-5</v>
      </c>
      <c r="AP8" s="987">
        <v>8.7036504057318913E-6</v>
      </c>
      <c r="AQ8" s="631">
        <v>1.011877699417371</v>
      </c>
    </row>
    <row r="9" spans="2:43" ht="16.5" customHeight="1">
      <c r="B9" s="776" t="s">
        <v>268</v>
      </c>
      <c r="C9" s="928" t="s">
        <v>3</v>
      </c>
      <c r="D9" s="629">
        <v>2.1321299499690245E-4</v>
      </c>
      <c r="E9" s="987">
        <v>1.2865209519533755E-4</v>
      </c>
      <c r="F9" s="987">
        <v>8.4392762981940189E-5</v>
      </c>
      <c r="G9" s="987">
        <v>1.0007144096927441</v>
      </c>
      <c r="H9" s="987">
        <v>3.1493245071141868E-4</v>
      </c>
      <c r="I9" s="987">
        <v>3.9820741322669925E-4</v>
      </c>
      <c r="J9" s="987">
        <v>1.2898632571353692E-3</v>
      </c>
      <c r="K9" s="987">
        <v>6.295964010009402E-4</v>
      </c>
      <c r="L9" s="987">
        <v>4.2246579963708709E-3</v>
      </c>
      <c r="M9" s="987">
        <v>5.0321018370300976E-4</v>
      </c>
      <c r="N9" s="987">
        <v>4.1708629662226696E-3</v>
      </c>
      <c r="O9" s="987">
        <v>1.5992446497496643E-3</v>
      </c>
      <c r="P9" s="987">
        <v>1.9390775759162406E-2</v>
      </c>
      <c r="Q9" s="987">
        <v>5.0725993479486286E-4</v>
      </c>
      <c r="R9" s="987">
        <v>4.0355220139340228E-4</v>
      </c>
      <c r="S9" s="987">
        <v>2.6819119440827917E-4</v>
      </c>
      <c r="T9" s="987">
        <v>4.5834996650907507E-4</v>
      </c>
      <c r="U9" s="987">
        <v>6.0069635561813244E-4</v>
      </c>
      <c r="V9" s="987">
        <v>4.1112097133530039E-4</v>
      </c>
      <c r="W9" s="987">
        <v>2.457259828871197E-4</v>
      </c>
      <c r="X9" s="987">
        <v>3.1212373888554566E-4</v>
      </c>
      <c r="Y9" s="987">
        <v>3.8036420961721433E-4</v>
      </c>
      <c r="Z9" s="987">
        <v>7.0104922847399138E-4</v>
      </c>
      <c r="AA9" s="987">
        <v>1.7843343405233636E-2</v>
      </c>
      <c r="AB9" s="987">
        <v>7.1413825837426189E-4</v>
      </c>
      <c r="AC9" s="987">
        <v>1.0575068257601492E-3</v>
      </c>
      <c r="AD9" s="987">
        <v>4.3178558947918125E-4</v>
      </c>
      <c r="AE9" s="987">
        <v>1.0534127082897965E-4</v>
      </c>
      <c r="AF9" s="987">
        <v>3.6404537941409468E-5</v>
      </c>
      <c r="AG9" s="987">
        <v>1.6898684048481438E-4</v>
      </c>
      <c r="AH9" s="987">
        <v>1.6897563695304703E-4</v>
      </c>
      <c r="AI9" s="987">
        <v>2.293444984808062E-4</v>
      </c>
      <c r="AJ9" s="987">
        <v>3.5806041014621901E-4</v>
      </c>
      <c r="AK9" s="987">
        <v>2.2891149357809096E-4</v>
      </c>
      <c r="AL9" s="987">
        <v>1.1614396385212394E-4</v>
      </c>
      <c r="AM9" s="987">
        <v>1.1534590434435288E-4</v>
      </c>
      <c r="AN9" s="987">
        <v>6.4950252130865482E-4</v>
      </c>
      <c r="AO9" s="987">
        <v>2.151953338269172E-4</v>
      </c>
      <c r="AP9" s="987">
        <v>1.9437055363417653E-4</v>
      </c>
      <c r="AQ9" s="631">
        <v>1.0605838094513518</v>
      </c>
    </row>
    <row r="10" spans="2:43" ht="16.5" customHeight="1">
      <c r="B10" s="776" t="s">
        <v>269</v>
      </c>
      <c r="C10" s="928" t="s">
        <v>4</v>
      </c>
      <c r="D10" s="629">
        <v>2.6812684127302245E-2</v>
      </c>
      <c r="E10" s="987">
        <v>5.9766308098390432E-3</v>
      </c>
      <c r="F10" s="987">
        <v>1.3165001072214298E-2</v>
      </c>
      <c r="G10" s="987">
        <v>3.0158731722496171E-5</v>
      </c>
      <c r="H10" s="987">
        <v>1.055706273949875</v>
      </c>
      <c r="I10" s="987">
        <v>4.1544807201320312E-5</v>
      </c>
      <c r="J10" s="987">
        <v>1.2637627293095748E-3</v>
      </c>
      <c r="K10" s="987">
        <v>2.8416158707699471E-3</v>
      </c>
      <c r="L10" s="987">
        <v>1.9326335366039617E-5</v>
      </c>
      <c r="M10" s="987">
        <v>7.5831345724639969E-5</v>
      </c>
      <c r="N10" s="987">
        <v>1.3024790452103072E-4</v>
      </c>
      <c r="O10" s="987">
        <v>1.9712192436604483E-5</v>
      </c>
      <c r="P10" s="987">
        <v>1.8555476339799172E-5</v>
      </c>
      <c r="Q10" s="987">
        <v>1.6637417268480416E-5</v>
      </c>
      <c r="R10" s="987">
        <v>2.0691697211809769E-5</v>
      </c>
      <c r="S10" s="987">
        <v>1.9191775981918797E-5</v>
      </c>
      <c r="T10" s="987">
        <v>2.1251551916349808E-5</v>
      </c>
      <c r="U10" s="987">
        <v>2.1182946879593967E-5</v>
      </c>
      <c r="V10" s="987">
        <v>1.7677739206112378E-5</v>
      </c>
      <c r="W10" s="987">
        <v>1.8099485843219619E-5</v>
      </c>
      <c r="X10" s="987">
        <v>1.1590493283062901E-5</v>
      </c>
      <c r="Y10" s="987">
        <v>6.1610491383891407E-4</v>
      </c>
      <c r="Z10" s="987">
        <v>8.0600619934929123E-5</v>
      </c>
      <c r="AA10" s="987">
        <v>2.0197638563926047E-5</v>
      </c>
      <c r="AB10" s="987">
        <v>4.5771082534571909E-5</v>
      </c>
      <c r="AC10" s="987">
        <v>3.6173952216008863E-5</v>
      </c>
      <c r="AD10" s="987">
        <v>9.368619119794628E-5</v>
      </c>
      <c r="AE10" s="987">
        <v>3.6140516675777842E-5</v>
      </c>
      <c r="AF10" s="987">
        <v>1.4706392711971465E-5</v>
      </c>
      <c r="AG10" s="987">
        <v>7.9529737776819526E-5</v>
      </c>
      <c r="AH10" s="987">
        <v>3.3544762561429393E-4</v>
      </c>
      <c r="AI10" s="987">
        <v>1.0235515074732577E-4</v>
      </c>
      <c r="AJ10" s="987">
        <v>1.628569840045371E-3</v>
      </c>
      <c r="AK10" s="987">
        <v>3.1880810596525925E-3</v>
      </c>
      <c r="AL10" s="987">
        <v>5.0208496040908849E-4</v>
      </c>
      <c r="AM10" s="987">
        <v>5.962836921389327E-5</v>
      </c>
      <c r="AN10" s="987">
        <v>3.6819651924699617E-2</v>
      </c>
      <c r="AO10" s="987">
        <v>1.5470223893628547E-4</v>
      </c>
      <c r="AP10" s="987">
        <v>9.8321186331452371E-4</v>
      </c>
      <c r="AQ10" s="631">
        <v>1.1510443125382972</v>
      </c>
    </row>
    <row r="11" spans="2:43" ht="16.5" customHeight="1">
      <c r="B11" s="776" t="s">
        <v>271</v>
      </c>
      <c r="C11" s="928" t="s">
        <v>5</v>
      </c>
      <c r="D11" s="629">
        <v>2.4995855641649751E-4</v>
      </c>
      <c r="E11" s="987">
        <v>7.8663668137174129E-5</v>
      </c>
      <c r="F11" s="987">
        <v>1.0717624925122287E-3</v>
      </c>
      <c r="G11" s="987">
        <v>1.927252170959632E-4</v>
      </c>
      <c r="H11" s="987">
        <v>1.0355262419518793E-4</v>
      </c>
      <c r="I11" s="987">
        <v>1.0115421392426864</v>
      </c>
      <c r="J11" s="987">
        <v>1.6877411103886276E-4</v>
      </c>
      <c r="K11" s="987">
        <v>7.0514262803987417E-5</v>
      </c>
      <c r="L11" s="987">
        <v>2.3926423639671013E-5</v>
      </c>
      <c r="M11" s="987">
        <v>2.2584350744873682E-4</v>
      </c>
      <c r="N11" s="987">
        <v>1.0881220637892215E-4</v>
      </c>
      <c r="O11" s="987">
        <v>4.6700825850666143E-5</v>
      </c>
      <c r="P11" s="987">
        <v>2.4614051583821563E-5</v>
      </c>
      <c r="Q11" s="987">
        <v>6.3859132034492673E-5</v>
      </c>
      <c r="R11" s="987">
        <v>7.1934084180871603E-5</v>
      </c>
      <c r="S11" s="987">
        <v>9.1660755337210896E-5</v>
      </c>
      <c r="T11" s="987">
        <v>7.4370267412186911E-5</v>
      </c>
      <c r="U11" s="987">
        <v>1.5072766136135527E-4</v>
      </c>
      <c r="V11" s="987">
        <v>5.9764502586633653E-5</v>
      </c>
      <c r="W11" s="987">
        <v>7.7507889645013733E-5</v>
      </c>
      <c r="X11" s="987">
        <v>6.5512014633311062E-5</v>
      </c>
      <c r="Y11" s="987">
        <v>1.8102385721675392E-4</v>
      </c>
      <c r="Z11" s="987">
        <v>1.4345910360321875E-4</v>
      </c>
      <c r="AA11" s="987">
        <v>2.5762057222617447E-5</v>
      </c>
      <c r="AB11" s="987">
        <v>7.7842088527292475E-5</v>
      </c>
      <c r="AC11" s="987">
        <v>1.0109587630969455E-4</v>
      </c>
      <c r="AD11" s="987">
        <v>2.0555558680556468E-4</v>
      </c>
      <c r="AE11" s="987">
        <v>8.2484577899855972E-5</v>
      </c>
      <c r="AF11" s="987">
        <v>8.1535136591225196E-6</v>
      </c>
      <c r="AG11" s="987">
        <v>8.5450519734935228E-5</v>
      </c>
      <c r="AH11" s="987">
        <v>5.9554451439679929E-5</v>
      </c>
      <c r="AI11" s="987">
        <v>1.7708694765845417E-4</v>
      </c>
      <c r="AJ11" s="987">
        <v>3.9759485666522227E-5</v>
      </c>
      <c r="AK11" s="987">
        <v>1.4604098937220363E-4</v>
      </c>
      <c r="AL11" s="987">
        <v>1.2785905729702305E-3</v>
      </c>
      <c r="AM11" s="987">
        <v>1.0807222290560469E-4</v>
      </c>
      <c r="AN11" s="987">
        <v>2.3739773130098651E-4</v>
      </c>
      <c r="AO11" s="987">
        <v>8.8114145532418059E-4</v>
      </c>
      <c r="AP11" s="987">
        <v>8.249611373074004E-5</v>
      </c>
      <c r="AQ11" s="631">
        <v>1.0184842906483265</v>
      </c>
    </row>
    <row r="12" spans="2:43" ht="16.5" customHeight="1">
      <c r="B12" s="776" t="s">
        <v>273</v>
      </c>
      <c r="C12" s="929" t="s">
        <v>6</v>
      </c>
      <c r="D12" s="629">
        <v>5.189368302256755E-3</v>
      </c>
      <c r="E12" s="987">
        <v>2.2249861002829117E-3</v>
      </c>
      <c r="F12" s="987">
        <v>8.1795766264383088E-4</v>
      </c>
      <c r="G12" s="987">
        <v>1.167385501927532E-3</v>
      </c>
      <c r="H12" s="987">
        <v>5.4410469054311742E-3</v>
      </c>
      <c r="I12" s="987">
        <v>1.7266539166324083E-3</v>
      </c>
      <c r="J12" s="987">
        <v>1.0687402740710543</v>
      </c>
      <c r="K12" s="987">
        <v>5.2376084943366735E-3</v>
      </c>
      <c r="L12" s="987">
        <v>3.2718405689685886E-4</v>
      </c>
      <c r="M12" s="987">
        <v>1.985600999868603E-3</v>
      </c>
      <c r="N12" s="987">
        <v>8.3620578220076937E-3</v>
      </c>
      <c r="O12" s="987">
        <v>6.4131826466000115E-4</v>
      </c>
      <c r="P12" s="987">
        <v>5.6589520473668959E-4</v>
      </c>
      <c r="Q12" s="987">
        <v>8.217680753097444E-4</v>
      </c>
      <c r="R12" s="987">
        <v>7.7380151374144561E-4</v>
      </c>
      <c r="S12" s="987">
        <v>5.5902053010214797E-4</v>
      </c>
      <c r="T12" s="987">
        <v>2.7691703287283623E-3</v>
      </c>
      <c r="U12" s="987">
        <v>1.9764193211801078E-3</v>
      </c>
      <c r="V12" s="987">
        <v>1.9278253184837842E-3</v>
      </c>
      <c r="W12" s="987">
        <v>1.5183907747289122E-3</v>
      </c>
      <c r="X12" s="987">
        <v>5.3428303619455395E-4</v>
      </c>
      <c r="Y12" s="987">
        <v>1.5119911692261316E-2</v>
      </c>
      <c r="Z12" s="987">
        <v>9.737731549628972E-3</v>
      </c>
      <c r="AA12" s="987">
        <v>1.2714112431870782E-3</v>
      </c>
      <c r="AB12" s="987">
        <v>1.6447511560942663E-3</v>
      </c>
      <c r="AC12" s="987">
        <v>1.4742128502177425E-3</v>
      </c>
      <c r="AD12" s="987">
        <v>2.4638474667999085E-3</v>
      </c>
      <c r="AE12" s="987">
        <v>1.8824660605759899E-3</v>
      </c>
      <c r="AF12" s="987">
        <v>3.2430071332363093E-4</v>
      </c>
      <c r="AG12" s="987">
        <v>1.1940527645304866E-3</v>
      </c>
      <c r="AH12" s="987">
        <v>5.0909787863993965E-3</v>
      </c>
      <c r="AI12" s="987">
        <v>1.0401790443377039E-3</v>
      </c>
      <c r="AJ12" s="987">
        <v>1.947933711409393E-3</v>
      </c>
      <c r="AK12" s="987">
        <v>1.9207297272525201E-3</v>
      </c>
      <c r="AL12" s="987">
        <v>5.4632774484250496E-3</v>
      </c>
      <c r="AM12" s="987">
        <v>1.549067003622171E-3</v>
      </c>
      <c r="AN12" s="987">
        <v>2.209794390493998E-3</v>
      </c>
      <c r="AO12" s="987">
        <v>0.10098799419672794</v>
      </c>
      <c r="AP12" s="987">
        <v>9.9112836937011693E-4</v>
      </c>
      <c r="AQ12" s="631">
        <v>1.2696217843758622</v>
      </c>
    </row>
    <row r="13" spans="2:43" ht="16.5" customHeight="1">
      <c r="B13" s="776" t="s">
        <v>274</v>
      </c>
      <c r="C13" s="928" t="s">
        <v>7</v>
      </c>
      <c r="D13" s="629">
        <v>4.2227019958623081E-3</v>
      </c>
      <c r="E13" s="987">
        <v>8.321710047545364E-5</v>
      </c>
      <c r="F13" s="987">
        <v>2.2586964678686806E-4</v>
      </c>
      <c r="G13" s="987">
        <v>4.8194985707223075E-4</v>
      </c>
      <c r="H13" s="987">
        <v>8.922587405882145E-4</v>
      </c>
      <c r="I13" s="987">
        <v>1.5215359074325851E-3</v>
      </c>
      <c r="J13" s="987">
        <v>2.578401103808141E-3</v>
      </c>
      <c r="K13" s="987">
        <v>1.0095721138124019</v>
      </c>
      <c r="L13" s="987">
        <v>1.8436798424298843E-3</v>
      </c>
      <c r="M13" s="987">
        <v>9.2495321830973962E-3</v>
      </c>
      <c r="N13" s="987">
        <v>2.1439640163812643E-3</v>
      </c>
      <c r="O13" s="987">
        <v>2.7215064234220658E-4</v>
      </c>
      <c r="P13" s="987">
        <v>2.1383281274006024E-4</v>
      </c>
      <c r="Q13" s="987">
        <v>5.9680138653210005E-4</v>
      </c>
      <c r="R13" s="987">
        <v>2.9967291577349291E-4</v>
      </c>
      <c r="S13" s="987">
        <v>2.5040328612255908E-4</v>
      </c>
      <c r="T13" s="987">
        <v>8.8421362192704547E-4</v>
      </c>
      <c r="U13" s="987">
        <v>7.9283204399889626E-4</v>
      </c>
      <c r="V13" s="987">
        <v>5.328487606211618E-4</v>
      </c>
      <c r="W13" s="987">
        <v>4.7518937618875381E-4</v>
      </c>
      <c r="X13" s="987">
        <v>7.5592929704568104E-4</v>
      </c>
      <c r="Y13" s="987">
        <v>1.4027767738228887E-3</v>
      </c>
      <c r="Z13" s="987">
        <v>3.6328361417436962E-4</v>
      </c>
      <c r="AA13" s="987">
        <v>7.1058565134314423E-5</v>
      </c>
      <c r="AB13" s="987">
        <v>5.8921090000199486E-4</v>
      </c>
      <c r="AC13" s="987">
        <v>7.4371835270626912E-4</v>
      </c>
      <c r="AD13" s="987">
        <v>5.400446653252906E-5</v>
      </c>
      <c r="AE13" s="987">
        <v>5.2701849911818674E-5</v>
      </c>
      <c r="AF13" s="987">
        <v>1.2643397251907902E-5</v>
      </c>
      <c r="AG13" s="987">
        <v>8.9256764127183892E-5</v>
      </c>
      <c r="AH13" s="987">
        <v>1.667017972933955E-4</v>
      </c>
      <c r="AI13" s="987">
        <v>1.0261724107369234E-4</v>
      </c>
      <c r="AJ13" s="987">
        <v>2.9305571352804526E-4</v>
      </c>
      <c r="AK13" s="987">
        <v>6.7409524284040229E-3</v>
      </c>
      <c r="AL13" s="987">
        <v>2.0190070808176702E-4</v>
      </c>
      <c r="AM13" s="987">
        <v>3.1391978739289569E-4</v>
      </c>
      <c r="AN13" s="987">
        <v>4.0256542259454992E-4</v>
      </c>
      <c r="AO13" s="987">
        <v>8.2140194370158468E-4</v>
      </c>
      <c r="AP13" s="987">
        <v>4.4206130171244224E-4</v>
      </c>
      <c r="AQ13" s="631">
        <v>1.0507529293770741</v>
      </c>
    </row>
    <row r="14" spans="2:43" ht="16.5" customHeight="1">
      <c r="B14" s="776" t="s">
        <v>277</v>
      </c>
      <c r="C14" s="929" t="s">
        <v>8</v>
      </c>
      <c r="D14" s="629">
        <v>4.8154492141496883E-4</v>
      </c>
      <c r="E14" s="987">
        <v>5.7262811476527979E-4</v>
      </c>
      <c r="F14" s="987">
        <v>2.243281050802402E-3</v>
      </c>
      <c r="G14" s="987">
        <v>1.1662917399570235E-3</v>
      </c>
      <c r="H14" s="987">
        <v>3.7323055429722347E-4</v>
      </c>
      <c r="I14" s="987">
        <v>2.3238208587140704E-4</v>
      </c>
      <c r="J14" s="987">
        <v>4.864922562791124E-4</v>
      </c>
      <c r="K14" s="987">
        <v>3.3382759001436031E-4</v>
      </c>
      <c r="L14" s="987">
        <v>1.0106211987255471</v>
      </c>
      <c r="M14" s="987">
        <v>2.1154234903640975E-4</v>
      </c>
      <c r="N14" s="987">
        <v>9.2412132705013315E-4</v>
      </c>
      <c r="O14" s="987">
        <v>5.8079631519881135E-4</v>
      </c>
      <c r="P14" s="987">
        <v>6.7782599654494862E-4</v>
      </c>
      <c r="Q14" s="987">
        <v>2.684945251008791E-4</v>
      </c>
      <c r="R14" s="987">
        <v>1.860970783295942E-4</v>
      </c>
      <c r="S14" s="987">
        <v>1.4546495354038287E-4</v>
      </c>
      <c r="T14" s="987">
        <v>2.0441622944435939E-4</v>
      </c>
      <c r="U14" s="987">
        <v>1.9002151989430441E-4</v>
      </c>
      <c r="V14" s="987">
        <v>1.52396515040075E-4</v>
      </c>
      <c r="W14" s="987">
        <v>1.1977646962737403E-4</v>
      </c>
      <c r="X14" s="987">
        <v>1.653158985424813E-4</v>
      </c>
      <c r="Y14" s="987">
        <v>5.9217764920121605E-4</v>
      </c>
      <c r="Z14" s="987">
        <v>7.3943324671606431E-4</v>
      </c>
      <c r="AA14" s="987">
        <v>2.2212027679205087E-3</v>
      </c>
      <c r="AB14" s="987">
        <v>6.2871608939266555E-4</v>
      </c>
      <c r="AC14" s="987">
        <v>7.4094483926890351E-4</v>
      </c>
      <c r="AD14" s="987">
        <v>5.2740598225731563E-4</v>
      </c>
      <c r="AE14" s="987">
        <v>1.8178643111122053E-4</v>
      </c>
      <c r="AF14" s="987">
        <v>3.3776104677462001E-5</v>
      </c>
      <c r="AG14" s="987">
        <v>5.7278156499131015E-3</v>
      </c>
      <c r="AH14" s="987">
        <v>1.926905003160563E-4</v>
      </c>
      <c r="AI14" s="987">
        <v>4.5294916793376462E-4</v>
      </c>
      <c r="AJ14" s="987">
        <v>2.7097410247218487E-4</v>
      </c>
      <c r="AK14" s="987">
        <v>1.9261873923747912E-4</v>
      </c>
      <c r="AL14" s="987">
        <v>3.0334922391787574E-4</v>
      </c>
      <c r="AM14" s="987">
        <v>1.8100572495543976E-4</v>
      </c>
      <c r="AN14" s="987">
        <v>4.6763941134883591E-4</v>
      </c>
      <c r="AO14" s="987">
        <v>3.073517366755523E-4</v>
      </c>
      <c r="AP14" s="987">
        <v>1.0752988029132098E-3</v>
      </c>
      <c r="AQ14" s="631">
        <v>1.0351742823865275</v>
      </c>
    </row>
    <row r="15" spans="2:43" ht="16.5" customHeight="1">
      <c r="B15" s="776" t="s">
        <v>120</v>
      </c>
      <c r="C15" s="929" t="s">
        <v>576</v>
      </c>
      <c r="D15" s="629">
        <v>1.090883383956145E-3</v>
      </c>
      <c r="E15" s="987">
        <v>1.8854995435185987E-3</v>
      </c>
      <c r="F15" s="987">
        <v>3.1176572332452883E-3</v>
      </c>
      <c r="G15" s="987">
        <v>1.16242958435916E-3</v>
      </c>
      <c r="H15" s="987">
        <v>2.883059082904405E-3</v>
      </c>
      <c r="I15" s="987">
        <v>1.4287429210979199E-3</v>
      </c>
      <c r="J15" s="987">
        <v>1.1561187941507122E-3</v>
      </c>
      <c r="K15" s="987">
        <v>5.3389337827241161E-3</v>
      </c>
      <c r="L15" s="987">
        <v>2.9008316952288131E-4</v>
      </c>
      <c r="M15" s="987">
        <v>1.0355360614250364</v>
      </c>
      <c r="N15" s="987">
        <v>1.5713822286363909E-3</v>
      </c>
      <c r="O15" s="987">
        <v>4.9256177073118078E-4</v>
      </c>
      <c r="P15" s="987">
        <v>5.0050237341882852E-4</v>
      </c>
      <c r="Q15" s="987">
        <v>7.3067337070435506E-4</v>
      </c>
      <c r="R15" s="987">
        <v>1.7195537521071127E-3</v>
      </c>
      <c r="S15" s="987">
        <v>2.5699553253706047E-3</v>
      </c>
      <c r="T15" s="987">
        <v>9.8739167499762494E-3</v>
      </c>
      <c r="U15" s="987">
        <v>2.5341665294608649E-3</v>
      </c>
      <c r="V15" s="987">
        <v>6.7256337650356424E-3</v>
      </c>
      <c r="W15" s="987">
        <v>6.6895277275684445E-3</v>
      </c>
      <c r="X15" s="987">
        <v>6.915275533107574E-3</v>
      </c>
      <c r="Y15" s="987">
        <v>8.9346239163750653E-3</v>
      </c>
      <c r="Z15" s="987">
        <v>2.4287745035062517E-3</v>
      </c>
      <c r="AA15" s="987">
        <v>2.7039394799898656E-4</v>
      </c>
      <c r="AB15" s="987">
        <v>7.0209317264118502E-3</v>
      </c>
      <c r="AC15" s="987">
        <v>2.4474287209538849E-3</v>
      </c>
      <c r="AD15" s="987">
        <v>1.3175613510688245E-3</v>
      </c>
      <c r="AE15" s="987">
        <v>8.1287681764931157E-4</v>
      </c>
      <c r="AF15" s="987">
        <v>1.7524561908986578E-4</v>
      </c>
      <c r="AG15" s="987">
        <v>1.0849252476104051E-3</v>
      </c>
      <c r="AH15" s="987">
        <v>7.2274528334139094E-4</v>
      </c>
      <c r="AI15" s="987">
        <v>6.1911139616705878E-4</v>
      </c>
      <c r="AJ15" s="987">
        <v>6.790685721620325E-4</v>
      </c>
      <c r="AK15" s="987">
        <v>5.9631978529878248E-4</v>
      </c>
      <c r="AL15" s="987">
        <v>1.7769614292035729E-3</v>
      </c>
      <c r="AM15" s="987">
        <v>2.438513983260753E-3</v>
      </c>
      <c r="AN15" s="987">
        <v>8.9963211131124509E-4</v>
      </c>
      <c r="AO15" s="987">
        <v>8.1234012762670983E-3</v>
      </c>
      <c r="AP15" s="987">
        <v>9.9572288278951043E-4</v>
      </c>
      <c r="AQ15" s="631">
        <v>1.1355568566170988</v>
      </c>
    </row>
    <row r="16" spans="2:43" ht="16.5" customHeight="1">
      <c r="B16" s="776" t="s">
        <v>121</v>
      </c>
      <c r="C16" s="928" t="s">
        <v>9</v>
      </c>
      <c r="D16" s="629">
        <v>1.2867230123832611E-3</v>
      </c>
      <c r="E16" s="987">
        <v>3.2013910179677158E-4</v>
      </c>
      <c r="F16" s="987">
        <v>8.8190688931856734E-5</v>
      </c>
      <c r="G16" s="987">
        <v>5.8555529284361153E-4</v>
      </c>
      <c r="H16" s="987">
        <v>2.1511984776016115E-3</v>
      </c>
      <c r="I16" s="987">
        <v>2.9165400251156504E-4</v>
      </c>
      <c r="J16" s="987">
        <v>9.8433795659611076E-4</v>
      </c>
      <c r="K16" s="987">
        <v>4.4986098804312832E-3</v>
      </c>
      <c r="L16" s="987">
        <v>4.2683852759294472E-3</v>
      </c>
      <c r="M16" s="987">
        <v>1.4363764005927019E-3</v>
      </c>
      <c r="N16" s="987">
        <v>1.0350726641696792</v>
      </c>
      <c r="O16" s="987">
        <v>5.8278465326810185E-3</v>
      </c>
      <c r="P16" s="987">
        <v>1.6390450542338498E-3</v>
      </c>
      <c r="Q16" s="987">
        <v>1.7350596228988995E-3</v>
      </c>
      <c r="R16" s="987">
        <v>5.8158068652418996E-3</v>
      </c>
      <c r="S16" s="987">
        <v>1.9988379722404221E-3</v>
      </c>
      <c r="T16" s="987">
        <v>1.3376042465191609E-2</v>
      </c>
      <c r="U16" s="987">
        <v>1.5325136838677778E-2</v>
      </c>
      <c r="V16" s="987">
        <v>3.3927873802861537E-3</v>
      </c>
      <c r="W16" s="987">
        <v>1.2390838859525231E-3</v>
      </c>
      <c r="X16" s="987">
        <v>9.6761857373590086E-4</v>
      </c>
      <c r="Y16" s="987">
        <v>2.0803516769460459E-3</v>
      </c>
      <c r="Z16" s="987">
        <v>2.179087459990104E-2</v>
      </c>
      <c r="AA16" s="987">
        <v>3.8947049664530468E-4</v>
      </c>
      <c r="AB16" s="987">
        <v>2.7377819557188781E-3</v>
      </c>
      <c r="AC16" s="987">
        <v>3.9506353139827328E-4</v>
      </c>
      <c r="AD16" s="987">
        <v>2.6041805467699421E-4</v>
      </c>
      <c r="AE16" s="987">
        <v>1.4612513759535681E-4</v>
      </c>
      <c r="AF16" s="987">
        <v>2.660133668201391E-4</v>
      </c>
      <c r="AG16" s="987">
        <v>3.1173049628850159E-4</v>
      </c>
      <c r="AH16" s="987">
        <v>2.1831108017788739E-4</v>
      </c>
      <c r="AI16" s="987">
        <v>3.7066770462780986E-4</v>
      </c>
      <c r="AJ16" s="987">
        <v>1.0607244647372826E-3</v>
      </c>
      <c r="AK16" s="987">
        <v>4.8627888191668446E-4</v>
      </c>
      <c r="AL16" s="987">
        <v>3.7380731284675532E-4</v>
      </c>
      <c r="AM16" s="987">
        <v>5.5062476832573972E-4</v>
      </c>
      <c r="AN16" s="987">
        <v>7.8322115977488794E-4</v>
      </c>
      <c r="AO16" s="987">
        <v>2.2013011534533383E-3</v>
      </c>
      <c r="AP16" s="987">
        <v>1.9898943009082947E-3</v>
      </c>
      <c r="AQ16" s="631">
        <v>1.1387137595931973</v>
      </c>
    </row>
    <row r="17" spans="2:43" ht="16.5" customHeight="1">
      <c r="B17" s="776" t="s">
        <v>123</v>
      </c>
      <c r="C17" s="928" t="s">
        <v>10</v>
      </c>
      <c r="D17" s="629">
        <v>2.3763451324627193E-5</v>
      </c>
      <c r="E17" s="987">
        <v>1.2147425731192908E-5</v>
      </c>
      <c r="F17" s="987">
        <v>1.5485171306227194E-5</v>
      </c>
      <c r="G17" s="987">
        <v>4.7129925992697968E-4</v>
      </c>
      <c r="H17" s="987">
        <v>3.6471834163408883E-5</v>
      </c>
      <c r="I17" s="987">
        <v>4.0678761451004591E-5</v>
      </c>
      <c r="J17" s="987">
        <v>1.5567474355516258E-4</v>
      </c>
      <c r="K17" s="987">
        <v>6.1923657968841693E-5</v>
      </c>
      <c r="L17" s="987">
        <v>1.8990763320417829E-5</v>
      </c>
      <c r="M17" s="987">
        <v>2.467619573570604E-4</v>
      </c>
      <c r="N17" s="987">
        <v>6.3111714796235932E-4</v>
      </c>
      <c r="O17" s="987">
        <v>1.0273872637334494</v>
      </c>
      <c r="P17" s="987">
        <v>4.8783444255923644E-5</v>
      </c>
      <c r="Q17" s="987">
        <v>2.0683829476815182E-2</v>
      </c>
      <c r="R17" s="987">
        <v>9.6199756345044206E-3</v>
      </c>
      <c r="S17" s="987">
        <v>7.4341388724843216E-3</v>
      </c>
      <c r="T17" s="987">
        <v>1.180839205565388E-3</v>
      </c>
      <c r="U17" s="987">
        <v>8.0419183712488276E-4</v>
      </c>
      <c r="V17" s="987">
        <v>4.036398494685599E-3</v>
      </c>
      <c r="W17" s="987">
        <v>7.5420722702748905E-4</v>
      </c>
      <c r="X17" s="987">
        <v>3.8599876191997011E-3</v>
      </c>
      <c r="Y17" s="987">
        <v>3.5104183678569685E-4</v>
      </c>
      <c r="Z17" s="987">
        <v>2.0383752752386412E-3</v>
      </c>
      <c r="AA17" s="987">
        <v>4.4609518174272946E-5</v>
      </c>
      <c r="AB17" s="987">
        <v>9.8577238791575423E-5</v>
      </c>
      <c r="AC17" s="987">
        <v>2.3529370776026663E-5</v>
      </c>
      <c r="AD17" s="987">
        <v>2.8587915334783869E-5</v>
      </c>
      <c r="AE17" s="987">
        <v>1.5634058451283716E-5</v>
      </c>
      <c r="AF17" s="987">
        <v>2.3306831589100085E-5</v>
      </c>
      <c r="AG17" s="987">
        <v>4.0451021366016103E-5</v>
      </c>
      <c r="AH17" s="987">
        <v>2.3099251220351681E-5</v>
      </c>
      <c r="AI17" s="987">
        <v>4.1834040174662553E-5</v>
      </c>
      <c r="AJ17" s="987">
        <v>1.958524083672624E-5</v>
      </c>
      <c r="AK17" s="987">
        <v>1.3951818806812049E-5</v>
      </c>
      <c r="AL17" s="987">
        <v>2.7495442575175438E-5</v>
      </c>
      <c r="AM17" s="987">
        <v>5.9195660945413192E-5</v>
      </c>
      <c r="AN17" s="987">
        <v>2.5930256240289719E-5</v>
      </c>
      <c r="AO17" s="987">
        <v>3.8006309178125323E-5</v>
      </c>
      <c r="AP17" s="987">
        <v>4.3184396956788681E-4</v>
      </c>
      <c r="AQ17" s="631">
        <v>1.0808689847752324</v>
      </c>
    </row>
    <row r="18" spans="2:43" ht="16.5" customHeight="1">
      <c r="B18" s="776" t="s">
        <v>125</v>
      </c>
      <c r="C18" s="928" t="s">
        <v>11</v>
      </c>
      <c r="D18" s="629">
        <v>3.1132178375458785E-5</v>
      </c>
      <c r="E18" s="987">
        <v>1.5246058572260583E-5</v>
      </c>
      <c r="F18" s="987">
        <v>2.4313325648534752E-5</v>
      </c>
      <c r="G18" s="987">
        <v>2.2420214117443041E-4</v>
      </c>
      <c r="H18" s="987">
        <v>4.2576957837459631E-4</v>
      </c>
      <c r="I18" s="987">
        <v>3.9223188094805235E-5</v>
      </c>
      <c r="J18" s="987">
        <v>1.1628285987352027E-4</v>
      </c>
      <c r="K18" s="987">
        <v>6.6714365048981179E-4</v>
      </c>
      <c r="L18" s="987">
        <v>2.0920793238259467E-5</v>
      </c>
      <c r="M18" s="987">
        <v>3.5259149562080056E-4</v>
      </c>
      <c r="N18" s="987">
        <v>1.1002851886172719E-3</v>
      </c>
      <c r="O18" s="987">
        <v>7.1860149485176137E-4</v>
      </c>
      <c r="P18" s="987">
        <v>1.0239597029308301</v>
      </c>
      <c r="Q18" s="987">
        <v>8.0162835258174667E-3</v>
      </c>
      <c r="R18" s="987">
        <v>6.2583425282438576E-3</v>
      </c>
      <c r="S18" s="987">
        <v>3.2603256150000818E-3</v>
      </c>
      <c r="T18" s="987">
        <v>9.4714117688026091E-3</v>
      </c>
      <c r="U18" s="987">
        <v>7.9248429511025974E-3</v>
      </c>
      <c r="V18" s="987">
        <v>1.0380316178497087E-2</v>
      </c>
      <c r="W18" s="987">
        <v>6.8922856636881389E-3</v>
      </c>
      <c r="X18" s="987">
        <v>4.4027846720753232E-3</v>
      </c>
      <c r="Y18" s="987">
        <v>2.1500013112386801E-3</v>
      </c>
      <c r="Z18" s="987">
        <v>1.377911983049353E-3</v>
      </c>
      <c r="AA18" s="987">
        <v>9.0139843754093922E-5</v>
      </c>
      <c r="AB18" s="987">
        <v>1.2191228798747442E-4</v>
      </c>
      <c r="AC18" s="987">
        <v>3.1340781526400773E-5</v>
      </c>
      <c r="AD18" s="987">
        <v>3.0102999483166452E-5</v>
      </c>
      <c r="AE18" s="987">
        <v>2.5522584237176752E-5</v>
      </c>
      <c r="AF18" s="987">
        <v>1.7080704639865312E-5</v>
      </c>
      <c r="AG18" s="987">
        <v>3.2762746932900604E-5</v>
      </c>
      <c r="AH18" s="987">
        <v>5.3964497266322771E-5</v>
      </c>
      <c r="AI18" s="987">
        <v>5.410882790711956E-5</v>
      </c>
      <c r="AJ18" s="987">
        <v>3.6440908775778625E-5</v>
      </c>
      <c r="AK18" s="987">
        <v>1.8593642105706846E-4</v>
      </c>
      <c r="AL18" s="987">
        <v>7.5976522887343239E-5</v>
      </c>
      <c r="AM18" s="987">
        <v>1.0684716789057589E-4</v>
      </c>
      <c r="AN18" s="987">
        <v>8.9953477174765505E-5</v>
      </c>
      <c r="AO18" s="987">
        <v>2.5170779517902576E-4</v>
      </c>
      <c r="AP18" s="987">
        <v>5.7325283488675956E-4</v>
      </c>
      <c r="AQ18" s="631">
        <v>1.0896069714828627</v>
      </c>
    </row>
    <row r="19" spans="2:43" ht="16.5" customHeight="1">
      <c r="B19" s="776" t="s">
        <v>127</v>
      </c>
      <c r="C19" s="928" t="s">
        <v>12</v>
      </c>
      <c r="D19" s="629">
        <v>5.1104998095759225E-4</v>
      </c>
      <c r="E19" s="987">
        <v>2.1619978420440035E-4</v>
      </c>
      <c r="F19" s="987">
        <v>2.7571171045719713E-4</v>
      </c>
      <c r="G19" s="987">
        <v>4.5458542852698453E-3</v>
      </c>
      <c r="H19" s="987">
        <v>1.238548188630613E-3</v>
      </c>
      <c r="I19" s="987">
        <v>1.2333531867903245E-3</v>
      </c>
      <c r="J19" s="987">
        <v>1.1291766428394583E-3</v>
      </c>
      <c r="K19" s="987">
        <v>2.4188388937125033E-3</v>
      </c>
      <c r="L19" s="987">
        <v>1.4806866190027708E-4</v>
      </c>
      <c r="M19" s="987">
        <v>1.6958004504714756E-3</v>
      </c>
      <c r="N19" s="987">
        <v>1.7352379134594534E-3</v>
      </c>
      <c r="O19" s="987">
        <v>8.247895070459363E-4</v>
      </c>
      <c r="P19" s="987">
        <v>3.2808288844149138E-4</v>
      </c>
      <c r="Q19" s="987">
        <v>1.0116532413205011</v>
      </c>
      <c r="R19" s="987">
        <v>6.6967976088465045E-3</v>
      </c>
      <c r="S19" s="987">
        <v>6.0106673059320825E-3</v>
      </c>
      <c r="T19" s="987">
        <v>4.1161681457670303E-3</v>
      </c>
      <c r="U19" s="987">
        <v>4.479621663557129E-3</v>
      </c>
      <c r="V19" s="987">
        <v>5.1622511000968445E-3</v>
      </c>
      <c r="W19" s="987">
        <v>4.4583649996938835E-3</v>
      </c>
      <c r="X19" s="987">
        <v>1.9997805989974628E-3</v>
      </c>
      <c r="Y19" s="987">
        <v>2.6575828049493198E-3</v>
      </c>
      <c r="Z19" s="987">
        <v>1.6130968077773918E-2</v>
      </c>
      <c r="AA19" s="987">
        <v>4.236589070140184E-4</v>
      </c>
      <c r="AB19" s="987">
        <v>7.8409882477341525E-4</v>
      </c>
      <c r="AC19" s="987">
        <v>1.8064424471208988E-4</v>
      </c>
      <c r="AD19" s="987">
        <v>6.2614842550058256E-4</v>
      </c>
      <c r="AE19" s="987">
        <v>1.3292023619844884E-4</v>
      </c>
      <c r="AF19" s="987">
        <v>2.4024977143821981E-4</v>
      </c>
      <c r="AG19" s="987">
        <v>3.6967261748384827E-4</v>
      </c>
      <c r="AH19" s="987">
        <v>2.4999720580330822E-4</v>
      </c>
      <c r="AI19" s="987">
        <v>8.4361786877202726E-4</v>
      </c>
      <c r="AJ19" s="987">
        <v>1.6651766194000238E-4</v>
      </c>
      <c r="AK19" s="987">
        <v>1.8472316974063352E-4</v>
      </c>
      <c r="AL19" s="987">
        <v>6.4268749961389384E-4</v>
      </c>
      <c r="AM19" s="987">
        <v>3.4057235617105151E-4</v>
      </c>
      <c r="AN19" s="987">
        <v>6.1255145230354848E-4</v>
      </c>
      <c r="AO19" s="987">
        <v>3.9101054124223008E-4</v>
      </c>
      <c r="AP19" s="987">
        <v>1.376037186796394E-3</v>
      </c>
      <c r="AQ19" s="631">
        <v>1.0872312636897998</v>
      </c>
    </row>
    <row r="20" spans="2:43" ht="16.5" customHeight="1">
      <c r="B20" s="776" t="s">
        <v>128</v>
      </c>
      <c r="C20" s="928" t="s">
        <v>418</v>
      </c>
      <c r="D20" s="629">
        <v>2.4198516569388415E-5</v>
      </c>
      <c r="E20" s="987">
        <v>2.2448788077249423E-5</v>
      </c>
      <c r="F20" s="987">
        <v>1.2291957525848697E-5</v>
      </c>
      <c r="G20" s="987">
        <v>2.753143060432002E-4</v>
      </c>
      <c r="H20" s="987">
        <v>3.1311926078077991E-5</v>
      </c>
      <c r="I20" s="987">
        <v>3.3650526886597352E-5</v>
      </c>
      <c r="J20" s="987">
        <v>7.5145408475459023E-5</v>
      </c>
      <c r="K20" s="987">
        <v>4.1813134631662163E-5</v>
      </c>
      <c r="L20" s="987">
        <v>2.6557506994302826E-5</v>
      </c>
      <c r="M20" s="987">
        <v>7.15870025736943E-5</v>
      </c>
      <c r="N20" s="987">
        <v>5.4815339898787064E-5</v>
      </c>
      <c r="O20" s="987">
        <v>8.2680036947343854E-5</v>
      </c>
      <c r="P20" s="987">
        <v>2.6059268083968902E-5</v>
      </c>
      <c r="Q20" s="987">
        <v>1.5967146616350413E-4</v>
      </c>
      <c r="R20" s="987">
        <v>1.0142391367861221</v>
      </c>
      <c r="S20" s="987">
        <v>5.4044799255731262E-3</v>
      </c>
      <c r="T20" s="987">
        <v>5.8461948144877449E-4</v>
      </c>
      <c r="U20" s="987">
        <v>2.956540877672735E-4</v>
      </c>
      <c r="V20" s="987">
        <v>1.3633672391280742E-3</v>
      </c>
      <c r="W20" s="987">
        <v>2.4429761608837257E-4</v>
      </c>
      <c r="X20" s="987">
        <v>1.1592354755175446E-3</v>
      </c>
      <c r="Y20" s="987">
        <v>1.9359533408149632E-4</v>
      </c>
      <c r="Z20" s="987">
        <v>7.0630209454137507E-4</v>
      </c>
      <c r="AA20" s="987">
        <v>5.4129051895069591E-5</v>
      </c>
      <c r="AB20" s="987">
        <v>1.2779863332482014E-3</v>
      </c>
      <c r="AC20" s="987">
        <v>5.0534332227001932E-5</v>
      </c>
      <c r="AD20" s="987">
        <v>5.7942015756385056E-5</v>
      </c>
      <c r="AE20" s="987">
        <v>6.1713345042983968E-5</v>
      </c>
      <c r="AF20" s="987">
        <v>1.6451163717792618E-5</v>
      </c>
      <c r="AG20" s="987">
        <v>1.0455963639451669E-4</v>
      </c>
      <c r="AH20" s="987">
        <v>8.0795289797403713E-5</v>
      </c>
      <c r="AI20" s="987">
        <v>8.1070973283038698E-5</v>
      </c>
      <c r="AJ20" s="987">
        <v>5.2128423499759193E-5</v>
      </c>
      <c r="AK20" s="987">
        <v>3.390790301616318E-5</v>
      </c>
      <c r="AL20" s="987">
        <v>5.146925737959968E-5</v>
      </c>
      <c r="AM20" s="987">
        <v>8.1248678658566895E-4</v>
      </c>
      <c r="AN20" s="987">
        <v>4.1159733304495289E-5</v>
      </c>
      <c r="AO20" s="987">
        <v>2.5985625183687073E-5</v>
      </c>
      <c r="AP20" s="987">
        <v>5.0998684272995127E-5</v>
      </c>
      <c r="AQ20" s="631">
        <v>1.0279815517798219</v>
      </c>
    </row>
    <row r="21" spans="2:43" ht="16.5" customHeight="1">
      <c r="B21" s="776" t="s">
        <v>129</v>
      </c>
      <c r="C21" s="928" t="s">
        <v>419</v>
      </c>
      <c r="D21" s="629">
        <v>7.9231286023663685E-5</v>
      </c>
      <c r="E21" s="987">
        <v>1.21904540388235E-4</v>
      </c>
      <c r="F21" s="987">
        <v>4.1445727998981472E-5</v>
      </c>
      <c r="G21" s="987">
        <v>7.5243049614774724E-4</v>
      </c>
      <c r="H21" s="987">
        <v>1.0270928444328462E-4</v>
      </c>
      <c r="I21" s="987">
        <v>1.1153689364550118E-4</v>
      </c>
      <c r="J21" s="987">
        <v>8.2230040723062459E-5</v>
      </c>
      <c r="K21" s="987">
        <v>1.4093544871348371E-4</v>
      </c>
      <c r="L21" s="987">
        <v>1.3373446445111151E-4</v>
      </c>
      <c r="M21" s="987">
        <v>8.4291633890866272E-4</v>
      </c>
      <c r="N21" s="987">
        <v>1.995572138823428E-4</v>
      </c>
      <c r="O21" s="987">
        <v>2.2768456885136106E-4</v>
      </c>
      <c r="P21" s="987">
        <v>6.7769767988786316E-5</v>
      </c>
      <c r="Q21" s="987">
        <v>1.9122613141142524E-4</v>
      </c>
      <c r="R21" s="987">
        <v>2.1608620571818516E-3</v>
      </c>
      <c r="S21" s="987">
        <v>1.0371335848006134</v>
      </c>
      <c r="T21" s="987">
        <v>2.1411368174563433E-4</v>
      </c>
      <c r="U21" s="987">
        <v>8.6818917312941825E-4</v>
      </c>
      <c r="V21" s="987">
        <v>7.3954642660817619E-4</v>
      </c>
      <c r="W21" s="987">
        <v>2.4896888115602355E-4</v>
      </c>
      <c r="X21" s="987">
        <v>3.5430544534651039E-4</v>
      </c>
      <c r="Y21" s="987">
        <v>1.954988810874591E-4</v>
      </c>
      <c r="Z21" s="987">
        <v>2.2763260835467072E-4</v>
      </c>
      <c r="AA21" s="987">
        <v>1.6390634487245664E-4</v>
      </c>
      <c r="AB21" s="987">
        <v>3.6487572790121805E-4</v>
      </c>
      <c r="AC21" s="987">
        <v>1.4184805779083966E-4</v>
      </c>
      <c r="AD21" s="987">
        <v>1.9553268803983937E-4</v>
      </c>
      <c r="AE21" s="987">
        <v>2.2241559504599027E-4</v>
      </c>
      <c r="AF21" s="987">
        <v>3.7234506710725357E-5</v>
      </c>
      <c r="AG21" s="987">
        <v>3.4542623250944266E-4</v>
      </c>
      <c r="AH21" s="987">
        <v>2.8274183809282575E-4</v>
      </c>
      <c r="AI21" s="987">
        <v>1.7809108015388484E-4</v>
      </c>
      <c r="AJ21" s="987">
        <v>1.4277108617516559E-4</v>
      </c>
      <c r="AK21" s="987">
        <v>9.8545775743774948E-5</v>
      </c>
      <c r="AL21" s="987">
        <v>1.7480073181434075E-4</v>
      </c>
      <c r="AM21" s="987">
        <v>3.1686277428019652E-3</v>
      </c>
      <c r="AN21" s="987">
        <v>1.0122804447326567E-4</v>
      </c>
      <c r="AO21" s="987">
        <v>6.0404930852423503E-5</v>
      </c>
      <c r="AP21" s="987">
        <v>1.5075150774342705E-4</v>
      </c>
      <c r="AQ21" s="631">
        <v>1.0510672160495227</v>
      </c>
    </row>
    <row r="22" spans="2:43" ht="16.5" customHeight="1">
      <c r="B22" s="776" t="s">
        <v>131</v>
      </c>
      <c r="C22" s="928" t="s">
        <v>420</v>
      </c>
      <c r="D22" s="629">
        <v>1.2455443474948269E-5</v>
      </c>
      <c r="E22" s="987">
        <v>7.2578459660171468E-6</v>
      </c>
      <c r="F22" s="987">
        <v>4.2622077912774978E-6</v>
      </c>
      <c r="G22" s="987">
        <v>9.5452866556908336E-6</v>
      </c>
      <c r="H22" s="987">
        <v>8.6660903621879417E-6</v>
      </c>
      <c r="I22" s="987">
        <v>8.7222311973100984E-6</v>
      </c>
      <c r="J22" s="987">
        <v>6.0100130807089844E-6</v>
      </c>
      <c r="K22" s="987">
        <v>8.3627870275452354E-6</v>
      </c>
      <c r="L22" s="987">
        <v>5.7409356417528238E-6</v>
      </c>
      <c r="M22" s="987">
        <v>5.8940098111585992E-6</v>
      </c>
      <c r="N22" s="987">
        <v>7.8654609948457345E-6</v>
      </c>
      <c r="O22" s="987">
        <v>4.8985697804788591E-6</v>
      </c>
      <c r="P22" s="987">
        <v>3.5557442645166433E-6</v>
      </c>
      <c r="Q22" s="987">
        <v>6.3219965360248078E-6</v>
      </c>
      <c r="R22" s="987">
        <v>7.0294858332399434E-5</v>
      </c>
      <c r="S22" s="987">
        <v>2.3178845699131482E-4</v>
      </c>
      <c r="T22" s="987">
        <v>1.0025496437892558</v>
      </c>
      <c r="U22" s="987">
        <v>1.0494875546116078E-5</v>
      </c>
      <c r="V22" s="987">
        <v>2.2007125550292047E-5</v>
      </c>
      <c r="W22" s="987">
        <v>1.9373983638475903E-5</v>
      </c>
      <c r="X22" s="987">
        <v>2.1215526649982172E-5</v>
      </c>
      <c r="Y22" s="987">
        <v>1.5440831621207991E-5</v>
      </c>
      <c r="Z22" s="987">
        <v>1.8722606340231592E-5</v>
      </c>
      <c r="AA22" s="987">
        <v>8.2288632718073304E-6</v>
      </c>
      <c r="AB22" s="987">
        <v>2.087871342389986E-5</v>
      </c>
      <c r="AC22" s="987">
        <v>1.1691913178667693E-5</v>
      </c>
      <c r="AD22" s="987">
        <v>4.40154063267202E-5</v>
      </c>
      <c r="AE22" s="987">
        <v>1.5189330423820359E-5</v>
      </c>
      <c r="AF22" s="987">
        <v>2.297376274519481E-6</v>
      </c>
      <c r="AG22" s="987">
        <v>1.9806285173171501E-5</v>
      </c>
      <c r="AH22" s="987">
        <v>2.1971091353697651E-5</v>
      </c>
      <c r="AI22" s="987">
        <v>9.2510057389692005E-5</v>
      </c>
      <c r="AJ22" s="987">
        <v>1.1076143818799152E-5</v>
      </c>
      <c r="AK22" s="987">
        <v>3.6970841510954147E-4</v>
      </c>
      <c r="AL22" s="987">
        <v>1.4933911240992818E-5</v>
      </c>
      <c r="AM22" s="987">
        <v>1.4989058085005701E-4</v>
      </c>
      <c r="AN22" s="987">
        <v>4.4928131933315544E-5</v>
      </c>
      <c r="AO22" s="987">
        <v>9.338183881607853E-4</v>
      </c>
      <c r="AP22" s="987">
        <v>2.9735679434931289E-5</v>
      </c>
      <c r="AQ22" s="631">
        <v>1.0048492209638751</v>
      </c>
    </row>
    <row r="23" spans="2:43" ht="16.5" customHeight="1">
      <c r="B23" s="776" t="s">
        <v>133</v>
      </c>
      <c r="C23" s="928" t="s">
        <v>14</v>
      </c>
      <c r="D23" s="629">
        <v>2.3847932019293679E-5</v>
      </c>
      <c r="E23" s="987">
        <v>2.5056580910352772E-5</v>
      </c>
      <c r="F23" s="987">
        <v>1.7808819681111919E-5</v>
      </c>
      <c r="G23" s="987">
        <v>4.7975535308913442E-5</v>
      </c>
      <c r="H23" s="987">
        <v>3.2653863007114062E-5</v>
      </c>
      <c r="I23" s="987">
        <v>4.1038164750953008E-5</v>
      </c>
      <c r="J23" s="987">
        <v>2.4772479099274589E-5</v>
      </c>
      <c r="K23" s="987">
        <v>4.1874771932866341E-5</v>
      </c>
      <c r="L23" s="987">
        <v>2.4106937533981712E-5</v>
      </c>
      <c r="M23" s="987">
        <v>2.5503172538110186E-5</v>
      </c>
      <c r="N23" s="987">
        <v>3.6760710749469594E-5</v>
      </c>
      <c r="O23" s="987">
        <v>2.3449374999290889E-5</v>
      </c>
      <c r="P23" s="987">
        <v>2.5683661801188945E-5</v>
      </c>
      <c r="Q23" s="987">
        <v>2.3976811836863247E-5</v>
      </c>
      <c r="R23" s="987">
        <v>2.2596840173194082E-4</v>
      </c>
      <c r="S23" s="987">
        <v>6.875815639399421E-4</v>
      </c>
      <c r="T23" s="987">
        <v>7.3522275312201879E-3</v>
      </c>
      <c r="U23" s="987">
        <v>1.0213520167599004</v>
      </c>
      <c r="V23" s="987">
        <v>1.0723463007537924E-2</v>
      </c>
      <c r="W23" s="987">
        <v>2.1468755842830756E-2</v>
      </c>
      <c r="X23" s="987">
        <v>1.6578526172186766E-3</v>
      </c>
      <c r="Y23" s="987">
        <v>9.3969375945266006E-4</v>
      </c>
      <c r="Z23" s="987">
        <v>7.4515605050988736E-5</v>
      </c>
      <c r="AA23" s="987">
        <v>4.5040421091703616E-5</v>
      </c>
      <c r="AB23" s="987">
        <v>8.5993698517998043E-5</v>
      </c>
      <c r="AC23" s="987">
        <v>4.8709655080160714E-5</v>
      </c>
      <c r="AD23" s="987">
        <v>6.4287781137309719E-5</v>
      </c>
      <c r="AE23" s="987">
        <v>7.9037764766539331E-5</v>
      </c>
      <c r="AF23" s="987">
        <v>1.1699470204416386E-5</v>
      </c>
      <c r="AG23" s="987">
        <v>9.5952876411860624E-5</v>
      </c>
      <c r="AH23" s="987">
        <v>1.7501852569571464E-4</v>
      </c>
      <c r="AI23" s="987">
        <v>1.6730914178623055E-4</v>
      </c>
      <c r="AJ23" s="987">
        <v>1.1766813884263369E-4</v>
      </c>
      <c r="AK23" s="987">
        <v>3.8029343566132708E-5</v>
      </c>
      <c r="AL23" s="987">
        <v>7.4140544934728206E-5</v>
      </c>
      <c r="AM23" s="987">
        <v>8.4203793103407407E-4</v>
      </c>
      <c r="AN23" s="987">
        <v>3.5867484569998548E-5</v>
      </c>
      <c r="AO23" s="987">
        <v>2.6779729150174271E-3</v>
      </c>
      <c r="AP23" s="987">
        <v>7.5426558844668721E-5</v>
      </c>
      <c r="AQ23" s="631">
        <v>1.0695307761565538</v>
      </c>
    </row>
    <row r="24" spans="2:43" ht="16.5" customHeight="1">
      <c r="B24" s="776" t="s">
        <v>135</v>
      </c>
      <c r="C24" s="928" t="s">
        <v>13</v>
      </c>
      <c r="D24" s="629">
        <v>1.6667907060164886E-6</v>
      </c>
      <c r="E24" s="987">
        <v>1.2345487162878554E-6</v>
      </c>
      <c r="F24" s="987">
        <v>1.650885122369577E-5</v>
      </c>
      <c r="G24" s="987">
        <v>3.1903395790746959E-6</v>
      </c>
      <c r="H24" s="987">
        <v>1.9626014957850192E-6</v>
      </c>
      <c r="I24" s="987">
        <v>2.169410017980686E-6</v>
      </c>
      <c r="J24" s="987">
        <v>1.8617701112362932E-6</v>
      </c>
      <c r="K24" s="987">
        <v>2.406222963272963E-6</v>
      </c>
      <c r="L24" s="987">
        <v>1.6696580358355836E-6</v>
      </c>
      <c r="M24" s="987">
        <v>2.0088155968487575E-6</v>
      </c>
      <c r="N24" s="987">
        <v>2.3421040598451445E-6</v>
      </c>
      <c r="O24" s="987">
        <v>1.7218199257576728E-6</v>
      </c>
      <c r="P24" s="987">
        <v>1.3858853316656891E-6</v>
      </c>
      <c r="Q24" s="987">
        <v>5.4060345656580009E-6</v>
      </c>
      <c r="R24" s="987">
        <v>4.5934361328896495E-5</v>
      </c>
      <c r="S24" s="987">
        <v>1.8193310047673659E-4</v>
      </c>
      <c r="T24" s="987">
        <v>7.1442876456669378E-5</v>
      </c>
      <c r="U24" s="987">
        <v>1.4220735292538248E-4</v>
      </c>
      <c r="V24" s="987">
        <v>1.0005654710835816</v>
      </c>
      <c r="W24" s="987">
        <v>1.2276464080287187E-4</v>
      </c>
      <c r="X24" s="987">
        <v>1.7267622044666049E-4</v>
      </c>
      <c r="Y24" s="987">
        <v>1.9328516163574392E-5</v>
      </c>
      <c r="Z24" s="987">
        <v>5.1000784584341573E-5</v>
      </c>
      <c r="AA24" s="987">
        <v>3.2467382152537164E-6</v>
      </c>
      <c r="AB24" s="987">
        <v>7.5680338902006275E-6</v>
      </c>
      <c r="AC24" s="987">
        <v>2.7017594663773018E-6</v>
      </c>
      <c r="AD24" s="987">
        <v>4.8322161787983016E-6</v>
      </c>
      <c r="AE24" s="987">
        <v>3.8459230208656016E-6</v>
      </c>
      <c r="AF24" s="987">
        <v>1.1192895232798612E-6</v>
      </c>
      <c r="AG24" s="987">
        <v>7.1290149221384988E-6</v>
      </c>
      <c r="AH24" s="987">
        <v>6.259163271992225E-6</v>
      </c>
      <c r="AI24" s="987">
        <v>1.2491719723500288E-5</v>
      </c>
      <c r="AJ24" s="987">
        <v>6.954374841697986E-6</v>
      </c>
      <c r="AK24" s="987">
        <v>2.2772847783958082E-6</v>
      </c>
      <c r="AL24" s="987">
        <v>3.2247811091914633E-6</v>
      </c>
      <c r="AM24" s="987">
        <v>4.9788085458868984E-5</v>
      </c>
      <c r="AN24" s="987">
        <v>2.8140180006363815E-6</v>
      </c>
      <c r="AO24" s="987">
        <v>2.0946382702668441E-6</v>
      </c>
      <c r="AP24" s="987">
        <v>1.2404672793584758E-5</v>
      </c>
      <c r="AQ24" s="631">
        <v>1.0015470455025606</v>
      </c>
    </row>
    <row r="25" spans="2:43" ht="16.5" customHeight="1">
      <c r="B25" s="776" t="s">
        <v>136</v>
      </c>
      <c r="C25" s="928" t="s">
        <v>577</v>
      </c>
      <c r="D25" s="629">
        <v>4.2089047072173948E-7</v>
      </c>
      <c r="E25" s="987">
        <v>9.8800705929371438E-7</v>
      </c>
      <c r="F25" s="987">
        <v>2.2897605306331863E-7</v>
      </c>
      <c r="G25" s="987">
        <v>6.744845131139019E-7</v>
      </c>
      <c r="H25" s="987">
        <v>5.7536246551875382E-7</v>
      </c>
      <c r="I25" s="987">
        <v>5.1245608498261741E-7</v>
      </c>
      <c r="J25" s="987">
        <v>4.5541540715076498E-7</v>
      </c>
      <c r="K25" s="987">
        <v>1.2375560659008932E-6</v>
      </c>
      <c r="L25" s="987">
        <v>4.0789784834560296E-7</v>
      </c>
      <c r="M25" s="987">
        <v>4.0882779586233188E-7</v>
      </c>
      <c r="N25" s="987">
        <v>4.9611214830265781E-7</v>
      </c>
      <c r="O25" s="987">
        <v>3.9722984568081288E-7</v>
      </c>
      <c r="P25" s="987">
        <v>3.1426687914452243E-7</v>
      </c>
      <c r="Q25" s="987">
        <v>9.8008503562093547E-7</v>
      </c>
      <c r="R25" s="987">
        <v>1.0933987011199249E-6</v>
      </c>
      <c r="S25" s="987">
        <v>3.1354436121331691E-6</v>
      </c>
      <c r="T25" s="987">
        <v>6.4853330435220754E-7</v>
      </c>
      <c r="U25" s="987">
        <v>7.4379391703401604E-7</v>
      </c>
      <c r="V25" s="987">
        <v>3.8972994145259187E-7</v>
      </c>
      <c r="W25" s="987">
        <v>1.0002243953324734</v>
      </c>
      <c r="X25" s="987">
        <v>3.848144027874365E-7</v>
      </c>
      <c r="Y25" s="987">
        <v>5.0829767909258665E-7</v>
      </c>
      <c r="Z25" s="987">
        <v>1.4242614396341308E-5</v>
      </c>
      <c r="AA25" s="987">
        <v>8.2984609809222613E-7</v>
      </c>
      <c r="AB25" s="987">
        <v>1.3602830544895574E-6</v>
      </c>
      <c r="AC25" s="987">
        <v>7.4197465508743743E-7</v>
      </c>
      <c r="AD25" s="987">
        <v>2.8283903945850749E-6</v>
      </c>
      <c r="AE25" s="987">
        <v>1.7370053636528819E-6</v>
      </c>
      <c r="AF25" s="987">
        <v>4.7483644601872341E-7</v>
      </c>
      <c r="AG25" s="987">
        <v>1.680928917457398E-6</v>
      </c>
      <c r="AH25" s="987">
        <v>2.3290010253532893E-6</v>
      </c>
      <c r="AI25" s="987">
        <v>8.3779302326497525E-6</v>
      </c>
      <c r="AJ25" s="987">
        <v>1.0605746687127044E-6</v>
      </c>
      <c r="AK25" s="987">
        <v>6.0154045221641096E-7</v>
      </c>
      <c r="AL25" s="987">
        <v>1.2141102056252867E-6</v>
      </c>
      <c r="AM25" s="987">
        <v>8.6414812851439193E-6</v>
      </c>
      <c r="AN25" s="987">
        <v>1.5415385848532088E-6</v>
      </c>
      <c r="AO25" s="987">
        <v>5.179662502380058E-7</v>
      </c>
      <c r="AP25" s="987">
        <v>2.5128501688545747E-6</v>
      </c>
      <c r="AQ25" s="631">
        <v>1.0002900897839031</v>
      </c>
    </row>
    <row r="26" spans="2:43" ht="16.5" customHeight="1">
      <c r="B26" s="776" t="s">
        <v>138</v>
      </c>
      <c r="C26" s="928" t="s">
        <v>15</v>
      </c>
      <c r="D26" s="629">
        <v>2.0917356110924294E-5</v>
      </c>
      <c r="E26" s="987">
        <v>1.8327388057014449E-5</v>
      </c>
      <c r="F26" s="987">
        <v>8.1462169699043593E-4</v>
      </c>
      <c r="G26" s="987">
        <v>4.5369759621332902E-5</v>
      </c>
      <c r="H26" s="987">
        <v>2.6788792151074003E-5</v>
      </c>
      <c r="I26" s="987">
        <v>2.4339860443250608E-5</v>
      </c>
      <c r="J26" s="987">
        <v>1.7837251922458469E-5</v>
      </c>
      <c r="K26" s="987">
        <v>2.9386671142341845E-5</v>
      </c>
      <c r="L26" s="987">
        <v>2.1724499994993231E-5</v>
      </c>
      <c r="M26" s="987">
        <v>1.9056089377190712E-5</v>
      </c>
      <c r="N26" s="987">
        <v>2.6376169886316542E-5</v>
      </c>
      <c r="O26" s="987">
        <v>1.7136189028903787E-5</v>
      </c>
      <c r="P26" s="987">
        <v>1.3499127659629022E-5</v>
      </c>
      <c r="Q26" s="987">
        <v>1.6861936890574998E-5</v>
      </c>
      <c r="R26" s="987">
        <v>1.8287931568831481E-5</v>
      </c>
      <c r="S26" s="987">
        <v>1.6502338511331307E-5</v>
      </c>
      <c r="T26" s="987">
        <v>1.6157274749235086E-5</v>
      </c>
      <c r="U26" s="987">
        <v>1.9778610834109577E-5</v>
      </c>
      <c r="V26" s="987">
        <v>1.9478555969128017E-5</v>
      </c>
      <c r="W26" s="987">
        <v>1.7990439232162779E-5</v>
      </c>
      <c r="X26" s="987">
        <v>1.0058450098305243</v>
      </c>
      <c r="Y26" s="987">
        <v>3.4317614403319457E-5</v>
      </c>
      <c r="Z26" s="987">
        <v>4.2915489162455277E-5</v>
      </c>
      <c r="AA26" s="987">
        <v>3.3637256151043617E-5</v>
      </c>
      <c r="AB26" s="987">
        <v>5.7787700114676371E-5</v>
      </c>
      <c r="AC26" s="987">
        <v>3.3118839103984454E-5</v>
      </c>
      <c r="AD26" s="987">
        <v>4.8085285470826209E-5</v>
      </c>
      <c r="AE26" s="987">
        <v>4.6825959275970676E-5</v>
      </c>
      <c r="AF26" s="987">
        <v>7.6100446967539384E-6</v>
      </c>
      <c r="AG26" s="987">
        <v>2.1283281426447736E-4</v>
      </c>
      <c r="AH26" s="987">
        <v>5.8165036405719588E-5</v>
      </c>
      <c r="AI26" s="987">
        <v>8.9467125368271526E-5</v>
      </c>
      <c r="AJ26" s="987">
        <v>3.1817820216614087E-5</v>
      </c>
      <c r="AK26" s="987">
        <v>2.1181901920579921E-5</v>
      </c>
      <c r="AL26" s="987">
        <v>3.7753579705718198E-5</v>
      </c>
      <c r="AM26" s="987">
        <v>6.2064519882781529E-4</v>
      </c>
      <c r="AN26" s="987">
        <v>2.5286402085675205E-5</v>
      </c>
      <c r="AO26" s="987">
        <v>1.5955022027625016E-5</v>
      </c>
      <c r="AP26" s="987">
        <v>5.0899593882175372E-5</v>
      </c>
      <c r="AQ26" s="631">
        <v>1.0085337504537495</v>
      </c>
    </row>
    <row r="27" spans="2:43" ht="16.5" customHeight="1">
      <c r="B27" s="776" t="s">
        <v>139</v>
      </c>
      <c r="C27" s="928" t="s">
        <v>16</v>
      </c>
      <c r="D27" s="629">
        <v>5.5971296825975392E-4</v>
      </c>
      <c r="E27" s="987">
        <v>1.2052887624374278E-3</v>
      </c>
      <c r="F27" s="987">
        <v>2.2029299138083651E-3</v>
      </c>
      <c r="G27" s="987">
        <v>1.2407097671987156E-3</v>
      </c>
      <c r="H27" s="987">
        <v>2.3101354762768114E-3</v>
      </c>
      <c r="I27" s="987">
        <v>7.5203517069161018E-3</v>
      </c>
      <c r="J27" s="987">
        <v>3.9731919479345824E-3</v>
      </c>
      <c r="K27" s="987">
        <v>1.0125997098657479E-3</v>
      </c>
      <c r="L27" s="987">
        <v>4.9628831755336522E-4</v>
      </c>
      <c r="M27" s="987">
        <v>6.9992274460098857E-4</v>
      </c>
      <c r="N27" s="987">
        <v>3.3677684465256261E-3</v>
      </c>
      <c r="O27" s="987">
        <v>2.0984499344665034E-3</v>
      </c>
      <c r="P27" s="987">
        <v>9.3104138408496816E-3</v>
      </c>
      <c r="Q27" s="987">
        <v>6.0883618453126838E-4</v>
      </c>
      <c r="R27" s="987">
        <v>5.4099138018822996E-4</v>
      </c>
      <c r="S27" s="987">
        <v>8.804211514887953E-4</v>
      </c>
      <c r="T27" s="987">
        <v>1.7673400884228438E-3</v>
      </c>
      <c r="U27" s="987">
        <v>1.3149850042207633E-3</v>
      </c>
      <c r="V27" s="987">
        <v>8.7362790521143779E-4</v>
      </c>
      <c r="W27" s="987">
        <v>1.8227316506655665E-3</v>
      </c>
      <c r="X27" s="987">
        <v>5.3111999567732177E-4</v>
      </c>
      <c r="Y27" s="987">
        <v>1.014698997045155</v>
      </c>
      <c r="Z27" s="987">
        <v>1.194374000566552E-3</v>
      </c>
      <c r="AA27" s="987">
        <v>2.3178871842256033E-3</v>
      </c>
      <c r="AB27" s="987">
        <v>1.5172682892854714E-3</v>
      </c>
      <c r="AC27" s="987">
        <v>1.3233023614223458E-3</v>
      </c>
      <c r="AD27" s="987">
        <v>1.8853577952958574E-3</v>
      </c>
      <c r="AE27" s="987">
        <v>3.9118348133141724E-3</v>
      </c>
      <c r="AF27" s="987">
        <v>2.8336670278299788E-4</v>
      </c>
      <c r="AG27" s="987">
        <v>9.564743156185941E-4</v>
      </c>
      <c r="AH27" s="987">
        <v>4.5903783301275069E-3</v>
      </c>
      <c r="AI27" s="987">
        <v>2.2205269041560001E-3</v>
      </c>
      <c r="AJ27" s="987">
        <v>3.391352090957343E-3</v>
      </c>
      <c r="AK27" s="987">
        <v>1.2066040768598438E-3</v>
      </c>
      <c r="AL27" s="987">
        <v>9.8110416436646194E-3</v>
      </c>
      <c r="AM27" s="987">
        <v>2.3849367247969671E-3</v>
      </c>
      <c r="AN27" s="987">
        <v>1.8763814313601168E-3</v>
      </c>
      <c r="AO27" s="987">
        <v>3.0424105197385868E-2</v>
      </c>
      <c r="AP27" s="987">
        <v>1.3373934290477208E-3</v>
      </c>
      <c r="AQ27" s="631">
        <v>1.1296693992331224</v>
      </c>
    </row>
    <row r="28" spans="2:43" ht="16.5" customHeight="1">
      <c r="B28" s="776" t="s">
        <v>140</v>
      </c>
      <c r="C28" s="928" t="s">
        <v>17</v>
      </c>
      <c r="D28" s="629">
        <v>3.8450459452548571E-3</v>
      </c>
      <c r="E28" s="987">
        <v>1.7969685720566498E-3</v>
      </c>
      <c r="F28" s="987">
        <v>5.461586537497911E-4</v>
      </c>
      <c r="G28" s="987">
        <v>5.1225148541231211E-3</v>
      </c>
      <c r="H28" s="987">
        <v>2.0073523575538529E-3</v>
      </c>
      <c r="I28" s="987">
        <v>3.5909324670782674E-3</v>
      </c>
      <c r="J28" s="987">
        <v>4.6084689049505348E-3</v>
      </c>
      <c r="K28" s="987">
        <v>2.7644238253766093E-3</v>
      </c>
      <c r="L28" s="987">
        <v>4.7318867160361325E-3</v>
      </c>
      <c r="M28" s="987">
        <v>4.0415258922395659E-3</v>
      </c>
      <c r="N28" s="987">
        <v>6.8271817074893318E-3</v>
      </c>
      <c r="O28" s="987">
        <v>7.5085557907299226E-3</v>
      </c>
      <c r="P28" s="987">
        <v>6.7918823465486803E-3</v>
      </c>
      <c r="Q28" s="987">
        <v>4.4999806578693144E-3</v>
      </c>
      <c r="R28" s="987">
        <v>2.918303049212805E-3</v>
      </c>
      <c r="S28" s="987">
        <v>2.7018029375805606E-3</v>
      </c>
      <c r="T28" s="987">
        <v>2.3294657227623844E-3</v>
      </c>
      <c r="U28" s="987">
        <v>4.9721502370037021E-3</v>
      </c>
      <c r="V28" s="987">
        <v>2.5332245185496188E-3</v>
      </c>
      <c r="W28" s="987">
        <v>2.4067906499225691E-3</v>
      </c>
      <c r="X28" s="987">
        <v>1.2081684175530734E-3</v>
      </c>
      <c r="Y28" s="987">
        <v>2.4734903813770073E-3</v>
      </c>
      <c r="Z28" s="987">
        <v>1.0016128226307102</v>
      </c>
      <c r="AA28" s="987">
        <v>1.4486608514468532E-2</v>
      </c>
      <c r="AB28" s="987">
        <v>3.3465544940800153E-2</v>
      </c>
      <c r="AC28" s="987">
        <v>4.652927980775364E-3</v>
      </c>
      <c r="AD28" s="987">
        <v>4.7209497627932638E-3</v>
      </c>
      <c r="AE28" s="987">
        <v>3.4475469023902208E-3</v>
      </c>
      <c r="AF28" s="987">
        <v>1.0163942131752524E-2</v>
      </c>
      <c r="AG28" s="987">
        <v>8.9215043517200578E-3</v>
      </c>
      <c r="AH28" s="987">
        <v>5.6385738209029325E-3</v>
      </c>
      <c r="AI28" s="987">
        <v>1.0486894871049094E-2</v>
      </c>
      <c r="AJ28" s="987">
        <v>4.9819852514301705E-3</v>
      </c>
      <c r="AK28" s="987">
        <v>3.1258111345602857E-3</v>
      </c>
      <c r="AL28" s="987">
        <v>3.1590400384924706E-3</v>
      </c>
      <c r="AM28" s="987">
        <v>2.4982450787490043E-3</v>
      </c>
      <c r="AN28" s="987">
        <v>3.8449598677535498E-3</v>
      </c>
      <c r="AO28" s="987">
        <v>1.497932231977694E-3</v>
      </c>
      <c r="AP28" s="987">
        <v>3.9360538252804309E-3</v>
      </c>
      <c r="AQ28" s="631">
        <v>1.2008676179406241</v>
      </c>
    </row>
    <row r="29" spans="2:43" ht="16.5" customHeight="1">
      <c r="B29" s="776" t="s">
        <v>141</v>
      </c>
      <c r="C29" s="928" t="s">
        <v>18</v>
      </c>
      <c r="D29" s="629">
        <v>1.2176041592889503E-2</v>
      </c>
      <c r="E29" s="987">
        <v>5.9290518346657552E-3</v>
      </c>
      <c r="F29" s="987">
        <v>4.4932576428339628E-3</v>
      </c>
      <c r="G29" s="987">
        <v>3.919428518901899E-2</v>
      </c>
      <c r="H29" s="987">
        <v>1.686347624996664E-2</v>
      </c>
      <c r="I29" s="987">
        <v>2.3749686599583552E-2</v>
      </c>
      <c r="J29" s="987">
        <v>5.2957137344551125E-2</v>
      </c>
      <c r="K29" s="987">
        <v>1.6879453769124066E-2</v>
      </c>
      <c r="L29" s="987">
        <v>2.0253303875965321E-2</v>
      </c>
      <c r="M29" s="987">
        <v>2.915335389464202E-2</v>
      </c>
      <c r="N29" s="987">
        <v>4.2784911077697774E-2</v>
      </c>
      <c r="O29" s="987">
        <v>8.8486141394779519E-2</v>
      </c>
      <c r="P29" s="987">
        <v>0.10567876199974632</v>
      </c>
      <c r="Q29" s="987">
        <v>2.0970472095692184E-2</v>
      </c>
      <c r="R29" s="987">
        <v>1.6565543165713587E-2</v>
      </c>
      <c r="S29" s="987">
        <v>1.2166023195779216E-2</v>
      </c>
      <c r="T29" s="987">
        <v>1.422392928198171E-2</v>
      </c>
      <c r="U29" s="987">
        <v>2.4145863696858162E-2</v>
      </c>
      <c r="V29" s="987">
        <v>1.3218166312325618E-2</v>
      </c>
      <c r="W29" s="987">
        <v>7.2894002925840938E-3</v>
      </c>
      <c r="X29" s="987">
        <v>1.3453929183018798E-2</v>
      </c>
      <c r="Y29" s="987">
        <v>1.7789589089377774E-2</v>
      </c>
      <c r="Z29" s="987">
        <v>6.2112588461698181E-3</v>
      </c>
      <c r="AA29" s="987">
        <v>1.0828197436543145</v>
      </c>
      <c r="AB29" s="987">
        <v>4.1484357361608569E-2</v>
      </c>
      <c r="AC29" s="987">
        <v>6.375048861946625E-2</v>
      </c>
      <c r="AD29" s="987">
        <v>2.580586883573123E-2</v>
      </c>
      <c r="AE29" s="987">
        <v>6.1383903688686679E-3</v>
      </c>
      <c r="AF29" s="987">
        <v>1.8169680898537132E-3</v>
      </c>
      <c r="AG29" s="987">
        <v>8.5275497275910331E-3</v>
      </c>
      <c r="AH29" s="987">
        <v>9.8125891729786332E-3</v>
      </c>
      <c r="AI29" s="987">
        <v>1.3319821616842415E-2</v>
      </c>
      <c r="AJ29" s="987">
        <v>2.114394379211653E-2</v>
      </c>
      <c r="AK29" s="987">
        <v>1.3254591592650685E-2</v>
      </c>
      <c r="AL29" s="987">
        <v>6.3178032307528321E-3</v>
      </c>
      <c r="AM29" s="987">
        <v>6.6020289996006586E-3</v>
      </c>
      <c r="AN29" s="987">
        <v>3.8806583829786856E-2</v>
      </c>
      <c r="AO29" s="987">
        <v>9.8228155565800203E-3</v>
      </c>
      <c r="AP29" s="987">
        <v>9.6679025468992767E-3</v>
      </c>
      <c r="AQ29" s="631">
        <v>1.9637244846206074</v>
      </c>
    </row>
    <row r="30" spans="2:43" ht="16.5" customHeight="1">
      <c r="B30" s="776" t="s">
        <v>143</v>
      </c>
      <c r="C30" s="928" t="s">
        <v>29</v>
      </c>
      <c r="D30" s="629">
        <v>1.0328194915126417E-3</v>
      </c>
      <c r="E30" s="987">
        <v>6.0869302981615681E-4</v>
      </c>
      <c r="F30" s="987">
        <v>3.9914854812432397E-4</v>
      </c>
      <c r="G30" s="987">
        <v>4.284616548298619E-3</v>
      </c>
      <c r="H30" s="987">
        <v>3.1595954477067231E-3</v>
      </c>
      <c r="I30" s="987">
        <v>1.5874819915749209E-3</v>
      </c>
      <c r="J30" s="987">
        <v>3.8385540730313103E-3</v>
      </c>
      <c r="K30" s="987">
        <v>3.8480092569641447E-3</v>
      </c>
      <c r="L30" s="987">
        <v>1.0518249343756264E-3</v>
      </c>
      <c r="M30" s="987">
        <v>1.4915071913697022E-3</v>
      </c>
      <c r="N30" s="987">
        <v>2.0813226885300264E-3</v>
      </c>
      <c r="O30" s="987">
        <v>1.548071189316008E-3</v>
      </c>
      <c r="P30" s="987">
        <v>2.3814386922241123E-3</v>
      </c>
      <c r="Q30" s="987">
        <v>1.13827164002825E-3</v>
      </c>
      <c r="R30" s="987">
        <v>1.4614551597802892E-3</v>
      </c>
      <c r="S30" s="987">
        <v>1.1197042281567992E-3</v>
      </c>
      <c r="T30" s="987">
        <v>1.115121679616585E-3</v>
      </c>
      <c r="U30" s="987">
        <v>2.2321797304470006E-3</v>
      </c>
      <c r="V30" s="987">
        <v>7.6672684335368595E-4</v>
      </c>
      <c r="W30" s="987">
        <v>5.7952686575380363E-4</v>
      </c>
      <c r="X30" s="987">
        <v>5.9634926916299965E-4</v>
      </c>
      <c r="Y30" s="987">
        <v>2.0013668216431351E-3</v>
      </c>
      <c r="Z30" s="987">
        <v>1.4031419414194846E-3</v>
      </c>
      <c r="AA30" s="987">
        <v>1.0923286791782005E-3</v>
      </c>
      <c r="AB30" s="987">
        <v>1.0983393378789044</v>
      </c>
      <c r="AC30" s="987">
        <v>1.044954952910801E-2</v>
      </c>
      <c r="AD30" s="987">
        <v>3.8461579221784593E-3</v>
      </c>
      <c r="AE30" s="987">
        <v>1.9504581103893545E-3</v>
      </c>
      <c r="AF30" s="987">
        <v>3.1402680899349759E-4</v>
      </c>
      <c r="AG30" s="987">
        <v>6.3157363869254255E-3</v>
      </c>
      <c r="AH30" s="987">
        <v>3.8492838866009205E-3</v>
      </c>
      <c r="AI30" s="987">
        <v>5.2752928139976861E-3</v>
      </c>
      <c r="AJ30" s="987">
        <v>1.1177592650812978E-2</v>
      </c>
      <c r="AK30" s="987">
        <v>5.9101232980550223E-3</v>
      </c>
      <c r="AL30" s="987">
        <v>3.0718808502651039E-3</v>
      </c>
      <c r="AM30" s="987">
        <v>1.7984486373233913E-3</v>
      </c>
      <c r="AN30" s="987">
        <v>1.1538061500030901E-2</v>
      </c>
      <c r="AO30" s="987">
        <v>1.17473749927662E-3</v>
      </c>
      <c r="AP30" s="987">
        <v>3.6487015096273914E-3</v>
      </c>
      <c r="AQ30" s="631">
        <v>1.2094786452238733</v>
      </c>
    </row>
    <row r="31" spans="2:43" ht="16.5" customHeight="1">
      <c r="B31" s="776" t="s">
        <v>145</v>
      </c>
      <c r="C31" s="928" t="s">
        <v>30</v>
      </c>
      <c r="D31" s="629">
        <v>8.7069427695382715E-4</v>
      </c>
      <c r="E31" s="987">
        <v>4.7972916478432727E-4</v>
      </c>
      <c r="F31" s="987">
        <v>4.4877512778336001E-4</v>
      </c>
      <c r="G31" s="987">
        <v>3.6190639671500905E-3</v>
      </c>
      <c r="H31" s="987">
        <v>1.5890586300826189E-3</v>
      </c>
      <c r="I31" s="987">
        <v>9.8658419574350928E-4</v>
      </c>
      <c r="J31" s="987">
        <v>2.3961188312007532E-3</v>
      </c>
      <c r="K31" s="987">
        <v>3.7501458714917168E-3</v>
      </c>
      <c r="L31" s="987">
        <v>5.8297109702765203E-4</v>
      </c>
      <c r="M31" s="987">
        <v>6.4492870794610779E-4</v>
      </c>
      <c r="N31" s="987">
        <v>2.6055913963345914E-3</v>
      </c>
      <c r="O31" s="987">
        <v>1.4435905549809464E-3</v>
      </c>
      <c r="P31" s="987">
        <v>1.6065547949321232E-3</v>
      </c>
      <c r="Q31" s="987">
        <v>6.0412099838806003E-4</v>
      </c>
      <c r="R31" s="987">
        <v>7.1571859274578611E-4</v>
      </c>
      <c r="S31" s="987">
        <v>4.5676338659766486E-4</v>
      </c>
      <c r="T31" s="987">
        <v>6.0678696846410915E-4</v>
      </c>
      <c r="U31" s="987">
        <v>1.1246341299946182E-3</v>
      </c>
      <c r="V31" s="987">
        <v>6.9362715285665229E-4</v>
      </c>
      <c r="W31" s="987">
        <v>5.0674936903962397E-4</v>
      </c>
      <c r="X31" s="987">
        <v>4.7080702159464248E-4</v>
      </c>
      <c r="Y31" s="987">
        <v>9.0040036200757592E-4</v>
      </c>
      <c r="Z31" s="987">
        <v>2.9980405413236552E-3</v>
      </c>
      <c r="AA31" s="987">
        <v>1.3285387428470965E-2</v>
      </c>
      <c r="AB31" s="987">
        <v>3.2175759584955319E-3</v>
      </c>
      <c r="AC31" s="987">
        <v>1.0014945737077101</v>
      </c>
      <c r="AD31" s="987">
        <v>2.2531721144281279E-3</v>
      </c>
      <c r="AE31" s="987">
        <v>3.7198453663711039E-3</v>
      </c>
      <c r="AF31" s="987">
        <v>3.0868282886913973E-4</v>
      </c>
      <c r="AG31" s="987">
        <v>2.8774562899460988E-3</v>
      </c>
      <c r="AH31" s="987">
        <v>6.5050973126181194E-3</v>
      </c>
      <c r="AI31" s="987">
        <v>3.0504406160805037E-2</v>
      </c>
      <c r="AJ31" s="987">
        <v>5.6891070924573869E-3</v>
      </c>
      <c r="AK31" s="987">
        <v>3.995272702697744E-3</v>
      </c>
      <c r="AL31" s="987">
        <v>8.1823442732266785E-4</v>
      </c>
      <c r="AM31" s="987">
        <v>9.2164605411803452E-4</v>
      </c>
      <c r="AN31" s="987">
        <v>2.0609692086026858E-2</v>
      </c>
      <c r="AO31" s="987">
        <v>6.8014528537145536E-4</v>
      </c>
      <c r="AP31" s="987">
        <v>2.1517176582074183E-2</v>
      </c>
      <c r="AQ31" s="631">
        <v>1.1484989265372065</v>
      </c>
    </row>
    <row r="32" spans="2:43" ht="16.5" customHeight="1">
      <c r="B32" s="776" t="s">
        <v>146</v>
      </c>
      <c r="C32" s="928" t="s">
        <v>19</v>
      </c>
      <c r="D32" s="629">
        <v>5.0185731884113537E-2</v>
      </c>
      <c r="E32" s="987">
        <v>1.544304968993864E-2</v>
      </c>
      <c r="F32" s="987">
        <v>3.0317955549878498E-2</v>
      </c>
      <c r="G32" s="987">
        <v>1.7396636826207904E-2</v>
      </c>
      <c r="H32" s="987">
        <v>5.8738384980657539E-2</v>
      </c>
      <c r="I32" s="987">
        <v>5.556958037180159E-2</v>
      </c>
      <c r="J32" s="987">
        <v>4.8140564501839143E-2</v>
      </c>
      <c r="K32" s="987">
        <v>2.9293296168411209E-2</v>
      </c>
      <c r="L32" s="987">
        <v>3.7797293244889049E-2</v>
      </c>
      <c r="M32" s="987">
        <v>3.8669186759399614E-2</v>
      </c>
      <c r="N32" s="987">
        <v>2.7678769722585407E-2</v>
      </c>
      <c r="O32" s="987">
        <v>2.042297165286287E-2</v>
      </c>
      <c r="P32" s="987">
        <v>1.6117218004621198E-2</v>
      </c>
      <c r="Q32" s="987">
        <v>3.1951190231939694E-2</v>
      </c>
      <c r="R32" s="987">
        <v>2.9681359564059567E-2</v>
      </c>
      <c r="S32" s="987">
        <v>2.8921037970877021E-2</v>
      </c>
      <c r="T32" s="987">
        <v>3.2126930230979574E-2</v>
      </c>
      <c r="U32" s="987">
        <v>2.787275141233278E-2</v>
      </c>
      <c r="V32" s="987">
        <v>3.2839304088352249E-2</v>
      </c>
      <c r="W32" s="987">
        <v>2.8856769905124511E-2</v>
      </c>
      <c r="X32" s="987">
        <v>3.2570672083631291E-2</v>
      </c>
      <c r="Y32" s="987">
        <v>5.1429137348937691E-2</v>
      </c>
      <c r="Z32" s="987">
        <v>3.7485959974567155E-2</v>
      </c>
      <c r="AA32" s="987">
        <v>1.4574277636686893E-2</v>
      </c>
      <c r="AB32" s="987">
        <v>1.7684133985380081E-2</v>
      </c>
      <c r="AC32" s="987">
        <v>1.3561858784316264E-2</v>
      </c>
      <c r="AD32" s="987">
        <v>1.0117242887096154</v>
      </c>
      <c r="AE32" s="987">
        <v>7.1605089312322574E-3</v>
      </c>
      <c r="AF32" s="987">
        <v>1.6812579662752781E-3</v>
      </c>
      <c r="AG32" s="987">
        <v>3.6690484834787922E-2</v>
      </c>
      <c r="AH32" s="987">
        <v>1.2567176636401119E-2</v>
      </c>
      <c r="AI32" s="987">
        <v>9.5575868039990061E-3</v>
      </c>
      <c r="AJ32" s="987">
        <v>1.2988909575959657E-2</v>
      </c>
      <c r="AK32" s="987">
        <v>3.6643147371509782E-2</v>
      </c>
      <c r="AL32" s="987">
        <v>2.9802493487035574E-2</v>
      </c>
      <c r="AM32" s="987">
        <v>1.773986113127771E-2</v>
      </c>
      <c r="AN32" s="987">
        <v>5.4631330357328665E-2</v>
      </c>
      <c r="AO32" s="987">
        <v>0.15193653923103248</v>
      </c>
      <c r="AP32" s="987">
        <v>1.2557127453388869E-2</v>
      </c>
      <c r="AQ32" s="631">
        <v>2.2210067350642344</v>
      </c>
    </row>
    <row r="33" spans="2:43" ht="16.5" customHeight="1">
      <c r="B33" s="776" t="s">
        <v>147</v>
      </c>
      <c r="C33" s="928" t="s">
        <v>20</v>
      </c>
      <c r="D33" s="629">
        <v>8.2285428441488222E-3</v>
      </c>
      <c r="E33" s="987">
        <v>9.3061053471387226E-3</v>
      </c>
      <c r="F33" s="987">
        <v>9.3748288079758268E-3</v>
      </c>
      <c r="G33" s="987">
        <v>3.5415023693772876E-2</v>
      </c>
      <c r="H33" s="987">
        <v>7.9164637947019868E-3</v>
      </c>
      <c r="I33" s="987">
        <v>1.7688088512583886E-2</v>
      </c>
      <c r="J33" s="987">
        <v>1.0715944925498684E-2</v>
      </c>
      <c r="K33" s="987">
        <v>7.3187902753308201E-3</v>
      </c>
      <c r="L33" s="987">
        <v>3.9752025512377999E-3</v>
      </c>
      <c r="M33" s="987">
        <v>5.2864300047196118E-3</v>
      </c>
      <c r="N33" s="987">
        <v>1.1801426416309187E-2</v>
      </c>
      <c r="O33" s="987">
        <v>7.3175549269308172E-3</v>
      </c>
      <c r="P33" s="987">
        <v>8.8977153043833801E-3</v>
      </c>
      <c r="Q33" s="987">
        <v>1.228458100243229E-2</v>
      </c>
      <c r="R33" s="987">
        <v>7.4800570094646088E-3</v>
      </c>
      <c r="S33" s="987">
        <v>7.3392963387071469E-3</v>
      </c>
      <c r="T33" s="987">
        <v>1.3939794047226405E-2</v>
      </c>
      <c r="U33" s="987">
        <v>7.2274087301833984E-3</v>
      </c>
      <c r="V33" s="987">
        <v>6.2261665566258556E-3</v>
      </c>
      <c r="W33" s="987">
        <v>6.1813579949693857E-3</v>
      </c>
      <c r="X33" s="987">
        <v>4.0241152429617982E-3</v>
      </c>
      <c r="Y33" s="987">
        <v>1.5362491822896458E-2</v>
      </c>
      <c r="Z33" s="987">
        <v>1.4007880375722507E-2</v>
      </c>
      <c r="AA33" s="987">
        <v>1.8856499641969161E-2</v>
      </c>
      <c r="AB33" s="987">
        <v>2.4449389585009734E-2</v>
      </c>
      <c r="AC33" s="987">
        <v>2.4870809393493492E-2</v>
      </c>
      <c r="AD33" s="987">
        <v>1.7849960204008593E-2</v>
      </c>
      <c r="AE33" s="987">
        <v>1.0352793889613956</v>
      </c>
      <c r="AF33" s="987">
        <v>6.2403826729555259E-2</v>
      </c>
      <c r="AG33" s="987">
        <v>2.4918826846461576E-2</v>
      </c>
      <c r="AH33" s="987">
        <v>8.9862078380642269E-3</v>
      </c>
      <c r="AI33" s="987">
        <v>1.8381463476578229E-2</v>
      </c>
      <c r="AJ33" s="987">
        <v>8.8546193579136703E-3</v>
      </c>
      <c r="AK33" s="987">
        <v>9.6939991090416264E-3</v>
      </c>
      <c r="AL33" s="987">
        <v>2.2822367060005604E-2</v>
      </c>
      <c r="AM33" s="987">
        <v>7.7657449600246811E-3</v>
      </c>
      <c r="AN33" s="987">
        <v>1.1413680077142382E-2</v>
      </c>
      <c r="AO33" s="987">
        <v>4.8325311578015749E-3</v>
      </c>
      <c r="AP33" s="987">
        <v>1.1307860119282316E-2</v>
      </c>
      <c r="AQ33" s="631">
        <v>1.5500024410436699</v>
      </c>
    </row>
    <row r="34" spans="2:43" ht="16.5" customHeight="1">
      <c r="B34" s="776" t="s">
        <v>149</v>
      </c>
      <c r="C34" s="928" t="s">
        <v>21</v>
      </c>
      <c r="D34" s="629">
        <v>3.4039038783161587E-3</v>
      </c>
      <c r="E34" s="987">
        <v>2.3521524873488424E-3</v>
      </c>
      <c r="F34" s="987">
        <v>2.2025746535337394E-3</v>
      </c>
      <c r="G34" s="987">
        <v>1.4986684691750855E-2</v>
      </c>
      <c r="H34" s="987">
        <v>5.8303470447916405E-3</v>
      </c>
      <c r="I34" s="987">
        <v>7.1400732037761178E-3</v>
      </c>
      <c r="J34" s="987">
        <v>4.6113253083038307E-3</v>
      </c>
      <c r="K34" s="987">
        <v>5.3643579741635963E-3</v>
      </c>
      <c r="L34" s="987">
        <v>3.710257508218896E-3</v>
      </c>
      <c r="M34" s="987">
        <v>4.9806390831779301E-3</v>
      </c>
      <c r="N34" s="987">
        <v>5.4835987875849566E-3</v>
      </c>
      <c r="O34" s="987">
        <v>4.2925683986003594E-3</v>
      </c>
      <c r="P34" s="987">
        <v>2.6393265810543188E-3</v>
      </c>
      <c r="Q34" s="987">
        <v>7.4297717141335838E-3</v>
      </c>
      <c r="R34" s="987">
        <v>4.9488790233595988E-3</v>
      </c>
      <c r="S34" s="987">
        <v>4.6403243978268968E-3</v>
      </c>
      <c r="T34" s="987">
        <v>3.3108832948902608E-3</v>
      </c>
      <c r="U34" s="987">
        <v>3.0861901247919515E-3</v>
      </c>
      <c r="V34" s="987">
        <v>3.7542214132416296E-3</v>
      </c>
      <c r="W34" s="987">
        <v>3.5615401640860956E-3</v>
      </c>
      <c r="X34" s="987">
        <v>1.7673006918009163E-3</v>
      </c>
      <c r="Y34" s="987">
        <v>5.6162669880881625E-3</v>
      </c>
      <c r="Z34" s="987">
        <v>5.9298540491380496E-3</v>
      </c>
      <c r="AA34" s="987">
        <v>7.1680885103885591E-3</v>
      </c>
      <c r="AB34" s="987">
        <v>4.4859984268616248E-3</v>
      </c>
      <c r="AC34" s="987">
        <v>4.516226398681455E-3</v>
      </c>
      <c r="AD34" s="987">
        <v>2.6425072906555064E-2</v>
      </c>
      <c r="AE34" s="987">
        <v>1.6101490873740108E-2</v>
      </c>
      <c r="AF34" s="987">
        <v>1.0190136108870109</v>
      </c>
      <c r="AG34" s="987">
        <v>2.0884519085476425E-2</v>
      </c>
      <c r="AH34" s="987">
        <v>1.7717404235000862E-2</v>
      </c>
      <c r="AI34" s="987">
        <v>2.979701140193346E-3</v>
      </c>
      <c r="AJ34" s="987">
        <v>6.1413318366693075E-3</v>
      </c>
      <c r="AK34" s="987">
        <v>1.5901486887241398E-2</v>
      </c>
      <c r="AL34" s="987">
        <v>2.0669226753801544E-2</v>
      </c>
      <c r="AM34" s="987">
        <v>8.5333584086956966E-3</v>
      </c>
      <c r="AN34" s="987">
        <v>1.6842044398506426E-2</v>
      </c>
      <c r="AO34" s="987">
        <v>5.046981138250182E-3</v>
      </c>
      <c r="AP34" s="987">
        <v>3.2161477376434669E-2</v>
      </c>
      <c r="AQ34" s="631">
        <v>1.3356310607254858</v>
      </c>
    </row>
    <row r="35" spans="2:43" ht="16.5" customHeight="1">
      <c r="B35" s="776" t="s">
        <v>151</v>
      </c>
      <c r="C35" s="928" t="s">
        <v>32</v>
      </c>
      <c r="D35" s="629">
        <v>4.1025816858533057E-2</v>
      </c>
      <c r="E35" s="987">
        <v>4.2701835203038531E-2</v>
      </c>
      <c r="F35" s="987">
        <v>2.859732360668844E-2</v>
      </c>
      <c r="G35" s="987">
        <v>0.10051292024568223</v>
      </c>
      <c r="H35" s="987">
        <v>3.1349166925092403E-2</v>
      </c>
      <c r="I35" s="987">
        <v>2.161924783397472E-2</v>
      </c>
      <c r="J35" s="987">
        <v>3.5470184403968701E-2</v>
      </c>
      <c r="K35" s="987">
        <v>2.1026986262460582E-2</v>
      </c>
      <c r="L35" s="987">
        <v>4.2624529892290763E-2</v>
      </c>
      <c r="M35" s="987">
        <v>1.6932928630680359E-2</v>
      </c>
      <c r="N35" s="987">
        <v>4.2051547933699703E-2</v>
      </c>
      <c r="O35" s="987">
        <v>2.0927789487321095E-2</v>
      </c>
      <c r="P35" s="987">
        <v>2.5761883934272537E-2</v>
      </c>
      <c r="Q35" s="987">
        <v>2.4213476196591709E-2</v>
      </c>
      <c r="R35" s="987">
        <v>1.7413877524849717E-2</v>
      </c>
      <c r="S35" s="987">
        <v>1.5750987076251305E-2</v>
      </c>
      <c r="T35" s="987">
        <v>1.8538391201948355E-2</v>
      </c>
      <c r="U35" s="987">
        <v>1.5610147742988901E-2</v>
      </c>
      <c r="V35" s="987">
        <v>1.6037079697885925E-2</v>
      </c>
      <c r="W35" s="987">
        <v>1.7572977006678401E-2</v>
      </c>
      <c r="X35" s="987">
        <v>1.1619117619964722E-2</v>
      </c>
      <c r="Y35" s="987">
        <v>8.8247042302486034E-2</v>
      </c>
      <c r="Z35" s="987">
        <v>3.2934907846458569E-2</v>
      </c>
      <c r="AA35" s="987">
        <v>2.8065128756350609E-2</v>
      </c>
      <c r="AB35" s="987">
        <v>1.9887981110907751E-2</v>
      </c>
      <c r="AC35" s="987">
        <v>4.2912266853471388E-2</v>
      </c>
      <c r="AD35" s="987">
        <v>7.6280485158977909E-2</v>
      </c>
      <c r="AE35" s="987">
        <v>2.6086228500496109E-2</v>
      </c>
      <c r="AF35" s="987">
        <v>3.0966091167477965E-3</v>
      </c>
      <c r="AG35" s="987">
        <v>1.0725399782329719</v>
      </c>
      <c r="AH35" s="987">
        <v>2.3212390273572112E-2</v>
      </c>
      <c r="AI35" s="987">
        <v>2.4001268137955289E-2</v>
      </c>
      <c r="AJ35" s="987">
        <v>2.1384831384437083E-2</v>
      </c>
      <c r="AK35" s="987">
        <v>1.4587736377406901E-2</v>
      </c>
      <c r="AL35" s="987">
        <v>2.9686615242629784E-2</v>
      </c>
      <c r="AM35" s="987">
        <v>1.4427872750211807E-2</v>
      </c>
      <c r="AN35" s="987">
        <v>3.6488162230034316E-2</v>
      </c>
      <c r="AO35" s="987">
        <v>4.7879733608100106E-2</v>
      </c>
      <c r="AP35" s="987">
        <v>6.6416280270896966E-2</v>
      </c>
      <c r="AQ35" s="631">
        <v>2.2754937334389735</v>
      </c>
    </row>
    <row r="36" spans="2:43" ht="16.5" customHeight="1">
      <c r="B36" s="776" t="s">
        <v>153</v>
      </c>
      <c r="C36" s="928" t="s">
        <v>22</v>
      </c>
      <c r="D36" s="629">
        <v>6.3280989919545852E-3</v>
      </c>
      <c r="E36" s="987">
        <v>3.7027167681430028E-3</v>
      </c>
      <c r="F36" s="987">
        <v>7.0761573777557742E-3</v>
      </c>
      <c r="G36" s="987">
        <v>1.392124118676419E-2</v>
      </c>
      <c r="H36" s="987">
        <v>8.4061561756168298E-3</v>
      </c>
      <c r="I36" s="987">
        <v>8.7905974818183394E-3</v>
      </c>
      <c r="J36" s="987">
        <v>7.9656129834071478E-3</v>
      </c>
      <c r="K36" s="987">
        <v>2.5049310557354074E-2</v>
      </c>
      <c r="L36" s="987">
        <v>6.2214924744125486E-3</v>
      </c>
      <c r="M36" s="987">
        <v>8.2358966616730717E-3</v>
      </c>
      <c r="N36" s="987">
        <v>7.766818881331153E-3</v>
      </c>
      <c r="O36" s="987">
        <v>6.519428262144026E-3</v>
      </c>
      <c r="P36" s="987">
        <v>7.2447081946201541E-3</v>
      </c>
      <c r="Q36" s="987">
        <v>7.8295996129974753E-3</v>
      </c>
      <c r="R36" s="987">
        <v>7.1635244415890875E-3</v>
      </c>
      <c r="S36" s="987">
        <v>1.3431441236632506E-2</v>
      </c>
      <c r="T36" s="987">
        <v>9.07657288312636E-3</v>
      </c>
      <c r="U36" s="987">
        <v>9.9629216569448731E-3</v>
      </c>
      <c r="V36" s="987">
        <v>1.3198289198958685E-2</v>
      </c>
      <c r="W36" s="987">
        <v>1.4007442502514398E-2</v>
      </c>
      <c r="X36" s="987">
        <v>4.4675467769666318E-3</v>
      </c>
      <c r="Y36" s="987">
        <v>9.1375180579292108E-3</v>
      </c>
      <c r="Z36" s="987">
        <v>1.2300128006205306E-2</v>
      </c>
      <c r="AA36" s="987">
        <v>1.3605260641504992E-2</v>
      </c>
      <c r="AB36" s="987">
        <v>3.9388829748749743E-2</v>
      </c>
      <c r="AC36" s="987">
        <v>1.2966869168723557E-2</v>
      </c>
      <c r="AD36" s="987">
        <v>3.4006838108444237E-2</v>
      </c>
      <c r="AE36" s="987">
        <v>4.8501317332939921E-2</v>
      </c>
      <c r="AF36" s="987">
        <v>4.5606858327647453E-3</v>
      </c>
      <c r="AG36" s="987">
        <v>1.3791270726194035E-2</v>
      </c>
      <c r="AH36" s="987">
        <v>1.1563419203238454</v>
      </c>
      <c r="AI36" s="987">
        <v>2.583447327641402E-2</v>
      </c>
      <c r="AJ36" s="987">
        <v>2.0320155065512206E-2</v>
      </c>
      <c r="AK36" s="987">
        <v>1.2849367736132536E-2</v>
      </c>
      <c r="AL36" s="987">
        <v>5.9402085172785508E-2</v>
      </c>
      <c r="AM36" s="987">
        <v>4.0395780453281467E-2</v>
      </c>
      <c r="AN36" s="987">
        <v>2.0082807309500225E-2</v>
      </c>
      <c r="AO36" s="987">
        <v>6.4192121369073141E-3</v>
      </c>
      <c r="AP36" s="987">
        <v>6.5505940652680117E-2</v>
      </c>
      <c r="AQ36" s="631">
        <v>1.7917760340572393</v>
      </c>
    </row>
    <row r="37" spans="2:43" ht="16.5" customHeight="1">
      <c r="B37" s="776" t="s">
        <v>155</v>
      </c>
      <c r="C37" s="928" t="s">
        <v>23</v>
      </c>
      <c r="D37" s="629">
        <v>1.4160283330428868E-3</v>
      </c>
      <c r="E37" s="987">
        <v>1.1372264149149061E-3</v>
      </c>
      <c r="F37" s="987">
        <v>2.2793827455535797E-3</v>
      </c>
      <c r="G37" s="987">
        <v>2.8290153615750072E-3</v>
      </c>
      <c r="H37" s="987">
        <v>1.7410755657954781E-3</v>
      </c>
      <c r="I37" s="987">
        <v>1.1470279046951976E-3</v>
      </c>
      <c r="J37" s="987">
        <v>2.1237221824603031E-3</v>
      </c>
      <c r="K37" s="987">
        <v>6.595831880928444E-4</v>
      </c>
      <c r="L37" s="987">
        <v>1.2480541425849961E-3</v>
      </c>
      <c r="M37" s="987">
        <v>6.7692551755463239E-4</v>
      </c>
      <c r="N37" s="987">
        <v>1.5301433562567594E-3</v>
      </c>
      <c r="O37" s="987">
        <v>2.5370463548675202E-3</v>
      </c>
      <c r="P37" s="987">
        <v>1.0224154553531027E-3</v>
      </c>
      <c r="Q37" s="987">
        <v>9.7076104549142161E-4</v>
      </c>
      <c r="R37" s="987">
        <v>1.8212417537023303E-3</v>
      </c>
      <c r="S37" s="987">
        <v>1.2524517909530705E-3</v>
      </c>
      <c r="T37" s="987">
        <v>6.9526406141231568E-4</v>
      </c>
      <c r="U37" s="987">
        <v>3.5700526736800797E-4</v>
      </c>
      <c r="V37" s="987">
        <v>8.2567956561454354E-4</v>
      </c>
      <c r="W37" s="987">
        <v>5.031698316501083E-4</v>
      </c>
      <c r="X37" s="987">
        <v>2.5368626640149921E-4</v>
      </c>
      <c r="Y37" s="987">
        <v>8.3364280615736178E-4</v>
      </c>
      <c r="Z37" s="987">
        <v>3.0406758568463773E-3</v>
      </c>
      <c r="AA37" s="987">
        <v>1.038678595538629E-3</v>
      </c>
      <c r="AB37" s="987">
        <v>2.5751570030545365E-3</v>
      </c>
      <c r="AC37" s="987">
        <v>4.9830733846067312E-3</v>
      </c>
      <c r="AD37" s="987">
        <v>1.8803358879749066E-3</v>
      </c>
      <c r="AE37" s="987">
        <v>1.3490423401564574E-3</v>
      </c>
      <c r="AF37" s="987">
        <v>2.6518837938659443E-4</v>
      </c>
      <c r="AG37" s="987">
        <v>1.6881412935671751E-3</v>
      </c>
      <c r="AH37" s="987">
        <v>1.2697037269644009E-3</v>
      </c>
      <c r="AI37" s="987">
        <v>1.00053229046581</v>
      </c>
      <c r="AJ37" s="987">
        <v>2.1265430451897797E-3</v>
      </c>
      <c r="AK37" s="987">
        <v>1.1150593133004876E-3</v>
      </c>
      <c r="AL37" s="987">
        <v>1.4733520069598566E-3</v>
      </c>
      <c r="AM37" s="987">
        <v>1.0112476544040989E-3</v>
      </c>
      <c r="AN37" s="987">
        <v>1.2067089735282675E-3</v>
      </c>
      <c r="AO37" s="987">
        <v>6.5986402253465299E-4</v>
      </c>
      <c r="AP37" s="987">
        <v>0.24701996160634013</v>
      </c>
      <c r="AQ37" s="631">
        <v>1.3010955724676612</v>
      </c>
    </row>
    <row r="38" spans="2:43" ht="16.5" customHeight="1">
      <c r="B38" s="776" t="s">
        <v>156</v>
      </c>
      <c r="C38" s="928" t="s">
        <v>24</v>
      </c>
      <c r="D38" s="629">
        <v>9.7256891999645119E-5</v>
      </c>
      <c r="E38" s="987">
        <v>2.4335790123701479E-4</v>
      </c>
      <c r="F38" s="987">
        <v>6.4273663300397246E-5</v>
      </c>
      <c r="G38" s="987">
        <v>2.281197217768136E-4</v>
      </c>
      <c r="H38" s="987">
        <v>4.2229194273493654E-4</v>
      </c>
      <c r="I38" s="987">
        <v>1.1577193716006612E-4</v>
      </c>
      <c r="J38" s="987">
        <v>2.6070493685605389E-4</v>
      </c>
      <c r="K38" s="987">
        <v>3.9791647123234341E-4</v>
      </c>
      <c r="L38" s="987">
        <v>7.878371556889344E-5</v>
      </c>
      <c r="M38" s="987">
        <v>2.3843135190699028E-4</v>
      </c>
      <c r="N38" s="987">
        <v>1.5990332837875702E-4</v>
      </c>
      <c r="O38" s="987">
        <v>2.4584247532476834E-4</v>
      </c>
      <c r="P38" s="987">
        <v>1.191200857193348E-4</v>
      </c>
      <c r="Q38" s="987">
        <v>7.1141900080464978E-4</v>
      </c>
      <c r="R38" s="987">
        <v>7.3512616713501363E-4</v>
      </c>
      <c r="S38" s="987">
        <v>4.9251837523177399E-4</v>
      </c>
      <c r="T38" s="987">
        <v>3.6170375361560113E-4</v>
      </c>
      <c r="U38" s="987">
        <v>1.2739018974487317E-3</v>
      </c>
      <c r="V38" s="987">
        <v>8.8377534853064928E-4</v>
      </c>
      <c r="W38" s="987">
        <v>1.8992045682167452E-3</v>
      </c>
      <c r="X38" s="987">
        <v>1.729267077269746E-4</v>
      </c>
      <c r="Y38" s="987">
        <v>2.1347189330293671E-4</v>
      </c>
      <c r="Z38" s="987">
        <v>2.5946573343757793E-4</v>
      </c>
      <c r="AA38" s="987">
        <v>7.3727372146242906E-4</v>
      </c>
      <c r="AB38" s="987">
        <v>3.3551181932835422E-4</v>
      </c>
      <c r="AC38" s="987">
        <v>2.7500951375942118E-4</v>
      </c>
      <c r="AD38" s="987">
        <v>4.277418822044199E-4</v>
      </c>
      <c r="AE38" s="987">
        <v>4.6697356142566635E-4</v>
      </c>
      <c r="AF38" s="987">
        <v>4.1370877891567559E-5</v>
      </c>
      <c r="AG38" s="987">
        <v>6.2623161662059799E-4</v>
      </c>
      <c r="AH38" s="987">
        <v>4.4899451817457742E-3</v>
      </c>
      <c r="AI38" s="987">
        <v>2.3204605493982021E-4</v>
      </c>
      <c r="AJ38" s="987">
        <v>1.0001307014718688</v>
      </c>
      <c r="AK38" s="987">
        <v>1.743817790741196E-4</v>
      </c>
      <c r="AL38" s="987">
        <v>2.8547874655052559E-4</v>
      </c>
      <c r="AM38" s="987">
        <v>6.1486292149306055E-4</v>
      </c>
      <c r="AN38" s="987">
        <v>5.3927846896554166E-4</v>
      </c>
      <c r="AO38" s="987">
        <v>1.1587774027963218E-4</v>
      </c>
      <c r="AP38" s="987">
        <v>4.9590078353860397E-4</v>
      </c>
      <c r="AQ38" s="631">
        <v>1.0196638740097947</v>
      </c>
    </row>
    <row r="39" spans="2:43" ht="16.5" customHeight="1">
      <c r="B39" s="776" t="s">
        <v>158</v>
      </c>
      <c r="C39" s="928" t="s">
        <v>31</v>
      </c>
      <c r="D39" s="629">
        <v>2.1074454935835713E-4</v>
      </c>
      <c r="E39" s="987">
        <v>5.5189383808173756E-5</v>
      </c>
      <c r="F39" s="987">
        <v>5.7317938491836612E-5</v>
      </c>
      <c r="G39" s="987">
        <v>1.3931904432961013E-4</v>
      </c>
      <c r="H39" s="987">
        <v>7.4634669655386811E-5</v>
      </c>
      <c r="I39" s="987">
        <v>4.5437795360364448E-5</v>
      </c>
      <c r="J39" s="987">
        <v>6.6539693439759398E-5</v>
      </c>
      <c r="K39" s="987">
        <v>1.0828603154329536E-4</v>
      </c>
      <c r="L39" s="987">
        <v>5.888371763201879E-5</v>
      </c>
      <c r="M39" s="987">
        <v>3.39588071404715E-5</v>
      </c>
      <c r="N39" s="987">
        <v>6.5199878535358269E-5</v>
      </c>
      <c r="O39" s="987">
        <v>5.6053582963941457E-5</v>
      </c>
      <c r="P39" s="987">
        <v>4.6528818940529918E-5</v>
      </c>
      <c r="Q39" s="987">
        <v>4.2671979233495613E-5</v>
      </c>
      <c r="R39" s="987">
        <v>4.3854451491370492E-5</v>
      </c>
      <c r="S39" s="987">
        <v>4.165460213610359E-5</v>
      </c>
      <c r="T39" s="987">
        <v>3.6085601921938803E-5</v>
      </c>
      <c r="U39" s="987">
        <v>3.0619788690076009E-5</v>
      </c>
      <c r="V39" s="987">
        <v>3.750448276139111E-5</v>
      </c>
      <c r="W39" s="987">
        <v>3.5795333547356739E-5</v>
      </c>
      <c r="X39" s="987">
        <v>1.9621878241963851E-5</v>
      </c>
      <c r="Y39" s="987">
        <v>1.0006074994021755E-4</v>
      </c>
      <c r="Z39" s="987">
        <v>7.6436065219771828E-5</v>
      </c>
      <c r="AA39" s="987">
        <v>9.6275879759844221E-5</v>
      </c>
      <c r="AB39" s="987">
        <v>4.1872138519130929E-4</v>
      </c>
      <c r="AC39" s="987">
        <v>1.1066815587941095E-4</v>
      </c>
      <c r="AD39" s="987">
        <v>1.5004020895178661E-4</v>
      </c>
      <c r="AE39" s="987">
        <v>2.6465276336582957E-4</v>
      </c>
      <c r="AF39" s="987">
        <v>2.3577736462645399E-5</v>
      </c>
      <c r="AG39" s="987">
        <v>9.7199440967848212E-4</v>
      </c>
      <c r="AH39" s="987">
        <v>1.037444296773494E-3</v>
      </c>
      <c r="AI39" s="987">
        <v>7.8604986058093286E-5</v>
      </c>
      <c r="AJ39" s="987">
        <v>8.0918617669805223E-5</v>
      </c>
      <c r="AK39" s="987">
        <v>1.0143248203747455</v>
      </c>
      <c r="AL39" s="987">
        <v>1.0030053417108438E-4</v>
      </c>
      <c r="AM39" s="987">
        <v>9.9563668686615501E-5</v>
      </c>
      <c r="AN39" s="987">
        <v>1.4079388586310315E-4</v>
      </c>
      <c r="AO39" s="987">
        <v>6.0177567406080105E-5</v>
      </c>
      <c r="AP39" s="987">
        <v>2.5959957733596903E-3</v>
      </c>
      <c r="AQ39" s="631">
        <v>1.0220369490884056</v>
      </c>
    </row>
    <row r="40" spans="2:43" ht="16.5" customHeight="1">
      <c r="B40" s="776" t="s">
        <v>160</v>
      </c>
      <c r="C40" s="928" t="s">
        <v>447</v>
      </c>
      <c r="D40" s="629">
        <v>2.9957541437820406E-4</v>
      </c>
      <c r="E40" s="987">
        <v>2.7403094851524825E-4</v>
      </c>
      <c r="F40" s="987">
        <v>4.9210938255244939E-3</v>
      </c>
      <c r="G40" s="987">
        <v>4.0452161402695311E-3</v>
      </c>
      <c r="H40" s="987">
        <v>1.137573863825937E-3</v>
      </c>
      <c r="I40" s="987">
        <v>1.562626355406843E-3</v>
      </c>
      <c r="J40" s="987">
        <v>1.3054839165654785E-3</v>
      </c>
      <c r="K40" s="987">
        <v>3.8072840617411128E-3</v>
      </c>
      <c r="L40" s="987">
        <v>1.0927529824332261E-3</v>
      </c>
      <c r="M40" s="987">
        <v>6.6208200177914609E-4</v>
      </c>
      <c r="N40" s="987">
        <v>1.0510469832816301E-3</v>
      </c>
      <c r="O40" s="987">
        <v>1.3280725228072511E-3</v>
      </c>
      <c r="P40" s="987">
        <v>6.9306497181809135E-4</v>
      </c>
      <c r="Q40" s="987">
        <v>1.2456219584366373E-3</v>
      </c>
      <c r="R40" s="987">
        <v>2.6297732647892987E-3</v>
      </c>
      <c r="S40" s="987">
        <v>3.1231205072518686E-3</v>
      </c>
      <c r="T40" s="987">
        <v>8.918699873955335E-4</v>
      </c>
      <c r="U40" s="987">
        <v>9.1490275620901066E-4</v>
      </c>
      <c r="V40" s="987">
        <v>1.0707992204627961E-3</v>
      </c>
      <c r="W40" s="987">
        <v>1.9068535453040879E-3</v>
      </c>
      <c r="X40" s="987">
        <v>2.511124356784259E-4</v>
      </c>
      <c r="Y40" s="987">
        <v>1.1960593932932866E-3</v>
      </c>
      <c r="Z40" s="987">
        <v>1.6419841604843437E-3</v>
      </c>
      <c r="AA40" s="987">
        <v>1.5562006879283161E-3</v>
      </c>
      <c r="AB40" s="987">
        <v>1.0412169657227728E-2</v>
      </c>
      <c r="AC40" s="987">
        <v>2.4296612754083602E-3</v>
      </c>
      <c r="AD40" s="987">
        <v>1.0757299959712691E-3</v>
      </c>
      <c r="AE40" s="987">
        <v>3.5464264809437194E-3</v>
      </c>
      <c r="AF40" s="987">
        <v>4.0555828051202738E-4</v>
      </c>
      <c r="AG40" s="987">
        <v>1.4470433794816684E-3</v>
      </c>
      <c r="AH40" s="987">
        <v>2.082924132927749E-3</v>
      </c>
      <c r="AI40" s="987">
        <v>3.9486288030354057E-4</v>
      </c>
      <c r="AJ40" s="987">
        <v>1.3897197770881607E-3</v>
      </c>
      <c r="AK40" s="987">
        <v>1.2055818663634461E-3</v>
      </c>
      <c r="AL40" s="987">
        <v>1.0004178383145981</v>
      </c>
      <c r="AM40" s="987">
        <v>2.3071426667321047E-3</v>
      </c>
      <c r="AN40" s="987">
        <v>3.2282995275737959E-3</v>
      </c>
      <c r="AO40" s="987">
        <v>3.6776144219689849E-4</v>
      </c>
      <c r="AP40" s="987">
        <v>5.2111228695811444E-3</v>
      </c>
      <c r="AQ40" s="631">
        <v>1.0745300444524897</v>
      </c>
    </row>
    <row r="41" spans="2:43" ht="16.5" customHeight="1">
      <c r="B41" s="776" t="s">
        <v>162</v>
      </c>
      <c r="C41" s="928" t="s">
        <v>25</v>
      </c>
      <c r="D41" s="629">
        <v>2.6557305489250678E-2</v>
      </c>
      <c r="E41" s="987">
        <v>2.1729462515561945E-2</v>
      </c>
      <c r="F41" s="987">
        <v>1.310474089411438E-2</v>
      </c>
      <c r="G41" s="987">
        <v>5.5127010726172342E-2</v>
      </c>
      <c r="H41" s="987">
        <v>3.4030318519588106E-2</v>
      </c>
      <c r="I41" s="987">
        <v>3.7405737508130914E-2</v>
      </c>
      <c r="J41" s="987">
        <v>2.2543225085867803E-2</v>
      </c>
      <c r="K41" s="987">
        <v>4.6420460645694057E-2</v>
      </c>
      <c r="L41" s="987">
        <v>2.7738567108329844E-2</v>
      </c>
      <c r="M41" s="987">
        <v>2.9316824570986964E-2</v>
      </c>
      <c r="N41" s="987">
        <v>3.6015298201445542E-2</v>
      </c>
      <c r="O41" s="987">
        <v>2.4803375895832057E-2</v>
      </c>
      <c r="P41" s="987">
        <v>1.7364145436002312E-2</v>
      </c>
      <c r="Q41" s="987">
        <v>2.3673645307191838E-2</v>
      </c>
      <c r="R41" s="987">
        <v>2.7744342900090906E-2</v>
      </c>
      <c r="S41" s="987">
        <v>2.422255344524181E-2</v>
      </c>
      <c r="T41" s="987">
        <v>2.3831619239405938E-2</v>
      </c>
      <c r="U41" s="987">
        <v>3.0932208591342575E-2</v>
      </c>
      <c r="V41" s="987">
        <v>3.026094073580152E-2</v>
      </c>
      <c r="W41" s="987">
        <v>2.730000897146441E-2</v>
      </c>
      <c r="X41" s="987">
        <v>2.077608613726354E-2</v>
      </c>
      <c r="Y41" s="987">
        <v>3.613768500399564E-2</v>
      </c>
      <c r="Z41" s="987">
        <v>6.714594587335955E-2</v>
      </c>
      <c r="AA41" s="987">
        <v>5.2203792266490467E-2</v>
      </c>
      <c r="AB41" s="987">
        <v>9.6473502882762921E-2</v>
      </c>
      <c r="AC41" s="987">
        <v>4.7341208020078407E-2</v>
      </c>
      <c r="AD41" s="987">
        <v>6.5845080636428813E-2</v>
      </c>
      <c r="AE41" s="987">
        <v>7.5821206205666875E-2</v>
      </c>
      <c r="AF41" s="987">
        <v>1.259513323627417E-2</v>
      </c>
      <c r="AG41" s="987">
        <v>0.11427084595801082</v>
      </c>
      <c r="AH41" s="987">
        <v>9.6419009956015697E-2</v>
      </c>
      <c r="AI41" s="987">
        <v>5.9260101050898524E-2</v>
      </c>
      <c r="AJ41" s="987">
        <v>4.8208457857208856E-2</v>
      </c>
      <c r="AK41" s="987">
        <v>3.3309603231445023E-2</v>
      </c>
      <c r="AL41" s="987">
        <v>5.8978265414485004E-2</v>
      </c>
      <c r="AM41" s="987">
        <v>1.0868346658682297</v>
      </c>
      <c r="AN41" s="987">
        <v>3.3502337848055806E-2</v>
      </c>
      <c r="AO41" s="987">
        <v>1.6303540944482282E-2</v>
      </c>
      <c r="AP41" s="987">
        <v>5.0602551210007937E-2</v>
      </c>
      <c r="AQ41" s="631">
        <v>2.652150811388676</v>
      </c>
    </row>
    <row r="42" spans="2:43" ht="16.5" customHeight="1">
      <c r="B42" s="776">
        <v>37</v>
      </c>
      <c r="C42" s="928" t="s">
        <v>26</v>
      </c>
      <c r="D42" s="629">
        <v>1.877028639733885E-4</v>
      </c>
      <c r="E42" s="987">
        <v>1.7087408895111614E-4</v>
      </c>
      <c r="F42" s="987">
        <v>6.8387832728243408E-4</v>
      </c>
      <c r="G42" s="987">
        <v>2.181600433583981E-4</v>
      </c>
      <c r="H42" s="987">
        <v>3.3817839246968128E-4</v>
      </c>
      <c r="I42" s="987">
        <v>3.1025383569658515E-4</v>
      </c>
      <c r="J42" s="987">
        <v>1.785411198794544E-4</v>
      </c>
      <c r="K42" s="987">
        <v>3.7385195000205984E-4</v>
      </c>
      <c r="L42" s="987">
        <v>1.1352111833374916E-4</v>
      </c>
      <c r="M42" s="987">
        <v>1.7080760120832971E-4</v>
      </c>
      <c r="N42" s="987">
        <v>1.6049815592466727E-4</v>
      </c>
      <c r="O42" s="987">
        <v>1.1172915982383044E-4</v>
      </c>
      <c r="P42" s="987">
        <v>1.4879852836840559E-4</v>
      </c>
      <c r="Q42" s="987">
        <v>1.5419075383717583E-4</v>
      </c>
      <c r="R42" s="987">
        <v>1.909533481214282E-4</v>
      </c>
      <c r="S42" s="987">
        <v>2.2923407996402171E-4</v>
      </c>
      <c r="T42" s="987">
        <v>1.9599380377199283E-4</v>
      </c>
      <c r="U42" s="987">
        <v>2.3645026105059184E-4</v>
      </c>
      <c r="V42" s="987">
        <v>1.5873639533614994E-4</v>
      </c>
      <c r="W42" s="987">
        <v>1.6185391490970312E-4</v>
      </c>
      <c r="X42" s="987">
        <v>1.3478078746494913E-4</v>
      </c>
      <c r="Y42" s="987">
        <v>1.6203236330580276E-4</v>
      </c>
      <c r="Z42" s="987">
        <v>4.0049280711570187E-4</v>
      </c>
      <c r="AA42" s="987">
        <v>2.4512180565246163E-4</v>
      </c>
      <c r="AB42" s="987">
        <v>6.2667844811474559E-4</v>
      </c>
      <c r="AC42" s="987">
        <v>2.476502681799421E-4</v>
      </c>
      <c r="AD42" s="987">
        <v>9.2639168920219232E-4</v>
      </c>
      <c r="AE42" s="987">
        <v>6.0827721430251535E-4</v>
      </c>
      <c r="AF42" s="987">
        <v>3.3634421136147051E-4</v>
      </c>
      <c r="AG42" s="987">
        <v>4.7004161180092197E-4</v>
      </c>
      <c r="AH42" s="987">
        <v>8.5038877271418241E-3</v>
      </c>
      <c r="AI42" s="987">
        <v>5.7689024595765912E-4</v>
      </c>
      <c r="AJ42" s="987">
        <v>1.9965267101907155E-3</v>
      </c>
      <c r="AK42" s="987">
        <v>9.1719489491492185E-3</v>
      </c>
      <c r="AL42" s="987">
        <v>2.383575398530925E-3</v>
      </c>
      <c r="AM42" s="987">
        <v>1.297062566465157E-3</v>
      </c>
      <c r="AN42" s="987">
        <v>1.0117820978506029</v>
      </c>
      <c r="AO42" s="987">
        <v>1.7075162360556095E-4</v>
      </c>
      <c r="AP42" s="987">
        <v>1.8705477520995894E-3</v>
      </c>
      <c r="AQ42" s="631">
        <v>1.0464053077725073</v>
      </c>
    </row>
    <row r="43" spans="2:43" ht="16.5" customHeight="1">
      <c r="B43" s="776">
        <v>38</v>
      </c>
      <c r="C43" s="928" t="s">
        <v>27</v>
      </c>
      <c r="D43" s="629">
        <v>8.1043202260393807E-4</v>
      </c>
      <c r="E43" s="987">
        <v>2.5745662694072443E-3</v>
      </c>
      <c r="F43" s="987">
        <v>1.3043008315824288E-3</v>
      </c>
      <c r="G43" s="987">
        <v>1.007094445941534E-3</v>
      </c>
      <c r="H43" s="987">
        <v>1.3246047256477349E-3</v>
      </c>
      <c r="I43" s="987">
        <v>1.7718315546632044E-3</v>
      </c>
      <c r="J43" s="987">
        <v>1.0810035953733056E-3</v>
      </c>
      <c r="K43" s="987">
        <v>9.4559215460640448E-4</v>
      </c>
      <c r="L43" s="987">
        <v>6.1353866228810322E-4</v>
      </c>
      <c r="M43" s="987">
        <v>4.017646187189336E-4</v>
      </c>
      <c r="N43" s="987">
        <v>1.9527382238321653E-3</v>
      </c>
      <c r="O43" s="987">
        <v>5.6201183660204248E-4</v>
      </c>
      <c r="P43" s="987">
        <v>4.5518204118284174E-4</v>
      </c>
      <c r="Q43" s="987">
        <v>6.3516139319346159E-4</v>
      </c>
      <c r="R43" s="987">
        <v>8.4728761931480968E-4</v>
      </c>
      <c r="S43" s="987">
        <v>1.5759775073083528E-3</v>
      </c>
      <c r="T43" s="987">
        <v>1.7490619675315823E-3</v>
      </c>
      <c r="U43" s="987">
        <v>9.8597977070206933E-4</v>
      </c>
      <c r="V43" s="987">
        <v>9.7749166761855401E-4</v>
      </c>
      <c r="W43" s="987">
        <v>1.6331139975580581E-3</v>
      </c>
      <c r="X43" s="987">
        <v>4.5887903726181812E-4</v>
      </c>
      <c r="Y43" s="987">
        <v>1.650891108649505E-3</v>
      </c>
      <c r="Z43" s="987">
        <v>1.6246231966014553E-3</v>
      </c>
      <c r="AA43" s="987">
        <v>4.1150823630975626E-4</v>
      </c>
      <c r="AB43" s="987">
        <v>1.5895639730498952E-3</v>
      </c>
      <c r="AC43" s="987">
        <v>3.6245457783470603E-3</v>
      </c>
      <c r="AD43" s="987">
        <v>2.5977370706737049E-3</v>
      </c>
      <c r="AE43" s="987">
        <v>4.1264056065118517E-3</v>
      </c>
      <c r="AF43" s="987">
        <v>4.1697505681606334E-4</v>
      </c>
      <c r="AG43" s="987">
        <v>2.2445032134567875E-3</v>
      </c>
      <c r="AH43" s="987">
        <v>3.0002710194720682E-3</v>
      </c>
      <c r="AI43" s="987">
        <v>3.5106000326249262E-3</v>
      </c>
      <c r="AJ43" s="987">
        <v>3.9550519405124555E-3</v>
      </c>
      <c r="AK43" s="987">
        <v>2.7705062685122309E-3</v>
      </c>
      <c r="AL43" s="987">
        <v>5.828145106797967E-3</v>
      </c>
      <c r="AM43" s="987">
        <v>2.3737734618966707E-3</v>
      </c>
      <c r="AN43" s="987">
        <v>2.222823848745632E-3</v>
      </c>
      <c r="AO43" s="987">
        <v>1.0005979783043277</v>
      </c>
      <c r="AP43" s="987">
        <v>1.3164792987208844E-3</v>
      </c>
      <c r="AQ43" s="631">
        <v>1.0675299964649652</v>
      </c>
    </row>
    <row r="44" spans="2:43" ht="16.5" customHeight="1">
      <c r="B44" s="776">
        <v>39</v>
      </c>
      <c r="C44" s="928" t="s">
        <v>28</v>
      </c>
      <c r="D44" s="629">
        <v>5.7422363792180775E-3</v>
      </c>
      <c r="E44" s="987">
        <v>4.6116470544762369E-3</v>
      </c>
      <c r="F44" s="987">
        <v>9.2432857579575929E-3</v>
      </c>
      <c r="G44" s="987">
        <v>1.147213974998252E-2</v>
      </c>
      <c r="H44" s="987">
        <v>7.0603583414144125E-3</v>
      </c>
      <c r="I44" s="987">
        <v>4.6513937670762447E-3</v>
      </c>
      <c r="J44" s="987">
        <v>8.6120556283435755E-3</v>
      </c>
      <c r="K44" s="987">
        <v>2.674722312687412E-3</v>
      </c>
      <c r="L44" s="987">
        <v>5.0610723906809969E-3</v>
      </c>
      <c r="M44" s="987">
        <v>2.7450484162067318E-3</v>
      </c>
      <c r="N44" s="987">
        <v>6.2049922594665328E-3</v>
      </c>
      <c r="O44" s="987">
        <v>1.0288155635542402E-2</v>
      </c>
      <c r="P44" s="987">
        <v>4.1460690336523019E-3</v>
      </c>
      <c r="Q44" s="987">
        <v>3.9366015925472219E-3</v>
      </c>
      <c r="R44" s="987">
        <v>7.3854459048763345E-3</v>
      </c>
      <c r="S44" s="987">
        <v>5.0789056047861846E-3</v>
      </c>
      <c r="T44" s="987">
        <v>2.8194143389952881E-3</v>
      </c>
      <c r="U44" s="987">
        <v>1.4477172426683102E-3</v>
      </c>
      <c r="V44" s="987">
        <v>3.3482714495270023E-3</v>
      </c>
      <c r="W44" s="987">
        <v>2.0404394776603525E-3</v>
      </c>
      <c r="X44" s="987">
        <v>1.028741073780886E-3</v>
      </c>
      <c r="Y44" s="987">
        <v>3.3805637479749954E-3</v>
      </c>
      <c r="Z44" s="987">
        <v>1.2330459154777769E-2</v>
      </c>
      <c r="AA44" s="987">
        <v>4.2120188406120076E-3</v>
      </c>
      <c r="AB44" s="987">
        <v>1.0442700813310704E-2</v>
      </c>
      <c r="AC44" s="987">
        <v>2.0207212385301546E-2</v>
      </c>
      <c r="AD44" s="987">
        <v>7.6250826972342938E-3</v>
      </c>
      <c r="AE44" s="987">
        <v>5.4705967543075152E-3</v>
      </c>
      <c r="AF44" s="987">
        <v>1.0753841034997623E-3</v>
      </c>
      <c r="AG44" s="987">
        <v>6.8457008401456229E-3</v>
      </c>
      <c r="AH44" s="987">
        <v>5.1488651474482471E-3</v>
      </c>
      <c r="AI44" s="987">
        <v>2.1585286153967946E-3</v>
      </c>
      <c r="AJ44" s="987">
        <v>8.6234947077800522E-3</v>
      </c>
      <c r="AK44" s="987">
        <v>4.5217556770638882E-3</v>
      </c>
      <c r="AL44" s="987">
        <v>5.9746936529006716E-3</v>
      </c>
      <c r="AM44" s="987">
        <v>4.1007816962531762E-3</v>
      </c>
      <c r="AN44" s="987">
        <v>4.8934106791725177E-3</v>
      </c>
      <c r="AO44" s="987">
        <v>2.6758611442423042E-3</v>
      </c>
      <c r="AP44" s="987">
        <v>1.0017080709683928</v>
      </c>
      <c r="AQ44" s="1143">
        <v>1.2209938950373611</v>
      </c>
    </row>
    <row r="45" spans="2:43" ht="16.5" customHeight="1">
      <c r="B45" s="999"/>
      <c r="C45" s="998" t="s">
        <v>1141</v>
      </c>
      <c r="D45" s="638">
        <v>1.2635608073151794</v>
      </c>
      <c r="E45" s="639">
        <v>1.2537104096040668</v>
      </c>
      <c r="F45" s="639">
        <v>1.1452726188770928</v>
      </c>
      <c r="G45" s="639">
        <v>1.3228699929242924</v>
      </c>
      <c r="H45" s="639">
        <v>1.376551527221898</v>
      </c>
      <c r="I45" s="639">
        <v>1.214308033742854</v>
      </c>
      <c r="J45" s="639">
        <v>1.3689259620281251</v>
      </c>
      <c r="K45" s="639">
        <v>1.2063643150630561</v>
      </c>
      <c r="L45" s="639">
        <v>1.1795133882198383</v>
      </c>
      <c r="M45" s="639">
        <v>1.1980700029824232</v>
      </c>
      <c r="N45" s="639">
        <v>1.2565372849744596</v>
      </c>
      <c r="O45" s="639">
        <v>1.2393366899953373</v>
      </c>
      <c r="P45" s="639">
        <v>1.2580276923597733</v>
      </c>
      <c r="Q45" s="639">
        <v>1.1884763745933826</v>
      </c>
      <c r="R45" s="639">
        <v>1.1789906209675285</v>
      </c>
      <c r="S45" s="639">
        <v>1.1897525478298758</v>
      </c>
      <c r="T45" s="639">
        <v>1.1810711701968279</v>
      </c>
      <c r="U45" s="639">
        <v>1.1913873570390432</v>
      </c>
      <c r="V45" s="639">
        <v>1.1741021169173755</v>
      </c>
      <c r="W45" s="639">
        <v>1.163241280095221</v>
      </c>
      <c r="X45" s="639">
        <v>1.1230632811974022</v>
      </c>
      <c r="Y45" s="639">
        <v>1.2927923252826008</v>
      </c>
      <c r="Z45" s="639">
        <v>1.2606771054349231</v>
      </c>
      <c r="AA45" s="639">
        <v>1.279878533802091</v>
      </c>
      <c r="AB45" s="639">
        <v>1.4232592691083272</v>
      </c>
      <c r="AC45" s="639">
        <v>1.2673733585914484</v>
      </c>
      <c r="AD45" s="639">
        <v>1.2920873908587329</v>
      </c>
      <c r="AE45" s="639">
        <v>1.2480321445842204</v>
      </c>
      <c r="AF45" s="639">
        <v>1.1200709221131133</v>
      </c>
      <c r="AG45" s="639">
        <v>1.3351020965313822</v>
      </c>
      <c r="AH45" s="639">
        <v>1.3796281948067477</v>
      </c>
      <c r="AI45" s="639">
        <v>1.2140980023004975</v>
      </c>
      <c r="AJ45" s="639">
        <v>1.1909758100479584</v>
      </c>
      <c r="AK45" s="639">
        <v>1.2004159910731973</v>
      </c>
      <c r="AL45" s="639">
        <v>1.2736555121972608</v>
      </c>
      <c r="AM45" s="639">
        <v>1.2133398732423437</v>
      </c>
      <c r="AN45" s="639">
        <v>1.3325197584223949</v>
      </c>
      <c r="AO45" s="639">
        <v>1.4064557588859505</v>
      </c>
      <c r="AP45" s="1142">
        <v>1.5486183584467561</v>
      </c>
      <c r="AQ45" s="946"/>
    </row>
  </sheetData>
  <sheetProtection algorithmName="SHA-512" hashValue="bqV3vYOVWXd84WQBkisgLP5wesqDQd8WbuDxVitWGdzg7qvKSco9gAXPq48Sl5XXRXIlx+hhvsIkrb5z46e1GQ==" saltValue="AJF+yy21OF9zQBCrjwPjag==" spinCount="100000" sheet="1"/>
  <mergeCells count="2">
    <mergeCell ref="B2:D2"/>
    <mergeCell ref="B4:C5"/>
  </mergeCells>
  <phoneticPr fontId="28"/>
  <pageMargins left="0.78740157480314965" right="0.78740157480314965" top="0.78740157480314965" bottom="0.78740157480314965" header="0" footer="0.19685039370078741"/>
  <pageSetup paperSize="8" scale="81" orientation="landscape" useFirstPageNumber="1" r:id="rId1"/>
  <headerFooter alignWithMargins="0">
    <oddFooter>&amp;C&amp;P / 2 ﾍﾟｰｼﾞ</oddFooter>
  </headerFooter>
  <colBreaks count="2" manualBreakCount="2">
    <brk id="21" min="1" max="41" man="1"/>
    <brk id="39" min="1" max="44"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BDF62-DF32-41D0-979E-676E15AEE8CD}">
  <sheetPr>
    <tabColor theme="0" tint="-0.249977111117893"/>
    <pageSetUpPr autoPageBreaks="0"/>
  </sheetPr>
  <dimension ref="B2:Y46"/>
  <sheetViews>
    <sheetView view="pageBreakPreview" zoomScaleNormal="100" zoomScaleSheetLayoutView="100" workbookViewId="0"/>
  </sheetViews>
  <sheetFormatPr defaultColWidth="13.5" defaultRowHeight="15" customHeight="1"/>
  <cols>
    <col min="1" max="1" width="2.1640625" style="800" customWidth="1"/>
    <col min="2" max="2" width="6.1640625" style="800" customWidth="1"/>
    <col min="3" max="3" width="30.1640625" style="800" customWidth="1"/>
    <col min="4" max="4" width="12.1640625" style="800" customWidth="1"/>
    <col min="5" max="5" width="14.1640625" style="800" customWidth="1"/>
    <col min="6" max="19" width="13.5" style="800" customWidth="1"/>
    <col min="20" max="25" width="13.5" style="800" hidden="1" customWidth="1"/>
    <col min="26" max="16384" width="13.5" style="800"/>
  </cols>
  <sheetData>
    <row r="2" spans="2:25" ht="20.25" customHeight="1">
      <c r="B2" s="1502" t="s">
        <v>924</v>
      </c>
      <c r="C2" s="1503"/>
      <c r="D2" s="1016"/>
    </row>
    <row r="3" spans="2:25" ht="18.75" customHeight="1">
      <c r="E3" s="788"/>
    </row>
    <row r="4" spans="2:25" ht="18.75" customHeight="1">
      <c r="B4" s="1753"/>
      <c r="C4" s="1754"/>
      <c r="D4" s="1015"/>
      <c r="E4" s="977"/>
    </row>
    <row r="5" spans="2:25" s="805" customFormat="1" ht="36" customHeight="1">
      <c r="B5" s="1755"/>
      <c r="C5" s="1756"/>
      <c r="D5" s="1014" t="s">
        <v>925</v>
      </c>
      <c r="E5" s="1013" t="s">
        <v>868</v>
      </c>
      <c r="T5" s="1005" t="s">
        <v>33</v>
      </c>
      <c r="U5" s="1005"/>
      <c r="V5" s="1005" t="s">
        <v>916</v>
      </c>
      <c r="W5" s="1005"/>
      <c r="X5" s="1005" t="s">
        <v>41</v>
      </c>
      <c r="Y5" s="1004"/>
    </row>
    <row r="6" spans="2:25" ht="18.75" customHeight="1">
      <c r="B6" s="796" t="s">
        <v>263</v>
      </c>
      <c r="C6" s="795" t="s">
        <v>0</v>
      </c>
      <c r="D6" s="1012">
        <f>'取引基本表 (3)'!AS6</f>
        <v>25305</v>
      </c>
      <c r="E6" s="1011">
        <f t="shared" ref="E6:E44" si="0">ROUND(D6/$D$45,6)</f>
        <v>1.1789000000000001E-2</v>
      </c>
      <c r="T6" s="994">
        <v>113706</v>
      </c>
      <c r="U6" s="993" t="s">
        <v>921</v>
      </c>
      <c r="V6" s="994">
        <v>124135</v>
      </c>
      <c r="W6" s="993" t="s">
        <v>921</v>
      </c>
      <c r="X6" s="994">
        <v>237841</v>
      </c>
      <c r="Y6" s="993" t="s">
        <v>921</v>
      </c>
    </row>
    <row r="7" spans="2:25" ht="18.75" customHeight="1">
      <c r="B7" s="776" t="s">
        <v>265</v>
      </c>
      <c r="C7" s="775" t="s">
        <v>574</v>
      </c>
      <c r="D7" s="1009">
        <f>'取引基本表 (3)'!AS7</f>
        <v>1243</v>
      </c>
      <c r="E7" s="1000">
        <f t="shared" si="0"/>
        <v>5.7899999999999998E-4</v>
      </c>
      <c r="T7" s="994"/>
      <c r="U7" s="993"/>
      <c r="V7" s="994"/>
      <c r="W7" s="993"/>
      <c r="X7" s="994"/>
      <c r="Y7" s="993"/>
    </row>
    <row r="8" spans="2:25" ht="18.75" customHeight="1">
      <c r="B8" s="776" t="s">
        <v>267</v>
      </c>
      <c r="C8" s="775" t="s">
        <v>575</v>
      </c>
      <c r="D8" s="1009">
        <f>'取引基本表 (3)'!AS8</f>
        <v>2353</v>
      </c>
      <c r="E8" s="1000">
        <f t="shared" si="0"/>
        <v>1.096E-3</v>
      </c>
      <c r="T8" s="994"/>
      <c r="U8" s="993"/>
      <c r="V8" s="994"/>
      <c r="W8" s="993"/>
      <c r="X8" s="994"/>
      <c r="Y8" s="993"/>
    </row>
    <row r="9" spans="2:25" ht="18.75" customHeight="1">
      <c r="B9" s="776" t="s">
        <v>268</v>
      </c>
      <c r="C9" s="775" t="s">
        <v>3</v>
      </c>
      <c r="D9" s="1009">
        <f>'取引基本表 (3)'!AS9</f>
        <v>0</v>
      </c>
      <c r="E9" s="1000">
        <f t="shared" si="0"/>
        <v>0</v>
      </c>
      <c r="T9" s="994"/>
      <c r="U9" s="993"/>
      <c r="V9" s="994"/>
      <c r="W9" s="993"/>
      <c r="X9" s="994"/>
      <c r="Y9" s="993"/>
    </row>
    <row r="10" spans="2:25" ht="18.75" customHeight="1">
      <c r="B10" s="776" t="s">
        <v>269</v>
      </c>
      <c r="C10" s="775" t="s">
        <v>4</v>
      </c>
      <c r="D10" s="1009">
        <f>'取引基本表 (3)'!AS10</f>
        <v>213956</v>
      </c>
      <c r="E10" s="1000">
        <f t="shared" si="0"/>
        <v>9.9676000000000001E-2</v>
      </c>
      <c r="T10" s="994"/>
      <c r="U10" s="993"/>
      <c r="V10" s="994"/>
      <c r="W10" s="993"/>
      <c r="X10" s="994"/>
      <c r="Y10" s="993"/>
    </row>
    <row r="11" spans="2:25" ht="18.75" customHeight="1">
      <c r="B11" s="776" t="s">
        <v>271</v>
      </c>
      <c r="C11" s="775" t="s">
        <v>5</v>
      </c>
      <c r="D11" s="1009">
        <f>'取引基本表 (3)'!AS11</f>
        <v>68464</v>
      </c>
      <c r="E11" s="1000">
        <f t="shared" si="0"/>
        <v>3.1896000000000001E-2</v>
      </c>
      <c r="T11" s="994"/>
      <c r="U11" s="993"/>
      <c r="V11" s="994"/>
      <c r="W11" s="993"/>
      <c r="X11" s="994"/>
      <c r="Y11" s="993"/>
    </row>
    <row r="12" spans="2:25" ht="18.75" customHeight="1">
      <c r="B12" s="776" t="s">
        <v>273</v>
      </c>
      <c r="C12" s="777" t="s">
        <v>6</v>
      </c>
      <c r="D12" s="1009">
        <f>'取引基本表 (3)'!AS12</f>
        <v>3432</v>
      </c>
      <c r="E12" s="1000">
        <f t="shared" si="0"/>
        <v>1.5989999999999999E-3</v>
      </c>
      <c r="T12" s="994"/>
      <c r="U12" s="993"/>
      <c r="V12" s="994"/>
      <c r="W12" s="993"/>
      <c r="X12" s="994"/>
      <c r="Y12" s="993"/>
    </row>
    <row r="13" spans="2:25" ht="18.75" customHeight="1">
      <c r="B13" s="776" t="s">
        <v>274</v>
      </c>
      <c r="C13" s="775" t="s">
        <v>7</v>
      </c>
      <c r="D13" s="1009">
        <f>'取引基本表 (3)'!AS13</f>
        <v>17987</v>
      </c>
      <c r="E13" s="1000">
        <f t="shared" si="0"/>
        <v>8.3800000000000003E-3</v>
      </c>
      <c r="T13" s="994"/>
      <c r="U13" s="993"/>
      <c r="V13" s="994"/>
      <c r="W13" s="993"/>
      <c r="X13" s="994"/>
      <c r="Y13" s="993"/>
    </row>
    <row r="14" spans="2:25" ht="18.75" customHeight="1">
      <c r="B14" s="776" t="s">
        <v>277</v>
      </c>
      <c r="C14" s="777" t="s">
        <v>8</v>
      </c>
      <c r="D14" s="1009">
        <f>'取引基本表 (3)'!AS14</f>
        <v>35892</v>
      </c>
      <c r="E14" s="1000">
        <f t="shared" si="0"/>
        <v>1.6721E-2</v>
      </c>
      <c r="T14" s="994"/>
      <c r="U14" s="993"/>
      <c r="V14" s="994"/>
      <c r="W14" s="993"/>
      <c r="X14" s="994"/>
      <c r="Y14" s="993"/>
    </row>
    <row r="15" spans="2:25" ht="18.75" customHeight="1">
      <c r="B15" s="776" t="s">
        <v>120</v>
      </c>
      <c r="C15" s="777" t="s">
        <v>576</v>
      </c>
      <c r="D15" s="1009">
        <f>'取引基本表 (3)'!AS15</f>
        <v>6444</v>
      </c>
      <c r="E15" s="1000">
        <f t="shared" si="0"/>
        <v>3.0019999999999999E-3</v>
      </c>
      <c r="T15" s="994"/>
      <c r="U15" s="993"/>
      <c r="V15" s="994"/>
      <c r="W15" s="993"/>
      <c r="X15" s="994"/>
      <c r="Y15" s="993"/>
    </row>
    <row r="16" spans="2:25" ht="18.75" customHeight="1">
      <c r="B16" s="776" t="s">
        <v>121</v>
      </c>
      <c r="C16" s="775" t="s">
        <v>9</v>
      </c>
      <c r="D16" s="1009">
        <f>'取引基本表 (3)'!AS16</f>
        <v>992</v>
      </c>
      <c r="E16" s="1000">
        <f t="shared" si="0"/>
        <v>4.6200000000000001E-4</v>
      </c>
      <c r="T16" s="994"/>
      <c r="U16" s="993"/>
      <c r="V16" s="994"/>
      <c r="W16" s="993"/>
      <c r="X16" s="994"/>
      <c r="Y16" s="993"/>
    </row>
    <row r="17" spans="2:25" ht="18.75" customHeight="1">
      <c r="B17" s="776" t="s">
        <v>123</v>
      </c>
      <c r="C17" s="775" t="s">
        <v>10</v>
      </c>
      <c r="D17" s="1009">
        <f>'取引基本表 (3)'!AS17</f>
        <v>-147</v>
      </c>
      <c r="E17" s="1000">
        <f t="shared" si="0"/>
        <v>-6.7999999999999999E-5</v>
      </c>
      <c r="T17" s="994"/>
      <c r="U17" s="993"/>
      <c r="V17" s="994"/>
      <c r="W17" s="993"/>
      <c r="X17" s="994"/>
      <c r="Y17" s="993"/>
    </row>
    <row r="18" spans="2:25" ht="18.75" customHeight="1">
      <c r="B18" s="776" t="s">
        <v>125</v>
      </c>
      <c r="C18" s="775" t="s">
        <v>11</v>
      </c>
      <c r="D18" s="1009">
        <f>'取引基本表 (3)'!AS18</f>
        <v>1206</v>
      </c>
      <c r="E18" s="1000">
        <f t="shared" si="0"/>
        <v>5.62E-4</v>
      </c>
      <c r="T18" s="994"/>
      <c r="U18" s="993"/>
      <c r="V18" s="994"/>
      <c r="W18" s="993"/>
      <c r="X18" s="994"/>
      <c r="Y18" s="993"/>
    </row>
    <row r="19" spans="2:25" ht="18.75" customHeight="1">
      <c r="B19" s="776" t="s">
        <v>127</v>
      </c>
      <c r="C19" s="775" t="s">
        <v>12</v>
      </c>
      <c r="D19" s="1009">
        <f>'取引基本表 (3)'!AS19</f>
        <v>1984</v>
      </c>
      <c r="E19" s="1000">
        <f t="shared" si="0"/>
        <v>9.2400000000000002E-4</v>
      </c>
      <c r="T19" s="994"/>
      <c r="U19" s="993"/>
      <c r="V19" s="994"/>
      <c r="W19" s="993"/>
      <c r="X19" s="994"/>
      <c r="Y19" s="993"/>
    </row>
    <row r="20" spans="2:25" ht="18.75" customHeight="1">
      <c r="B20" s="776" t="s">
        <v>128</v>
      </c>
      <c r="C20" s="775" t="s">
        <v>418</v>
      </c>
      <c r="D20" s="1009">
        <f>'取引基本表 (3)'!AS20</f>
        <v>95</v>
      </c>
      <c r="E20" s="1000">
        <f t="shared" si="0"/>
        <v>4.3999999999999999E-5</v>
      </c>
      <c r="T20" s="994"/>
      <c r="U20" s="993"/>
      <c r="V20" s="994"/>
      <c r="W20" s="993"/>
      <c r="X20" s="994"/>
      <c r="Y20" s="993"/>
    </row>
    <row r="21" spans="2:25" ht="18.75" customHeight="1">
      <c r="B21" s="776" t="s">
        <v>129</v>
      </c>
      <c r="C21" s="775" t="s">
        <v>419</v>
      </c>
      <c r="D21" s="1009">
        <f>'取引基本表 (3)'!AS21</f>
        <v>55</v>
      </c>
      <c r="E21" s="1000">
        <f t="shared" si="0"/>
        <v>2.5999999999999998E-5</v>
      </c>
      <c r="T21" s="994"/>
      <c r="U21" s="993"/>
      <c r="V21" s="994"/>
      <c r="W21" s="993"/>
      <c r="X21" s="994"/>
      <c r="Y21" s="993"/>
    </row>
    <row r="22" spans="2:25" ht="18.75" customHeight="1">
      <c r="B22" s="776" t="s">
        <v>131</v>
      </c>
      <c r="C22" s="775" t="s">
        <v>420</v>
      </c>
      <c r="D22" s="1009">
        <f>'取引基本表 (3)'!AS22</f>
        <v>722</v>
      </c>
      <c r="E22" s="1000">
        <f t="shared" si="0"/>
        <v>3.3599999999999998E-4</v>
      </c>
      <c r="T22" s="994"/>
      <c r="U22" s="993"/>
      <c r="V22" s="994"/>
      <c r="W22" s="993"/>
      <c r="X22" s="994"/>
      <c r="Y22" s="993"/>
    </row>
    <row r="23" spans="2:25" ht="18.75" customHeight="1">
      <c r="B23" s="776" t="s">
        <v>133</v>
      </c>
      <c r="C23" s="775" t="s">
        <v>14</v>
      </c>
      <c r="D23" s="1009">
        <f>'取引基本表 (3)'!AS23</f>
        <v>1119</v>
      </c>
      <c r="E23" s="1000">
        <f t="shared" si="0"/>
        <v>5.2099999999999998E-4</v>
      </c>
      <c r="T23" s="994"/>
      <c r="U23" s="993"/>
      <c r="V23" s="994"/>
      <c r="W23" s="993"/>
      <c r="X23" s="994"/>
      <c r="Y23" s="993"/>
    </row>
    <row r="24" spans="2:25" ht="18.75" customHeight="1">
      <c r="B24" s="776" t="s">
        <v>135</v>
      </c>
      <c r="C24" s="775" t="s">
        <v>13</v>
      </c>
      <c r="D24" s="1009">
        <f>'取引基本表 (3)'!AS24</f>
        <v>22302</v>
      </c>
      <c r="E24" s="1000">
        <f t="shared" si="0"/>
        <v>1.039E-2</v>
      </c>
      <c r="T24" s="994"/>
      <c r="U24" s="993"/>
      <c r="V24" s="994"/>
      <c r="W24" s="993"/>
      <c r="X24" s="994"/>
      <c r="Y24" s="993"/>
    </row>
    <row r="25" spans="2:25" ht="18.75" customHeight="1">
      <c r="B25" s="776" t="s">
        <v>136</v>
      </c>
      <c r="C25" s="775" t="s">
        <v>577</v>
      </c>
      <c r="D25" s="1009">
        <f>'取引基本表 (3)'!AS25</f>
        <v>24690</v>
      </c>
      <c r="E25" s="1000">
        <f t="shared" si="0"/>
        <v>1.1502E-2</v>
      </c>
      <c r="T25" s="994"/>
      <c r="U25" s="993"/>
      <c r="V25" s="994"/>
      <c r="W25" s="993"/>
      <c r="X25" s="994"/>
      <c r="Y25" s="993"/>
    </row>
    <row r="26" spans="2:25" ht="18.75" customHeight="1">
      <c r="B26" s="776" t="s">
        <v>138</v>
      </c>
      <c r="C26" s="775" t="s">
        <v>15</v>
      </c>
      <c r="D26" s="1009">
        <f>'取引基本表 (3)'!AS26</f>
        <v>42301</v>
      </c>
      <c r="E26" s="1000">
        <f t="shared" si="0"/>
        <v>1.9706999999999999E-2</v>
      </c>
      <c r="T26" s="994">
        <v>23686</v>
      </c>
      <c r="U26" s="993" t="s">
        <v>921</v>
      </c>
      <c r="V26" s="994">
        <v>19464</v>
      </c>
      <c r="W26" s="993" t="s">
        <v>921</v>
      </c>
      <c r="X26" s="994">
        <v>43150</v>
      </c>
      <c r="Y26" s="993" t="s">
        <v>921</v>
      </c>
    </row>
    <row r="27" spans="2:25" ht="18.75" customHeight="1">
      <c r="B27" s="776" t="s">
        <v>139</v>
      </c>
      <c r="C27" s="775" t="s">
        <v>16</v>
      </c>
      <c r="D27" s="1009">
        <f>'取引基本表 (3)'!AS27</f>
        <v>21945</v>
      </c>
      <c r="E27" s="1000">
        <f t="shared" si="0"/>
        <v>1.0224E-2</v>
      </c>
      <c r="T27" s="994">
        <v>5652</v>
      </c>
      <c r="U27" s="993" t="s">
        <v>921</v>
      </c>
      <c r="V27" s="994">
        <v>63</v>
      </c>
      <c r="W27" s="993" t="s">
        <v>921</v>
      </c>
      <c r="X27" s="994">
        <v>5715</v>
      </c>
      <c r="Y27" s="993" t="s">
        <v>921</v>
      </c>
    </row>
    <row r="28" spans="2:25" ht="18.75" customHeight="1">
      <c r="B28" s="776" t="s">
        <v>140</v>
      </c>
      <c r="C28" s="775" t="s">
        <v>17</v>
      </c>
      <c r="D28" s="1009">
        <f>'取引基本表 (3)'!AS28</f>
        <v>0</v>
      </c>
      <c r="E28" s="1000">
        <f t="shared" si="0"/>
        <v>0</v>
      </c>
      <c r="T28" s="994">
        <v>58066</v>
      </c>
      <c r="U28" s="993" t="s">
        <v>921</v>
      </c>
      <c r="V28" s="994">
        <v>-31758</v>
      </c>
      <c r="W28" s="993" t="s">
        <v>921</v>
      </c>
      <c r="X28" s="994">
        <v>26308</v>
      </c>
      <c r="Y28" s="993" t="s">
        <v>921</v>
      </c>
    </row>
    <row r="29" spans="2:25" ht="18.75" customHeight="1">
      <c r="B29" s="776" t="s">
        <v>141</v>
      </c>
      <c r="C29" s="775" t="s">
        <v>18</v>
      </c>
      <c r="D29" s="1009">
        <f>'取引基本表 (3)'!AS29</f>
        <v>48966</v>
      </c>
      <c r="E29" s="1000">
        <f t="shared" si="0"/>
        <v>2.2811999999999999E-2</v>
      </c>
      <c r="T29" s="994">
        <v>1243603</v>
      </c>
      <c r="U29" s="993" t="s">
        <v>921</v>
      </c>
      <c r="V29" s="994">
        <v>592005</v>
      </c>
      <c r="W29" s="993" t="s">
        <v>921</v>
      </c>
      <c r="X29" s="994">
        <v>1835608</v>
      </c>
      <c r="Y29" s="993" t="s">
        <v>921</v>
      </c>
    </row>
    <row r="30" spans="2:25" ht="18.75" customHeight="1">
      <c r="B30" s="776" t="s">
        <v>143</v>
      </c>
      <c r="C30" s="775" t="s">
        <v>29</v>
      </c>
      <c r="D30" s="1009">
        <f>'取引基本表 (3)'!AS30</f>
        <v>14113</v>
      </c>
      <c r="E30" s="1000">
        <f t="shared" si="0"/>
        <v>6.5750000000000001E-3</v>
      </c>
      <c r="T30" s="994">
        <v>72778</v>
      </c>
      <c r="U30" s="993" t="s">
        <v>921</v>
      </c>
      <c r="V30" s="994">
        <v>743586</v>
      </c>
      <c r="W30" s="993" t="s">
        <v>921</v>
      </c>
      <c r="X30" s="994">
        <v>816364</v>
      </c>
      <c r="Y30" s="993" t="s">
        <v>921</v>
      </c>
    </row>
    <row r="31" spans="2:25" ht="18.75" customHeight="1">
      <c r="B31" s="776" t="s">
        <v>145</v>
      </c>
      <c r="C31" s="775" t="s">
        <v>30</v>
      </c>
      <c r="D31" s="1009">
        <f>'取引基本表 (3)'!AS31</f>
        <v>2240</v>
      </c>
      <c r="E31" s="1000">
        <f t="shared" si="0"/>
        <v>1.044E-3</v>
      </c>
      <c r="T31" s="994">
        <v>135809</v>
      </c>
      <c r="U31" s="993" t="s">
        <v>921</v>
      </c>
      <c r="V31" s="994">
        <v>135205</v>
      </c>
      <c r="W31" s="993" t="s">
        <v>921</v>
      </c>
      <c r="X31" s="994">
        <v>271014</v>
      </c>
      <c r="Y31" s="993" t="s">
        <v>921</v>
      </c>
    </row>
    <row r="32" spans="2:25" ht="18.75" customHeight="1">
      <c r="B32" s="776" t="s">
        <v>146</v>
      </c>
      <c r="C32" s="775" t="s">
        <v>19</v>
      </c>
      <c r="D32" s="1009">
        <f>'取引基本表 (3)'!AS32</f>
        <v>343776</v>
      </c>
      <c r="E32" s="1000">
        <f t="shared" si="0"/>
        <v>0.16015599999999999</v>
      </c>
      <c r="T32" s="994">
        <v>256366</v>
      </c>
      <c r="U32" s="993" t="s">
        <v>921</v>
      </c>
      <c r="V32" s="994">
        <v>477880</v>
      </c>
      <c r="W32" s="993" t="s">
        <v>921</v>
      </c>
      <c r="X32" s="994">
        <v>734246</v>
      </c>
      <c r="Y32" s="993" t="s">
        <v>921</v>
      </c>
    </row>
    <row r="33" spans="2:25" ht="18.75" customHeight="1">
      <c r="B33" s="776" t="s">
        <v>147</v>
      </c>
      <c r="C33" s="775" t="s">
        <v>20</v>
      </c>
      <c r="D33" s="1009">
        <f>'取引基本表 (3)'!AS33</f>
        <v>138525</v>
      </c>
      <c r="E33" s="1000">
        <f t="shared" si="0"/>
        <v>6.4534999999999995E-2</v>
      </c>
      <c r="T33" s="994">
        <v>196941</v>
      </c>
      <c r="U33" s="993" t="s">
        <v>921</v>
      </c>
      <c r="V33" s="994">
        <v>65423</v>
      </c>
      <c r="W33" s="993" t="s">
        <v>921</v>
      </c>
      <c r="X33" s="994">
        <v>262364</v>
      </c>
      <c r="Y33" s="993" t="s">
        <v>921</v>
      </c>
    </row>
    <row r="34" spans="2:25" ht="18.75" customHeight="1">
      <c r="B34" s="776" t="s">
        <v>149</v>
      </c>
      <c r="C34" s="775" t="s">
        <v>21</v>
      </c>
      <c r="D34" s="1009">
        <f>'取引基本表 (3)'!AS34</f>
        <v>378781</v>
      </c>
      <c r="E34" s="1000">
        <f t="shared" si="0"/>
        <v>0.17646400000000001</v>
      </c>
      <c r="T34" s="994">
        <v>60876</v>
      </c>
      <c r="U34" s="993" t="s">
        <v>921</v>
      </c>
      <c r="V34" s="994">
        <v>441564</v>
      </c>
      <c r="W34" s="993" t="s">
        <v>921</v>
      </c>
      <c r="X34" s="994">
        <v>502440</v>
      </c>
      <c r="Y34" s="993" t="s">
        <v>921</v>
      </c>
    </row>
    <row r="35" spans="2:25" ht="18.75" customHeight="1">
      <c r="B35" s="776" t="s">
        <v>151</v>
      </c>
      <c r="C35" s="775" t="s">
        <v>32</v>
      </c>
      <c r="D35" s="1009">
        <f>'取引基本表 (3)'!AS35</f>
        <v>77460</v>
      </c>
      <c r="E35" s="1000">
        <f t="shared" si="0"/>
        <v>3.6087000000000001E-2</v>
      </c>
      <c r="T35" s="994">
        <v>226431</v>
      </c>
      <c r="U35" s="993" t="s">
        <v>921</v>
      </c>
      <c r="V35" s="994">
        <v>77818</v>
      </c>
      <c r="W35" s="993" t="s">
        <v>921</v>
      </c>
      <c r="X35" s="994">
        <v>304249</v>
      </c>
      <c r="Y35" s="993" t="s">
        <v>921</v>
      </c>
    </row>
    <row r="36" spans="2:25" ht="18.75" customHeight="1">
      <c r="B36" s="776" t="s">
        <v>153</v>
      </c>
      <c r="C36" s="775" t="s">
        <v>22</v>
      </c>
      <c r="D36" s="1009">
        <f>'取引基本表 (3)'!AS36</f>
        <v>97816</v>
      </c>
      <c r="E36" s="1000">
        <f t="shared" si="0"/>
        <v>4.5569999999999999E-2</v>
      </c>
      <c r="T36" s="994">
        <v>97660</v>
      </c>
      <c r="U36" s="993" t="s">
        <v>921</v>
      </c>
      <c r="V36" s="994">
        <v>47107</v>
      </c>
      <c r="W36" s="993" t="s">
        <v>921</v>
      </c>
      <c r="X36" s="994">
        <v>144767</v>
      </c>
      <c r="Y36" s="993" t="s">
        <v>921</v>
      </c>
    </row>
    <row r="37" spans="2:25" ht="18.75" customHeight="1">
      <c r="B37" s="776" t="s">
        <v>155</v>
      </c>
      <c r="C37" s="775" t="s">
        <v>23</v>
      </c>
      <c r="D37" s="1009">
        <f>'取引基本表 (3)'!AS37</f>
        <v>8337</v>
      </c>
      <c r="E37" s="1000">
        <f t="shared" si="0"/>
        <v>3.8839999999999999E-3</v>
      </c>
      <c r="T37" s="994">
        <v>4654</v>
      </c>
      <c r="U37" s="993" t="s">
        <v>921</v>
      </c>
      <c r="V37" s="994">
        <v>348871</v>
      </c>
      <c r="W37" s="993" t="s">
        <v>921</v>
      </c>
      <c r="X37" s="994">
        <v>353525</v>
      </c>
      <c r="Y37" s="993" t="s">
        <v>921</v>
      </c>
    </row>
    <row r="38" spans="2:25" ht="18.75" customHeight="1">
      <c r="B38" s="776" t="s">
        <v>156</v>
      </c>
      <c r="C38" s="775" t="s">
        <v>24</v>
      </c>
      <c r="D38" s="1009">
        <f>'取引基本表 (3)'!AS38</f>
        <v>29660</v>
      </c>
      <c r="E38" s="1000">
        <f t="shared" si="0"/>
        <v>1.3818E-2</v>
      </c>
      <c r="T38" s="994">
        <v>560973</v>
      </c>
      <c r="U38" s="993" t="s">
        <v>921</v>
      </c>
      <c r="V38" s="994">
        <v>902791</v>
      </c>
      <c r="W38" s="993" t="s">
        <v>921</v>
      </c>
      <c r="X38" s="994">
        <v>1463764</v>
      </c>
      <c r="Y38" s="993" t="s">
        <v>921</v>
      </c>
    </row>
    <row r="39" spans="2:25" ht="18.75" customHeight="1">
      <c r="B39" s="776" t="s">
        <v>158</v>
      </c>
      <c r="C39" s="775" t="s">
        <v>31</v>
      </c>
      <c r="D39" s="1009">
        <f>'取引基本表 (3)'!AS39</f>
        <v>144008</v>
      </c>
      <c r="E39" s="1000">
        <f t="shared" si="0"/>
        <v>6.7088999999999996E-2</v>
      </c>
      <c r="T39" s="994">
        <v>38423</v>
      </c>
      <c r="U39" s="993" t="s">
        <v>921</v>
      </c>
      <c r="V39" s="994">
        <v>-10674</v>
      </c>
      <c r="W39" s="993" t="s">
        <v>921</v>
      </c>
      <c r="X39" s="994">
        <v>27749</v>
      </c>
      <c r="Y39" s="993" t="s">
        <v>921</v>
      </c>
    </row>
    <row r="40" spans="2:25" ht="18.75" customHeight="1">
      <c r="B40" s="776" t="s">
        <v>160</v>
      </c>
      <c r="C40" s="1010" t="s">
        <v>447</v>
      </c>
      <c r="D40" s="1009">
        <f>'取引基本表 (3)'!AS40</f>
        <v>34484</v>
      </c>
      <c r="E40" s="1000">
        <f t="shared" si="0"/>
        <v>1.6064999999999999E-2</v>
      </c>
      <c r="T40" s="994"/>
      <c r="U40" s="993"/>
      <c r="V40" s="994"/>
      <c r="W40" s="993"/>
      <c r="X40" s="994"/>
      <c r="Y40" s="993"/>
    </row>
    <row r="41" spans="2:25" ht="18.75" customHeight="1">
      <c r="B41" s="776" t="s">
        <v>162</v>
      </c>
      <c r="C41" s="775" t="s">
        <v>25</v>
      </c>
      <c r="D41" s="1009">
        <f>'取引基本表 (3)'!AS41</f>
        <v>27237</v>
      </c>
      <c r="E41" s="1000">
        <f t="shared" si="0"/>
        <v>1.2689000000000001E-2</v>
      </c>
      <c r="T41" s="994"/>
      <c r="U41" s="993"/>
      <c r="V41" s="994"/>
      <c r="W41" s="993"/>
      <c r="X41" s="994"/>
      <c r="Y41" s="993"/>
    </row>
    <row r="42" spans="2:25" ht="18.75" customHeight="1">
      <c r="B42" s="776">
        <v>37</v>
      </c>
      <c r="C42" s="775" t="s">
        <v>26</v>
      </c>
      <c r="D42" s="1009">
        <f>'取引基本表 (3)'!AS42</f>
        <v>308694</v>
      </c>
      <c r="E42" s="1000">
        <f t="shared" si="0"/>
        <v>0.143812</v>
      </c>
      <c r="T42" s="994"/>
      <c r="U42" s="993"/>
      <c r="V42" s="994"/>
      <c r="W42" s="993"/>
      <c r="X42" s="994"/>
      <c r="Y42" s="993"/>
    </row>
    <row r="43" spans="2:25" ht="18.75" customHeight="1">
      <c r="B43" s="776">
        <v>38</v>
      </c>
      <c r="C43" s="775" t="s">
        <v>27</v>
      </c>
      <c r="D43" s="1009">
        <f>'取引基本表 (3)'!AS43</f>
        <v>0</v>
      </c>
      <c r="E43" s="1000">
        <f t="shared" si="0"/>
        <v>0</v>
      </c>
      <c r="T43" s="994"/>
      <c r="U43" s="993"/>
      <c r="V43" s="994"/>
      <c r="W43" s="993"/>
      <c r="X43" s="994"/>
      <c r="Y43" s="993"/>
    </row>
    <row r="44" spans="2:25" ht="18.75" customHeight="1">
      <c r="B44" s="776">
        <v>39</v>
      </c>
      <c r="C44" s="775" t="s">
        <v>28</v>
      </c>
      <c r="D44" s="1009">
        <f>'取引基本表 (3)'!AS44</f>
        <v>72</v>
      </c>
      <c r="E44" s="1000">
        <f t="shared" si="0"/>
        <v>3.4E-5</v>
      </c>
      <c r="T44" s="994"/>
      <c r="U44" s="993"/>
      <c r="V44" s="994"/>
      <c r="W44" s="993"/>
      <c r="X44" s="994"/>
      <c r="Y44" s="993"/>
    </row>
    <row r="45" spans="2:25" ht="18.75" customHeight="1">
      <c r="B45" s="999" t="s">
        <v>926</v>
      </c>
      <c r="C45" s="1008" t="s">
        <v>33</v>
      </c>
      <c r="D45" s="1007">
        <f>SUM(D6:D44)</f>
        <v>2146509</v>
      </c>
      <c r="E45" s="1006">
        <f>SUM(E6:E44)</f>
        <v>1.0000020000000001</v>
      </c>
      <c r="F45" s="995"/>
      <c r="T45" s="994">
        <v>3095624</v>
      </c>
      <c r="U45" s="993" t="s">
        <v>921</v>
      </c>
      <c r="V45" s="994">
        <v>3933480</v>
      </c>
      <c r="W45" s="993" t="s">
        <v>921</v>
      </c>
      <c r="X45" s="994">
        <v>7029104</v>
      </c>
      <c r="Y45" s="993" t="s">
        <v>921</v>
      </c>
    </row>
    <row r="46" spans="2:25" ht="18.75" customHeight="1"/>
  </sheetData>
  <sheetProtection algorithmName="SHA-512" hashValue="1X+jMLVfuYtadaSSO3dnBlGzJUUACg216wsYM2EIy5FCq7LiNflDpZNArcDsPi8IXpxsuHSpUnYBKN5p65ploQ==" saltValue="HWOFdHHcKhk2hkwq51invQ==" spinCount="100000" sheet="1"/>
  <mergeCells count="2">
    <mergeCell ref="B2:C2"/>
    <mergeCell ref="B4:C5"/>
  </mergeCells>
  <phoneticPr fontId="28"/>
  <pageMargins left="0.78740157480314965" right="0.78740157480314965" top="0.78740157480314965" bottom="0.78740157480314965" header="0" footer="0.19685039370078741"/>
  <pageSetup paperSize="9" scale="92" orientation="portrait" useFirstPageNumber="1" r:id="rId1"/>
  <headerFooter alignWithMargins="0">
    <oddFooter>&amp;C&amp;P / 1 ページ</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E6E1E-EC77-46D4-8527-DC70D8E68B1B}">
  <sheetPr>
    <tabColor theme="0" tint="-0.249977111117893"/>
  </sheetPr>
  <dimension ref="B2:X44"/>
  <sheetViews>
    <sheetView view="pageBreakPreview" zoomScale="115" zoomScaleNormal="100" zoomScaleSheetLayoutView="115" workbookViewId="0"/>
  </sheetViews>
  <sheetFormatPr defaultColWidth="13.5" defaultRowHeight="15" customHeight="1"/>
  <cols>
    <col min="1" max="1" width="2.1640625" style="800" customWidth="1"/>
    <col min="2" max="2" width="6.1640625" style="800" customWidth="1"/>
    <col min="3" max="3" width="36.33203125" style="800" bestFit="1" customWidth="1"/>
    <col min="4" max="4" width="14.1640625" style="800" customWidth="1"/>
    <col min="5" max="18" width="13.5" style="800" customWidth="1"/>
    <col min="19" max="24" width="13.5" style="800" hidden="1" customWidth="1"/>
    <col min="25" max="16384" width="13.5" style="800"/>
  </cols>
  <sheetData>
    <row r="2" spans="2:24" ht="20.25" customHeight="1">
      <c r="B2" s="1502" t="s">
        <v>930</v>
      </c>
      <c r="C2" s="1503"/>
    </row>
    <row r="3" spans="2:24" ht="18.75" customHeight="1">
      <c r="D3" s="788" t="s">
        <v>568</v>
      </c>
    </row>
    <row r="4" spans="2:24" ht="18.75" customHeight="1">
      <c r="B4" s="1751"/>
      <c r="C4" s="1751"/>
      <c r="D4" s="1037"/>
    </row>
    <row r="5" spans="2:24" s="805" customFormat="1" ht="36" customHeight="1">
      <c r="B5" s="1752"/>
      <c r="C5" s="1752"/>
      <c r="D5" s="1036" t="s">
        <v>751</v>
      </c>
      <c r="S5" s="1005" t="s">
        <v>33</v>
      </c>
      <c r="T5" s="1005"/>
      <c r="U5" s="1005" t="s">
        <v>916</v>
      </c>
      <c r="V5" s="1005"/>
      <c r="W5" s="1005" t="s">
        <v>41</v>
      </c>
      <c r="X5" s="1004"/>
    </row>
    <row r="6" spans="2:24" ht="18.75" customHeight="1">
      <c r="B6" s="776" t="s">
        <v>263</v>
      </c>
      <c r="C6" s="931" t="s">
        <v>0</v>
      </c>
      <c r="D6" s="1035">
        <f t="array" ref="D6:D44">MMULT('開放経済型逆行列係数 (3)'!D6:AP44,★波及効果計算ｼｰﾄ!P8:P46)</f>
        <v>0</v>
      </c>
      <c r="S6" s="994">
        <v>113706</v>
      </c>
      <c r="T6" s="993" t="s">
        <v>921</v>
      </c>
      <c r="U6" s="994">
        <v>124135</v>
      </c>
      <c r="V6" s="993" t="s">
        <v>921</v>
      </c>
      <c r="W6" s="994">
        <v>237841</v>
      </c>
      <c r="X6" s="993" t="s">
        <v>921</v>
      </c>
    </row>
    <row r="7" spans="2:24" ht="18.75" customHeight="1">
      <c r="B7" s="776" t="s">
        <v>265</v>
      </c>
      <c r="C7" s="928" t="s">
        <v>574</v>
      </c>
      <c r="D7" s="1034">
        <v>0</v>
      </c>
      <c r="S7" s="994"/>
      <c r="T7" s="993"/>
      <c r="U7" s="994"/>
      <c r="V7" s="993"/>
      <c r="W7" s="994"/>
      <c r="X7" s="993"/>
    </row>
    <row r="8" spans="2:24" ht="18.75" customHeight="1">
      <c r="B8" s="776" t="s">
        <v>267</v>
      </c>
      <c r="C8" s="928" t="s">
        <v>575</v>
      </c>
      <c r="D8" s="1034">
        <v>0</v>
      </c>
      <c r="S8" s="994"/>
      <c r="T8" s="993"/>
      <c r="U8" s="994"/>
      <c r="V8" s="993"/>
      <c r="W8" s="994"/>
      <c r="X8" s="993"/>
    </row>
    <row r="9" spans="2:24" ht="18.75" customHeight="1">
      <c r="B9" s="776" t="s">
        <v>268</v>
      </c>
      <c r="C9" s="928" t="s">
        <v>3</v>
      </c>
      <c r="D9" s="1034">
        <v>0</v>
      </c>
      <c r="S9" s="994"/>
      <c r="T9" s="993"/>
      <c r="U9" s="994"/>
      <c r="V9" s="993"/>
      <c r="W9" s="994"/>
      <c r="X9" s="993"/>
    </row>
    <row r="10" spans="2:24" ht="18.75" customHeight="1">
      <c r="B10" s="776" t="s">
        <v>269</v>
      </c>
      <c r="C10" s="928" t="s">
        <v>4</v>
      </c>
      <c r="D10" s="1034">
        <v>0</v>
      </c>
      <c r="S10" s="994"/>
      <c r="T10" s="993"/>
      <c r="U10" s="994"/>
      <c r="V10" s="993"/>
      <c r="W10" s="994"/>
      <c r="X10" s="993"/>
    </row>
    <row r="11" spans="2:24" ht="18.75" customHeight="1">
      <c r="B11" s="776" t="s">
        <v>271</v>
      </c>
      <c r="C11" s="928" t="s">
        <v>5</v>
      </c>
      <c r="D11" s="1034">
        <v>0</v>
      </c>
      <c r="S11" s="994"/>
      <c r="T11" s="993"/>
      <c r="U11" s="994"/>
      <c r="V11" s="993"/>
      <c r="W11" s="994"/>
      <c r="X11" s="993"/>
    </row>
    <row r="12" spans="2:24" ht="18.75" customHeight="1">
      <c r="B12" s="776" t="s">
        <v>273</v>
      </c>
      <c r="C12" s="929" t="s">
        <v>6</v>
      </c>
      <c r="D12" s="1034">
        <v>0</v>
      </c>
      <c r="S12" s="994"/>
      <c r="T12" s="993"/>
      <c r="U12" s="994"/>
      <c r="V12" s="993"/>
      <c r="W12" s="994"/>
      <c r="X12" s="993"/>
    </row>
    <row r="13" spans="2:24" ht="18.75" customHeight="1">
      <c r="B13" s="776" t="s">
        <v>274</v>
      </c>
      <c r="C13" s="928" t="s">
        <v>7</v>
      </c>
      <c r="D13" s="1034">
        <v>0</v>
      </c>
      <c r="S13" s="994"/>
      <c r="T13" s="993"/>
      <c r="U13" s="994"/>
      <c r="V13" s="993"/>
      <c r="W13" s="994"/>
      <c r="X13" s="993"/>
    </row>
    <row r="14" spans="2:24" ht="18.75" customHeight="1">
      <c r="B14" s="776" t="s">
        <v>277</v>
      </c>
      <c r="C14" s="929" t="s">
        <v>8</v>
      </c>
      <c r="D14" s="1034">
        <v>0</v>
      </c>
      <c r="S14" s="994"/>
      <c r="T14" s="993"/>
      <c r="U14" s="994"/>
      <c r="V14" s="993"/>
      <c r="W14" s="994"/>
      <c r="X14" s="993"/>
    </row>
    <row r="15" spans="2:24" ht="18.75" customHeight="1">
      <c r="B15" s="776" t="s">
        <v>120</v>
      </c>
      <c r="C15" s="929" t="s">
        <v>576</v>
      </c>
      <c r="D15" s="1034">
        <v>0</v>
      </c>
      <c r="S15" s="994"/>
      <c r="T15" s="993"/>
      <c r="U15" s="994"/>
      <c r="V15" s="993"/>
      <c r="W15" s="994"/>
      <c r="X15" s="993"/>
    </row>
    <row r="16" spans="2:24" ht="18.75" customHeight="1">
      <c r="B16" s="776" t="s">
        <v>121</v>
      </c>
      <c r="C16" s="928" t="s">
        <v>9</v>
      </c>
      <c r="D16" s="1034">
        <v>0</v>
      </c>
      <c r="S16" s="994"/>
      <c r="T16" s="993"/>
      <c r="U16" s="994"/>
      <c r="V16" s="993"/>
      <c r="W16" s="994"/>
      <c r="X16" s="993"/>
    </row>
    <row r="17" spans="2:24" ht="18.75" customHeight="1">
      <c r="B17" s="776" t="s">
        <v>123</v>
      </c>
      <c r="C17" s="928" t="s">
        <v>10</v>
      </c>
      <c r="D17" s="1034">
        <v>0</v>
      </c>
      <c r="S17" s="994"/>
      <c r="T17" s="993"/>
      <c r="U17" s="994"/>
      <c r="V17" s="993"/>
      <c r="W17" s="994"/>
      <c r="X17" s="993"/>
    </row>
    <row r="18" spans="2:24" ht="18.75" customHeight="1">
      <c r="B18" s="776" t="s">
        <v>125</v>
      </c>
      <c r="C18" s="928" t="s">
        <v>11</v>
      </c>
      <c r="D18" s="1034">
        <v>0</v>
      </c>
      <c r="S18" s="994"/>
      <c r="T18" s="993"/>
      <c r="U18" s="994"/>
      <c r="V18" s="993"/>
      <c r="W18" s="994"/>
      <c r="X18" s="993"/>
    </row>
    <row r="19" spans="2:24" ht="18.75" customHeight="1">
      <c r="B19" s="776" t="s">
        <v>127</v>
      </c>
      <c r="C19" s="928" t="s">
        <v>12</v>
      </c>
      <c r="D19" s="1034">
        <v>0</v>
      </c>
      <c r="S19" s="994"/>
      <c r="T19" s="993"/>
      <c r="U19" s="994"/>
      <c r="V19" s="993"/>
      <c r="W19" s="994"/>
      <c r="X19" s="993"/>
    </row>
    <row r="20" spans="2:24" ht="18.75" customHeight="1">
      <c r="B20" s="776" t="s">
        <v>128</v>
      </c>
      <c r="C20" s="928" t="s">
        <v>418</v>
      </c>
      <c r="D20" s="1034">
        <v>0</v>
      </c>
      <c r="S20" s="994"/>
      <c r="T20" s="993"/>
      <c r="U20" s="994"/>
      <c r="V20" s="993"/>
      <c r="W20" s="994"/>
      <c r="X20" s="993"/>
    </row>
    <row r="21" spans="2:24" ht="18.75" customHeight="1">
      <c r="B21" s="776" t="s">
        <v>129</v>
      </c>
      <c r="C21" s="928" t="s">
        <v>419</v>
      </c>
      <c r="D21" s="1034">
        <v>0</v>
      </c>
      <c r="S21" s="994"/>
      <c r="T21" s="993"/>
      <c r="U21" s="994"/>
      <c r="V21" s="993"/>
      <c r="W21" s="994"/>
      <c r="X21" s="993"/>
    </row>
    <row r="22" spans="2:24" ht="18.75" customHeight="1">
      <c r="B22" s="776" t="s">
        <v>131</v>
      </c>
      <c r="C22" s="928" t="s">
        <v>420</v>
      </c>
      <c r="D22" s="1034">
        <v>0</v>
      </c>
      <c r="S22" s="994"/>
      <c r="T22" s="993"/>
      <c r="U22" s="994"/>
      <c r="V22" s="993"/>
      <c r="W22" s="994"/>
      <c r="X22" s="993"/>
    </row>
    <row r="23" spans="2:24" ht="18.75" customHeight="1">
      <c r="B23" s="776" t="s">
        <v>133</v>
      </c>
      <c r="C23" s="928" t="s">
        <v>14</v>
      </c>
      <c r="D23" s="1034">
        <v>0</v>
      </c>
      <c r="S23" s="994"/>
      <c r="T23" s="993"/>
      <c r="U23" s="994"/>
      <c r="V23" s="993"/>
      <c r="W23" s="994"/>
      <c r="X23" s="993"/>
    </row>
    <row r="24" spans="2:24" ht="18.75" customHeight="1">
      <c r="B24" s="776" t="s">
        <v>135</v>
      </c>
      <c r="C24" s="928" t="s">
        <v>13</v>
      </c>
      <c r="D24" s="1034">
        <v>0</v>
      </c>
      <c r="S24" s="994"/>
      <c r="T24" s="993"/>
      <c r="U24" s="994"/>
      <c r="V24" s="993"/>
      <c r="W24" s="994"/>
      <c r="X24" s="993"/>
    </row>
    <row r="25" spans="2:24" ht="18.75" customHeight="1">
      <c r="B25" s="776" t="s">
        <v>136</v>
      </c>
      <c r="C25" s="928" t="s">
        <v>577</v>
      </c>
      <c r="D25" s="1034">
        <v>0</v>
      </c>
      <c r="S25" s="994"/>
      <c r="T25" s="993"/>
      <c r="U25" s="994"/>
      <c r="V25" s="993"/>
      <c r="W25" s="994"/>
      <c r="X25" s="993"/>
    </row>
    <row r="26" spans="2:24" ht="18.75" customHeight="1">
      <c r="B26" s="776" t="s">
        <v>138</v>
      </c>
      <c r="C26" s="928" t="s">
        <v>15</v>
      </c>
      <c r="D26" s="1034">
        <v>0</v>
      </c>
      <c r="S26" s="994">
        <v>23686</v>
      </c>
      <c r="T26" s="993" t="s">
        <v>921</v>
      </c>
      <c r="U26" s="994">
        <v>19464</v>
      </c>
      <c r="V26" s="993" t="s">
        <v>921</v>
      </c>
      <c r="W26" s="994">
        <v>43150</v>
      </c>
      <c r="X26" s="993" t="s">
        <v>921</v>
      </c>
    </row>
    <row r="27" spans="2:24" ht="18.75" customHeight="1">
      <c r="B27" s="776" t="s">
        <v>139</v>
      </c>
      <c r="C27" s="928" t="s">
        <v>16</v>
      </c>
      <c r="D27" s="1034">
        <v>0</v>
      </c>
      <c r="S27" s="994">
        <v>5652</v>
      </c>
      <c r="T27" s="993" t="s">
        <v>921</v>
      </c>
      <c r="U27" s="994">
        <v>63</v>
      </c>
      <c r="V27" s="993" t="s">
        <v>921</v>
      </c>
      <c r="W27" s="994">
        <v>5715</v>
      </c>
      <c r="X27" s="993" t="s">
        <v>921</v>
      </c>
    </row>
    <row r="28" spans="2:24" ht="18.75" customHeight="1">
      <c r="B28" s="776" t="s">
        <v>140</v>
      </c>
      <c r="C28" s="928" t="s">
        <v>17</v>
      </c>
      <c r="D28" s="1034">
        <v>0</v>
      </c>
      <c r="S28" s="994">
        <v>58066</v>
      </c>
      <c r="T28" s="993" t="s">
        <v>921</v>
      </c>
      <c r="U28" s="994">
        <v>-31758</v>
      </c>
      <c r="V28" s="993" t="s">
        <v>921</v>
      </c>
      <c r="W28" s="994">
        <v>26308</v>
      </c>
      <c r="X28" s="993" t="s">
        <v>921</v>
      </c>
    </row>
    <row r="29" spans="2:24" ht="18.75" customHeight="1">
      <c r="B29" s="776" t="s">
        <v>141</v>
      </c>
      <c r="C29" s="928" t="s">
        <v>18</v>
      </c>
      <c r="D29" s="1034">
        <v>0</v>
      </c>
      <c r="S29" s="994">
        <v>1243603</v>
      </c>
      <c r="T29" s="993" t="s">
        <v>921</v>
      </c>
      <c r="U29" s="994">
        <v>592005</v>
      </c>
      <c r="V29" s="993" t="s">
        <v>921</v>
      </c>
      <c r="W29" s="994">
        <v>1835608</v>
      </c>
      <c r="X29" s="993" t="s">
        <v>921</v>
      </c>
    </row>
    <row r="30" spans="2:24" ht="18.75" customHeight="1">
      <c r="B30" s="776" t="s">
        <v>143</v>
      </c>
      <c r="C30" s="928" t="s">
        <v>29</v>
      </c>
      <c r="D30" s="1034">
        <v>0</v>
      </c>
      <c r="S30" s="994">
        <v>72778</v>
      </c>
      <c r="T30" s="993" t="s">
        <v>921</v>
      </c>
      <c r="U30" s="994">
        <v>743586</v>
      </c>
      <c r="V30" s="993" t="s">
        <v>921</v>
      </c>
      <c r="W30" s="994">
        <v>816364</v>
      </c>
      <c r="X30" s="993" t="s">
        <v>921</v>
      </c>
    </row>
    <row r="31" spans="2:24" ht="18.75" customHeight="1">
      <c r="B31" s="776" t="s">
        <v>145</v>
      </c>
      <c r="C31" s="928" t="s">
        <v>30</v>
      </c>
      <c r="D31" s="1034">
        <v>0</v>
      </c>
      <c r="S31" s="994">
        <v>135809</v>
      </c>
      <c r="T31" s="993" t="s">
        <v>921</v>
      </c>
      <c r="U31" s="994">
        <v>135205</v>
      </c>
      <c r="V31" s="993" t="s">
        <v>921</v>
      </c>
      <c r="W31" s="994">
        <v>271014</v>
      </c>
      <c r="X31" s="993" t="s">
        <v>921</v>
      </c>
    </row>
    <row r="32" spans="2:24" ht="18.75" customHeight="1">
      <c r="B32" s="776" t="s">
        <v>146</v>
      </c>
      <c r="C32" s="928" t="s">
        <v>19</v>
      </c>
      <c r="D32" s="1034">
        <v>0</v>
      </c>
      <c r="S32" s="994">
        <v>256366</v>
      </c>
      <c r="T32" s="993" t="s">
        <v>921</v>
      </c>
      <c r="U32" s="994">
        <v>477880</v>
      </c>
      <c r="V32" s="993" t="s">
        <v>921</v>
      </c>
      <c r="W32" s="994">
        <v>734246</v>
      </c>
      <c r="X32" s="993" t="s">
        <v>921</v>
      </c>
    </row>
    <row r="33" spans="2:24" ht="18.75" customHeight="1">
      <c r="B33" s="776" t="s">
        <v>147</v>
      </c>
      <c r="C33" s="928" t="s">
        <v>20</v>
      </c>
      <c r="D33" s="1034">
        <v>0</v>
      </c>
      <c r="S33" s="994">
        <v>196941</v>
      </c>
      <c r="T33" s="993" t="s">
        <v>921</v>
      </c>
      <c r="U33" s="994">
        <v>65423</v>
      </c>
      <c r="V33" s="993" t="s">
        <v>921</v>
      </c>
      <c r="W33" s="994">
        <v>262364</v>
      </c>
      <c r="X33" s="993" t="s">
        <v>921</v>
      </c>
    </row>
    <row r="34" spans="2:24" ht="18.75" customHeight="1">
      <c r="B34" s="776" t="s">
        <v>149</v>
      </c>
      <c r="C34" s="928" t="s">
        <v>21</v>
      </c>
      <c r="D34" s="1034">
        <v>0</v>
      </c>
      <c r="S34" s="994">
        <v>60876</v>
      </c>
      <c r="T34" s="993" t="s">
        <v>921</v>
      </c>
      <c r="U34" s="994">
        <v>441564</v>
      </c>
      <c r="V34" s="993" t="s">
        <v>921</v>
      </c>
      <c r="W34" s="994">
        <v>502440</v>
      </c>
      <c r="X34" s="993" t="s">
        <v>921</v>
      </c>
    </row>
    <row r="35" spans="2:24" ht="18.75" customHeight="1">
      <c r="B35" s="776" t="s">
        <v>151</v>
      </c>
      <c r="C35" s="928" t="s">
        <v>32</v>
      </c>
      <c r="D35" s="1034">
        <v>0</v>
      </c>
      <c r="S35" s="994">
        <v>226431</v>
      </c>
      <c r="T35" s="993" t="s">
        <v>921</v>
      </c>
      <c r="U35" s="994">
        <v>77818</v>
      </c>
      <c r="V35" s="993" t="s">
        <v>921</v>
      </c>
      <c r="W35" s="994">
        <v>304249</v>
      </c>
      <c r="X35" s="993" t="s">
        <v>921</v>
      </c>
    </row>
    <row r="36" spans="2:24" ht="18.75" customHeight="1">
      <c r="B36" s="776" t="s">
        <v>153</v>
      </c>
      <c r="C36" s="928" t="s">
        <v>22</v>
      </c>
      <c r="D36" s="1034">
        <v>0</v>
      </c>
      <c r="S36" s="994">
        <v>97660</v>
      </c>
      <c r="T36" s="993" t="s">
        <v>921</v>
      </c>
      <c r="U36" s="994">
        <v>47107</v>
      </c>
      <c r="V36" s="993" t="s">
        <v>921</v>
      </c>
      <c r="W36" s="994">
        <v>144767</v>
      </c>
      <c r="X36" s="993" t="s">
        <v>921</v>
      </c>
    </row>
    <row r="37" spans="2:24" ht="18.75" customHeight="1">
      <c r="B37" s="776" t="s">
        <v>155</v>
      </c>
      <c r="C37" s="928" t="s">
        <v>23</v>
      </c>
      <c r="D37" s="1034">
        <v>0</v>
      </c>
      <c r="S37" s="994">
        <v>4654</v>
      </c>
      <c r="T37" s="993" t="s">
        <v>921</v>
      </c>
      <c r="U37" s="994">
        <v>348871</v>
      </c>
      <c r="V37" s="993" t="s">
        <v>921</v>
      </c>
      <c r="W37" s="994">
        <v>353525</v>
      </c>
      <c r="X37" s="993" t="s">
        <v>921</v>
      </c>
    </row>
    <row r="38" spans="2:24" ht="18.75" customHeight="1">
      <c r="B38" s="776" t="s">
        <v>156</v>
      </c>
      <c r="C38" s="928" t="s">
        <v>24</v>
      </c>
      <c r="D38" s="1034">
        <v>0</v>
      </c>
      <c r="S38" s="994">
        <v>560973</v>
      </c>
      <c r="T38" s="993" t="s">
        <v>921</v>
      </c>
      <c r="U38" s="994">
        <v>902791</v>
      </c>
      <c r="V38" s="993" t="s">
        <v>921</v>
      </c>
      <c r="W38" s="994">
        <v>1463764</v>
      </c>
      <c r="X38" s="993" t="s">
        <v>921</v>
      </c>
    </row>
    <row r="39" spans="2:24" ht="18.75" customHeight="1">
      <c r="B39" s="776" t="s">
        <v>158</v>
      </c>
      <c r="C39" s="928" t="s">
        <v>31</v>
      </c>
      <c r="D39" s="1034">
        <v>0</v>
      </c>
      <c r="S39" s="994">
        <v>38423</v>
      </c>
      <c r="T39" s="993" t="s">
        <v>921</v>
      </c>
      <c r="U39" s="994">
        <v>-10674</v>
      </c>
      <c r="V39" s="993" t="s">
        <v>921</v>
      </c>
      <c r="W39" s="994">
        <v>27749</v>
      </c>
      <c r="X39" s="993" t="s">
        <v>921</v>
      </c>
    </row>
    <row r="40" spans="2:24" ht="18.75" customHeight="1">
      <c r="B40" s="776" t="s">
        <v>160</v>
      </c>
      <c r="C40" s="928" t="s">
        <v>447</v>
      </c>
      <c r="D40" s="1034">
        <v>0</v>
      </c>
    </row>
    <row r="41" spans="2:24" ht="18.75" customHeight="1">
      <c r="B41" s="776" t="s">
        <v>162</v>
      </c>
      <c r="C41" s="928" t="s">
        <v>25</v>
      </c>
      <c r="D41" s="1034">
        <v>0</v>
      </c>
    </row>
    <row r="42" spans="2:24" ht="18.75" customHeight="1">
      <c r="B42" s="776">
        <v>37</v>
      </c>
      <c r="C42" s="928" t="s">
        <v>26</v>
      </c>
      <c r="D42" s="1034">
        <v>0</v>
      </c>
    </row>
    <row r="43" spans="2:24" ht="18.75" customHeight="1">
      <c r="B43" s="776">
        <v>38</v>
      </c>
      <c r="C43" s="928" t="s">
        <v>27</v>
      </c>
      <c r="D43" s="1034">
        <v>0</v>
      </c>
    </row>
    <row r="44" spans="2:24" ht="15" customHeight="1">
      <c r="B44" s="1033">
        <v>39</v>
      </c>
      <c r="C44" s="1032" t="s">
        <v>28</v>
      </c>
      <c r="D44" s="1031">
        <v>0</v>
      </c>
    </row>
  </sheetData>
  <sheetProtection algorithmName="SHA-512" hashValue="V7iNIwIGYt0BErYjh0aJtm50JPr9Z0PhoXzRn3s5JITroJbGld6ePAVYKeu+8YFPc2cKySOL/GegdvFzJyfmgA==" saltValue="YQzDAPujUqJA3lYgrykAwA==" spinCount="100000" sheet="1"/>
  <mergeCells count="2">
    <mergeCell ref="B2:C2"/>
    <mergeCell ref="B4:C5"/>
  </mergeCells>
  <phoneticPr fontId="28"/>
  <pageMargins left="0.78740157480314965" right="0.78740157480314965" top="0.78740157480314965" bottom="0.78740157480314965" header="0" footer="0.19685039370078741"/>
  <pageSetup paperSize="9" scale="95" orientation="portrait" useFirstPageNumber="1" r:id="rId1"/>
  <headerFooter alignWithMargins="0">
    <oddFooter>&amp;C&amp;P / 1 ページ</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72873-8689-476C-8C07-AF1B0F2A1AFB}">
  <sheetPr>
    <tabColor theme="0" tint="-0.249977111117893"/>
    <pageSetUpPr autoPageBreaks="0"/>
  </sheetPr>
  <dimension ref="B1:AF47"/>
  <sheetViews>
    <sheetView view="pageBreakPreview" zoomScale="115" zoomScaleNormal="100" zoomScaleSheetLayoutView="115" workbookViewId="0">
      <selection activeCell="J25" sqref="J25"/>
    </sheetView>
  </sheetViews>
  <sheetFormatPr defaultColWidth="13.5" defaultRowHeight="15" customHeight="1"/>
  <cols>
    <col min="1" max="1" width="2.1640625" style="1038" customWidth="1"/>
    <col min="2" max="2" width="3.5" style="800" bestFit="1" customWidth="1"/>
    <col min="3" max="3" width="38.5" style="800" bestFit="1" customWidth="1"/>
    <col min="4" max="13" width="14.1640625" style="1038" customWidth="1"/>
    <col min="14" max="26" width="13.5" style="1038" customWidth="1"/>
    <col min="27" max="32" width="13.5" style="1038" hidden="1" customWidth="1"/>
    <col min="33" max="16384" width="13.5" style="1038"/>
  </cols>
  <sheetData>
    <row r="1" spans="2:32" ht="15" customHeight="1">
      <c r="D1" s="1061"/>
    </row>
    <row r="2" spans="2:32" ht="15" customHeight="1">
      <c r="B2" s="1502" t="s">
        <v>931</v>
      </c>
      <c r="C2" s="1503"/>
      <c r="M2" s="1059"/>
    </row>
    <row r="3" spans="2:32" ht="15" customHeight="1">
      <c r="B3" s="1060"/>
      <c r="C3" s="1060"/>
      <c r="M3" s="1059" t="s">
        <v>932</v>
      </c>
    </row>
    <row r="4" spans="2:32" s="1046" customFormat="1" ht="18" customHeight="1">
      <c r="B4" s="1058"/>
      <c r="C4" s="1057"/>
      <c r="D4" s="1757" t="s">
        <v>933</v>
      </c>
      <c r="E4" s="1055"/>
      <c r="F4" s="1055"/>
      <c r="G4" s="1056"/>
      <c r="H4" s="1055"/>
      <c r="I4" s="1055"/>
      <c r="J4" s="1056"/>
      <c r="K4" s="1055"/>
      <c r="L4" s="1567" t="s">
        <v>991</v>
      </c>
      <c r="M4" s="1569" t="s">
        <v>992</v>
      </c>
      <c r="AA4" s="1047"/>
      <c r="AB4" s="1047"/>
      <c r="AC4" s="1047"/>
      <c r="AD4" s="1047"/>
      <c r="AE4" s="1047"/>
    </row>
    <row r="5" spans="2:32" s="1046" customFormat="1" ht="18" customHeight="1">
      <c r="B5" s="1054"/>
      <c r="C5" s="1053"/>
      <c r="D5" s="1758"/>
      <c r="E5" s="1759" t="s">
        <v>934</v>
      </c>
      <c r="F5" s="1759" t="s">
        <v>935</v>
      </c>
      <c r="G5" s="1762" t="s">
        <v>936</v>
      </c>
      <c r="H5" s="1052"/>
      <c r="I5" s="1052"/>
      <c r="J5" s="1051"/>
      <c r="K5" s="1052"/>
      <c r="L5" s="1567"/>
      <c r="M5" s="1570"/>
      <c r="AA5" s="1047"/>
      <c r="AB5" s="1047"/>
      <c r="AC5" s="1047"/>
      <c r="AD5" s="1047"/>
      <c r="AE5" s="1047"/>
    </row>
    <row r="6" spans="2:32" s="1046" customFormat="1" ht="18" customHeight="1">
      <c r="B6" s="1755"/>
      <c r="C6" s="1765"/>
      <c r="D6" s="1758"/>
      <c r="E6" s="1760"/>
      <c r="F6" s="1760"/>
      <c r="G6" s="1763"/>
      <c r="H6" s="1766" t="s">
        <v>937</v>
      </c>
      <c r="I6" s="1768" t="s">
        <v>938</v>
      </c>
      <c r="J6" s="1051"/>
      <c r="K6" s="1050"/>
      <c r="L6" s="1567"/>
      <c r="M6" s="1570"/>
      <c r="AA6" s="1047"/>
      <c r="AB6" s="1047"/>
      <c r="AC6" s="1047"/>
      <c r="AD6" s="1047"/>
      <c r="AE6" s="1047"/>
    </row>
    <row r="7" spans="2:32" s="1046" customFormat="1" ht="18" customHeight="1">
      <c r="B7" s="1755"/>
      <c r="C7" s="1765"/>
      <c r="D7" s="1758"/>
      <c r="E7" s="1761"/>
      <c r="F7" s="1761"/>
      <c r="G7" s="1764"/>
      <c r="H7" s="1767"/>
      <c r="I7" s="1769"/>
      <c r="J7" s="1049" t="s">
        <v>939</v>
      </c>
      <c r="K7" s="1048" t="s">
        <v>940</v>
      </c>
      <c r="L7" s="1568"/>
      <c r="M7" s="1571"/>
      <c r="AA7" s="1047"/>
      <c r="AB7" s="1047"/>
      <c r="AC7" s="1047"/>
      <c r="AD7" s="1047"/>
      <c r="AE7" s="1047"/>
    </row>
    <row r="8" spans="2:32" ht="15" customHeight="1">
      <c r="B8" s="796" t="s">
        <v>263</v>
      </c>
      <c r="C8" s="1045" t="s">
        <v>0</v>
      </c>
      <c r="D8" s="647">
        <v>64017</v>
      </c>
      <c r="E8" s="648">
        <v>32145</v>
      </c>
      <c r="F8" s="648">
        <v>22715</v>
      </c>
      <c r="G8" s="649">
        <v>9157</v>
      </c>
      <c r="H8" s="648">
        <v>1565</v>
      </c>
      <c r="I8" s="649">
        <v>7592</v>
      </c>
      <c r="J8" s="648">
        <v>2916</v>
      </c>
      <c r="K8" s="648">
        <v>4676</v>
      </c>
      <c r="L8" s="650">
        <v>0.34712999999999999</v>
      </c>
      <c r="M8" s="651">
        <v>4.9653999999999997E-2</v>
      </c>
      <c r="AA8" s="1043">
        <v>113706</v>
      </c>
      <c r="AB8" s="1042" t="s">
        <v>921</v>
      </c>
      <c r="AC8" s="1043">
        <v>124135</v>
      </c>
      <c r="AD8" s="1042" t="s">
        <v>921</v>
      </c>
      <c r="AE8" s="1043">
        <v>237841</v>
      </c>
      <c r="AF8" s="1042" t="s">
        <v>921</v>
      </c>
    </row>
    <row r="9" spans="2:32" ht="15" customHeight="1">
      <c r="B9" s="776" t="s">
        <v>265</v>
      </c>
      <c r="C9" s="1041" t="s">
        <v>574</v>
      </c>
      <c r="D9" s="652">
        <v>2657</v>
      </c>
      <c r="E9" s="653">
        <v>159</v>
      </c>
      <c r="F9" s="653">
        <v>54</v>
      </c>
      <c r="G9" s="1040">
        <v>2444</v>
      </c>
      <c r="H9" s="653">
        <v>260</v>
      </c>
      <c r="I9" s="1040">
        <v>2184</v>
      </c>
      <c r="J9" s="653">
        <v>2052</v>
      </c>
      <c r="K9" s="653">
        <v>132</v>
      </c>
      <c r="L9" s="655">
        <v>7.8589000000000006E-2</v>
      </c>
      <c r="M9" s="656">
        <v>7.2288000000000005E-2</v>
      </c>
      <c r="AA9" s="1043">
        <v>23686</v>
      </c>
      <c r="AB9" s="1042" t="s">
        <v>921</v>
      </c>
      <c r="AC9" s="1043">
        <v>19464</v>
      </c>
      <c r="AD9" s="1042" t="s">
        <v>921</v>
      </c>
      <c r="AE9" s="1043">
        <v>43150</v>
      </c>
      <c r="AF9" s="1042" t="s">
        <v>921</v>
      </c>
    </row>
    <row r="10" spans="2:32" ht="15" customHeight="1">
      <c r="B10" s="776" t="s">
        <v>267</v>
      </c>
      <c r="C10" s="1041" t="s">
        <v>575</v>
      </c>
      <c r="D10" s="652">
        <v>813</v>
      </c>
      <c r="E10" s="653">
        <v>408</v>
      </c>
      <c r="F10" s="653">
        <v>130</v>
      </c>
      <c r="G10" s="1040">
        <v>275</v>
      </c>
      <c r="H10" s="653">
        <v>22</v>
      </c>
      <c r="I10" s="1040">
        <v>253</v>
      </c>
      <c r="J10" s="653">
        <v>225</v>
      </c>
      <c r="K10" s="653">
        <v>28</v>
      </c>
      <c r="L10" s="655">
        <v>0.21445500000000001</v>
      </c>
      <c r="M10" s="656">
        <v>7.2539999999999993E-2</v>
      </c>
      <c r="AA10" s="1043">
        <v>5652</v>
      </c>
      <c r="AB10" s="1042" t="s">
        <v>921</v>
      </c>
      <c r="AC10" s="1043">
        <v>63</v>
      </c>
      <c r="AD10" s="1042" t="s">
        <v>921</v>
      </c>
      <c r="AE10" s="1043">
        <v>5715</v>
      </c>
      <c r="AF10" s="1042" t="s">
        <v>921</v>
      </c>
    </row>
    <row r="11" spans="2:32" ht="15" customHeight="1">
      <c r="B11" s="776" t="s">
        <v>268</v>
      </c>
      <c r="C11" s="1041" t="s">
        <v>3</v>
      </c>
      <c r="D11" s="652">
        <v>702</v>
      </c>
      <c r="E11" s="653">
        <v>5</v>
      </c>
      <c r="F11" s="653">
        <v>0</v>
      </c>
      <c r="G11" s="1040">
        <v>697</v>
      </c>
      <c r="H11" s="653">
        <v>70</v>
      </c>
      <c r="I11" s="1040">
        <v>627</v>
      </c>
      <c r="J11" s="653">
        <v>598</v>
      </c>
      <c r="K11" s="653">
        <v>29</v>
      </c>
      <c r="L11" s="655">
        <v>4.7157999999999999E-2</v>
      </c>
      <c r="M11" s="656">
        <v>4.6822999999999997E-2</v>
      </c>
      <c r="AA11" s="1043">
        <v>58066</v>
      </c>
      <c r="AB11" s="1042" t="s">
        <v>921</v>
      </c>
      <c r="AC11" s="1043">
        <v>-31758</v>
      </c>
      <c r="AD11" s="1042" t="s">
        <v>921</v>
      </c>
      <c r="AE11" s="1043">
        <v>26308</v>
      </c>
      <c r="AF11" s="1042" t="s">
        <v>921</v>
      </c>
    </row>
    <row r="12" spans="2:32" ht="15" customHeight="1">
      <c r="B12" s="776" t="s">
        <v>269</v>
      </c>
      <c r="C12" s="1041" t="s">
        <v>4</v>
      </c>
      <c r="D12" s="652">
        <v>9526</v>
      </c>
      <c r="E12" s="653">
        <v>87</v>
      </c>
      <c r="F12" s="653">
        <v>65</v>
      </c>
      <c r="G12" s="1040">
        <v>9374</v>
      </c>
      <c r="H12" s="653">
        <v>770</v>
      </c>
      <c r="I12" s="1040">
        <v>8604</v>
      </c>
      <c r="J12" s="653">
        <v>8320</v>
      </c>
      <c r="K12" s="653">
        <v>284</v>
      </c>
      <c r="L12" s="655">
        <v>6.6461000000000006E-2</v>
      </c>
      <c r="M12" s="656">
        <v>6.5401000000000001E-2</v>
      </c>
      <c r="AA12" s="1043">
        <v>1243603</v>
      </c>
      <c r="AB12" s="1042" t="s">
        <v>921</v>
      </c>
      <c r="AC12" s="1043">
        <v>592005</v>
      </c>
      <c r="AD12" s="1042" t="s">
        <v>921</v>
      </c>
      <c r="AE12" s="1043">
        <v>1835608</v>
      </c>
      <c r="AF12" s="1042" t="s">
        <v>921</v>
      </c>
    </row>
    <row r="13" spans="2:32" ht="15" customHeight="1">
      <c r="B13" s="776" t="s">
        <v>271</v>
      </c>
      <c r="C13" s="1041" t="s">
        <v>5</v>
      </c>
      <c r="D13" s="652">
        <v>7564</v>
      </c>
      <c r="E13" s="653">
        <v>38</v>
      </c>
      <c r="F13" s="653">
        <v>15</v>
      </c>
      <c r="G13" s="1040">
        <v>7511</v>
      </c>
      <c r="H13" s="653">
        <v>321</v>
      </c>
      <c r="I13" s="1040">
        <v>7190</v>
      </c>
      <c r="J13" s="653">
        <v>7029</v>
      </c>
      <c r="K13" s="653">
        <v>161</v>
      </c>
      <c r="L13" s="655">
        <v>9.2529E-2</v>
      </c>
      <c r="M13" s="656">
        <v>9.1881000000000004E-2</v>
      </c>
      <c r="AA13" s="1043">
        <v>72778</v>
      </c>
      <c r="AB13" s="1042" t="s">
        <v>921</v>
      </c>
      <c r="AC13" s="1043">
        <v>743586</v>
      </c>
      <c r="AD13" s="1042" t="s">
        <v>921</v>
      </c>
      <c r="AE13" s="1043">
        <v>816364</v>
      </c>
      <c r="AF13" s="1042" t="s">
        <v>921</v>
      </c>
    </row>
    <row r="14" spans="2:32" ht="15" customHeight="1">
      <c r="B14" s="776" t="s">
        <v>273</v>
      </c>
      <c r="C14" s="1044" t="s">
        <v>6</v>
      </c>
      <c r="D14" s="652">
        <v>4426</v>
      </c>
      <c r="E14" s="653">
        <v>95</v>
      </c>
      <c r="F14" s="653">
        <v>35</v>
      </c>
      <c r="G14" s="1040">
        <v>4296</v>
      </c>
      <c r="H14" s="653">
        <v>342</v>
      </c>
      <c r="I14" s="1040">
        <v>3954</v>
      </c>
      <c r="J14" s="653">
        <v>3912</v>
      </c>
      <c r="K14" s="653">
        <v>42</v>
      </c>
      <c r="L14" s="655">
        <v>3.4896000000000003E-2</v>
      </c>
      <c r="M14" s="656">
        <v>3.3870999999999998E-2</v>
      </c>
      <c r="AA14" s="1043">
        <v>135809</v>
      </c>
      <c r="AB14" s="1042" t="s">
        <v>921</v>
      </c>
      <c r="AC14" s="1043">
        <v>135205</v>
      </c>
      <c r="AD14" s="1042" t="s">
        <v>921</v>
      </c>
      <c r="AE14" s="1043">
        <v>271014</v>
      </c>
      <c r="AF14" s="1042" t="s">
        <v>921</v>
      </c>
    </row>
    <row r="15" spans="2:32" ht="15" customHeight="1">
      <c r="B15" s="776" t="s">
        <v>274</v>
      </c>
      <c r="C15" s="1041" t="s">
        <v>7</v>
      </c>
      <c r="D15" s="652">
        <v>1391</v>
      </c>
      <c r="E15" s="653">
        <v>0</v>
      </c>
      <c r="F15" s="653">
        <v>0</v>
      </c>
      <c r="G15" s="1040">
        <v>1391</v>
      </c>
      <c r="H15" s="653">
        <v>23</v>
      </c>
      <c r="I15" s="1040">
        <v>1368</v>
      </c>
      <c r="J15" s="653">
        <v>1367</v>
      </c>
      <c r="K15" s="653">
        <v>1</v>
      </c>
      <c r="L15" s="655">
        <v>1.5268E-2</v>
      </c>
      <c r="M15" s="656">
        <v>1.5268E-2</v>
      </c>
      <c r="AA15" s="1043">
        <v>256366</v>
      </c>
      <c r="AB15" s="1042" t="s">
        <v>921</v>
      </c>
      <c r="AC15" s="1043">
        <v>477880</v>
      </c>
      <c r="AD15" s="1042" t="s">
        <v>921</v>
      </c>
      <c r="AE15" s="1043">
        <v>734246</v>
      </c>
      <c r="AF15" s="1042" t="s">
        <v>921</v>
      </c>
    </row>
    <row r="16" spans="2:32" ht="15" customHeight="1">
      <c r="B16" s="776" t="s">
        <v>277</v>
      </c>
      <c r="C16" s="1044" t="s">
        <v>8</v>
      </c>
      <c r="D16" s="652">
        <v>120</v>
      </c>
      <c r="E16" s="653">
        <v>0</v>
      </c>
      <c r="F16" s="653">
        <v>0</v>
      </c>
      <c r="G16" s="1040">
        <v>120</v>
      </c>
      <c r="H16" s="653">
        <v>7</v>
      </c>
      <c r="I16" s="1040">
        <v>113</v>
      </c>
      <c r="J16" s="653">
        <v>112</v>
      </c>
      <c r="K16" s="653">
        <v>1</v>
      </c>
      <c r="L16" s="655">
        <v>2.0671999999999999E-2</v>
      </c>
      <c r="M16" s="656">
        <v>2.0671999999999999E-2</v>
      </c>
      <c r="AA16" s="1043">
        <v>196941</v>
      </c>
      <c r="AB16" s="1042" t="s">
        <v>921</v>
      </c>
      <c r="AC16" s="1043">
        <v>65423</v>
      </c>
      <c r="AD16" s="1042" t="s">
        <v>921</v>
      </c>
      <c r="AE16" s="1043">
        <v>262364</v>
      </c>
      <c r="AF16" s="1042" t="s">
        <v>921</v>
      </c>
    </row>
    <row r="17" spans="2:32" ht="15" customHeight="1">
      <c r="B17" s="776" t="s">
        <v>120</v>
      </c>
      <c r="C17" s="1044" t="s">
        <v>576</v>
      </c>
      <c r="D17" s="652">
        <v>2154</v>
      </c>
      <c r="E17" s="653">
        <v>3</v>
      </c>
      <c r="F17" s="653">
        <v>2</v>
      </c>
      <c r="G17" s="1040">
        <v>2149</v>
      </c>
      <c r="H17" s="653">
        <v>71</v>
      </c>
      <c r="I17" s="1040">
        <v>2078</v>
      </c>
      <c r="J17" s="653">
        <v>2067</v>
      </c>
      <c r="K17" s="653">
        <v>11</v>
      </c>
      <c r="L17" s="655">
        <v>6.88E-2</v>
      </c>
      <c r="M17" s="656">
        <v>6.8640999999999994E-2</v>
      </c>
      <c r="AA17" s="1043">
        <v>60876</v>
      </c>
      <c r="AB17" s="1042" t="s">
        <v>921</v>
      </c>
      <c r="AC17" s="1043">
        <v>441564</v>
      </c>
      <c r="AD17" s="1042" t="s">
        <v>921</v>
      </c>
      <c r="AE17" s="1043">
        <v>502440</v>
      </c>
      <c r="AF17" s="1042" t="s">
        <v>921</v>
      </c>
    </row>
    <row r="18" spans="2:32" ht="15" customHeight="1">
      <c r="B18" s="776" t="s">
        <v>121</v>
      </c>
      <c r="C18" s="1041" t="s">
        <v>9</v>
      </c>
      <c r="D18" s="652">
        <v>1844</v>
      </c>
      <c r="E18" s="653">
        <v>5</v>
      </c>
      <c r="F18" s="653">
        <v>2</v>
      </c>
      <c r="G18" s="1040">
        <v>1837</v>
      </c>
      <c r="H18" s="653">
        <v>105</v>
      </c>
      <c r="I18" s="1040">
        <v>1732</v>
      </c>
      <c r="J18" s="653">
        <v>1659</v>
      </c>
      <c r="K18" s="653">
        <v>73</v>
      </c>
      <c r="L18" s="655">
        <v>3.5307999999999999E-2</v>
      </c>
      <c r="M18" s="656">
        <v>3.5173999999999997E-2</v>
      </c>
      <c r="AA18" s="1043">
        <v>226431</v>
      </c>
      <c r="AB18" s="1042" t="s">
        <v>921</v>
      </c>
      <c r="AC18" s="1043">
        <v>77818</v>
      </c>
      <c r="AD18" s="1042" t="s">
        <v>921</v>
      </c>
      <c r="AE18" s="1043">
        <v>304249</v>
      </c>
      <c r="AF18" s="1042" t="s">
        <v>921</v>
      </c>
    </row>
    <row r="19" spans="2:32" ht="15" customHeight="1">
      <c r="B19" s="776" t="s">
        <v>123</v>
      </c>
      <c r="C19" s="1041" t="s">
        <v>10</v>
      </c>
      <c r="D19" s="652">
        <v>923</v>
      </c>
      <c r="E19" s="653">
        <v>5</v>
      </c>
      <c r="F19" s="653">
        <v>1</v>
      </c>
      <c r="G19" s="1040">
        <v>917</v>
      </c>
      <c r="H19" s="653">
        <v>40</v>
      </c>
      <c r="I19" s="1040">
        <v>877</v>
      </c>
      <c r="J19" s="653">
        <v>866</v>
      </c>
      <c r="K19" s="653">
        <v>11</v>
      </c>
      <c r="L19" s="655">
        <v>4.4172999999999997E-2</v>
      </c>
      <c r="M19" s="656">
        <v>4.3886000000000001E-2</v>
      </c>
      <c r="AA19" s="1043">
        <v>97660</v>
      </c>
      <c r="AB19" s="1042" t="s">
        <v>921</v>
      </c>
      <c r="AC19" s="1043">
        <v>47107</v>
      </c>
      <c r="AD19" s="1042" t="s">
        <v>921</v>
      </c>
      <c r="AE19" s="1043">
        <v>144767</v>
      </c>
      <c r="AF19" s="1042" t="s">
        <v>921</v>
      </c>
    </row>
    <row r="20" spans="2:32" ht="15" customHeight="1">
      <c r="B20" s="776" t="s">
        <v>125</v>
      </c>
      <c r="C20" s="1041" t="s">
        <v>11</v>
      </c>
      <c r="D20" s="652">
        <v>1329</v>
      </c>
      <c r="E20" s="653">
        <v>1</v>
      </c>
      <c r="F20" s="653">
        <v>1</v>
      </c>
      <c r="G20" s="1040">
        <v>1327</v>
      </c>
      <c r="H20" s="653">
        <v>28</v>
      </c>
      <c r="I20" s="1040">
        <v>1299</v>
      </c>
      <c r="J20" s="653">
        <v>1297</v>
      </c>
      <c r="K20" s="653">
        <v>2</v>
      </c>
      <c r="L20" s="655">
        <v>1.7586999999999998E-2</v>
      </c>
      <c r="M20" s="656">
        <v>1.7559999999999999E-2</v>
      </c>
      <c r="AA20" s="1043">
        <v>4654</v>
      </c>
      <c r="AB20" s="1042" t="s">
        <v>921</v>
      </c>
      <c r="AC20" s="1043">
        <v>348871</v>
      </c>
      <c r="AD20" s="1042" t="s">
        <v>921</v>
      </c>
      <c r="AE20" s="1043">
        <v>353525</v>
      </c>
      <c r="AF20" s="1042" t="s">
        <v>921</v>
      </c>
    </row>
    <row r="21" spans="2:32" ht="15" customHeight="1">
      <c r="B21" s="776" t="s">
        <v>127</v>
      </c>
      <c r="C21" s="1041" t="s">
        <v>12</v>
      </c>
      <c r="D21" s="652">
        <v>3728</v>
      </c>
      <c r="E21" s="653">
        <v>20</v>
      </c>
      <c r="F21" s="653">
        <v>6</v>
      </c>
      <c r="G21" s="1040">
        <v>3702</v>
      </c>
      <c r="H21" s="653">
        <v>275</v>
      </c>
      <c r="I21" s="1040">
        <v>3427</v>
      </c>
      <c r="J21" s="653">
        <v>3396</v>
      </c>
      <c r="K21" s="653">
        <v>31</v>
      </c>
      <c r="L21" s="655">
        <v>6.3832E-2</v>
      </c>
      <c r="M21" s="656">
        <v>6.3386999999999999E-2</v>
      </c>
      <c r="AA21" s="1043">
        <v>560973</v>
      </c>
      <c r="AB21" s="1042" t="s">
        <v>921</v>
      </c>
      <c r="AC21" s="1043">
        <v>902791</v>
      </c>
      <c r="AD21" s="1042" t="s">
        <v>921</v>
      </c>
      <c r="AE21" s="1043">
        <v>1463764</v>
      </c>
      <c r="AF21" s="1042" t="s">
        <v>921</v>
      </c>
    </row>
    <row r="22" spans="2:32" ht="15" customHeight="1">
      <c r="B22" s="776" t="s">
        <v>128</v>
      </c>
      <c r="C22" s="1041" t="s">
        <v>418</v>
      </c>
      <c r="D22" s="652">
        <v>591</v>
      </c>
      <c r="E22" s="653">
        <v>4</v>
      </c>
      <c r="F22" s="653">
        <v>1</v>
      </c>
      <c r="G22" s="1040">
        <v>586</v>
      </c>
      <c r="H22" s="653">
        <v>32</v>
      </c>
      <c r="I22" s="1040">
        <v>554</v>
      </c>
      <c r="J22" s="653">
        <v>549</v>
      </c>
      <c r="K22" s="653">
        <v>5</v>
      </c>
      <c r="L22" s="655">
        <v>5.8682999999999999E-2</v>
      </c>
      <c r="M22" s="656">
        <v>5.8187000000000003E-2</v>
      </c>
      <c r="AA22" s="1043">
        <v>38423</v>
      </c>
      <c r="AB22" s="1042" t="s">
        <v>921</v>
      </c>
      <c r="AC22" s="1043">
        <v>-10674</v>
      </c>
      <c r="AD22" s="1042" t="s">
        <v>921</v>
      </c>
      <c r="AE22" s="1043">
        <v>27749</v>
      </c>
      <c r="AF22" s="1042" t="s">
        <v>921</v>
      </c>
    </row>
    <row r="23" spans="2:32" ht="15" customHeight="1">
      <c r="B23" s="776" t="s">
        <v>129</v>
      </c>
      <c r="C23" s="1041" t="s">
        <v>419</v>
      </c>
      <c r="D23" s="652">
        <v>4529</v>
      </c>
      <c r="E23" s="653">
        <v>17</v>
      </c>
      <c r="F23" s="653">
        <v>2</v>
      </c>
      <c r="G23" s="1040">
        <v>4510</v>
      </c>
      <c r="H23" s="653">
        <v>261</v>
      </c>
      <c r="I23" s="1040">
        <v>4249</v>
      </c>
      <c r="J23" s="653">
        <v>4236</v>
      </c>
      <c r="K23" s="653">
        <v>13</v>
      </c>
      <c r="L23" s="655">
        <v>4.8709000000000002E-2</v>
      </c>
      <c r="M23" s="656">
        <v>4.8505E-2</v>
      </c>
      <c r="AA23" s="1043">
        <v>3095624</v>
      </c>
      <c r="AB23" s="1042" t="s">
        <v>921</v>
      </c>
      <c r="AC23" s="1043">
        <v>3933480</v>
      </c>
      <c r="AD23" s="1042" t="s">
        <v>921</v>
      </c>
      <c r="AE23" s="1043">
        <v>7029104</v>
      </c>
      <c r="AF23" s="1042" t="s">
        <v>921</v>
      </c>
    </row>
    <row r="24" spans="2:32" ht="15" customHeight="1">
      <c r="B24" s="776" t="s">
        <v>131</v>
      </c>
      <c r="C24" s="1041" t="s">
        <v>420</v>
      </c>
      <c r="D24" s="652">
        <v>3564</v>
      </c>
      <c r="E24" s="653">
        <v>3</v>
      </c>
      <c r="F24" s="653">
        <v>0</v>
      </c>
      <c r="G24" s="1040">
        <v>3561</v>
      </c>
      <c r="H24" s="653">
        <v>40</v>
      </c>
      <c r="I24" s="1040">
        <v>3521</v>
      </c>
      <c r="J24" s="653">
        <v>3518</v>
      </c>
      <c r="K24" s="653">
        <v>3</v>
      </c>
      <c r="L24" s="655">
        <v>5.2032000000000002E-2</v>
      </c>
      <c r="M24" s="656">
        <v>5.1987999999999999E-2</v>
      </c>
    </row>
    <row r="25" spans="2:32" ht="15" customHeight="1">
      <c r="B25" s="776" t="s">
        <v>133</v>
      </c>
      <c r="C25" s="1041" t="s">
        <v>14</v>
      </c>
      <c r="D25" s="652">
        <v>12278</v>
      </c>
      <c r="E25" s="653">
        <v>6</v>
      </c>
      <c r="F25" s="653">
        <v>2</v>
      </c>
      <c r="G25" s="1040">
        <v>12270</v>
      </c>
      <c r="H25" s="653">
        <v>131</v>
      </c>
      <c r="I25" s="1040">
        <v>12139</v>
      </c>
      <c r="J25" s="653">
        <v>12001</v>
      </c>
      <c r="K25" s="653">
        <v>138</v>
      </c>
      <c r="L25" s="655">
        <v>3.5230999999999998E-2</v>
      </c>
      <c r="M25" s="656">
        <v>3.5208000000000003E-2</v>
      </c>
    </row>
    <row r="26" spans="2:32" ht="15" customHeight="1">
      <c r="B26" s="776" t="s">
        <v>135</v>
      </c>
      <c r="C26" s="1041" t="s">
        <v>13</v>
      </c>
      <c r="D26" s="652">
        <v>1986</v>
      </c>
      <c r="E26" s="653">
        <v>3</v>
      </c>
      <c r="F26" s="653">
        <v>2</v>
      </c>
      <c r="G26" s="1040">
        <v>1981</v>
      </c>
      <c r="H26" s="653">
        <v>81</v>
      </c>
      <c r="I26" s="1040">
        <v>1900</v>
      </c>
      <c r="J26" s="653">
        <v>1891</v>
      </c>
      <c r="K26" s="653">
        <v>9</v>
      </c>
      <c r="L26" s="655">
        <v>6.8528000000000006E-2</v>
      </c>
      <c r="M26" s="656">
        <v>6.8354999999999999E-2</v>
      </c>
    </row>
    <row r="27" spans="2:32" ht="15" customHeight="1">
      <c r="B27" s="776" t="s">
        <v>136</v>
      </c>
      <c r="C27" s="1041" t="s">
        <v>577</v>
      </c>
      <c r="D27" s="652">
        <v>839</v>
      </c>
      <c r="E27" s="653">
        <v>2</v>
      </c>
      <c r="F27" s="653">
        <v>0</v>
      </c>
      <c r="G27" s="1040">
        <v>837</v>
      </c>
      <c r="H27" s="653">
        <v>18</v>
      </c>
      <c r="I27" s="1040">
        <v>819</v>
      </c>
      <c r="J27" s="653">
        <v>817</v>
      </c>
      <c r="K27" s="653">
        <v>2</v>
      </c>
      <c r="L27" s="655">
        <v>0.14502999999999999</v>
      </c>
      <c r="M27" s="656">
        <v>0.14468500000000001</v>
      </c>
    </row>
    <row r="28" spans="2:32" ht="15" customHeight="1">
      <c r="B28" s="776" t="s">
        <v>138</v>
      </c>
      <c r="C28" s="1041" t="s">
        <v>15</v>
      </c>
      <c r="D28" s="652">
        <v>2467</v>
      </c>
      <c r="E28" s="653">
        <v>2</v>
      </c>
      <c r="F28" s="653">
        <v>0</v>
      </c>
      <c r="G28" s="1040">
        <v>2465</v>
      </c>
      <c r="H28" s="653">
        <v>37</v>
      </c>
      <c r="I28" s="1040">
        <v>2428</v>
      </c>
      <c r="J28" s="653">
        <v>2417</v>
      </c>
      <c r="K28" s="653">
        <v>11</v>
      </c>
      <c r="L28" s="655">
        <v>3.9125E-2</v>
      </c>
      <c r="M28" s="656">
        <v>3.9093000000000003E-2</v>
      </c>
    </row>
    <row r="29" spans="2:32" ht="15" customHeight="1">
      <c r="B29" s="776" t="s">
        <v>139</v>
      </c>
      <c r="C29" s="1041" t="s">
        <v>16</v>
      </c>
      <c r="D29" s="652">
        <v>3385</v>
      </c>
      <c r="E29" s="653">
        <v>124</v>
      </c>
      <c r="F29" s="653">
        <v>49</v>
      </c>
      <c r="G29" s="1040">
        <v>3212</v>
      </c>
      <c r="H29" s="653">
        <v>412</v>
      </c>
      <c r="I29" s="1040">
        <v>2800</v>
      </c>
      <c r="J29" s="653">
        <v>2727</v>
      </c>
      <c r="K29" s="653">
        <v>73</v>
      </c>
      <c r="L29" s="655">
        <v>0.105768</v>
      </c>
      <c r="M29" s="656">
        <v>0.10036200000000001</v>
      </c>
    </row>
    <row r="30" spans="2:32" ht="15" customHeight="1">
      <c r="B30" s="776" t="s">
        <v>140</v>
      </c>
      <c r="C30" s="1041" t="s">
        <v>17</v>
      </c>
      <c r="D30" s="652">
        <v>48517</v>
      </c>
      <c r="E30" s="653">
        <v>7043</v>
      </c>
      <c r="F30" s="653">
        <v>1485</v>
      </c>
      <c r="G30" s="1040">
        <v>39989</v>
      </c>
      <c r="H30" s="653">
        <v>4504</v>
      </c>
      <c r="I30" s="1040">
        <v>35485</v>
      </c>
      <c r="J30" s="653">
        <v>33308</v>
      </c>
      <c r="K30" s="653">
        <v>2177</v>
      </c>
      <c r="L30" s="655">
        <v>9.9030000000000007E-2</v>
      </c>
      <c r="M30" s="656">
        <v>8.1623000000000001E-2</v>
      </c>
    </row>
    <row r="31" spans="2:32" ht="15" customHeight="1">
      <c r="B31" s="776" t="s">
        <v>141</v>
      </c>
      <c r="C31" s="1041" t="s">
        <v>18</v>
      </c>
      <c r="D31" s="652">
        <v>1776</v>
      </c>
      <c r="E31" s="653">
        <v>0</v>
      </c>
      <c r="F31" s="653">
        <v>0</v>
      </c>
      <c r="G31" s="1040">
        <v>1776</v>
      </c>
      <c r="H31" s="653">
        <v>11</v>
      </c>
      <c r="I31" s="1040">
        <v>1765</v>
      </c>
      <c r="J31" s="653">
        <v>1762</v>
      </c>
      <c r="K31" s="653">
        <v>3</v>
      </c>
      <c r="L31" s="655">
        <v>5.0860000000000002E-3</v>
      </c>
      <c r="M31" s="656">
        <v>5.0860000000000002E-3</v>
      </c>
    </row>
    <row r="32" spans="2:32" ht="15" customHeight="1">
      <c r="B32" s="776" t="s">
        <v>143</v>
      </c>
      <c r="C32" s="1041" t="s">
        <v>29</v>
      </c>
      <c r="D32" s="652">
        <v>710</v>
      </c>
      <c r="E32" s="653">
        <v>0</v>
      </c>
      <c r="F32" s="653">
        <v>0</v>
      </c>
      <c r="G32" s="1040">
        <v>710</v>
      </c>
      <c r="H32" s="653">
        <v>12</v>
      </c>
      <c r="I32" s="1040">
        <v>698</v>
      </c>
      <c r="J32" s="653">
        <v>697</v>
      </c>
      <c r="K32" s="653">
        <v>1</v>
      </c>
      <c r="L32" s="655">
        <v>2.1263000000000001E-2</v>
      </c>
      <c r="M32" s="656">
        <v>2.1263000000000001E-2</v>
      </c>
    </row>
    <row r="33" spans="2:13" ht="15" customHeight="1">
      <c r="B33" s="776" t="s">
        <v>145</v>
      </c>
      <c r="C33" s="1041" t="s">
        <v>30</v>
      </c>
      <c r="D33" s="652">
        <v>2903</v>
      </c>
      <c r="E33" s="653">
        <v>40</v>
      </c>
      <c r="F33" s="653">
        <v>16</v>
      </c>
      <c r="G33" s="1040">
        <v>2847</v>
      </c>
      <c r="H33" s="653">
        <v>311</v>
      </c>
      <c r="I33" s="1040">
        <v>2536</v>
      </c>
      <c r="J33" s="653">
        <v>2458</v>
      </c>
      <c r="K33" s="653">
        <v>78</v>
      </c>
      <c r="L33" s="655">
        <v>6.8934999999999996E-2</v>
      </c>
      <c r="M33" s="656">
        <v>6.7604999999999998E-2</v>
      </c>
    </row>
    <row r="34" spans="2:13" ht="15" customHeight="1">
      <c r="B34" s="776" t="s">
        <v>146</v>
      </c>
      <c r="C34" s="1041" t="s">
        <v>19</v>
      </c>
      <c r="D34" s="652">
        <v>81030</v>
      </c>
      <c r="E34" s="653">
        <v>6602</v>
      </c>
      <c r="F34" s="653">
        <v>3476</v>
      </c>
      <c r="G34" s="1040">
        <v>70952</v>
      </c>
      <c r="H34" s="653">
        <v>5422</v>
      </c>
      <c r="I34" s="1040">
        <v>65530</v>
      </c>
      <c r="J34" s="653">
        <v>63457</v>
      </c>
      <c r="K34" s="653">
        <v>2073</v>
      </c>
      <c r="L34" s="655">
        <v>0.14697299999999999</v>
      </c>
      <c r="M34" s="656">
        <v>0.128694</v>
      </c>
    </row>
    <row r="35" spans="2:13" ht="15" customHeight="1">
      <c r="B35" s="776" t="s">
        <v>147</v>
      </c>
      <c r="C35" s="1041" t="s">
        <v>20</v>
      </c>
      <c r="D35" s="652">
        <v>13115</v>
      </c>
      <c r="E35" s="653">
        <v>309</v>
      </c>
      <c r="F35" s="653">
        <v>30</v>
      </c>
      <c r="G35" s="1040">
        <v>12776</v>
      </c>
      <c r="H35" s="653">
        <v>353</v>
      </c>
      <c r="I35" s="1040">
        <v>12423</v>
      </c>
      <c r="J35" s="653">
        <v>12394</v>
      </c>
      <c r="K35" s="653">
        <v>29</v>
      </c>
      <c r="L35" s="655">
        <v>6.7557000000000006E-2</v>
      </c>
      <c r="M35" s="656">
        <v>6.5810999999999995E-2</v>
      </c>
    </row>
    <row r="36" spans="2:13" ht="15" customHeight="1">
      <c r="B36" s="776" t="s">
        <v>149</v>
      </c>
      <c r="C36" s="1041" t="s">
        <v>21</v>
      </c>
      <c r="D36" s="652">
        <v>3326</v>
      </c>
      <c r="E36" s="653">
        <v>723</v>
      </c>
      <c r="F36" s="653">
        <v>200</v>
      </c>
      <c r="G36" s="1040">
        <v>2403</v>
      </c>
      <c r="H36" s="653">
        <v>915</v>
      </c>
      <c r="I36" s="1040">
        <v>1488</v>
      </c>
      <c r="J36" s="653">
        <v>1420</v>
      </c>
      <c r="K36" s="653">
        <v>68</v>
      </c>
      <c r="L36" s="655">
        <v>8.3700000000000007E-3</v>
      </c>
      <c r="M36" s="656">
        <v>6.0470000000000003E-3</v>
      </c>
    </row>
    <row r="37" spans="2:13" ht="15" customHeight="1">
      <c r="B37" s="776" t="s">
        <v>151</v>
      </c>
      <c r="C37" s="1041" t="s">
        <v>32</v>
      </c>
      <c r="D37" s="652">
        <v>19984</v>
      </c>
      <c r="E37" s="653">
        <v>187</v>
      </c>
      <c r="F37" s="653">
        <v>53</v>
      </c>
      <c r="G37" s="1040">
        <v>19744</v>
      </c>
      <c r="H37" s="653">
        <v>670</v>
      </c>
      <c r="I37" s="1040">
        <v>19074</v>
      </c>
      <c r="J37" s="653">
        <v>18465</v>
      </c>
      <c r="K37" s="653">
        <v>609</v>
      </c>
      <c r="L37" s="655">
        <v>7.6495999999999995E-2</v>
      </c>
      <c r="M37" s="656">
        <v>7.5577000000000005E-2</v>
      </c>
    </row>
    <row r="38" spans="2:13" ht="15" customHeight="1">
      <c r="B38" s="776" t="s">
        <v>153</v>
      </c>
      <c r="C38" s="1041" t="s">
        <v>22</v>
      </c>
      <c r="D38" s="652">
        <v>4448</v>
      </c>
      <c r="E38" s="653">
        <v>173</v>
      </c>
      <c r="F38" s="653">
        <v>18</v>
      </c>
      <c r="G38" s="1040">
        <v>4257</v>
      </c>
      <c r="H38" s="653">
        <v>187</v>
      </c>
      <c r="I38" s="1040">
        <v>4070</v>
      </c>
      <c r="J38" s="653">
        <v>4023</v>
      </c>
      <c r="K38" s="653">
        <v>47</v>
      </c>
      <c r="L38" s="655">
        <v>2.3921000000000001E-2</v>
      </c>
      <c r="M38" s="656">
        <v>2.2894000000000001E-2</v>
      </c>
    </row>
    <row r="39" spans="2:13" ht="15" customHeight="1">
      <c r="B39" s="776" t="s">
        <v>155</v>
      </c>
      <c r="C39" s="1041" t="s">
        <v>23</v>
      </c>
      <c r="D39" s="652">
        <v>21913</v>
      </c>
      <c r="E39" s="653">
        <v>0</v>
      </c>
      <c r="F39" s="653">
        <v>0</v>
      </c>
      <c r="G39" s="1040">
        <v>21913</v>
      </c>
      <c r="H39" s="653">
        <v>0</v>
      </c>
      <c r="I39" s="1040">
        <v>21913</v>
      </c>
      <c r="J39" s="653">
        <v>21742</v>
      </c>
      <c r="K39" s="653">
        <v>171</v>
      </c>
      <c r="L39" s="655">
        <v>5.3893999999999997E-2</v>
      </c>
      <c r="M39" s="656">
        <v>5.3893999999999997E-2</v>
      </c>
    </row>
    <row r="40" spans="2:13" ht="15" customHeight="1">
      <c r="B40" s="776" t="s">
        <v>156</v>
      </c>
      <c r="C40" s="1041" t="s">
        <v>24</v>
      </c>
      <c r="D40" s="652">
        <v>27967</v>
      </c>
      <c r="E40" s="653">
        <v>768</v>
      </c>
      <c r="F40" s="653">
        <v>100</v>
      </c>
      <c r="G40" s="1040">
        <v>27099</v>
      </c>
      <c r="H40" s="653">
        <v>229</v>
      </c>
      <c r="I40" s="1040">
        <v>26870</v>
      </c>
      <c r="J40" s="653">
        <v>24824</v>
      </c>
      <c r="K40" s="653">
        <v>2046</v>
      </c>
      <c r="L40" s="655">
        <v>8.4732000000000002E-2</v>
      </c>
      <c r="M40" s="656">
        <v>8.2101999999999994E-2</v>
      </c>
    </row>
    <row r="41" spans="2:13" ht="15" customHeight="1">
      <c r="B41" s="776" t="s">
        <v>158</v>
      </c>
      <c r="C41" s="1041" t="s">
        <v>31</v>
      </c>
      <c r="D41" s="652">
        <v>77219</v>
      </c>
      <c r="E41" s="653">
        <v>1267</v>
      </c>
      <c r="F41" s="653">
        <v>168</v>
      </c>
      <c r="G41" s="1040">
        <v>75784</v>
      </c>
      <c r="H41" s="653">
        <v>1935</v>
      </c>
      <c r="I41" s="1040">
        <v>73849</v>
      </c>
      <c r="J41" s="653">
        <v>72102</v>
      </c>
      <c r="K41" s="653">
        <v>1747</v>
      </c>
      <c r="L41" s="655">
        <v>0.12191399999999999</v>
      </c>
      <c r="M41" s="656">
        <v>0.119648</v>
      </c>
    </row>
    <row r="42" spans="2:13" ht="15" customHeight="1">
      <c r="B42" s="776" t="s">
        <v>160</v>
      </c>
      <c r="C42" s="1041" t="s">
        <v>447</v>
      </c>
      <c r="D42" s="652">
        <v>5324</v>
      </c>
      <c r="E42" s="653">
        <v>237</v>
      </c>
      <c r="F42" s="653">
        <v>126</v>
      </c>
      <c r="G42" s="1040">
        <v>4961</v>
      </c>
      <c r="H42" s="653">
        <v>942</v>
      </c>
      <c r="I42" s="1040">
        <v>4019</v>
      </c>
      <c r="J42" s="653">
        <v>3772</v>
      </c>
      <c r="K42" s="653">
        <v>247</v>
      </c>
      <c r="L42" s="655">
        <v>0.128577</v>
      </c>
      <c r="M42" s="656">
        <v>0.119811</v>
      </c>
    </row>
    <row r="43" spans="2:13" ht="15" customHeight="1">
      <c r="B43" s="776" t="s">
        <v>162</v>
      </c>
      <c r="C43" s="1041" t="s">
        <v>25</v>
      </c>
      <c r="D43" s="652">
        <v>34570</v>
      </c>
      <c r="E43" s="653">
        <v>4015</v>
      </c>
      <c r="F43" s="653">
        <v>573</v>
      </c>
      <c r="G43" s="1040">
        <v>29982</v>
      </c>
      <c r="H43" s="653">
        <v>1695</v>
      </c>
      <c r="I43" s="1040">
        <v>28287</v>
      </c>
      <c r="J43" s="653">
        <v>26793</v>
      </c>
      <c r="K43" s="653">
        <v>1494</v>
      </c>
      <c r="L43" s="655">
        <v>0.103239</v>
      </c>
      <c r="M43" s="656">
        <v>8.9538000000000006E-2</v>
      </c>
    </row>
    <row r="44" spans="2:13" ht="15" customHeight="1">
      <c r="B44" s="776">
        <v>37</v>
      </c>
      <c r="C44" s="775" t="s">
        <v>26</v>
      </c>
      <c r="D44" s="652">
        <v>57461</v>
      </c>
      <c r="E44" s="653">
        <v>10203</v>
      </c>
      <c r="F44" s="653">
        <v>2075</v>
      </c>
      <c r="G44" s="1040">
        <v>45183</v>
      </c>
      <c r="H44" s="653">
        <v>2045</v>
      </c>
      <c r="I44" s="1040">
        <v>43138</v>
      </c>
      <c r="J44" s="653">
        <v>38974</v>
      </c>
      <c r="K44" s="653">
        <v>4164</v>
      </c>
      <c r="L44" s="655">
        <v>0.1741</v>
      </c>
      <c r="M44" s="656">
        <v>0.13689899999999999</v>
      </c>
    </row>
    <row r="45" spans="2:13" ht="15" customHeight="1">
      <c r="B45" s="776">
        <v>38</v>
      </c>
      <c r="C45" s="775" t="s">
        <v>27</v>
      </c>
      <c r="D45" s="652">
        <v>0</v>
      </c>
      <c r="E45" s="653">
        <v>0</v>
      </c>
      <c r="F45" s="653">
        <v>0</v>
      </c>
      <c r="G45" s="1040">
        <v>0</v>
      </c>
      <c r="H45" s="653">
        <v>0</v>
      </c>
      <c r="I45" s="1040">
        <v>0</v>
      </c>
      <c r="J45" s="653">
        <v>0</v>
      </c>
      <c r="K45" s="653">
        <v>0</v>
      </c>
      <c r="L45" s="655">
        <v>0</v>
      </c>
      <c r="M45" s="656">
        <v>0</v>
      </c>
    </row>
    <row r="46" spans="2:13" ht="15" customHeight="1">
      <c r="B46" s="1028">
        <v>39</v>
      </c>
      <c r="C46" s="1027" t="s">
        <v>28</v>
      </c>
      <c r="D46" s="652">
        <v>7822</v>
      </c>
      <c r="E46" s="653">
        <v>734</v>
      </c>
      <c r="F46" s="653">
        <v>204</v>
      </c>
      <c r="G46" s="1040">
        <v>6884</v>
      </c>
      <c r="H46" s="653">
        <v>79</v>
      </c>
      <c r="I46" s="1040">
        <v>6805</v>
      </c>
      <c r="J46" s="653">
        <v>2982</v>
      </c>
      <c r="K46" s="653">
        <v>3823</v>
      </c>
      <c r="L46" s="655">
        <v>0.26211400000000001</v>
      </c>
      <c r="M46" s="656">
        <v>0.230682</v>
      </c>
    </row>
    <row r="47" spans="2:13" ht="15" customHeight="1">
      <c r="B47" s="1033"/>
      <c r="C47" s="1039" t="s">
        <v>1142</v>
      </c>
      <c r="D47" s="657">
        <v>538918</v>
      </c>
      <c r="E47" s="658">
        <v>65433</v>
      </c>
      <c r="F47" s="658">
        <v>31606</v>
      </c>
      <c r="G47" s="658">
        <v>441879</v>
      </c>
      <c r="H47" s="658">
        <v>24221</v>
      </c>
      <c r="I47" s="658">
        <v>417658</v>
      </c>
      <c r="J47" s="658">
        <v>393145</v>
      </c>
      <c r="K47" s="658">
        <v>24513</v>
      </c>
      <c r="L47" s="659">
        <v>8.6990999999999999E-2</v>
      </c>
      <c r="M47" s="660">
        <v>7.1327000000000002E-2</v>
      </c>
    </row>
  </sheetData>
  <sheetProtection algorithmName="SHA-512" hashValue="P3NXDjZO4Zkwfi/Nr2U4OW+jiyIO4UbItro33yzXHhhrzPBfmWzJGZRPROBTvXoIEpXCXzs7KR3x1x8/JMr2OA==" saltValue="7VkzVW/uLSBucYd40vT9IQ==" spinCount="100000" sheet="1"/>
  <mergeCells count="10">
    <mergeCell ref="B2:C2"/>
    <mergeCell ref="D4:D7"/>
    <mergeCell ref="L4:L7"/>
    <mergeCell ref="M4:M7"/>
    <mergeCell ref="E5:E7"/>
    <mergeCell ref="F5:F7"/>
    <mergeCell ref="G5:G7"/>
    <mergeCell ref="B6:C7"/>
    <mergeCell ref="H6:H7"/>
    <mergeCell ref="I6:I7"/>
  </mergeCells>
  <phoneticPr fontId="28"/>
  <pageMargins left="0.78740157480314965" right="0.78740157480314965" top="0.78740157480314965" bottom="0.78740157480314965" header="0" footer="0.19685039370078741"/>
  <pageSetup paperSize="8" orientation="landscape" useFirstPageNumber="1" r:id="rId1"/>
  <headerFooter alignWithMargins="0">
    <oddFooter>&amp;C&amp;P / 1 ページ</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B1:W91"/>
  <sheetViews>
    <sheetView showGridLines="0" view="pageBreakPreview" zoomScaleNormal="100" workbookViewId="0">
      <selection activeCell="F40" sqref="F40"/>
    </sheetView>
  </sheetViews>
  <sheetFormatPr defaultColWidth="9.33203125" defaultRowHeight="25.5" customHeight="1"/>
  <cols>
    <col min="1" max="1" width="2.1640625" style="179" customWidth="1"/>
    <col min="2" max="2" width="4.6640625" style="179" customWidth="1"/>
    <col min="3" max="3" width="39.5" style="179" customWidth="1"/>
    <col min="4" max="6" width="23.5" style="179" customWidth="1"/>
    <col min="7" max="16384" width="9.33203125" style="179"/>
  </cols>
  <sheetData>
    <row r="1" spans="2:23" ht="15" customHeight="1"/>
    <row r="2" spans="2:23" ht="20.25" customHeight="1">
      <c r="B2" s="1374" t="s">
        <v>567</v>
      </c>
      <c r="C2" s="1375"/>
      <c r="D2" s="180"/>
    </row>
    <row r="3" spans="2:23" ht="20.25" customHeight="1">
      <c r="F3" s="181" t="s">
        <v>568</v>
      </c>
    </row>
    <row r="4" spans="2:23" ht="22.5" customHeight="1">
      <c r="B4" s="1449" t="s">
        <v>569</v>
      </c>
      <c r="C4" s="1450"/>
      <c r="D4" s="1453" t="s">
        <v>570</v>
      </c>
      <c r="E4" s="1454"/>
      <c r="F4" s="1455"/>
    </row>
    <row r="5" spans="2:23" s="188" customFormat="1" ht="22.5" customHeight="1">
      <c r="B5" s="1451"/>
      <c r="C5" s="1452"/>
      <c r="D5" s="182" t="s">
        <v>571</v>
      </c>
      <c r="E5" s="183" t="s">
        <v>572</v>
      </c>
      <c r="F5" s="184" t="s">
        <v>573</v>
      </c>
      <c r="G5" s="185"/>
      <c r="H5" s="186"/>
      <c r="I5" s="186"/>
      <c r="J5" s="186"/>
      <c r="K5" s="186"/>
      <c r="L5" s="185"/>
      <c r="M5" s="185"/>
      <c r="N5" s="185"/>
      <c r="O5" s="185"/>
      <c r="P5" s="185"/>
      <c r="Q5" s="185"/>
      <c r="R5" s="185"/>
      <c r="S5" s="185"/>
      <c r="T5" s="187"/>
      <c r="U5" s="187"/>
      <c r="V5" s="187"/>
      <c r="W5" s="187"/>
    </row>
    <row r="6" spans="2:23" s="194" customFormat="1" ht="20.25" customHeight="1">
      <c r="B6" s="189" t="s">
        <v>263</v>
      </c>
      <c r="C6" s="190" t="s">
        <v>0</v>
      </c>
      <c r="D6" s="191">
        <f>波及効果計算ｼｰﾄ!T8</f>
        <v>0</v>
      </c>
      <c r="E6" s="192">
        <f>波及効果計算ｼｰﾄ!U8</f>
        <v>0</v>
      </c>
      <c r="F6" s="193">
        <f>波及効果計算ｼｰﾄ!V8</f>
        <v>0</v>
      </c>
    </row>
    <row r="7" spans="2:23" s="194" customFormat="1" ht="20.25" customHeight="1">
      <c r="B7" s="195" t="s">
        <v>265</v>
      </c>
      <c r="C7" s="196" t="s">
        <v>1</v>
      </c>
      <c r="D7" s="197">
        <f>波及効果計算ｼｰﾄ!T9</f>
        <v>0</v>
      </c>
      <c r="E7" s="198">
        <f>波及効果計算ｼｰﾄ!U9</f>
        <v>0</v>
      </c>
      <c r="F7" s="199">
        <f>波及効果計算ｼｰﾄ!V9</f>
        <v>0</v>
      </c>
    </row>
    <row r="8" spans="2:23" s="194" customFormat="1" ht="20.25" customHeight="1">
      <c r="B8" s="195" t="s">
        <v>267</v>
      </c>
      <c r="C8" s="196" t="s">
        <v>2</v>
      </c>
      <c r="D8" s="197">
        <f>波及効果計算ｼｰﾄ!T10</f>
        <v>0</v>
      </c>
      <c r="E8" s="198">
        <f>波及効果計算ｼｰﾄ!U10</f>
        <v>0</v>
      </c>
      <c r="F8" s="199">
        <f>波及効果計算ｼｰﾄ!V10</f>
        <v>0</v>
      </c>
    </row>
    <row r="9" spans="2:23" s="194" customFormat="1" ht="20.25" customHeight="1">
      <c r="B9" s="195" t="s">
        <v>268</v>
      </c>
      <c r="C9" s="196" t="s">
        <v>3</v>
      </c>
      <c r="D9" s="197">
        <f>波及効果計算ｼｰﾄ!T11</f>
        <v>0</v>
      </c>
      <c r="E9" s="198">
        <f>波及効果計算ｼｰﾄ!U11</f>
        <v>0</v>
      </c>
      <c r="F9" s="199">
        <f>波及効果計算ｼｰﾄ!V11</f>
        <v>0</v>
      </c>
    </row>
    <row r="10" spans="2:23" s="194" customFormat="1" ht="20.25" customHeight="1">
      <c r="B10" s="195" t="s">
        <v>269</v>
      </c>
      <c r="C10" s="196" t="s">
        <v>4</v>
      </c>
      <c r="D10" s="197">
        <f>波及効果計算ｼｰﾄ!T12</f>
        <v>0</v>
      </c>
      <c r="E10" s="198">
        <f>波及効果計算ｼｰﾄ!U12</f>
        <v>0</v>
      </c>
      <c r="F10" s="199">
        <f>波及効果計算ｼｰﾄ!V12</f>
        <v>0</v>
      </c>
    </row>
    <row r="11" spans="2:23" s="194" customFormat="1" ht="20.25" customHeight="1">
      <c r="B11" s="195" t="s">
        <v>271</v>
      </c>
      <c r="C11" s="196" t="s">
        <v>5</v>
      </c>
      <c r="D11" s="197">
        <f>波及効果計算ｼｰﾄ!T13</f>
        <v>0</v>
      </c>
      <c r="E11" s="198">
        <f>波及効果計算ｼｰﾄ!U13</f>
        <v>0</v>
      </c>
      <c r="F11" s="199">
        <f>波及効果計算ｼｰﾄ!V13</f>
        <v>0</v>
      </c>
    </row>
    <row r="12" spans="2:23" s="194" customFormat="1" ht="20.25" customHeight="1">
      <c r="B12" s="195" t="s">
        <v>273</v>
      </c>
      <c r="C12" s="200" t="s">
        <v>6</v>
      </c>
      <c r="D12" s="197">
        <f>波及効果計算ｼｰﾄ!T14</f>
        <v>0</v>
      </c>
      <c r="E12" s="198">
        <f>波及効果計算ｼｰﾄ!U14</f>
        <v>0</v>
      </c>
      <c r="F12" s="199">
        <f>波及効果計算ｼｰﾄ!V14</f>
        <v>0</v>
      </c>
    </row>
    <row r="13" spans="2:23" s="194" customFormat="1" ht="20.25" customHeight="1">
      <c r="B13" s="195" t="s">
        <v>274</v>
      </c>
      <c r="C13" s="196" t="s">
        <v>7</v>
      </c>
      <c r="D13" s="197">
        <f>波及効果計算ｼｰﾄ!T15</f>
        <v>0</v>
      </c>
      <c r="E13" s="198">
        <f>波及効果計算ｼｰﾄ!U15</f>
        <v>0</v>
      </c>
      <c r="F13" s="199">
        <f>波及効果計算ｼｰﾄ!V15</f>
        <v>0</v>
      </c>
    </row>
    <row r="14" spans="2:23" s="194" customFormat="1" ht="20.25" customHeight="1">
      <c r="B14" s="195" t="s">
        <v>277</v>
      </c>
      <c r="C14" s="196" t="s">
        <v>8</v>
      </c>
      <c r="D14" s="197">
        <f>波及効果計算ｼｰﾄ!T16</f>
        <v>0</v>
      </c>
      <c r="E14" s="198">
        <f>波及効果計算ｼｰﾄ!U16</f>
        <v>0</v>
      </c>
      <c r="F14" s="199">
        <f>波及効果計算ｼｰﾄ!V16</f>
        <v>0</v>
      </c>
    </row>
    <row r="15" spans="2:23" s="194" customFormat="1" ht="20.25" customHeight="1">
      <c r="B15" s="195" t="s">
        <v>120</v>
      </c>
      <c r="C15" s="196" t="s">
        <v>576</v>
      </c>
      <c r="D15" s="197">
        <f>波及効果計算ｼｰﾄ!T17</f>
        <v>0</v>
      </c>
      <c r="E15" s="198">
        <f>波及効果計算ｼｰﾄ!U17</f>
        <v>0</v>
      </c>
      <c r="F15" s="199">
        <f>波及効果計算ｼｰﾄ!V17</f>
        <v>0</v>
      </c>
    </row>
    <row r="16" spans="2:23" s="194" customFormat="1" ht="20.25" customHeight="1">
      <c r="B16" s="195" t="s">
        <v>121</v>
      </c>
      <c r="C16" s="196" t="s">
        <v>9</v>
      </c>
      <c r="D16" s="197">
        <f>波及効果計算ｼｰﾄ!T18</f>
        <v>0</v>
      </c>
      <c r="E16" s="198">
        <f>波及効果計算ｼｰﾄ!U18</f>
        <v>0</v>
      </c>
      <c r="F16" s="199">
        <f>波及効果計算ｼｰﾄ!V18</f>
        <v>0</v>
      </c>
    </row>
    <row r="17" spans="2:6" s="194" customFormat="1" ht="20.25" customHeight="1">
      <c r="B17" s="195" t="s">
        <v>123</v>
      </c>
      <c r="C17" s="196" t="s">
        <v>10</v>
      </c>
      <c r="D17" s="197">
        <f>波及効果計算ｼｰﾄ!T19</f>
        <v>0</v>
      </c>
      <c r="E17" s="198">
        <f>波及効果計算ｼｰﾄ!U19</f>
        <v>0</v>
      </c>
      <c r="F17" s="199">
        <f>波及効果計算ｼｰﾄ!V19</f>
        <v>0</v>
      </c>
    </row>
    <row r="18" spans="2:6" s="194" customFormat="1" ht="20.25" customHeight="1">
      <c r="B18" s="195" t="s">
        <v>125</v>
      </c>
      <c r="C18" s="196" t="s">
        <v>11</v>
      </c>
      <c r="D18" s="197">
        <f>波及効果計算ｼｰﾄ!T20</f>
        <v>0</v>
      </c>
      <c r="E18" s="198">
        <f>波及効果計算ｼｰﾄ!U20</f>
        <v>0</v>
      </c>
      <c r="F18" s="199">
        <f>波及効果計算ｼｰﾄ!V20</f>
        <v>0</v>
      </c>
    </row>
    <row r="19" spans="2:6" s="194" customFormat="1" ht="20.25" customHeight="1">
      <c r="B19" s="195" t="s">
        <v>127</v>
      </c>
      <c r="C19" s="196" t="s">
        <v>12</v>
      </c>
      <c r="D19" s="197">
        <f>波及効果計算ｼｰﾄ!T21</f>
        <v>0</v>
      </c>
      <c r="E19" s="198">
        <f>波及効果計算ｼｰﾄ!U21</f>
        <v>0</v>
      </c>
      <c r="F19" s="199">
        <f>波及効果計算ｼｰﾄ!V21</f>
        <v>0</v>
      </c>
    </row>
    <row r="20" spans="2:6" s="194" customFormat="1" ht="20.25" customHeight="1">
      <c r="B20" s="195" t="s">
        <v>128</v>
      </c>
      <c r="C20" s="196" t="s">
        <v>418</v>
      </c>
      <c r="D20" s="197">
        <f>波及効果計算ｼｰﾄ!T22</f>
        <v>0</v>
      </c>
      <c r="E20" s="198">
        <f>波及効果計算ｼｰﾄ!U22</f>
        <v>0</v>
      </c>
      <c r="F20" s="199">
        <f>波及効果計算ｼｰﾄ!V22</f>
        <v>0</v>
      </c>
    </row>
    <row r="21" spans="2:6" s="194" customFormat="1" ht="20.25" customHeight="1">
      <c r="B21" s="189" t="s">
        <v>129</v>
      </c>
      <c r="C21" s="190" t="s">
        <v>419</v>
      </c>
      <c r="D21" s="191">
        <f>波及効果計算ｼｰﾄ!T23</f>
        <v>0</v>
      </c>
      <c r="E21" s="192">
        <f>波及効果計算ｼｰﾄ!U23</f>
        <v>0</v>
      </c>
      <c r="F21" s="193">
        <f>波及効果計算ｼｰﾄ!V23</f>
        <v>0</v>
      </c>
    </row>
    <row r="22" spans="2:6" s="194" customFormat="1" ht="20.25" customHeight="1">
      <c r="B22" s="195" t="s">
        <v>131</v>
      </c>
      <c r="C22" s="196" t="s">
        <v>420</v>
      </c>
      <c r="D22" s="197">
        <f>波及効果計算ｼｰﾄ!T24</f>
        <v>0</v>
      </c>
      <c r="E22" s="198">
        <f>波及効果計算ｼｰﾄ!U24</f>
        <v>0</v>
      </c>
      <c r="F22" s="199">
        <f>波及効果計算ｼｰﾄ!V24</f>
        <v>0</v>
      </c>
    </row>
    <row r="23" spans="2:6" s="194" customFormat="1" ht="20.25" customHeight="1">
      <c r="B23" s="195" t="s">
        <v>133</v>
      </c>
      <c r="C23" s="196" t="s">
        <v>14</v>
      </c>
      <c r="D23" s="197">
        <f>波及効果計算ｼｰﾄ!T25</f>
        <v>0</v>
      </c>
      <c r="E23" s="198">
        <f>波及効果計算ｼｰﾄ!U25</f>
        <v>0</v>
      </c>
      <c r="F23" s="199">
        <f>波及効果計算ｼｰﾄ!V25</f>
        <v>0</v>
      </c>
    </row>
    <row r="24" spans="2:6" s="194" customFormat="1" ht="20.25" customHeight="1">
      <c r="B24" s="195" t="s">
        <v>135</v>
      </c>
      <c r="C24" s="196" t="s">
        <v>13</v>
      </c>
      <c r="D24" s="197">
        <f>波及効果計算ｼｰﾄ!T26</f>
        <v>0</v>
      </c>
      <c r="E24" s="198">
        <f>波及効果計算ｼｰﾄ!U26</f>
        <v>0</v>
      </c>
      <c r="F24" s="199">
        <f>波及効果計算ｼｰﾄ!V26</f>
        <v>0</v>
      </c>
    </row>
    <row r="25" spans="2:6" s="194" customFormat="1" ht="20.25" customHeight="1">
      <c r="B25" s="195" t="s">
        <v>136</v>
      </c>
      <c r="C25" s="196" t="s">
        <v>577</v>
      </c>
      <c r="D25" s="197">
        <f>波及効果計算ｼｰﾄ!T27</f>
        <v>0</v>
      </c>
      <c r="E25" s="198">
        <f>波及効果計算ｼｰﾄ!U27</f>
        <v>0</v>
      </c>
      <c r="F25" s="199">
        <f>波及効果計算ｼｰﾄ!V27</f>
        <v>0</v>
      </c>
    </row>
    <row r="26" spans="2:6" s="194" customFormat="1" ht="20.25" customHeight="1">
      <c r="B26" s="195" t="s">
        <v>138</v>
      </c>
      <c r="C26" s="196" t="s">
        <v>15</v>
      </c>
      <c r="D26" s="197">
        <f>波及効果計算ｼｰﾄ!T28</f>
        <v>0</v>
      </c>
      <c r="E26" s="198">
        <f>波及効果計算ｼｰﾄ!U28</f>
        <v>0</v>
      </c>
      <c r="F26" s="199">
        <f>波及効果計算ｼｰﾄ!V28</f>
        <v>0</v>
      </c>
    </row>
    <row r="27" spans="2:6" s="194" customFormat="1" ht="20.25" customHeight="1">
      <c r="B27" s="195" t="s">
        <v>139</v>
      </c>
      <c r="C27" s="200" t="s">
        <v>16</v>
      </c>
      <c r="D27" s="197">
        <f>波及効果計算ｼｰﾄ!T29</f>
        <v>0</v>
      </c>
      <c r="E27" s="198">
        <f>波及効果計算ｼｰﾄ!U29</f>
        <v>0</v>
      </c>
      <c r="F27" s="199">
        <f>波及効果計算ｼｰﾄ!V29</f>
        <v>0</v>
      </c>
    </row>
    <row r="28" spans="2:6" s="194" customFormat="1" ht="20.25" customHeight="1">
      <c r="B28" s="195" t="s">
        <v>140</v>
      </c>
      <c r="C28" s="196" t="s">
        <v>17</v>
      </c>
      <c r="D28" s="197">
        <f>波及効果計算ｼｰﾄ!T30</f>
        <v>0</v>
      </c>
      <c r="E28" s="198">
        <f>波及効果計算ｼｰﾄ!U30</f>
        <v>0</v>
      </c>
      <c r="F28" s="199">
        <f>波及効果計算ｼｰﾄ!V30</f>
        <v>0</v>
      </c>
    </row>
    <row r="29" spans="2:6" s="194" customFormat="1" ht="20.25" customHeight="1">
      <c r="B29" s="195" t="s">
        <v>141</v>
      </c>
      <c r="C29" s="196" t="s">
        <v>18</v>
      </c>
      <c r="D29" s="197">
        <f>波及効果計算ｼｰﾄ!T31</f>
        <v>0</v>
      </c>
      <c r="E29" s="198">
        <f>波及効果計算ｼｰﾄ!U31</f>
        <v>0</v>
      </c>
      <c r="F29" s="199">
        <f>波及効果計算ｼｰﾄ!V31</f>
        <v>0</v>
      </c>
    </row>
    <row r="30" spans="2:6" s="194" customFormat="1" ht="20.25" customHeight="1">
      <c r="B30" s="195" t="s">
        <v>143</v>
      </c>
      <c r="C30" s="196" t="s">
        <v>29</v>
      </c>
      <c r="D30" s="197">
        <f>波及効果計算ｼｰﾄ!T32</f>
        <v>0</v>
      </c>
      <c r="E30" s="198">
        <f>波及効果計算ｼｰﾄ!U32</f>
        <v>0</v>
      </c>
      <c r="F30" s="199">
        <f>波及効果計算ｼｰﾄ!V32</f>
        <v>0</v>
      </c>
    </row>
    <row r="31" spans="2:6" s="194" customFormat="1" ht="20.25" customHeight="1">
      <c r="B31" s="195" t="s">
        <v>145</v>
      </c>
      <c r="C31" s="196" t="s">
        <v>30</v>
      </c>
      <c r="D31" s="197">
        <f>波及効果計算ｼｰﾄ!T33</f>
        <v>0</v>
      </c>
      <c r="E31" s="198">
        <f>波及効果計算ｼｰﾄ!U33</f>
        <v>0</v>
      </c>
      <c r="F31" s="199">
        <f>波及効果計算ｼｰﾄ!V33</f>
        <v>0</v>
      </c>
    </row>
    <row r="32" spans="2:6" s="194" customFormat="1" ht="20.25" customHeight="1">
      <c r="B32" s="195" t="s">
        <v>146</v>
      </c>
      <c r="C32" s="196" t="s">
        <v>19</v>
      </c>
      <c r="D32" s="197">
        <f>波及効果計算ｼｰﾄ!T34</f>
        <v>0</v>
      </c>
      <c r="E32" s="198">
        <f>波及効果計算ｼｰﾄ!U34</f>
        <v>0</v>
      </c>
      <c r="F32" s="199">
        <f>波及効果計算ｼｰﾄ!V34</f>
        <v>0</v>
      </c>
    </row>
    <row r="33" spans="2:6" s="194" customFormat="1" ht="20.25" customHeight="1">
      <c r="B33" s="195" t="s">
        <v>147</v>
      </c>
      <c r="C33" s="196" t="s">
        <v>20</v>
      </c>
      <c r="D33" s="197">
        <f>波及効果計算ｼｰﾄ!T35</f>
        <v>0</v>
      </c>
      <c r="E33" s="198">
        <f>波及効果計算ｼｰﾄ!U35</f>
        <v>0</v>
      </c>
      <c r="F33" s="199">
        <f>波及効果計算ｼｰﾄ!V35</f>
        <v>0</v>
      </c>
    </row>
    <row r="34" spans="2:6" s="194" customFormat="1" ht="20.25" customHeight="1">
      <c r="B34" s="195" t="s">
        <v>149</v>
      </c>
      <c r="C34" s="196" t="s">
        <v>21</v>
      </c>
      <c r="D34" s="197">
        <f>波及効果計算ｼｰﾄ!T36</f>
        <v>0</v>
      </c>
      <c r="E34" s="198">
        <f>波及効果計算ｼｰﾄ!U36</f>
        <v>0</v>
      </c>
      <c r="F34" s="199">
        <f>波及効果計算ｼｰﾄ!V36</f>
        <v>0</v>
      </c>
    </row>
    <row r="35" spans="2:6" s="194" customFormat="1" ht="20.25" customHeight="1">
      <c r="B35" s="195" t="s">
        <v>151</v>
      </c>
      <c r="C35" s="196" t="s">
        <v>32</v>
      </c>
      <c r="D35" s="197">
        <f>波及効果計算ｼｰﾄ!T37</f>
        <v>0</v>
      </c>
      <c r="E35" s="198">
        <f>波及効果計算ｼｰﾄ!U37</f>
        <v>0</v>
      </c>
      <c r="F35" s="199">
        <f>波及効果計算ｼｰﾄ!V37</f>
        <v>0</v>
      </c>
    </row>
    <row r="36" spans="2:6" s="194" customFormat="1" ht="20.25" customHeight="1">
      <c r="B36" s="195" t="s">
        <v>153</v>
      </c>
      <c r="C36" s="196" t="s">
        <v>22</v>
      </c>
      <c r="D36" s="197">
        <f>波及効果計算ｼｰﾄ!T38</f>
        <v>0</v>
      </c>
      <c r="E36" s="198">
        <f>波及効果計算ｼｰﾄ!U38</f>
        <v>0</v>
      </c>
      <c r="F36" s="199">
        <f>波及効果計算ｼｰﾄ!V38</f>
        <v>0</v>
      </c>
    </row>
    <row r="37" spans="2:6" s="194" customFormat="1" ht="20.25" customHeight="1">
      <c r="B37" s="195" t="s">
        <v>155</v>
      </c>
      <c r="C37" s="196" t="s">
        <v>23</v>
      </c>
      <c r="D37" s="197">
        <f>波及効果計算ｼｰﾄ!T39</f>
        <v>0</v>
      </c>
      <c r="E37" s="198">
        <f>波及効果計算ｼｰﾄ!U39</f>
        <v>0</v>
      </c>
      <c r="F37" s="199">
        <f>波及効果計算ｼｰﾄ!V39</f>
        <v>0</v>
      </c>
    </row>
    <row r="38" spans="2:6" s="194" customFormat="1" ht="20.25" customHeight="1">
      <c r="B38" s="195" t="s">
        <v>156</v>
      </c>
      <c r="C38" s="196" t="s">
        <v>24</v>
      </c>
      <c r="D38" s="197">
        <f>波及効果計算ｼｰﾄ!T40</f>
        <v>0</v>
      </c>
      <c r="E38" s="198">
        <f>波及効果計算ｼｰﾄ!U40</f>
        <v>0</v>
      </c>
      <c r="F38" s="199">
        <f>波及効果計算ｼｰﾄ!V40</f>
        <v>0</v>
      </c>
    </row>
    <row r="39" spans="2:6" s="194" customFormat="1" ht="20.25" customHeight="1">
      <c r="B39" s="201" t="s">
        <v>158</v>
      </c>
      <c r="C39" s="202" t="s">
        <v>31</v>
      </c>
      <c r="D39" s="203">
        <f>波及効果計算ｼｰﾄ!T41</f>
        <v>0</v>
      </c>
      <c r="E39" s="204">
        <f>波及効果計算ｼｰﾄ!U41</f>
        <v>0</v>
      </c>
      <c r="F39" s="205">
        <f>波及効果計算ｼｰﾄ!V41</f>
        <v>0</v>
      </c>
    </row>
    <row r="40" spans="2:6" s="194" customFormat="1" ht="20.25" customHeight="1">
      <c r="B40" s="195" t="s">
        <v>160</v>
      </c>
      <c r="C40" s="196" t="s">
        <v>447</v>
      </c>
      <c r="D40" s="197">
        <f>波及効果計算ｼｰﾄ!T42</f>
        <v>0</v>
      </c>
      <c r="E40" s="198">
        <f>波及効果計算ｼｰﾄ!U42</f>
        <v>0</v>
      </c>
      <c r="F40" s="199">
        <f>波及効果計算ｼｰﾄ!V42</f>
        <v>0</v>
      </c>
    </row>
    <row r="41" spans="2:6" s="194" customFormat="1" ht="20.25" customHeight="1">
      <c r="B41" s="189" t="s">
        <v>162</v>
      </c>
      <c r="C41" s="190" t="s">
        <v>25</v>
      </c>
      <c r="D41" s="191">
        <f>波及効果計算ｼｰﾄ!T43</f>
        <v>0</v>
      </c>
      <c r="E41" s="192">
        <f>波及効果計算ｼｰﾄ!U43</f>
        <v>0</v>
      </c>
      <c r="F41" s="193">
        <f>波及効果計算ｼｰﾄ!V43</f>
        <v>0</v>
      </c>
    </row>
    <row r="42" spans="2:6" s="194" customFormat="1" ht="20.25" customHeight="1">
      <c r="B42" s="195" t="s">
        <v>164</v>
      </c>
      <c r="C42" s="196" t="s">
        <v>26</v>
      </c>
      <c r="D42" s="197">
        <f>波及効果計算ｼｰﾄ!T44</f>
        <v>0</v>
      </c>
      <c r="E42" s="198">
        <f>波及効果計算ｼｰﾄ!U44</f>
        <v>0</v>
      </c>
      <c r="F42" s="199">
        <f>波及効果計算ｼｰﾄ!V44</f>
        <v>0</v>
      </c>
    </row>
    <row r="43" spans="2:6" s="194" customFormat="1" ht="20.25" customHeight="1">
      <c r="B43" s="195" t="s">
        <v>166</v>
      </c>
      <c r="C43" s="196" t="s">
        <v>27</v>
      </c>
      <c r="D43" s="197">
        <f>波及効果計算ｼｰﾄ!T45</f>
        <v>0</v>
      </c>
      <c r="E43" s="198">
        <f>波及効果計算ｼｰﾄ!U45</f>
        <v>0</v>
      </c>
      <c r="F43" s="199">
        <f>波及効果計算ｼｰﾄ!V45</f>
        <v>0</v>
      </c>
    </row>
    <row r="44" spans="2:6" s="194" customFormat="1" ht="20.25" customHeight="1">
      <c r="B44" s="189" t="s">
        <v>168</v>
      </c>
      <c r="C44" s="190" t="s">
        <v>28</v>
      </c>
      <c r="D44" s="191">
        <f>波及効果計算ｼｰﾄ!T46</f>
        <v>0</v>
      </c>
      <c r="E44" s="192">
        <f>波及効果計算ｼｰﾄ!U46</f>
        <v>0</v>
      </c>
      <c r="F44" s="193">
        <f>波及効果計算ｼｰﾄ!V46</f>
        <v>0</v>
      </c>
    </row>
    <row r="45" spans="2:6" s="194" customFormat="1" ht="20.25" customHeight="1">
      <c r="B45" s="206"/>
      <c r="C45" s="207" t="s">
        <v>578</v>
      </c>
      <c r="D45" s="208">
        <f>SUM(D6:D44)</f>
        <v>0</v>
      </c>
      <c r="E45" s="209">
        <f>SUM(E6:E44)</f>
        <v>0</v>
      </c>
      <c r="F45" s="210">
        <f>SUM(F6:F44)</f>
        <v>0</v>
      </c>
    </row>
    <row r="46" spans="2:6" ht="20.25" customHeight="1">
      <c r="B46" s="179" t="s">
        <v>579</v>
      </c>
    </row>
    <row r="47" spans="2:6" ht="20.25" customHeight="1"/>
    <row r="48" spans="2:6" ht="20.25" customHeight="1">
      <c r="B48" s="1374" t="s">
        <v>580</v>
      </c>
      <c r="C48" s="1375"/>
      <c r="D48" s="180"/>
    </row>
    <row r="49" spans="2:5" ht="20.25" customHeight="1">
      <c r="E49" s="181" t="s">
        <v>581</v>
      </c>
    </row>
    <row r="50" spans="2:5" ht="20.25" customHeight="1">
      <c r="B50" s="1449" t="s">
        <v>582</v>
      </c>
      <c r="C50" s="1450"/>
      <c r="D50" s="1453" t="s">
        <v>583</v>
      </c>
      <c r="E50" s="1455"/>
    </row>
    <row r="51" spans="2:5" ht="20.25" customHeight="1">
      <c r="B51" s="1451"/>
      <c r="C51" s="1452"/>
      <c r="D51" s="182" t="s">
        <v>584</v>
      </c>
      <c r="E51" s="184" t="s">
        <v>585</v>
      </c>
    </row>
    <row r="52" spans="2:5" ht="20.25" customHeight="1">
      <c r="B52" s="189" t="s">
        <v>263</v>
      </c>
      <c r="C52" s="190" t="s">
        <v>0</v>
      </c>
      <c r="D52" s="191">
        <f>波及効果計算ｼｰﾄ!J54</f>
        <v>0</v>
      </c>
      <c r="E52" s="193">
        <f>波及効果計算ｼｰﾄ!K54</f>
        <v>0</v>
      </c>
    </row>
    <row r="53" spans="2:5" ht="20.25" customHeight="1">
      <c r="B53" s="195" t="s">
        <v>265</v>
      </c>
      <c r="C53" s="196" t="s">
        <v>1</v>
      </c>
      <c r="D53" s="197">
        <f>波及効果計算ｼｰﾄ!J55</f>
        <v>0</v>
      </c>
      <c r="E53" s="199">
        <f>波及効果計算ｼｰﾄ!K55</f>
        <v>0</v>
      </c>
    </row>
    <row r="54" spans="2:5" ht="20.25" customHeight="1">
      <c r="B54" s="195" t="s">
        <v>267</v>
      </c>
      <c r="C54" s="196" t="s">
        <v>2</v>
      </c>
      <c r="D54" s="197">
        <f>波及効果計算ｼｰﾄ!J56</f>
        <v>0</v>
      </c>
      <c r="E54" s="199">
        <f>波及効果計算ｼｰﾄ!K56</f>
        <v>0</v>
      </c>
    </row>
    <row r="55" spans="2:5" ht="20.25" customHeight="1">
      <c r="B55" s="195" t="s">
        <v>268</v>
      </c>
      <c r="C55" s="196" t="s">
        <v>3</v>
      </c>
      <c r="D55" s="197">
        <f>波及効果計算ｼｰﾄ!J57</f>
        <v>0</v>
      </c>
      <c r="E55" s="199">
        <f>波及効果計算ｼｰﾄ!K57</f>
        <v>0</v>
      </c>
    </row>
    <row r="56" spans="2:5" ht="20.25" customHeight="1">
      <c r="B56" s="195" t="s">
        <v>269</v>
      </c>
      <c r="C56" s="196" t="s">
        <v>4</v>
      </c>
      <c r="D56" s="197">
        <f>波及効果計算ｼｰﾄ!J58</f>
        <v>0</v>
      </c>
      <c r="E56" s="199">
        <f>波及効果計算ｼｰﾄ!K58</f>
        <v>0</v>
      </c>
    </row>
    <row r="57" spans="2:5" ht="20.25" customHeight="1">
      <c r="B57" s="195" t="s">
        <v>271</v>
      </c>
      <c r="C57" s="196" t="s">
        <v>5</v>
      </c>
      <c r="D57" s="197">
        <f>波及効果計算ｼｰﾄ!J59</f>
        <v>0</v>
      </c>
      <c r="E57" s="199">
        <f>波及効果計算ｼｰﾄ!K59</f>
        <v>0</v>
      </c>
    </row>
    <row r="58" spans="2:5" ht="20.25" customHeight="1">
      <c r="B58" s="195" t="s">
        <v>273</v>
      </c>
      <c r="C58" s="200" t="s">
        <v>6</v>
      </c>
      <c r="D58" s="197">
        <f>波及効果計算ｼｰﾄ!J60</f>
        <v>0</v>
      </c>
      <c r="E58" s="199">
        <f>波及効果計算ｼｰﾄ!K60</f>
        <v>0</v>
      </c>
    </row>
    <row r="59" spans="2:5" ht="20.25" customHeight="1">
      <c r="B59" s="195" t="s">
        <v>274</v>
      </c>
      <c r="C59" s="196" t="s">
        <v>7</v>
      </c>
      <c r="D59" s="197">
        <f>波及効果計算ｼｰﾄ!J61</f>
        <v>0</v>
      </c>
      <c r="E59" s="199">
        <f>波及効果計算ｼｰﾄ!K61</f>
        <v>0</v>
      </c>
    </row>
    <row r="60" spans="2:5" ht="20.25" customHeight="1">
      <c r="B60" s="195" t="s">
        <v>277</v>
      </c>
      <c r="C60" s="196" t="s">
        <v>8</v>
      </c>
      <c r="D60" s="197">
        <f>波及効果計算ｼｰﾄ!J62</f>
        <v>0</v>
      </c>
      <c r="E60" s="199">
        <f>波及効果計算ｼｰﾄ!K62</f>
        <v>0</v>
      </c>
    </row>
    <row r="61" spans="2:5" ht="20.25" customHeight="1">
      <c r="B61" s="195" t="s">
        <v>120</v>
      </c>
      <c r="C61" s="196" t="s">
        <v>576</v>
      </c>
      <c r="D61" s="197">
        <f>波及効果計算ｼｰﾄ!J63</f>
        <v>0</v>
      </c>
      <c r="E61" s="199">
        <f>波及効果計算ｼｰﾄ!K63</f>
        <v>0</v>
      </c>
    </row>
    <row r="62" spans="2:5" ht="20.25" customHeight="1">
      <c r="B62" s="195" t="s">
        <v>121</v>
      </c>
      <c r="C62" s="196" t="s">
        <v>9</v>
      </c>
      <c r="D62" s="197">
        <f>波及効果計算ｼｰﾄ!J64</f>
        <v>0</v>
      </c>
      <c r="E62" s="199">
        <f>波及効果計算ｼｰﾄ!K64</f>
        <v>0</v>
      </c>
    </row>
    <row r="63" spans="2:5" ht="20.25" customHeight="1">
      <c r="B63" s="195" t="s">
        <v>123</v>
      </c>
      <c r="C63" s="196" t="s">
        <v>10</v>
      </c>
      <c r="D63" s="197">
        <f>波及効果計算ｼｰﾄ!J65</f>
        <v>0</v>
      </c>
      <c r="E63" s="199">
        <f>波及効果計算ｼｰﾄ!K65</f>
        <v>0</v>
      </c>
    </row>
    <row r="64" spans="2:5" ht="20.25" customHeight="1">
      <c r="B64" s="195" t="s">
        <v>125</v>
      </c>
      <c r="C64" s="196" t="s">
        <v>11</v>
      </c>
      <c r="D64" s="197">
        <f>波及効果計算ｼｰﾄ!J66</f>
        <v>0</v>
      </c>
      <c r="E64" s="199">
        <f>波及効果計算ｼｰﾄ!K66</f>
        <v>0</v>
      </c>
    </row>
    <row r="65" spans="2:5" ht="20.25" customHeight="1">
      <c r="B65" s="195" t="s">
        <v>127</v>
      </c>
      <c r="C65" s="196" t="s">
        <v>12</v>
      </c>
      <c r="D65" s="197">
        <f>波及効果計算ｼｰﾄ!J67</f>
        <v>0</v>
      </c>
      <c r="E65" s="199">
        <f>波及効果計算ｼｰﾄ!K67</f>
        <v>0</v>
      </c>
    </row>
    <row r="66" spans="2:5" ht="20.25" customHeight="1">
      <c r="B66" s="195" t="s">
        <v>128</v>
      </c>
      <c r="C66" s="196" t="s">
        <v>418</v>
      </c>
      <c r="D66" s="197">
        <f>波及効果計算ｼｰﾄ!J68</f>
        <v>0</v>
      </c>
      <c r="E66" s="199">
        <f>波及効果計算ｼｰﾄ!K68</f>
        <v>0</v>
      </c>
    </row>
    <row r="67" spans="2:5" ht="20.25" customHeight="1">
      <c r="B67" s="189" t="s">
        <v>129</v>
      </c>
      <c r="C67" s="190" t="s">
        <v>419</v>
      </c>
      <c r="D67" s="191">
        <f>波及効果計算ｼｰﾄ!J69</f>
        <v>0</v>
      </c>
      <c r="E67" s="193">
        <f>波及効果計算ｼｰﾄ!K69</f>
        <v>0</v>
      </c>
    </row>
    <row r="68" spans="2:5" ht="20.25" customHeight="1">
      <c r="B68" s="195" t="s">
        <v>131</v>
      </c>
      <c r="C68" s="196" t="s">
        <v>420</v>
      </c>
      <c r="D68" s="197">
        <f>波及効果計算ｼｰﾄ!J70</f>
        <v>0</v>
      </c>
      <c r="E68" s="199">
        <f>波及効果計算ｼｰﾄ!K70</f>
        <v>0</v>
      </c>
    </row>
    <row r="69" spans="2:5" ht="20.25" customHeight="1">
      <c r="B69" s="195" t="s">
        <v>133</v>
      </c>
      <c r="C69" s="196" t="s">
        <v>14</v>
      </c>
      <c r="D69" s="197">
        <f>波及効果計算ｼｰﾄ!J71</f>
        <v>0</v>
      </c>
      <c r="E69" s="199">
        <f>波及効果計算ｼｰﾄ!K71</f>
        <v>0</v>
      </c>
    </row>
    <row r="70" spans="2:5" ht="20.25" customHeight="1">
      <c r="B70" s="195" t="s">
        <v>135</v>
      </c>
      <c r="C70" s="196" t="s">
        <v>13</v>
      </c>
      <c r="D70" s="197">
        <f>波及効果計算ｼｰﾄ!J72</f>
        <v>0</v>
      </c>
      <c r="E70" s="199">
        <f>波及効果計算ｼｰﾄ!K72</f>
        <v>0</v>
      </c>
    </row>
    <row r="71" spans="2:5" ht="20.25" customHeight="1">
      <c r="B71" s="195" t="s">
        <v>136</v>
      </c>
      <c r="C71" s="196" t="s">
        <v>577</v>
      </c>
      <c r="D71" s="197">
        <f>波及効果計算ｼｰﾄ!J73</f>
        <v>0</v>
      </c>
      <c r="E71" s="199">
        <f>波及効果計算ｼｰﾄ!K73</f>
        <v>0</v>
      </c>
    </row>
    <row r="72" spans="2:5" ht="20.25" customHeight="1">
      <c r="B72" s="195" t="s">
        <v>138</v>
      </c>
      <c r="C72" s="196" t="s">
        <v>15</v>
      </c>
      <c r="D72" s="197">
        <f>波及効果計算ｼｰﾄ!J74</f>
        <v>0</v>
      </c>
      <c r="E72" s="199">
        <f>波及効果計算ｼｰﾄ!K74</f>
        <v>0</v>
      </c>
    </row>
    <row r="73" spans="2:5" ht="20.25" customHeight="1">
      <c r="B73" s="195" t="s">
        <v>139</v>
      </c>
      <c r="C73" s="200" t="s">
        <v>16</v>
      </c>
      <c r="D73" s="197">
        <f>波及効果計算ｼｰﾄ!J75</f>
        <v>0</v>
      </c>
      <c r="E73" s="199">
        <f>波及効果計算ｼｰﾄ!K75</f>
        <v>0</v>
      </c>
    </row>
    <row r="74" spans="2:5" ht="20.25" customHeight="1">
      <c r="B74" s="195" t="s">
        <v>140</v>
      </c>
      <c r="C74" s="196" t="s">
        <v>17</v>
      </c>
      <c r="D74" s="197">
        <f>波及効果計算ｼｰﾄ!J76</f>
        <v>0</v>
      </c>
      <c r="E74" s="199">
        <f>波及効果計算ｼｰﾄ!K76</f>
        <v>0</v>
      </c>
    </row>
    <row r="75" spans="2:5" ht="20.25" customHeight="1">
      <c r="B75" s="195" t="s">
        <v>141</v>
      </c>
      <c r="C75" s="196" t="s">
        <v>18</v>
      </c>
      <c r="D75" s="197">
        <f>波及効果計算ｼｰﾄ!J77</f>
        <v>0</v>
      </c>
      <c r="E75" s="199">
        <f>波及効果計算ｼｰﾄ!K77</f>
        <v>0</v>
      </c>
    </row>
    <row r="76" spans="2:5" ht="20.25" customHeight="1">
      <c r="B76" s="195" t="s">
        <v>143</v>
      </c>
      <c r="C76" s="196" t="s">
        <v>29</v>
      </c>
      <c r="D76" s="197">
        <f>波及効果計算ｼｰﾄ!J78</f>
        <v>0</v>
      </c>
      <c r="E76" s="199">
        <f>波及効果計算ｼｰﾄ!K78</f>
        <v>0</v>
      </c>
    </row>
    <row r="77" spans="2:5" ht="20.25" customHeight="1">
      <c r="B77" s="195" t="s">
        <v>145</v>
      </c>
      <c r="C77" s="196" t="s">
        <v>30</v>
      </c>
      <c r="D77" s="197">
        <f>波及効果計算ｼｰﾄ!J79</f>
        <v>0</v>
      </c>
      <c r="E77" s="199">
        <f>波及効果計算ｼｰﾄ!K79</f>
        <v>0</v>
      </c>
    </row>
    <row r="78" spans="2:5" ht="20.25" customHeight="1">
      <c r="B78" s="195" t="s">
        <v>146</v>
      </c>
      <c r="C78" s="196" t="s">
        <v>19</v>
      </c>
      <c r="D78" s="197">
        <f>波及効果計算ｼｰﾄ!J80</f>
        <v>0</v>
      </c>
      <c r="E78" s="199">
        <f>波及効果計算ｼｰﾄ!K80</f>
        <v>0</v>
      </c>
    </row>
    <row r="79" spans="2:5" ht="20.25" customHeight="1">
      <c r="B79" s="195" t="s">
        <v>147</v>
      </c>
      <c r="C79" s="196" t="s">
        <v>20</v>
      </c>
      <c r="D79" s="197">
        <f>波及効果計算ｼｰﾄ!J81</f>
        <v>0</v>
      </c>
      <c r="E79" s="199">
        <f>波及効果計算ｼｰﾄ!K81</f>
        <v>0</v>
      </c>
    </row>
    <row r="80" spans="2:5" ht="20.25" customHeight="1">
      <c r="B80" s="195" t="s">
        <v>149</v>
      </c>
      <c r="C80" s="196" t="s">
        <v>21</v>
      </c>
      <c r="D80" s="197">
        <f>波及効果計算ｼｰﾄ!J82</f>
        <v>0</v>
      </c>
      <c r="E80" s="199">
        <f>波及効果計算ｼｰﾄ!K82</f>
        <v>0</v>
      </c>
    </row>
    <row r="81" spans="2:5" ht="20.25" customHeight="1">
      <c r="B81" s="195" t="s">
        <v>151</v>
      </c>
      <c r="C81" s="196" t="s">
        <v>32</v>
      </c>
      <c r="D81" s="197">
        <f>波及効果計算ｼｰﾄ!J83</f>
        <v>0</v>
      </c>
      <c r="E81" s="199">
        <f>波及効果計算ｼｰﾄ!K83</f>
        <v>0</v>
      </c>
    </row>
    <row r="82" spans="2:5" ht="20.25" customHeight="1">
      <c r="B82" s="195" t="s">
        <v>153</v>
      </c>
      <c r="C82" s="196" t="s">
        <v>22</v>
      </c>
      <c r="D82" s="197">
        <f>波及効果計算ｼｰﾄ!J84</f>
        <v>0</v>
      </c>
      <c r="E82" s="199">
        <f>波及効果計算ｼｰﾄ!K84</f>
        <v>0</v>
      </c>
    </row>
    <row r="83" spans="2:5" ht="20.25" customHeight="1">
      <c r="B83" s="195" t="s">
        <v>155</v>
      </c>
      <c r="C83" s="196" t="s">
        <v>23</v>
      </c>
      <c r="D83" s="197">
        <f>波及効果計算ｼｰﾄ!J85</f>
        <v>0</v>
      </c>
      <c r="E83" s="199">
        <f>波及効果計算ｼｰﾄ!K85</f>
        <v>0</v>
      </c>
    </row>
    <row r="84" spans="2:5" ht="20.25" customHeight="1">
      <c r="B84" s="195" t="s">
        <v>156</v>
      </c>
      <c r="C84" s="196" t="s">
        <v>24</v>
      </c>
      <c r="D84" s="197">
        <f>波及効果計算ｼｰﾄ!J86</f>
        <v>0</v>
      </c>
      <c r="E84" s="199">
        <f>波及効果計算ｼｰﾄ!K86</f>
        <v>0</v>
      </c>
    </row>
    <row r="85" spans="2:5" ht="20.25" customHeight="1">
      <c r="B85" s="201" t="s">
        <v>158</v>
      </c>
      <c r="C85" s="202" t="s">
        <v>31</v>
      </c>
      <c r="D85" s="203">
        <f>波及効果計算ｼｰﾄ!J87</f>
        <v>0</v>
      </c>
      <c r="E85" s="205">
        <f>波及効果計算ｼｰﾄ!K87</f>
        <v>0</v>
      </c>
    </row>
    <row r="86" spans="2:5" ht="20.25" customHeight="1">
      <c r="B86" s="195" t="s">
        <v>160</v>
      </c>
      <c r="C86" s="196" t="s">
        <v>447</v>
      </c>
      <c r="D86" s="197">
        <f>波及効果計算ｼｰﾄ!J88</f>
        <v>0</v>
      </c>
      <c r="E86" s="199">
        <f>波及効果計算ｼｰﾄ!K88</f>
        <v>0</v>
      </c>
    </row>
    <row r="87" spans="2:5" ht="20.25" customHeight="1">
      <c r="B87" s="189" t="s">
        <v>162</v>
      </c>
      <c r="C87" s="190" t="s">
        <v>25</v>
      </c>
      <c r="D87" s="191">
        <f>波及効果計算ｼｰﾄ!J89</f>
        <v>0</v>
      </c>
      <c r="E87" s="193">
        <f>波及効果計算ｼｰﾄ!K89</f>
        <v>0</v>
      </c>
    </row>
    <row r="88" spans="2:5" ht="20.25" customHeight="1">
      <c r="B88" s="195" t="s">
        <v>164</v>
      </c>
      <c r="C88" s="196" t="s">
        <v>26</v>
      </c>
      <c r="D88" s="197">
        <f>波及効果計算ｼｰﾄ!J90</f>
        <v>0</v>
      </c>
      <c r="E88" s="199">
        <f>波及効果計算ｼｰﾄ!K90</f>
        <v>0</v>
      </c>
    </row>
    <row r="89" spans="2:5" ht="20.25" customHeight="1">
      <c r="B89" s="195" t="s">
        <v>166</v>
      </c>
      <c r="C89" s="196" t="s">
        <v>27</v>
      </c>
      <c r="D89" s="197">
        <f>波及効果計算ｼｰﾄ!J91</f>
        <v>0</v>
      </c>
      <c r="E89" s="199">
        <f>波及効果計算ｼｰﾄ!K91</f>
        <v>0</v>
      </c>
    </row>
    <row r="90" spans="2:5" ht="20.25" customHeight="1">
      <c r="B90" s="189" t="s">
        <v>168</v>
      </c>
      <c r="C90" s="190" t="s">
        <v>28</v>
      </c>
      <c r="D90" s="191">
        <f>波及効果計算ｼｰﾄ!J92</f>
        <v>0</v>
      </c>
      <c r="E90" s="193">
        <f>波及効果計算ｼｰﾄ!K92</f>
        <v>0</v>
      </c>
    </row>
    <row r="91" spans="2:5" ht="20.25" customHeight="1">
      <c r="B91" s="206"/>
      <c r="C91" s="207" t="s">
        <v>578</v>
      </c>
      <c r="D91" s="208">
        <f>SUM(D52:D90)</f>
        <v>0</v>
      </c>
      <c r="E91" s="210">
        <f>SUM(E52:E90)</f>
        <v>0</v>
      </c>
    </row>
  </sheetData>
  <sheetProtection algorithmName="SHA-512" hashValue="V8YE3DxOpX0+dnBKGIhx80U3HrI05v4T73l62ywwJ23hTlvVkWh6rAPFJ2Nq6J7geqeQf5Lxp/If7BX7DCUIGA==" saltValue="Gahep78Q2b4Kwn/1jVDg5g==" spinCount="100000" sheet="1"/>
  <mergeCells count="6">
    <mergeCell ref="B2:C2"/>
    <mergeCell ref="B4:C5"/>
    <mergeCell ref="D4:F4"/>
    <mergeCell ref="B48:C48"/>
    <mergeCell ref="B50:C51"/>
    <mergeCell ref="D50:E50"/>
  </mergeCells>
  <phoneticPr fontId="28"/>
  <pageMargins left="0.78740157480314965" right="0.78740157480314965" top="0.78740157480314965" bottom="0.78740157480314965" header="0" footer="0.19685039370078741"/>
  <pageSetup paperSize="9" scale="85" firstPageNumber="2" orientation="portrait" useFirstPageNumber="1" r:id="rId1"/>
  <headerFooter alignWithMargins="0">
    <oddFooter>&amp;P ページ</oddFooter>
  </headerFooter>
  <rowBreaks count="1" manualBreakCount="1">
    <brk id="46" min="1"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1:AH100"/>
  <sheetViews>
    <sheetView showGridLines="0" view="pageBreakPreview" zoomScaleNormal="100" workbookViewId="0">
      <selection activeCell="U96" sqref="U96:AB96"/>
    </sheetView>
  </sheetViews>
  <sheetFormatPr defaultColWidth="3.5" defaultRowHeight="15.75" customHeight="1"/>
  <cols>
    <col min="1" max="1" width="2.1640625" style="211" customWidth="1"/>
    <col min="2" max="16384" width="3.5" style="211"/>
  </cols>
  <sheetData>
    <row r="1" spans="2:33" ht="15" customHeight="1"/>
    <row r="2" spans="2:33" ht="20.25" customHeight="1">
      <c r="B2" s="1374" t="s">
        <v>586</v>
      </c>
      <c r="C2" s="1468"/>
      <c r="D2" s="1468"/>
      <c r="E2" s="1468"/>
      <c r="F2" s="1468"/>
      <c r="G2" s="1468"/>
      <c r="H2" s="1468"/>
      <c r="I2" s="1468"/>
      <c r="J2" s="1468"/>
      <c r="K2" s="1468"/>
      <c r="L2" s="1375"/>
    </row>
    <row r="3" spans="2:33" ht="9" customHeight="1">
      <c r="B3" s="212"/>
    </row>
    <row r="4" spans="2:33" ht="16.5" customHeight="1">
      <c r="B4" s="213"/>
      <c r="C4" s="213"/>
      <c r="D4" s="213"/>
      <c r="E4" s="213"/>
      <c r="F4" s="213"/>
      <c r="G4" s="213"/>
      <c r="H4" s="213"/>
      <c r="I4" s="213"/>
      <c r="J4" s="213"/>
      <c r="K4" s="213"/>
      <c r="M4" s="213"/>
      <c r="N4" s="213"/>
      <c r="AG4" s="214" t="s">
        <v>587</v>
      </c>
    </row>
    <row r="5" spans="2:33" ht="16.5" customHeight="1">
      <c r="B5" s="213"/>
      <c r="C5" s="1469" t="s">
        <v>546</v>
      </c>
      <c r="D5" s="1470"/>
      <c r="E5" s="1470"/>
      <c r="F5" s="1470"/>
      <c r="G5" s="1470"/>
      <c r="H5" s="1470"/>
      <c r="I5" s="1470"/>
      <c r="J5" s="1470"/>
      <c r="K5" s="1470"/>
      <c r="L5" s="1470"/>
      <c r="M5" s="1470"/>
      <c r="N5" s="1470"/>
      <c r="O5" s="1470"/>
      <c r="P5" s="1470"/>
      <c r="Q5" s="1470"/>
      <c r="R5" s="1470"/>
      <c r="S5" s="1470"/>
      <c r="T5" s="1470"/>
      <c r="U5" s="1470"/>
      <c r="V5" s="1470"/>
      <c r="W5" s="1470"/>
      <c r="X5" s="1470"/>
      <c r="Y5" s="1470"/>
      <c r="Z5" s="1470"/>
      <c r="AA5" s="1470"/>
      <c r="AB5" s="1470"/>
      <c r="AC5" s="1470"/>
      <c r="AD5" s="1470"/>
      <c r="AE5" s="1470"/>
      <c r="AF5" s="1470"/>
      <c r="AG5" s="1471"/>
    </row>
    <row r="6" spans="2:33" ht="16.5" customHeight="1">
      <c r="B6" s="213"/>
      <c r="C6" s="1472"/>
      <c r="D6" s="1473"/>
      <c r="E6" s="1473"/>
      <c r="F6" s="1473"/>
      <c r="G6" s="1473"/>
      <c r="H6" s="1473"/>
      <c r="I6" s="1473"/>
      <c r="J6" s="1473"/>
      <c r="K6" s="1473"/>
      <c r="L6" s="1473"/>
      <c r="M6" s="1473"/>
      <c r="N6" s="1473"/>
      <c r="O6" s="1473"/>
      <c r="P6" s="1473"/>
      <c r="Q6" s="1473"/>
      <c r="R6" s="1473"/>
      <c r="S6" s="1473"/>
      <c r="T6" s="1473"/>
      <c r="U6" s="1473"/>
      <c r="V6" s="1473"/>
      <c r="W6" s="1473"/>
      <c r="X6" s="1473"/>
      <c r="Y6" s="1473"/>
      <c r="Z6" s="1473"/>
      <c r="AA6" s="1473"/>
      <c r="AB6" s="1473"/>
      <c r="AC6" s="1473"/>
      <c r="AD6" s="1473"/>
      <c r="AE6" s="1473"/>
      <c r="AF6" s="1473"/>
      <c r="AG6" s="1474"/>
    </row>
    <row r="7" spans="2:33" ht="16.5" customHeight="1">
      <c r="B7" s="213"/>
      <c r="C7" s="1475">
        <f>波及効果計算ｼｰﾄ!D47</f>
        <v>0</v>
      </c>
      <c r="D7" s="1476"/>
      <c r="E7" s="1476"/>
      <c r="F7" s="1476"/>
      <c r="G7" s="1476"/>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7"/>
    </row>
    <row r="8" spans="2:33" ht="16.5" customHeight="1">
      <c r="B8" s="213"/>
      <c r="C8" s="213"/>
      <c r="D8" s="215"/>
      <c r="E8" s="215"/>
      <c r="F8" s="216"/>
      <c r="G8" s="215"/>
      <c r="H8" s="215"/>
      <c r="I8" s="215"/>
      <c r="J8" s="215"/>
      <c r="K8" s="215"/>
      <c r="L8" s="213"/>
      <c r="M8" s="213"/>
      <c r="N8" s="213"/>
    </row>
    <row r="9" spans="2:33" ht="16.5" customHeight="1">
      <c r="C9" s="215"/>
      <c r="D9" s="217"/>
      <c r="E9" s="215"/>
      <c r="F9" s="215"/>
      <c r="G9" s="215"/>
      <c r="H9" s="213"/>
      <c r="I9" s="215"/>
      <c r="J9" s="215"/>
      <c r="K9" s="215"/>
      <c r="L9" s="215"/>
      <c r="M9" s="213"/>
      <c r="N9" s="213"/>
      <c r="Q9" s="213" t="s">
        <v>588</v>
      </c>
    </row>
    <row r="10" spans="2:33" ht="16.5" customHeight="1">
      <c r="B10" s="218" t="s">
        <v>589</v>
      </c>
      <c r="C10" s="219"/>
      <c r="D10" s="219"/>
      <c r="E10" s="219"/>
      <c r="F10" s="219"/>
      <c r="G10" s="219"/>
      <c r="H10" s="219"/>
      <c r="I10" s="219"/>
      <c r="J10" s="219"/>
      <c r="K10" s="219"/>
      <c r="L10" s="219"/>
      <c r="M10" s="220"/>
      <c r="N10" s="220"/>
      <c r="O10" s="221"/>
      <c r="P10" s="221"/>
      <c r="Q10" s="221"/>
      <c r="R10" s="221"/>
      <c r="S10" s="221"/>
      <c r="T10" s="221"/>
      <c r="U10" s="221"/>
      <c r="V10" s="221"/>
      <c r="W10" s="221"/>
      <c r="X10" s="221"/>
      <c r="Y10" s="221"/>
      <c r="Z10" s="221"/>
      <c r="AA10" s="221"/>
      <c r="AB10" s="221"/>
      <c r="AC10" s="221"/>
      <c r="AD10" s="221"/>
      <c r="AE10" s="221"/>
      <c r="AF10" s="221"/>
      <c r="AG10" s="221"/>
    </row>
    <row r="11" spans="2:33" ht="16.5" customHeight="1">
      <c r="B11" s="220"/>
      <c r="C11" s="1469" t="s">
        <v>590</v>
      </c>
      <c r="D11" s="1470"/>
      <c r="E11" s="1470"/>
      <c r="F11" s="1470"/>
      <c r="G11" s="1470"/>
      <c r="H11" s="1470"/>
      <c r="I11" s="1470"/>
      <c r="J11" s="1470"/>
      <c r="K11" s="1470"/>
      <c r="L11" s="1470"/>
      <c r="M11" s="1470"/>
      <c r="N11" s="1470"/>
      <c r="O11" s="1470"/>
      <c r="P11" s="1470"/>
      <c r="Q11" s="1470"/>
      <c r="R11" s="1470"/>
      <c r="S11" s="1470"/>
      <c r="T11" s="1470"/>
      <c r="U11" s="1470"/>
      <c r="V11" s="1470"/>
      <c r="W11" s="1470"/>
      <c r="X11" s="1470"/>
      <c r="Y11" s="1470"/>
      <c r="Z11" s="1470"/>
      <c r="AA11" s="1470"/>
      <c r="AB11" s="1470"/>
      <c r="AC11" s="1470"/>
      <c r="AD11" s="1470"/>
      <c r="AE11" s="1470"/>
      <c r="AF11" s="1471"/>
      <c r="AG11" s="221"/>
    </row>
    <row r="12" spans="2:33" ht="16.5" customHeight="1">
      <c r="B12" s="220"/>
      <c r="C12" s="1472"/>
      <c r="D12" s="1473"/>
      <c r="E12" s="1473"/>
      <c r="F12" s="1473"/>
      <c r="G12" s="1473"/>
      <c r="H12" s="1473"/>
      <c r="I12" s="1473"/>
      <c r="J12" s="1473"/>
      <c r="K12" s="1473"/>
      <c r="L12" s="1473"/>
      <c r="M12" s="1473"/>
      <c r="N12" s="1473"/>
      <c r="O12" s="1473"/>
      <c r="P12" s="1473"/>
      <c r="Q12" s="1473"/>
      <c r="R12" s="1473"/>
      <c r="S12" s="1473"/>
      <c r="T12" s="1473"/>
      <c r="U12" s="1473"/>
      <c r="V12" s="1473"/>
      <c r="W12" s="1473"/>
      <c r="X12" s="1473"/>
      <c r="Y12" s="1473"/>
      <c r="Z12" s="1473"/>
      <c r="AA12" s="1473"/>
      <c r="AB12" s="1473"/>
      <c r="AC12" s="1473"/>
      <c r="AD12" s="1473"/>
      <c r="AE12" s="1473"/>
      <c r="AF12" s="1474"/>
      <c r="AG12" s="221"/>
    </row>
    <row r="13" spans="2:33" ht="16.5" customHeight="1">
      <c r="B13" s="220"/>
      <c r="C13" s="1475">
        <f>波及効果計算ｼｰﾄ!E47</f>
        <v>0</v>
      </c>
      <c r="D13" s="1476"/>
      <c r="E13" s="1476"/>
      <c r="F13" s="1476"/>
      <c r="G13" s="1476"/>
      <c r="H13" s="1476"/>
      <c r="I13" s="1476"/>
      <c r="J13" s="1476"/>
      <c r="K13" s="1476"/>
      <c r="L13" s="1476"/>
      <c r="M13" s="1476"/>
      <c r="N13" s="1476"/>
      <c r="O13" s="1476"/>
      <c r="P13" s="1476"/>
      <c r="Q13" s="1476"/>
      <c r="R13" s="1476"/>
      <c r="S13" s="1476"/>
      <c r="T13" s="1476"/>
      <c r="U13" s="1476"/>
      <c r="V13" s="1476"/>
      <c r="W13" s="1476"/>
      <c r="X13" s="1476"/>
      <c r="Y13" s="1476"/>
      <c r="Z13" s="1476"/>
      <c r="AA13" s="1476"/>
      <c r="AB13" s="1476"/>
      <c r="AC13" s="1476"/>
      <c r="AD13" s="1476"/>
      <c r="AE13" s="1476"/>
      <c r="AF13" s="1477"/>
      <c r="AG13" s="221"/>
    </row>
    <row r="14" spans="2:33" ht="16.5" customHeight="1">
      <c r="B14" s="220"/>
      <c r="C14" s="219"/>
      <c r="D14" s="219"/>
      <c r="E14" s="219"/>
      <c r="F14" s="219"/>
      <c r="G14" s="219"/>
      <c r="H14" s="219"/>
      <c r="I14" s="219"/>
      <c r="J14" s="219"/>
      <c r="K14" s="219"/>
      <c r="L14" s="219"/>
      <c r="M14" s="220"/>
      <c r="N14" s="220"/>
      <c r="O14" s="221"/>
      <c r="P14" s="221"/>
      <c r="Q14" s="221"/>
      <c r="R14" s="221"/>
      <c r="S14" s="221"/>
      <c r="T14" s="221"/>
      <c r="U14" s="221"/>
      <c r="V14" s="221"/>
      <c r="W14" s="221"/>
      <c r="X14" s="221"/>
      <c r="Y14" s="221"/>
      <c r="Z14" s="221"/>
      <c r="AA14" s="221"/>
      <c r="AB14" s="221"/>
      <c r="AC14" s="221"/>
      <c r="AD14" s="221"/>
      <c r="AE14" s="221"/>
      <c r="AF14" s="221"/>
      <c r="AG14" s="221"/>
    </row>
    <row r="15" spans="2:33" ht="16.5" customHeight="1">
      <c r="B15" s="220"/>
      <c r="C15" s="219"/>
      <c r="D15" s="218"/>
      <c r="E15" s="219"/>
      <c r="F15" s="219"/>
      <c r="G15" s="220"/>
      <c r="H15" s="219"/>
      <c r="I15" s="219"/>
      <c r="J15" s="607" t="s">
        <v>1007</v>
      </c>
      <c r="K15" s="219"/>
      <c r="L15" s="219"/>
      <c r="M15" s="220"/>
      <c r="N15" s="220"/>
      <c r="O15" s="221"/>
      <c r="P15" s="221"/>
      <c r="Q15" s="221"/>
      <c r="R15" s="219"/>
      <c r="S15" s="221"/>
      <c r="T15" s="607" t="s">
        <v>1007</v>
      </c>
      <c r="U15" s="221"/>
      <c r="V15" s="221"/>
      <c r="W15" s="219"/>
      <c r="X15" s="219"/>
      <c r="Y15" s="221"/>
      <c r="Z15" s="221"/>
      <c r="AA15" s="607" t="s">
        <v>1007</v>
      </c>
      <c r="AB15" s="221"/>
      <c r="AC15" s="221"/>
      <c r="AD15" s="221"/>
      <c r="AE15" s="221"/>
      <c r="AF15" s="221"/>
      <c r="AG15" s="221"/>
    </row>
    <row r="16" spans="2:33" ht="16.5" customHeight="1">
      <c r="B16" s="220"/>
      <c r="C16" s="219"/>
      <c r="D16" s="219"/>
      <c r="E16" s="219"/>
      <c r="F16" s="219"/>
      <c r="G16" s="219"/>
      <c r="H16" s="219"/>
      <c r="I16" s="219"/>
      <c r="J16" s="219"/>
      <c r="K16" s="219"/>
      <c r="L16" s="219"/>
      <c r="M16" s="220"/>
      <c r="N16" s="220"/>
      <c r="O16" s="221"/>
      <c r="P16" s="221"/>
      <c r="Q16" s="221"/>
      <c r="R16" s="221"/>
      <c r="S16" s="221"/>
      <c r="T16" s="221"/>
      <c r="U16" s="221"/>
      <c r="V16" s="221"/>
      <c r="W16" s="221"/>
      <c r="X16" s="221"/>
      <c r="Y16" s="221"/>
      <c r="Z16" s="221"/>
      <c r="AA16" s="221"/>
      <c r="AB16" s="221"/>
      <c r="AC16" s="221"/>
      <c r="AD16" s="221"/>
      <c r="AE16" s="221"/>
      <c r="AF16" s="221"/>
      <c r="AG16" s="221"/>
    </row>
    <row r="17" spans="2:33" ht="16.5" customHeight="1">
      <c r="B17" s="220"/>
      <c r="C17" s="1456" t="s">
        <v>593</v>
      </c>
      <c r="D17" s="1457"/>
      <c r="E17" s="1457"/>
      <c r="F17" s="1457"/>
      <c r="G17" s="1457"/>
      <c r="H17" s="1457"/>
      <c r="I17" s="1457"/>
      <c r="J17" s="1457"/>
      <c r="K17" s="1457"/>
      <c r="L17" s="1457"/>
      <c r="M17" s="1457"/>
      <c r="N17" s="1457"/>
      <c r="O17" s="1457"/>
      <c r="P17" s="1457"/>
      <c r="Q17" s="1457"/>
      <c r="R17" s="1458"/>
      <c r="S17" s="1462" t="s">
        <v>594</v>
      </c>
      <c r="T17" s="1463"/>
      <c r="U17" s="1463"/>
      <c r="V17" s="1463"/>
      <c r="W17" s="1463"/>
      <c r="X17" s="1463"/>
      <c r="Y17" s="1463"/>
      <c r="Z17" s="1463"/>
      <c r="AA17" s="1463"/>
      <c r="AB17" s="1463"/>
      <c r="AC17" s="1463"/>
      <c r="AD17" s="1463"/>
      <c r="AE17" s="1463"/>
      <c r="AF17" s="1464"/>
      <c r="AG17" s="220"/>
    </row>
    <row r="18" spans="2:33" ht="16.5" customHeight="1">
      <c r="B18" s="220"/>
      <c r="C18" s="1459"/>
      <c r="D18" s="1460"/>
      <c r="E18" s="1460"/>
      <c r="F18" s="1460"/>
      <c r="G18" s="1460"/>
      <c r="H18" s="1460"/>
      <c r="I18" s="1460"/>
      <c r="J18" s="1460"/>
      <c r="K18" s="1460"/>
      <c r="L18" s="1460"/>
      <c r="M18" s="1460"/>
      <c r="N18" s="1460"/>
      <c r="O18" s="1460"/>
      <c r="P18" s="1460"/>
      <c r="Q18" s="1460"/>
      <c r="R18" s="1461"/>
      <c r="S18" s="222"/>
      <c r="T18" s="223"/>
      <c r="U18" s="1465" t="s">
        <v>595</v>
      </c>
      <c r="V18" s="1466"/>
      <c r="W18" s="1466"/>
      <c r="X18" s="1466"/>
      <c r="Y18" s="1466"/>
      <c r="Z18" s="1466"/>
      <c r="AA18" s="1466"/>
      <c r="AB18" s="1466"/>
      <c r="AC18" s="1466"/>
      <c r="AD18" s="1466"/>
      <c r="AE18" s="1466"/>
      <c r="AF18" s="1467"/>
      <c r="AG18" s="220"/>
    </row>
    <row r="19" spans="2:33" s="225" customFormat="1" ht="16.5" customHeight="1">
      <c r="B19" s="224"/>
      <c r="C19" s="1475">
        <f>波及効果計算ｼｰﾄ!H47</f>
        <v>0</v>
      </c>
      <c r="D19" s="1476"/>
      <c r="E19" s="1476"/>
      <c r="F19" s="1476"/>
      <c r="G19" s="1476"/>
      <c r="H19" s="1476"/>
      <c r="I19" s="1476"/>
      <c r="J19" s="1476"/>
      <c r="K19" s="1476"/>
      <c r="L19" s="1476"/>
      <c r="M19" s="1476"/>
      <c r="N19" s="1476"/>
      <c r="O19" s="1476"/>
      <c r="P19" s="1476"/>
      <c r="Q19" s="1476"/>
      <c r="R19" s="1478"/>
      <c r="S19" s="1479">
        <f>波及効果計算ｼｰﾄ!F47</f>
        <v>0</v>
      </c>
      <c r="T19" s="1478"/>
      <c r="U19" s="1479">
        <f>波及効果計算ｼｰﾄ!G47</f>
        <v>0</v>
      </c>
      <c r="V19" s="1476"/>
      <c r="W19" s="1476"/>
      <c r="X19" s="1476"/>
      <c r="Y19" s="1476"/>
      <c r="Z19" s="1476"/>
      <c r="AA19" s="1476"/>
      <c r="AB19" s="1476"/>
      <c r="AC19" s="1476"/>
      <c r="AD19" s="1476"/>
      <c r="AE19" s="1476"/>
      <c r="AF19" s="1477"/>
      <c r="AG19" s="224"/>
    </row>
    <row r="20" spans="2:33" ht="16.5" customHeight="1">
      <c r="B20" s="220"/>
      <c r="C20" s="219"/>
      <c r="D20" s="219"/>
      <c r="E20" s="219"/>
      <c r="F20" s="219"/>
      <c r="G20" s="219"/>
      <c r="H20" s="219"/>
      <c r="I20" s="219"/>
      <c r="J20" s="219"/>
      <c r="K20" s="219"/>
      <c r="L20" s="219"/>
      <c r="M20" s="220"/>
      <c r="N20" s="220"/>
      <c r="O20" s="221"/>
      <c r="P20" s="221"/>
      <c r="Q20" s="221"/>
      <c r="R20" s="221"/>
      <c r="S20" s="221"/>
      <c r="T20" s="221"/>
      <c r="U20" s="221"/>
      <c r="V20" s="221"/>
      <c r="W20" s="221"/>
      <c r="X20" s="221"/>
      <c r="Y20" s="221"/>
      <c r="Z20" s="221"/>
      <c r="AA20" s="221"/>
      <c r="AB20" s="221"/>
      <c r="AC20" s="221"/>
      <c r="AD20" s="221"/>
      <c r="AE20" s="221"/>
      <c r="AF20" s="221"/>
      <c r="AG20" s="221"/>
    </row>
    <row r="21" spans="2:33" ht="16.5" customHeight="1">
      <c r="B21" s="213"/>
      <c r="C21" s="213"/>
      <c r="D21" s="213"/>
      <c r="E21" s="213"/>
      <c r="F21" s="213"/>
      <c r="G21" s="213"/>
      <c r="H21" s="213"/>
      <c r="I21" s="213"/>
      <c r="J21" s="213" t="s">
        <v>588</v>
      </c>
      <c r="K21" s="213"/>
      <c r="L21" s="213"/>
      <c r="M21" s="213"/>
      <c r="N21" s="213"/>
    </row>
    <row r="22" spans="2:33" ht="16.5" customHeight="1">
      <c r="B22" s="213"/>
      <c r="C22" s="213"/>
      <c r="D22" s="213"/>
      <c r="E22" s="213"/>
      <c r="F22" s="213"/>
      <c r="G22" s="213"/>
      <c r="H22" s="213"/>
      <c r="I22" s="213"/>
      <c r="J22" s="213"/>
      <c r="K22" s="213"/>
      <c r="L22" s="213"/>
      <c r="M22" s="213"/>
      <c r="N22" s="213"/>
    </row>
    <row r="23" spans="2:33" ht="16.5" customHeight="1">
      <c r="B23" s="213"/>
      <c r="C23" s="1456" t="s">
        <v>596</v>
      </c>
      <c r="D23" s="1457"/>
      <c r="E23" s="1457"/>
      <c r="F23" s="1457"/>
      <c r="G23" s="1457"/>
      <c r="H23" s="1457"/>
      <c r="I23" s="1457"/>
      <c r="J23" s="1457"/>
      <c r="K23" s="1457"/>
      <c r="L23" s="1457"/>
      <c r="M23" s="1457"/>
      <c r="N23" s="1457"/>
      <c r="O23" s="1457"/>
      <c r="P23" s="1457"/>
      <c r="Q23" s="1458"/>
      <c r="R23" s="1480" t="s">
        <v>597</v>
      </c>
      <c r="S23" s="215"/>
      <c r="T23" s="215"/>
      <c r="U23" s="213"/>
      <c r="V23" s="1456" t="s">
        <v>598</v>
      </c>
      <c r="W23" s="1457"/>
      <c r="X23" s="1457"/>
      <c r="Y23" s="1457"/>
      <c r="Z23" s="1457"/>
      <c r="AA23" s="1457"/>
      <c r="AB23" s="1457"/>
      <c r="AC23" s="1457"/>
      <c r="AD23" s="1457"/>
      <c r="AE23" s="1457"/>
      <c r="AF23" s="1457"/>
      <c r="AG23" s="1483"/>
    </row>
    <row r="24" spans="2:33" ht="16.5" customHeight="1">
      <c r="B24" s="213"/>
      <c r="C24" s="1459"/>
      <c r="D24" s="1460"/>
      <c r="E24" s="1460"/>
      <c r="F24" s="1460"/>
      <c r="G24" s="1460"/>
      <c r="H24" s="1460"/>
      <c r="I24" s="1460"/>
      <c r="J24" s="1460"/>
      <c r="K24" s="1460"/>
      <c r="L24" s="1460"/>
      <c r="M24" s="1460"/>
      <c r="N24" s="1460"/>
      <c r="O24" s="1460"/>
      <c r="P24" s="1460"/>
      <c r="Q24" s="1461"/>
      <c r="R24" s="1481"/>
      <c r="S24" s="215"/>
      <c r="T24" s="215"/>
      <c r="U24" s="213"/>
      <c r="V24" s="1459"/>
      <c r="W24" s="1460"/>
      <c r="X24" s="1460"/>
      <c r="Y24" s="1460"/>
      <c r="Z24" s="1460"/>
      <c r="AA24" s="1460"/>
      <c r="AB24" s="1460"/>
      <c r="AC24" s="1460"/>
      <c r="AD24" s="1460"/>
      <c r="AE24" s="1460"/>
      <c r="AF24" s="1460"/>
      <c r="AG24" s="1484"/>
    </row>
    <row r="25" spans="2:33" ht="16.5" customHeight="1">
      <c r="B25" s="213"/>
      <c r="C25" s="1475">
        <f>波及効果計算ｼｰﾄ!I47</f>
        <v>0</v>
      </c>
      <c r="D25" s="1476"/>
      <c r="E25" s="1476"/>
      <c r="F25" s="1476"/>
      <c r="G25" s="1476"/>
      <c r="H25" s="1476"/>
      <c r="I25" s="1476"/>
      <c r="J25" s="1476"/>
      <c r="K25" s="1476"/>
      <c r="L25" s="1476"/>
      <c r="M25" s="1476"/>
      <c r="N25" s="1476"/>
      <c r="O25" s="1476"/>
      <c r="P25" s="1476"/>
      <c r="Q25" s="1478"/>
      <c r="R25" s="1482"/>
      <c r="S25" s="215"/>
      <c r="T25" s="215"/>
      <c r="U25" s="213"/>
      <c r="V25" s="1475">
        <f>波及効果計算ｼｰﾄ!M47</f>
        <v>0</v>
      </c>
      <c r="W25" s="1476"/>
      <c r="X25" s="1476"/>
      <c r="Y25" s="1476"/>
      <c r="Z25" s="1476"/>
      <c r="AA25" s="1476"/>
      <c r="AB25" s="1476"/>
      <c r="AC25" s="1476"/>
      <c r="AD25" s="1476"/>
      <c r="AE25" s="1476"/>
      <c r="AF25" s="1476"/>
      <c r="AG25" s="1477"/>
    </row>
    <row r="26" spans="2:33" ht="16.5" customHeight="1">
      <c r="B26" s="213"/>
      <c r="C26" s="215"/>
      <c r="D26" s="215"/>
      <c r="E26" s="215"/>
      <c r="F26" s="215"/>
      <c r="G26" s="215"/>
      <c r="H26" s="215"/>
      <c r="I26" s="215"/>
      <c r="J26" s="213"/>
      <c r="K26" s="213"/>
      <c r="L26" s="213"/>
      <c r="M26" s="213"/>
      <c r="N26" s="213"/>
    </row>
    <row r="27" spans="2:33" ht="16.5" customHeight="1">
      <c r="C27" s="217"/>
      <c r="D27" s="217"/>
      <c r="E27" s="215"/>
      <c r="F27" s="215"/>
      <c r="G27" s="215"/>
      <c r="H27" s="215"/>
      <c r="I27" s="215"/>
      <c r="J27" s="215" t="s">
        <v>599</v>
      </c>
      <c r="K27" s="213"/>
      <c r="L27" s="213"/>
      <c r="M27" s="213"/>
      <c r="N27" s="213"/>
      <c r="AB27" s="213" t="s">
        <v>600</v>
      </c>
    </row>
    <row r="28" spans="2:33" ht="16.5" customHeight="1">
      <c r="B28" s="218" t="s">
        <v>558</v>
      </c>
      <c r="C28" s="219"/>
      <c r="D28" s="219"/>
      <c r="E28" s="219"/>
      <c r="F28" s="219"/>
      <c r="G28" s="219"/>
      <c r="H28" s="219"/>
      <c r="I28" s="219"/>
      <c r="J28" s="220"/>
      <c r="K28" s="220"/>
      <c r="L28" s="220"/>
      <c r="M28" s="220"/>
      <c r="N28" s="220"/>
      <c r="O28" s="220"/>
      <c r="P28" s="221"/>
      <c r="Q28" s="221"/>
      <c r="R28" s="221"/>
      <c r="S28" s="221"/>
    </row>
    <row r="29" spans="2:33" ht="16.5" customHeight="1">
      <c r="B29" s="219"/>
      <c r="C29" s="1469" t="s">
        <v>601</v>
      </c>
      <c r="D29" s="1470"/>
      <c r="E29" s="1470"/>
      <c r="F29" s="1470"/>
      <c r="G29" s="1470"/>
      <c r="H29" s="1470"/>
      <c r="I29" s="1470"/>
      <c r="J29" s="1470"/>
      <c r="K29" s="1470"/>
      <c r="L29" s="1470"/>
      <c r="M29" s="1470"/>
      <c r="N29" s="1470"/>
      <c r="O29" s="1470"/>
      <c r="P29" s="1470"/>
      <c r="Q29" s="1470"/>
      <c r="R29" s="1471"/>
      <c r="S29" s="220"/>
      <c r="T29" s="213"/>
      <c r="U29" s="213"/>
      <c r="V29" s="213"/>
      <c r="W29" s="1469" t="s">
        <v>602</v>
      </c>
      <c r="X29" s="1470"/>
      <c r="Y29" s="1470"/>
      <c r="Z29" s="1470"/>
      <c r="AA29" s="1470"/>
      <c r="AB29" s="1470"/>
      <c r="AC29" s="1470"/>
      <c r="AD29" s="1470"/>
      <c r="AE29" s="1470"/>
      <c r="AF29" s="1470"/>
      <c r="AG29" s="1471"/>
    </row>
    <row r="30" spans="2:33" ht="16.5" customHeight="1">
      <c r="B30" s="219"/>
      <c r="C30" s="1472"/>
      <c r="D30" s="1473"/>
      <c r="E30" s="1473"/>
      <c r="F30" s="1473"/>
      <c r="G30" s="1473"/>
      <c r="H30" s="1473"/>
      <c r="I30" s="1473"/>
      <c r="J30" s="1473"/>
      <c r="K30" s="1473"/>
      <c r="L30" s="1473"/>
      <c r="M30" s="1473"/>
      <c r="N30" s="1473"/>
      <c r="O30" s="1473"/>
      <c r="P30" s="1473"/>
      <c r="Q30" s="1473"/>
      <c r="R30" s="1474"/>
      <c r="S30" s="220"/>
      <c r="T30" s="213"/>
      <c r="U30" s="213"/>
      <c r="V30" s="213"/>
      <c r="W30" s="1472"/>
      <c r="X30" s="1473"/>
      <c r="Y30" s="1473"/>
      <c r="Z30" s="1473"/>
      <c r="AA30" s="1473"/>
      <c r="AB30" s="1473"/>
      <c r="AC30" s="1473"/>
      <c r="AD30" s="1473"/>
      <c r="AE30" s="1473"/>
      <c r="AF30" s="1473"/>
      <c r="AG30" s="1474"/>
    </row>
    <row r="31" spans="2:33" ht="16.5" customHeight="1">
      <c r="B31" s="219"/>
      <c r="C31" s="1475">
        <f>波及効果計算ｼｰﾄ!J47</f>
        <v>0</v>
      </c>
      <c r="D31" s="1476"/>
      <c r="E31" s="1476"/>
      <c r="F31" s="1476"/>
      <c r="G31" s="1476"/>
      <c r="H31" s="1476"/>
      <c r="I31" s="1476"/>
      <c r="J31" s="1476"/>
      <c r="K31" s="1476"/>
      <c r="L31" s="1476"/>
      <c r="M31" s="1476"/>
      <c r="N31" s="1476"/>
      <c r="O31" s="1476"/>
      <c r="P31" s="1476"/>
      <c r="Q31" s="1476"/>
      <c r="R31" s="1477"/>
      <c r="S31" s="219"/>
      <c r="T31" s="215"/>
      <c r="U31" s="213"/>
      <c r="V31" s="213"/>
      <c r="W31" s="1475">
        <f>波及効果計算ｼｰﾄ!N47</f>
        <v>0</v>
      </c>
      <c r="X31" s="1476"/>
      <c r="Y31" s="1476"/>
      <c r="Z31" s="1476"/>
      <c r="AA31" s="1476"/>
      <c r="AB31" s="1476"/>
      <c r="AC31" s="1476"/>
      <c r="AD31" s="1476"/>
      <c r="AE31" s="1476"/>
      <c r="AF31" s="1476"/>
      <c r="AG31" s="1477"/>
    </row>
    <row r="32" spans="2:33" ht="16.5" customHeight="1">
      <c r="B32" s="219"/>
      <c r="C32" s="219"/>
      <c r="D32" s="219"/>
      <c r="E32" s="219"/>
      <c r="F32" s="219"/>
      <c r="G32" s="219"/>
      <c r="H32" s="219"/>
      <c r="I32" s="219"/>
      <c r="J32" s="219"/>
      <c r="K32" s="220"/>
      <c r="L32" s="220"/>
      <c r="M32" s="220"/>
      <c r="N32" s="220"/>
      <c r="O32" s="220"/>
      <c r="P32" s="220"/>
      <c r="Q32" s="221"/>
      <c r="R32" s="221"/>
      <c r="S32" s="221"/>
    </row>
    <row r="33" spans="2:33" ht="16.5" customHeight="1">
      <c r="B33" s="219"/>
      <c r="C33" s="219"/>
      <c r="D33" s="219"/>
      <c r="E33" s="219" t="s">
        <v>591</v>
      </c>
      <c r="F33" s="219"/>
      <c r="G33" s="219"/>
      <c r="H33" s="219"/>
      <c r="I33" s="219"/>
      <c r="J33" s="220"/>
      <c r="K33" s="220"/>
      <c r="L33" s="219" t="s">
        <v>592</v>
      </c>
      <c r="M33" s="220"/>
      <c r="N33" s="220"/>
      <c r="O33" s="220"/>
      <c r="P33" s="220"/>
      <c r="Q33" s="221"/>
      <c r="R33" s="221"/>
      <c r="S33" s="221"/>
      <c r="AB33" s="213" t="s">
        <v>603</v>
      </c>
    </row>
    <row r="34" spans="2:33" ht="16.5" customHeight="1">
      <c r="B34" s="219"/>
      <c r="C34" s="219"/>
      <c r="D34" s="219"/>
      <c r="E34" s="219"/>
      <c r="F34" s="219"/>
      <c r="G34" s="219"/>
      <c r="H34" s="219"/>
      <c r="I34" s="219"/>
      <c r="J34" s="220"/>
      <c r="K34" s="220"/>
      <c r="L34" s="220"/>
      <c r="M34" s="220"/>
      <c r="N34" s="220"/>
      <c r="O34" s="220"/>
      <c r="P34" s="220"/>
      <c r="Q34" s="221"/>
      <c r="R34" s="221"/>
      <c r="S34" s="221"/>
    </row>
    <row r="35" spans="2:33" ht="16.5" customHeight="1">
      <c r="B35" s="219"/>
      <c r="C35" s="1485" t="s">
        <v>604</v>
      </c>
      <c r="D35" s="1463"/>
      <c r="E35" s="1463"/>
      <c r="F35" s="1463"/>
      <c r="G35" s="1463"/>
      <c r="H35" s="1463"/>
      <c r="I35" s="1463"/>
      <c r="J35" s="1463"/>
      <c r="K35" s="1463"/>
      <c r="L35" s="1463"/>
      <c r="M35" s="1463"/>
      <c r="N35" s="1463"/>
      <c r="O35" s="1463"/>
      <c r="P35" s="1463"/>
      <c r="Q35" s="1464"/>
      <c r="R35" s="219"/>
      <c r="S35" s="220"/>
      <c r="T35" s="213"/>
      <c r="W35" s="1456" t="s">
        <v>605</v>
      </c>
      <c r="X35" s="1457"/>
      <c r="Y35" s="1457"/>
      <c r="Z35" s="1457"/>
      <c r="AA35" s="1457"/>
      <c r="AB35" s="1457"/>
      <c r="AC35" s="1457"/>
      <c r="AD35" s="1457"/>
      <c r="AE35" s="1457"/>
      <c r="AF35" s="1457"/>
      <c r="AG35" s="1483"/>
    </row>
    <row r="36" spans="2:33" ht="16.5" customHeight="1">
      <c r="B36" s="219"/>
      <c r="C36" s="226"/>
      <c r="D36" s="227"/>
      <c r="E36" s="1486" t="s">
        <v>606</v>
      </c>
      <c r="F36" s="1487"/>
      <c r="G36" s="1487"/>
      <c r="H36" s="1487"/>
      <c r="I36" s="1487"/>
      <c r="J36" s="1487"/>
      <c r="K36" s="1487"/>
      <c r="L36" s="1487"/>
      <c r="M36" s="1487"/>
      <c r="N36" s="1487"/>
      <c r="O36" s="1487"/>
      <c r="P36" s="1487"/>
      <c r="Q36" s="1488"/>
      <c r="R36" s="219"/>
      <c r="S36" s="220"/>
      <c r="T36" s="213"/>
      <c r="W36" s="1459"/>
      <c r="X36" s="1460"/>
      <c r="Y36" s="1460"/>
      <c r="Z36" s="1460"/>
      <c r="AA36" s="1460"/>
      <c r="AB36" s="1460"/>
      <c r="AC36" s="1460"/>
      <c r="AD36" s="1460"/>
      <c r="AE36" s="1460"/>
      <c r="AF36" s="1460"/>
      <c r="AG36" s="1484"/>
    </row>
    <row r="37" spans="2:33" ht="16.5" customHeight="1">
      <c r="B37" s="219"/>
      <c r="C37" s="1475">
        <f>波及効果計算ｼｰﾄ!K47</f>
        <v>0</v>
      </c>
      <c r="D37" s="1478"/>
      <c r="E37" s="1479">
        <f>波及効果計算ｼｰﾄ!L47</f>
        <v>0</v>
      </c>
      <c r="F37" s="1476"/>
      <c r="G37" s="1476"/>
      <c r="H37" s="1476"/>
      <c r="I37" s="1476"/>
      <c r="J37" s="1476"/>
      <c r="K37" s="1476"/>
      <c r="L37" s="1476"/>
      <c r="M37" s="1476"/>
      <c r="N37" s="1476"/>
      <c r="O37" s="1476"/>
      <c r="P37" s="1476"/>
      <c r="Q37" s="1477"/>
      <c r="R37" s="219"/>
      <c r="S37" s="220"/>
      <c r="T37" s="213"/>
      <c r="W37" s="1475">
        <f>波及効果計算ｼｰﾄ!O47</f>
        <v>0</v>
      </c>
      <c r="X37" s="1476"/>
      <c r="Y37" s="1476"/>
      <c r="Z37" s="1476"/>
      <c r="AA37" s="1476"/>
      <c r="AB37" s="1476"/>
      <c r="AC37" s="1476"/>
      <c r="AD37" s="1476"/>
      <c r="AE37" s="1476"/>
      <c r="AF37" s="1476"/>
      <c r="AG37" s="1477"/>
    </row>
    <row r="38" spans="2:33" ht="16.5" customHeight="1">
      <c r="B38" s="219"/>
      <c r="C38" s="219"/>
      <c r="D38" s="219"/>
      <c r="E38" s="219"/>
      <c r="F38" s="219"/>
      <c r="G38" s="219"/>
      <c r="H38" s="219"/>
      <c r="I38" s="219"/>
      <c r="J38" s="219"/>
      <c r="K38" s="220"/>
      <c r="L38" s="220"/>
      <c r="M38" s="220"/>
      <c r="N38" s="220"/>
      <c r="O38" s="220"/>
      <c r="P38" s="221"/>
      <c r="Q38" s="221"/>
      <c r="R38" s="221"/>
      <c r="S38" s="221"/>
    </row>
    <row r="39" spans="2:33" ht="16.5" customHeight="1">
      <c r="C39" s="217"/>
      <c r="D39" s="215"/>
      <c r="E39" s="215"/>
      <c r="F39" s="215"/>
      <c r="G39" s="215"/>
      <c r="H39" s="215"/>
      <c r="I39" s="213"/>
      <c r="J39" s="213"/>
      <c r="AB39" s="213" t="s">
        <v>588</v>
      </c>
    </row>
    <row r="40" spans="2:33" ht="16.5" customHeight="1">
      <c r="B40" s="218" t="s">
        <v>559</v>
      </c>
      <c r="C40" s="219"/>
      <c r="D40" s="219"/>
      <c r="E40" s="219"/>
      <c r="F40" s="219"/>
      <c r="G40" s="219"/>
      <c r="H40" s="219"/>
      <c r="I40" s="220"/>
      <c r="J40" s="220"/>
      <c r="K40" s="221"/>
      <c r="L40" s="221"/>
      <c r="M40" s="221"/>
      <c r="N40" s="221"/>
    </row>
    <row r="41" spans="2:33" ht="16.5" customHeight="1">
      <c r="B41" s="219"/>
      <c r="C41" s="1469" t="s">
        <v>607</v>
      </c>
      <c r="D41" s="1470"/>
      <c r="E41" s="1470"/>
      <c r="F41" s="1470"/>
      <c r="G41" s="1470"/>
      <c r="H41" s="1470"/>
      <c r="I41" s="1470"/>
      <c r="J41" s="1470"/>
      <c r="K41" s="1470"/>
      <c r="L41" s="1470"/>
      <c r="M41" s="1471"/>
      <c r="N41" s="220"/>
      <c r="O41" s="1473"/>
      <c r="P41" s="1473"/>
      <c r="Q41" s="1473"/>
      <c r="R41" s="1473"/>
      <c r="S41" s="1473"/>
      <c r="T41" s="1473"/>
      <c r="U41" s="1473"/>
      <c r="V41" s="1474"/>
      <c r="W41" s="1456" t="s">
        <v>608</v>
      </c>
      <c r="X41" s="1457"/>
      <c r="Y41" s="1457"/>
      <c r="Z41" s="1457"/>
      <c r="AA41" s="1457"/>
      <c r="AB41" s="1457"/>
      <c r="AC41" s="1457"/>
      <c r="AD41" s="1457"/>
      <c r="AE41" s="1457"/>
      <c r="AF41" s="1458"/>
      <c r="AG41" s="1480" t="s">
        <v>597</v>
      </c>
    </row>
    <row r="42" spans="2:33" ht="16.5" customHeight="1">
      <c r="B42" s="219"/>
      <c r="C42" s="1472"/>
      <c r="D42" s="1473"/>
      <c r="E42" s="1473"/>
      <c r="F42" s="1473"/>
      <c r="G42" s="1473"/>
      <c r="H42" s="1473"/>
      <c r="I42" s="1473"/>
      <c r="J42" s="1473"/>
      <c r="K42" s="1473"/>
      <c r="L42" s="1473"/>
      <c r="M42" s="1474"/>
      <c r="N42" s="220"/>
      <c r="P42" s="228" t="s">
        <v>609</v>
      </c>
      <c r="R42" s="229"/>
      <c r="S42" s="229"/>
      <c r="T42" s="229"/>
      <c r="U42" s="229"/>
      <c r="V42" s="229"/>
      <c r="W42" s="1459"/>
      <c r="X42" s="1460"/>
      <c r="Y42" s="1460"/>
      <c r="Z42" s="1460"/>
      <c r="AA42" s="1460"/>
      <c r="AB42" s="1460"/>
      <c r="AC42" s="1460"/>
      <c r="AD42" s="1460"/>
      <c r="AE42" s="1460"/>
      <c r="AF42" s="1461"/>
      <c r="AG42" s="1481"/>
    </row>
    <row r="43" spans="2:33" ht="16.5" customHeight="1">
      <c r="B43" s="219"/>
      <c r="C43" s="1475">
        <f>波及効果計算ｼｰﾄ!Q47</f>
        <v>0</v>
      </c>
      <c r="D43" s="1476"/>
      <c r="E43" s="1476"/>
      <c r="F43" s="1476"/>
      <c r="G43" s="1476"/>
      <c r="H43" s="1476"/>
      <c r="I43" s="1476"/>
      <c r="J43" s="1476"/>
      <c r="K43" s="1476"/>
      <c r="L43" s="1476"/>
      <c r="M43" s="1477"/>
      <c r="N43" s="219"/>
      <c r="O43" s="213"/>
      <c r="P43" s="216"/>
      <c r="Q43" s="215" t="s">
        <v>610</v>
      </c>
      <c r="R43" s="213"/>
      <c r="S43" s="213"/>
      <c r="W43" s="1475">
        <f>波及効果計算ｼｰﾄ!P47</f>
        <v>0</v>
      </c>
      <c r="X43" s="1476"/>
      <c r="Y43" s="1476"/>
      <c r="Z43" s="1476"/>
      <c r="AA43" s="1476"/>
      <c r="AB43" s="1476"/>
      <c r="AC43" s="1476"/>
      <c r="AD43" s="1476"/>
      <c r="AE43" s="1476"/>
      <c r="AF43" s="1478"/>
      <c r="AG43" s="1482"/>
    </row>
    <row r="44" spans="2:33" ht="16.5" customHeight="1">
      <c r="B44" s="219"/>
      <c r="C44" s="219"/>
      <c r="D44" s="219"/>
      <c r="E44" s="219"/>
      <c r="F44" s="219"/>
      <c r="G44" s="219"/>
      <c r="H44" s="219"/>
      <c r="I44" s="219"/>
      <c r="J44" s="219"/>
      <c r="K44" s="219"/>
      <c r="L44" s="220"/>
      <c r="M44" s="230"/>
      <c r="N44" s="219"/>
      <c r="O44" s="213"/>
      <c r="P44" s="213"/>
    </row>
    <row r="45" spans="2:33" ht="16.5" customHeight="1">
      <c r="B45" s="219"/>
      <c r="C45" s="219"/>
      <c r="D45" s="219" t="s">
        <v>591</v>
      </c>
      <c r="E45" s="219"/>
      <c r="F45" s="219"/>
      <c r="G45" s="219"/>
      <c r="H45" s="219"/>
      <c r="I45" s="219"/>
      <c r="J45" s="219"/>
      <c r="K45" s="220"/>
      <c r="L45" s="219" t="s">
        <v>592</v>
      </c>
      <c r="M45" s="219"/>
      <c r="N45" s="220"/>
      <c r="O45" s="213"/>
      <c r="P45" s="213"/>
      <c r="AB45" s="215"/>
    </row>
    <row r="46" spans="2:33" ht="16.5" customHeight="1">
      <c r="B46" s="219"/>
      <c r="C46" s="219"/>
      <c r="D46" s="219"/>
      <c r="E46" s="219"/>
      <c r="F46" s="219"/>
      <c r="G46" s="219"/>
      <c r="H46" s="219"/>
      <c r="I46" s="219"/>
      <c r="J46" s="219"/>
      <c r="K46" s="220"/>
      <c r="L46" s="220"/>
      <c r="M46" s="220"/>
      <c r="N46" s="220"/>
      <c r="O46" s="213"/>
      <c r="P46" s="213"/>
    </row>
    <row r="47" spans="2:33" ht="16.5" customHeight="1">
      <c r="B47" s="219"/>
      <c r="C47" s="1485" t="s">
        <v>611</v>
      </c>
      <c r="D47" s="1463"/>
      <c r="E47" s="1463"/>
      <c r="F47" s="1463"/>
      <c r="G47" s="1463"/>
      <c r="H47" s="1463"/>
      <c r="I47" s="1463"/>
      <c r="J47" s="1463"/>
      <c r="K47" s="1463"/>
      <c r="L47" s="1464"/>
      <c r="M47" s="219"/>
      <c r="N47" s="220"/>
      <c r="O47" s="213"/>
      <c r="P47" s="213"/>
      <c r="Q47" s="213"/>
      <c r="R47" s="213"/>
    </row>
    <row r="48" spans="2:33" ht="16.5" customHeight="1">
      <c r="B48" s="219"/>
      <c r="C48" s="231"/>
      <c r="D48" s="229"/>
      <c r="E48" s="1465" t="s">
        <v>612</v>
      </c>
      <c r="F48" s="1466"/>
      <c r="G48" s="1466"/>
      <c r="H48" s="1466"/>
      <c r="I48" s="1466"/>
      <c r="J48" s="1466"/>
      <c r="K48" s="1466"/>
      <c r="L48" s="1467"/>
      <c r="M48" s="219"/>
      <c r="N48" s="232"/>
      <c r="O48" s="213"/>
      <c r="P48" s="213"/>
      <c r="Q48" s="213"/>
      <c r="R48" s="213"/>
    </row>
    <row r="49" spans="2:33" ht="16.5" customHeight="1">
      <c r="B49" s="219"/>
      <c r="C49" s="1475">
        <f>波及効果計算ｼｰﾄ!R47</f>
        <v>0</v>
      </c>
      <c r="D49" s="1478"/>
      <c r="E49" s="1479">
        <f>波及効果計算ｼｰﾄ!S47</f>
        <v>0</v>
      </c>
      <c r="F49" s="1476"/>
      <c r="G49" s="1476"/>
      <c r="H49" s="1476"/>
      <c r="I49" s="1476"/>
      <c r="J49" s="1476"/>
      <c r="K49" s="1476"/>
      <c r="L49" s="1477"/>
      <c r="M49" s="219"/>
      <c r="N49" s="220"/>
      <c r="O49" s="213"/>
      <c r="P49" s="213"/>
      <c r="Q49" s="213"/>
      <c r="R49" s="213"/>
    </row>
    <row r="50" spans="2:33" ht="16.5" customHeight="1">
      <c r="B50" s="219"/>
      <c r="C50" s="219"/>
      <c r="D50" s="219"/>
      <c r="E50" s="219"/>
      <c r="F50" s="219"/>
      <c r="G50" s="219"/>
      <c r="H50" s="219"/>
      <c r="I50" s="220"/>
      <c r="J50" s="220"/>
      <c r="K50" s="220"/>
      <c r="L50" s="220"/>
      <c r="M50" s="220"/>
      <c r="N50" s="220"/>
    </row>
    <row r="51" spans="2:33" ht="16.5" customHeight="1">
      <c r="B51" s="215"/>
      <c r="C51" s="215"/>
      <c r="D51" s="215"/>
      <c r="E51" s="215"/>
      <c r="F51" s="215"/>
      <c r="G51" s="215"/>
      <c r="H51" s="215"/>
      <c r="I51" s="213"/>
      <c r="J51" s="213"/>
      <c r="K51" s="213"/>
      <c r="L51" s="213"/>
      <c r="M51" s="213"/>
      <c r="N51" s="213"/>
    </row>
    <row r="52" spans="2:33" ht="20.25" customHeight="1">
      <c r="B52" s="1374" t="s">
        <v>613</v>
      </c>
      <c r="C52" s="1468"/>
      <c r="D52" s="1468"/>
      <c r="E52" s="1468"/>
      <c r="F52" s="1468"/>
      <c r="G52" s="1468"/>
      <c r="H52" s="1468"/>
      <c r="I52" s="1468"/>
      <c r="J52" s="1468"/>
      <c r="K52" s="1468"/>
      <c r="L52" s="1375"/>
    </row>
    <row r="53" spans="2:33" ht="9" customHeight="1">
      <c r="B53" s="212"/>
    </row>
    <row r="54" spans="2:33" ht="15.75" customHeight="1">
      <c r="B54" s="213"/>
      <c r="C54" s="213"/>
      <c r="D54" s="213"/>
      <c r="E54" s="213"/>
      <c r="F54" s="213"/>
      <c r="G54" s="213"/>
      <c r="H54" s="213"/>
      <c r="I54" s="213"/>
      <c r="J54" s="213"/>
      <c r="K54" s="213"/>
      <c r="M54" s="213"/>
      <c r="N54" s="213"/>
      <c r="AG54" s="214" t="s">
        <v>614</v>
      </c>
    </row>
    <row r="55" spans="2:33" ht="15.75" customHeight="1">
      <c r="B55" s="213"/>
      <c r="C55" s="213"/>
      <c r="D55" s="213"/>
      <c r="E55" s="213"/>
      <c r="F55" s="213"/>
      <c r="G55" s="213"/>
      <c r="H55" s="213"/>
      <c r="I55" s="213"/>
      <c r="J55" s="213"/>
      <c r="K55" s="213"/>
      <c r="M55" s="213"/>
      <c r="N55" s="213"/>
      <c r="AG55" s="214"/>
    </row>
    <row r="56" spans="2:33" ht="15.75" customHeight="1">
      <c r="B56" s="213"/>
      <c r="C56" s="213"/>
      <c r="D56" s="213"/>
      <c r="E56" s="213"/>
      <c r="F56" s="213"/>
      <c r="G56" s="213"/>
      <c r="H56" s="213"/>
      <c r="I56" s="213"/>
      <c r="J56" s="213"/>
      <c r="K56" s="213"/>
      <c r="M56" s="213"/>
      <c r="N56" s="213"/>
      <c r="AG56" s="214"/>
    </row>
    <row r="57" spans="2:33" ht="15.75" customHeight="1">
      <c r="B57" s="213"/>
      <c r="C57" s="1469" t="s">
        <v>546</v>
      </c>
      <c r="D57" s="1470"/>
      <c r="E57" s="1470"/>
      <c r="F57" s="1470"/>
      <c r="G57" s="1470"/>
      <c r="H57" s="1470"/>
      <c r="I57" s="1470"/>
      <c r="J57" s="1470"/>
      <c r="K57" s="1470"/>
      <c r="L57" s="1470"/>
      <c r="M57" s="1470"/>
      <c r="N57" s="1470"/>
      <c r="O57" s="1471"/>
      <c r="P57" s="215"/>
      <c r="Q57" s="215"/>
      <c r="R57" s="215"/>
      <c r="AG57" s="214"/>
    </row>
    <row r="58" spans="2:33" ht="15.75" customHeight="1">
      <c r="B58" s="213"/>
      <c r="C58" s="1472"/>
      <c r="D58" s="1473"/>
      <c r="E58" s="1473"/>
      <c r="F58" s="1473"/>
      <c r="G58" s="1473"/>
      <c r="H58" s="1473"/>
      <c r="I58" s="1473"/>
      <c r="J58" s="1473"/>
      <c r="K58" s="1473"/>
      <c r="L58" s="1473"/>
      <c r="M58" s="1473"/>
      <c r="N58" s="1473"/>
      <c r="O58" s="1474"/>
      <c r="P58" s="215"/>
      <c r="Q58" s="215"/>
      <c r="R58" s="215"/>
      <c r="AG58" s="214"/>
    </row>
    <row r="59" spans="2:33" ht="15.75" customHeight="1">
      <c r="B59" s="213"/>
      <c r="C59" s="1475">
        <f>波及効果計算ｼｰﾄ!D47</f>
        <v>0</v>
      </c>
      <c r="D59" s="1476"/>
      <c r="E59" s="1476"/>
      <c r="F59" s="1476"/>
      <c r="G59" s="1476"/>
      <c r="H59" s="1476"/>
      <c r="I59" s="1476"/>
      <c r="J59" s="1476"/>
      <c r="K59" s="1476"/>
      <c r="L59" s="1476"/>
      <c r="M59" s="1476"/>
      <c r="N59" s="1476"/>
      <c r="O59" s="1477"/>
      <c r="P59" s="233"/>
      <c r="Q59" s="233"/>
      <c r="R59" s="233"/>
      <c r="S59" s="215"/>
      <c r="T59" s="215"/>
      <c r="U59" s="215"/>
      <c r="V59" s="215"/>
      <c r="W59" s="215"/>
      <c r="X59" s="215"/>
      <c r="Y59" s="215"/>
      <c r="Z59" s="215"/>
      <c r="AA59" s="215"/>
      <c r="AB59" s="215"/>
      <c r="AC59" s="215"/>
      <c r="AD59" s="215"/>
      <c r="AE59" s="215"/>
      <c r="AF59" s="215"/>
      <c r="AG59" s="215"/>
    </row>
    <row r="60" spans="2:33" ht="15.75" customHeight="1">
      <c r="B60" s="213"/>
      <c r="S60" s="215"/>
      <c r="T60" s="215"/>
      <c r="U60" s="215"/>
      <c r="V60" s="215"/>
      <c r="W60" s="215"/>
      <c r="X60" s="215"/>
      <c r="Y60" s="215"/>
      <c r="Z60" s="215"/>
      <c r="AA60" s="215"/>
      <c r="AB60" s="215"/>
      <c r="AC60" s="215"/>
      <c r="AD60" s="215"/>
      <c r="AE60" s="215"/>
      <c r="AF60" s="215"/>
      <c r="AG60" s="215"/>
    </row>
    <row r="61" spans="2:33" ht="15.75" customHeight="1">
      <c r="B61" s="213"/>
      <c r="S61" s="233"/>
      <c r="T61" s="233"/>
      <c r="U61" s="233"/>
      <c r="V61" s="233"/>
      <c r="W61" s="233"/>
      <c r="X61" s="233"/>
      <c r="Y61" s="233"/>
      <c r="Z61" s="233"/>
      <c r="AA61" s="233"/>
      <c r="AB61" s="233"/>
      <c r="AC61" s="233"/>
      <c r="AD61" s="233"/>
      <c r="AE61" s="233"/>
      <c r="AF61" s="233"/>
      <c r="AG61" s="233"/>
    </row>
    <row r="62" spans="2:33" ht="15.75" customHeight="1">
      <c r="B62" s="213"/>
      <c r="C62" s="213"/>
      <c r="D62" s="215"/>
      <c r="E62" s="215"/>
      <c r="F62" s="216"/>
      <c r="G62" s="215"/>
      <c r="H62" s="215"/>
      <c r="I62" s="215"/>
      <c r="J62" s="215"/>
      <c r="K62" s="215"/>
      <c r="L62" s="213"/>
      <c r="M62" s="213"/>
      <c r="N62" s="213"/>
    </row>
    <row r="63" spans="2:33" ht="15.75" customHeight="1">
      <c r="C63" s="215"/>
      <c r="D63" s="217"/>
      <c r="E63" s="215"/>
      <c r="F63" s="215"/>
      <c r="G63" s="215"/>
      <c r="H63" s="213"/>
      <c r="I63" s="215"/>
      <c r="J63" s="215"/>
      <c r="K63" s="215"/>
      <c r="L63" s="215"/>
      <c r="M63" s="213"/>
      <c r="N63" s="213"/>
      <c r="Q63" s="213"/>
    </row>
    <row r="64" spans="2:33" ht="15.75" customHeight="1">
      <c r="B64" s="218" t="s">
        <v>589</v>
      </c>
      <c r="C64" s="219"/>
      <c r="D64" s="219"/>
      <c r="E64" s="219"/>
      <c r="F64" s="219"/>
      <c r="G64" s="219"/>
      <c r="H64" s="219"/>
      <c r="I64" s="219"/>
      <c r="J64" s="219"/>
      <c r="K64" s="219"/>
      <c r="L64" s="219"/>
      <c r="M64" s="219"/>
      <c r="N64" s="219"/>
      <c r="O64" s="234"/>
      <c r="P64" s="234"/>
      <c r="Q64" s="235"/>
      <c r="R64" s="235"/>
      <c r="Y64" s="213"/>
      <c r="AA64" s="213"/>
    </row>
    <row r="65" spans="2:33" ht="15.75" customHeight="1">
      <c r="B65" s="219"/>
      <c r="C65" s="1469" t="s">
        <v>590</v>
      </c>
      <c r="D65" s="1470"/>
      <c r="E65" s="1470"/>
      <c r="F65" s="1470"/>
      <c r="G65" s="1470"/>
      <c r="H65" s="1470"/>
      <c r="I65" s="1470"/>
      <c r="J65" s="1470"/>
      <c r="K65" s="1470"/>
      <c r="L65" s="1470"/>
      <c r="M65" s="1470"/>
      <c r="N65" s="1470"/>
      <c r="O65" s="1471"/>
      <c r="P65" s="219"/>
      <c r="Q65" s="215"/>
      <c r="R65" s="215"/>
      <c r="S65" s="215"/>
      <c r="T65" s="215"/>
      <c r="U65" s="215"/>
      <c r="V65" s="215"/>
      <c r="W65" s="215"/>
      <c r="X65" s="215"/>
      <c r="Y65" s="213"/>
      <c r="Z65" s="215"/>
      <c r="AA65" s="215"/>
      <c r="AB65" s="215"/>
      <c r="AC65" s="215"/>
      <c r="AD65" s="215"/>
      <c r="AE65" s="215"/>
      <c r="AF65" s="215"/>
    </row>
    <row r="66" spans="2:33" ht="15.75" customHeight="1">
      <c r="B66" s="219"/>
      <c r="C66" s="1472"/>
      <c r="D66" s="1473"/>
      <c r="E66" s="1473"/>
      <c r="F66" s="1473"/>
      <c r="G66" s="1473"/>
      <c r="H66" s="1473"/>
      <c r="I66" s="1473"/>
      <c r="J66" s="1473"/>
      <c r="K66" s="1473"/>
      <c r="L66" s="1473"/>
      <c r="M66" s="1473"/>
      <c r="N66" s="1473"/>
      <c r="O66" s="1474"/>
      <c r="P66" s="219"/>
      <c r="Q66" s="215"/>
      <c r="R66" s="215"/>
      <c r="S66" s="215"/>
      <c r="T66" s="215"/>
      <c r="U66" s="215"/>
      <c r="V66" s="215"/>
      <c r="W66" s="215"/>
      <c r="X66" s="215"/>
      <c r="Y66" s="215"/>
      <c r="Z66" s="215"/>
      <c r="AA66" s="215"/>
      <c r="AB66" s="215"/>
      <c r="AC66" s="215"/>
      <c r="AD66" s="215"/>
      <c r="AE66" s="215"/>
      <c r="AF66" s="215"/>
    </row>
    <row r="67" spans="2:33" ht="15.75" customHeight="1">
      <c r="B67" s="219"/>
      <c r="C67" s="1475">
        <f>波及効果計算ｼｰﾄ!E47</f>
        <v>0</v>
      </c>
      <c r="D67" s="1476"/>
      <c r="E67" s="1476"/>
      <c r="F67" s="1476"/>
      <c r="G67" s="1476"/>
      <c r="H67" s="1476"/>
      <c r="I67" s="1476"/>
      <c r="J67" s="1476"/>
      <c r="K67" s="1476"/>
      <c r="L67" s="1476"/>
      <c r="M67" s="1476"/>
      <c r="N67" s="1476"/>
      <c r="O67" s="1477"/>
      <c r="P67" s="236"/>
      <c r="Q67" s="233"/>
      <c r="R67" s="213" t="s">
        <v>615</v>
      </c>
      <c r="S67" s="233"/>
      <c r="T67" s="233"/>
      <c r="U67" s="213"/>
      <c r="V67" s="213"/>
      <c r="W67" s="213"/>
      <c r="X67" s="213"/>
      <c r="Y67" s="233"/>
      <c r="Z67" s="233"/>
      <c r="AA67" s="233"/>
      <c r="AB67" s="213" t="s">
        <v>616</v>
      </c>
      <c r="AC67" s="233"/>
      <c r="AD67" s="233"/>
      <c r="AE67" s="233"/>
      <c r="AF67" s="233"/>
    </row>
    <row r="68" spans="2:33" ht="15.75" customHeight="1">
      <c r="B68" s="219"/>
      <c r="C68" s="219"/>
      <c r="D68" s="219"/>
      <c r="E68" s="219"/>
      <c r="F68" s="219"/>
      <c r="G68" s="219"/>
      <c r="H68" s="219"/>
      <c r="I68" s="219"/>
      <c r="J68" s="219"/>
      <c r="K68" s="219"/>
      <c r="L68" s="219"/>
      <c r="M68" s="219"/>
      <c r="N68" s="219"/>
      <c r="O68" s="234"/>
      <c r="P68" s="234"/>
      <c r="Q68" s="235"/>
      <c r="R68" s="213"/>
    </row>
    <row r="69" spans="2:33" ht="15.75" customHeight="1">
      <c r="B69" s="213"/>
      <c r="C69" s="215"/>
      <c r="D69" s="217"/>
      <c r="E69" s="215"/>
      <c r="F69" s="215"/>
      <c r="G69" s="213"/>
      <c r="H69" s="215"/>
      <c r="I69" s="215"/>
      <c r="J69" s="215"/>
      <c r="K69" s="215"/>
      <c r="L69" s="215"/>
      <c r="M69" s="213"/>
      <c r="N69" s="213"/>
      <c r="R69" s="215"/>
      <c r="T69" s="215"/>
    </row>
    <row r="70" spans="2:33" ht="15.75" customHeight="1">
      <c r="B70" s="215"/>
      <c r="C70" s="215"/>
      <c r="D70" s="215"/>
      <c r="E70" s="215"/>
      <c r="F70" s="215"/>
      <c r="G70" s="215"/>
      <c r="H70" s="215"/>
      <c r="I70" s="215"/>
      <c r="J70" s="215"/>
      <c r="K70" s="215"/>
      <c r="L70" s="215"/>
      <c r="M70" s="215"/>
      <c r="N70" s="215"/>
      <c r="O70" s="235"/>
      <c r="P70" s="235"/>
      <c r="Q70" s="235"/>
      <c r="R70" s="237" t="s">
        <v>589</v>
      </c>
      <c r="S70" s="238"/>
      <c r="T70" s="239"/>
      <c r="U70" s="239"/>
      <c r="V70" s="239"/>
      <c r="W70" s="239"/>
      <c r="X70" s="239"/>
      <c r="Y70" s="239"/>
      <c r="Z70" s="239"/>
      <c r="AA70" s="239"/>
      <c r="AB70" s="239"/>
      <c r="AC70" s="239"/>
      <c r="AD70" s="239"/>
      <c r="AE70" s="239"/>
      <c r="AF70" s="239"/>
      <c r="AG70" s="239"/>
    </row>
    <row r="71" spans="2:33" ht="15.75" customHeight="1">
      <c r="B71" s="215"/>
      <c r="C71" s="240"/>
      <c r="D71" s="240"/>
      <c r="E71" s="240"/>
      <c r="F71" s="240"/>
      <c r="G71" s="240"/>
      <c r="H71" s="240"/>
      <c r="I71" s="240"/>
      <c r="J71" s="240"/>
      <c r="K71" s="240"/>
      <c r="L71" s="240"/>
      <c r="M71" s="240"/>
      <c r="N71" s="240"/>
      <c r="O71" s="240"/>
      <c r="P71" s="240"/>
      <c r="Q71" s="240"/>
      <c r="R71" s="241"/>
      <c r="S71" s="1494" t="s">
        <v>617</v>
      </c>
      <c r="T71" s="1495"/>
      <c r="U71" s="1495"/>
      <c r="V71" s="1495"/>
      <c r="W71" s="1495"/>
      <c r="X71" s="1495"/>
      <c r="Y71" s="1495"/>
      <c r="Z71" s="1495"/>
      <c r="AA71" s="1495"/>
      <c r="AB71" s="1495"/>
      <c r="AC71" s="1495"/>
      <c r="AD71" s="1495"/>
      <c r="AE71" s="1495"/>
      <c r="AF71" s="1496"/>
      <c r="AG71" s="239"/>
    </row>
    <row r="72" spans="2:33" ht="15.75" customHeight="1">
      <c r="B72" s="215"/>
      <c r="C72" s="240"/>
      <c r="D72" s="240"/>
      <c r="E72" s="240"/>
      <c r="F72" s="240"/>
      <c r="G72" s="240"/>
      <c r="H72" s="240"/>
      <c r="I72" s="240"/>
      <c r="J72" s="240"/>
      <c r="K72" s="240"/>
      <c r="L72" s="240"/>
      <c r="M72" s="240"/>
      <c r="N72" s="240"/>
      <c r="O72" s="240"/>
      <c r="P72" s="240"/>
      <c r="Q72" s="240"/>
      <c r="R72" s="238"/>
      <c r="S72" s="242"/>
      <c r="T72" s="235"/>
      <c r="U72" s="1497" t="s">
        <v>618</v>
      </c>
      <c r="V72" s="1498"/>
      <c r="W72" s="1498"/>
      <c r="X72" s="1498"/>
      <c r="Y72" s="1498"/>
      <c r="Z72" s="1498"/>
      <c r="AA72" s="1498"/>
      <c r="AB72" s="1498"/>
      <c r="AC72" s="1498"/>
      <c r="AD72" s="1498"/>
      <c r="AE72" s="1498"/>
      <c r="AF72" s="1499"/>
      <c r="AG72" s="239"/>
    </row>
    <row r="73" spans="2:33" ht="15.75" customHeight="1">
      <c r="B73" s="215"/>
      <c r="C73" s="240"/>
      <c r="D73" s="240"/>
      <c r="E73" s="240"/>
      <c r="F73" s="240"/>
      <c r="G73" s="240"/>
      <c r="H73" s="240"/>
      <c r="I73" s="240"/>
      <c r="J73" s="240"/>
      <c r="K73" s="240"/>
      <c r="L73" s="240"/>
      <c r="M73" s="240"/>
      <c r="N73" s="240"/>
      <c r="O73" s="240"/>
      <c r="P73" s="240"/>
      <c r="Q73" s="240"/>
      <c r="R73" s="241"/>
      <c r="S73" s="1489">
        <f>波及効果計算ｼｰﾄ!D93</f>
        <v>0</v>
      </c>
      <c r="T73" s="1490"/>
      <c r="U73" s="1491">
        <f>波及効果計算ｼｰﾄ!E93</f>
        <v>0</v>
      </c>
      <c r="V73" s="1492"/>
      <c r="W73" s="1492"/>
      <c r="X73" s="1492"/>
      <c r="Y73" s="1492"/>
      <c r="Z73" s="1492"/>
      <c r="AA73" s="1492"/>
      <c r="AB73" s="1492"/>
      <c r="AC73" s="1492"/>
      <c r="AD73" s="1492"/>
      <c r="AE73" s="1492"/>
      <c r="AF73" s="1493"/>
      <c r="AG73" s="239"/>
    </row>
    <row r="74" spans="2:33" ht="15.75" customHeight="1">
      <c r="B74" s="215"/>
      <c r="C74" s="240"/>
      <c r="D74" s="240"/>
      <c r="E74" s="240"/>
      <c r="F74" s="240"/>
      <c r="G74" s="240"/>
      <c r="H74" s="240"/>
      <c r="I74" s="240"/>
      <c r="J74" s="240"/>
      <c r="K74" s="240"/>
      <c r="L74" s="240"/>
      <c r="M74" s="240"/>
      <c r="N74" s="240"/>
      <c r="O74" s="240"/>
      <c r="P74" s="240"/>
      <c r="Q74" s="240"/>
      <c r="R74" s="241"/>
      <c r="S74" s="241"/>
      <c r="T74" s="241"/>
      <c r="U74" s="241"/>
      <c r="V74" s="241"/>
      <c r="W74" s="241"/>
      <c r="X74" s="241"/>
      <c r="Y74" s="241"/>
      <c r="Z74" s="241"/>
      <c r="AA74" s="241"/>
      <c r="AB74" s="241"/>
      <c r="AC74" s="241"/>
      <c r="AD74" s="241"/>
      <c r="AE74" s="241"/>
      <c r="AF74" s="243"/>
      <c r="AG74" s="239"/>
    </row>
    <row r="75" spans="2:33" ht="15.75" customHeight="1">
      <c r="T75" s="240"/>
      <c r="U75" s="240"/>
      <c r="V75" s="240"/>
      <c r="W75" s="240"/>
      <c r="X75" s="240"/>
      <c r="Y75" s="240"/>
      <c r="Z75" s="240"/>
      <c r="AA75" s="240"/>
      <c r="AB75" s="240"/>
      <c r="AC75" s="240"/>
      <c r="AD75" s="240"/>
      <c r="AE75" s="240"/>
      <c r="AF75" s="240"/>
      <c r="AG75" s="215"/>
    </row>
    <row r="76" spans="2:33" ht="15.75" customHeight="1">
      <c r="B76" s="218" t="s">
        <v>619</v>
      </c>
      <c r="C76" s="219"/>
      <c r="D76" s="219"/>
      <c r="E76" s="219"/>
      <c r="F76" s="219"/>
      <c r="G76" s="219"/>
      <c r="H76" s="219"/>
      <c r="I76" s="219"/>
      <c r="J76" s="219"/>
      <c r="K76" s="219"/>
      <c r="L76" s="219"/>
      <c r="M76" s="220"/>
      <c r="N76" s="220"/>
      <c r="R76" s="215"/>
      <c r="S76" s="215"/>
      <c r="T76" s="240"/>
      <c r="U76" s="240"/>
      <c r="V76" s="240"/>
      <c r="W76" s="240"/>
      <c r="X76" s="240"/>
      <c r="Y76" s="213"/>
      <c r="Z76" s="240"/>
      <c r="AA76" s="213"/>
      <c r="AB76" s="240"/>
      <c r="AC76" s="240"/>
      <c r="AD76" s="240"/>
      <c r="AE76" s="240"/>
      <c r="AF76" s="240"/>
      <c r="AG76" s="215"/>
    </row>
    <row r="77" spans="2:33" ht="15.75" customHeight="1">
      <c r="B77" s="220"/>
      <c r="C77" s="1469" t="s">
        <v>620</v>
      </c>
      <c r="D77" s="1470"/>
      <c r="E77" s="1470"/>
      <c r="F77" s="1470"/>
      <c r="G77" s="1470"/>
      <c r="H77" s="1470"/>
      <c r="I77" s="1470"/>
      <c r="J77" s="1470"/>
      <c r="K77" s="1470"/>
      <c r="L77" s="1470"/>
      <c r="M77" s="1471"/>
      <c r="N77" s="219"/>
      <c r="O77" s="215"/>
      <c r="P77" s="215"/>
      <c r="Q77" s="215"/>
      <c r="R77" s="215"/>
      <c r="S77" s="215"/>
      <c r="T77" s="240"/>
      <c r="U77" s="240"/>
      <c r="V77" s="240"/>
      <c r="W77" s="240"/>
      <c r="X77" s="240"/>
      <c r="Y77" s="213"/>
      <c r="Z77" s="240"/>
      <c r="AA77" s="240"/>
      <c r="AB77" s="240"/>
      <c r="AC77" s="240"/>
      <c r="AD77" s="240"/>
      <c r="AE77" s="240"/>
      <c r="AF77" s="240"/>
      <c r="AG77" s="215"/>
    </row>
    <row r="78" spans="2:33" ht="15.75" customHeight="1">
      <c r="B78" s="220"/>
      <c r="C78" s="1472"/>
      <c r="D78" s="1473"/>
      <c r="E78" s="1473"/>
      <c r="F78" s="1473"/>
      <c r="G78" s="1473"/>
      <c r="H78" s="1473"/>
      <c r="I78" s="1473"/>
      <c r="J78" s="1473"/>
      <c r="K78" s="1473"/>
      <c r="L78" s="1473"/>
      <c r="M78" s="1474"/>
      <c r="N78" s="219"/>
      <c r="O78" s="215"/>
      <c r="P78" s="215"/>
      <c r="Q78" s="215"/>
      <c r="R78" s="233"/>
      <c r="S78" s="233"/>
      <c r="T78" s="240"/>
      <c r="U78" s="240"/>
      <c r="V78" s="240"/>
      <c r="W78" s="240"/>
      <c r="X78" s="240"/>
      <c r="Y78" s="240"/>
      <c r="Z78" s="240"/>
      <c r="AA78" s="240"/>
      <c r="AB78" s="240"/>
      <c r="AC78" s="240"/>
      <c r="AD78" s="240"/>
      <c r="AE78" s="240"/>
      <c r="AF78" s="240"/>
      <c r="AG78" s="215"/>
    </row>
    <row r="79" spans="2:33" ht="15.75" customHeight="1">
      <c r="B79" s="220"/>
      <c r="C79" s="1475">
        <f>波及効果計算ｼｰﾄ!J47</f>
        <v>0</v>
      </c>
      <c r="D79" s="1476"/>
      <c r="E79" s="1476"/>
      <c r="F79" s="1476"/>
      <c r="G79" s="1476"/>
      <c r="H79" s="1476"/>
      <c r="I79" s="1476"/>
      <c r="J79" s="1476"/>
      <c r="K79" s="1476"/>
      <c r="L79" s="1476"/>
      <c r="M79" s="1477"/>
      <c r="N79" s="236"/>
      <c r="O79" s="233"/>
      <c r="P79" s="233"/>
      <c r="Q79" s="233"/>
      <c r="R79" s="213" t="s">
        <v>615</v>
      </c>
      <c r="T79" s="240"/>
      <c r="U79" s="213"/>
      <c r="V79" s="240"/>
      <c r="W79" s="213"/>
      <c r="X79" s="213"/>
      <c r="Y79" s="240"/>
      <c r="Z79" s="240"/>
      <c r="AA79" s="240"/>
      <c r="AB79" s="213" t="s">
        <v>616</v>
      </c>
      <c r="AC79" s="240"/>
      <c r="AD79" s="240"/>
      <c r="AE79" s="240"/>
      <c r="AF79" s="240"/>
      <c r="AG79" s="215"/>
    </row>
    <row r="80" spans="2:33" ht="15.75" customHeight="1">
      <c r="B80" s="220"/>
      <c r="C80" s="219"/>
      <c r="D80" s="219"/>
      <c r="E80" s="219"/>
      <c r="F80" s="219"/>
      <c r="G80" s="219"/>
      <c r="H80" s="219"/>
      <c r="I80" s="219"/>
      <c r="J80" s="219"/>
      <c r="K80" s="219"/>
      <c r="L80" s="219"/>
      <c r="M80" s="220"/>
      <c r="N80" s="220"/>
      <c r="R80" s="213"/>
      <c r="S80" s="240"/>
      <c r="T80" s="240"/>
      <c r="U80" s="240"/>
      <c r="V80" s="240"/>
      <c r="W80" s="240"/>
      <c r="X80" s="240"/>
      <c r="Y80" s="240"/>
      <c r="Z80" s="240"/>
      <c r="AA80" s="240"/>
      <c r="AB80" s="240"/>
      <c r="AC80" s="240"/>
      <c r="AD80" s="240"/>
      <c r="AE80" s="240"/>
      <c r="AF80" s="240"/>
      <c r="AG80" s="215"/>
    </row>
    <row r="81" spans="2:34" ht="15.75" customHeight="1">
      <c r="B81" s="244"/>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44"/>
      <c r="AH81" s="225"/>
    </row>
    <row r="82" spans="2:34" ht="15.75" customHeight="1">
      <c r="B82" s="244"/>
      <c r="C82" s="233"/>
      <c r="D82" s="233"/>
      <c r="E82" s="233"/>
      <c r="F82" s="233"/>
      <c r="G82" s="233"/>
      <c r="H82" s="233"/>
      <c r="I82" s="233"/>
      <c r="J82" s="233"/>
      <c r="K82" s="233"/>
      <c r="L82" s="233"/>
      <c r="M82" s="233"/>
      <c r="N82" s="233"/>
      <c r="O82" s="233"/>
      <c r="P82" s="233"/>
      <c r="Q82" s="233"/>
      <c r="R82" s="237" t="s">
        <v>619</v>
      </c>
      <c r="S82" s="239"/>
      <c r="T82" s="239"/>
      <c r="U82" s="239"/>
      <c r="V82" s="239"/>
      <c r="W82" s="239"/>
      <c r="X82" s="239"/>
      <c r="Y82" s="239"/>
      <c r="Z82" s="239"/>
      <c r="AA82" s="239"/>
      <c r="AB82" s="239"/>
      <c r="AC82" s="239"/>
      <c r="AD82" s="239"/>
      <c r="AE82" s="239"/>
      <c r="AF82" s="225"/>
      <c r="AG82" s="225"/>
      <c r="AH82" s="225"/>
    </row>
    <row r="83" spans="2:34" ht="15.75" customHeight="1">
      <c r="B83" s="244"/>
      <c r="C83" s="233"/>
      <c r="D83" s="233"/>
      <c r="E83" s="233"/>
      <c r="F83" s="233"/>
      <c r="G83" s="233"/>
      <c r="H83" s="233"/>
      <c r="I83" s="233"/>
      <c r="J83" s="233"/>
      <c r="K83" s="233"/>
      <c r="L83" s="233"/>
      <c r="M83" s="233"/>
      <c r="N83" s="233"/>
      <c r="O83" s="233"/>
      <c r="P83" s="233"/>
      <c r="Q83" s="233"/>
      <c r="R83" s="239"/>
      <c r="S83" s="1494" t="s">
        <v>621</v>
      </c>
      <c r="T83" s="1495"/>
      <c r="U83" s="1495"/>
      <c r="V83" s="1495"/>
      <c r="W83" s="1495"/>
      <c r="X83" s="1495"/>
      <c r="Y83" s="1495"/>
      <c r="Z83" s="1495"/>
      <c r="AA83" s="1495"/>
      <c r="AB83" s="1495"/>
      <c r="AC83" s="1495"/>
      <c r="AD83" s="1496"/>
      <c r="AE83" s="239"/>
      <c r="AF83" s="225"/>
      <c r="AG83" s="225"/>
      <c r="AH83" s="225"/>
    </row>
    <row r="84" spans="2:34" ht="15.75" customHeight="1">
      <c r="B84" s="244"/>
      <c r="C84" s="233"/>
      <c r="D84" s="233"/>
      <c r="E84" s="233"/>
      <c r="F84" s="233"/>
      <c r="G84" s="233"/>
      <c r="H84" s="233"/>
      <c r="I84" s="233"/>
      <c r="J84" s="233"/>
      <c r="K84" s="233"/>
      <c r="L84" s="233"/>
      <c r="M84" s="233"/>
      <c r="N84" s="233"/>
      <c r="O84" s="233"/>
      <c r="P84" s="233"/>
      <c r="Q84" s="233"/>
      <c r="R84" s="238"/>
      <c r="S84" s="242"/>
      <c r="T84" s="235"/>
      <c r="U84" s="1497" t="s">
        <v>622</v>
      </c>
      <c r="V84" s="1498"/>
      <c r="W84" s="1498"/>
      <c r="X84" s="1498"/>
      <c r="Y84" s="1498"/>
      <c r="Z84" s="1498"/>
      <c r="AA84" s="1498"/>
      <c r="AB84" s="1498"/>
      <c r="AC84" s="1498"/>
      <c r="AD84" s="1499"/>
      <c r="AE84" s="239"/>
      <c r="AF84" s="225"/>
      <c r="AG84" s="225"/>
      <c r="AH84" s="225"/>
    </row>
    <row r="85" spans="2:34" ht="15.75" customHeight="1">
      <c r="B85" s="244"/>
      <c r="C85" s="233"/>
      <c r="D85" s="233"/>
      <c r="E85" s="233"/>
      <c r="F85" s="233"/>
      <c r="G85" s="233"/>
      <c r="H85" s="233"/>
      <c r="I85" s="233"/>
      <c r="J85" s="233"/>
      <c r="K85" s="233"/>
      <c r="L85" s="233"/>
      <c r="M85" s="233"/>
      <c r="N85" s="233"/>
      <c r="O85" s="233"/>
      <c r="P85" s="233"/>
      <c r="Q85" s="233"/>
      <c r="R85" s="241"/>
      <c r="S85" s="1489">
        <f>波及効果計算ｼｰﾄ!F93</f>
        <v>0</v>
      </c>
      <c r="T85" s="1490"/>
      <c r="U85" s="1491">
        <f>波及効果計算ｼｰﾄ!G93</f>
        <v>0</v>
      </c>
      <c r="V85" s="1492"/>
      <c r="W85" s="1492"/>
      <c r="X85" s="1492"/>
      <c r="Y85" s="1492"/>
      <c r="Z85" s="1492"/>
      <c r="AA85" s="1492"/>
      <c r="AB85" s="1492"/>
      <c r="AC85" s="1492"/>
      <c r="AD85" s="1493"/>
      <c r="AE85" s="239"/>
      <c r="AF85" s="225"/>
      <c r="AG85" s="225"/>
      <c r="AH85" s="225"/>
    </row>
    <row r="86" spans="2:34" ht="15.75" customHeight="1">
      <c r="B86" s="244"/>
      <c r="C86" s="233"/>
      <c r="D86" s="233"/>
      <c r="E86" s="233"/>
      <c r="F86" s="233"/>
      <c r="G86" s="233"/>
      <c r="H86" s="233"/>
      <c r="I86" s="233"/>
      <c r="J86" s="233"/>
      <c r="K86" s="233"/>
      <c r="L86" s="233"/>
      <c r="M86" s="233"/>
      <c r="N86" s="233"/>
      <c r="O86" s="233"/>
      <c r="P86" s="233"/>
      <c r="Q86" s="233"/>
      <c r="R86" s="241"/>
      <c r="S86" s="241"/>
      <c r="T86" s="241"/>
      <c r="U86" s="241"/>
      <c r="V86" s="241"/>
      <c r="W86" s="241"/>
      <c r="X86" s="241"/>
      <c r="Y86" s="241"/>
      <c r="Z86" s="241"/>
      <c r="AA86" s="241"/>
      <c r="AB86" s="241"/>
      <c r="AC86" s="241"/>
      <c r="AD86" s="243"/>
      <c r="AE86" s="239"/>
      <c r="AF86" s="225"/>
      <c r="AG86" s="225"/>
      <c r="AH86" s="225"/>
    </row>
    <row r="87" spans="2:34" ht="15.75" customHeight="1">
      <c r="B87" s="244"/>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44"/>
      <c r="AH87" s="225"/>
    </row>
    <row r="88" spans="2:34" ht="15.75" customHeight="1">
      <c r="B88" s="218" t="s">
        <v>623</v>
      </c>
      <c r="C88" s="219"/>
      <c r="D88" s="219"/>
      <c r="E88" s="219"/>
      <c r="F88" s="219"/>
      <c r="G88" s="219"/>
      <c r="H88" s="219"/>
      <c r="I88" s="219"/>
      <c r="J88" s="219"/>
      <c r="K88" s="219"/>
      <c r="L88" s="219"/>
      <c r="M88" s="213"/>
      <c r="N88" s="213"/>
      <c r="R88" s="215"/>
      <c r="S88" s="215"/>
      <c r="T88" s="240"/>
      <c r="U88" s="240"/>
      <c r="V88" s="240"/>
      <c r="W88" s="240"/>
      <c r="X88" s="240"/>
      <c r="Y88" s="213"/>
      <c r="Z88" s="240"/>
      <c r="AA88" s="213"/>
      <c r="AB88" s="240"/>
      <c r="AC88" s="240"/>
      <c r="AD88" s="240"/>
      <c r="AE88" s="240"/>
      <c r="AF88" s="240"/>
      <c r="AG88" s="215"/>
    </row>
    <row r="89" spans="2:34" ht="15.75" customHeight="1">
      <c r="B89" s="220"/>
      <c r="C89" s="1469" t="s">
        <v>624</v>
      </c>
      <c r="D89" s="1470"/>
      <c r="E89" s="1470"/>
      <c r="F89" s="1470"/>
      <c r="G89" s="1470"/>
      <c r="H89" s="1470"/>
      <c r="I89" s="1470"/>
      <c r="J89" s="1470"/>
      <c r="K89" s="1471"/>
      <c r="L89" s="219"/>
      <c r="M89" s="215"/>
      <c r="N89" s="215"/>
      <c r="O89" s="215"/>
      <c r="P89" s="215"/>
      <c r="Q89" s="215"/>
      <c r="R89" s="215"/>
      <c r="S89" s="215"/>
      <c r="T89" s="240"/>
      <c r="U89" s="240"/>
      <c r="V89" s="240"/>
      <c r="W89" s="240"/>
      <c r="X89" s="240"/>
      <c r="Y89" s="213"/>
      <c r="Z89" s="240"/>
      <c r="AA89" s="240"/>
      <c r="AB89" s="240"/>
      <c r="AC89" s="240"/>
      <c r="AD89" s="240"/>
      <c r="AE89" s="240"/>
      <c r="AF89" s="240"/>
      <c r="AG89" s="215"/>
    </row>
    <row r="90" spans="2:34" ht="15.75" customHeight="1">
      <c r="B90" s="220"/>
      <c r="C90" s="1472"/>
      <c r="D90" s="1473"/>
      <c r="E90" s="1473"/>
      <c r="F90" s="1473"/>
      <c r="G90" s="1473"/>
      <c r="H90" s="1473"/>
      <c r="I90" s="1473"/>
      <c r="J90" s="1473"/>
      <c r="K90" s="1474"/>
      <c r="L90" s="219"/>
      <c r="M90" s="215"/>
      <c r="N90" s="215"/>
      <c r="O90" s="215"/>
      <c r="P90" s="215"/>
      <c r="Q90" s="215"/>
      <c r="R90" s="233"/>
      <c r="S90" s="233"/>
      <c r="T90" s="240"/>
      <c r="U90" s="240"/>
      <c r="V90" s="240"/>
      <c r="W90" s="240"/>
      <c r="X90" s="240"/>
      <c r="Y90" s="240"/>
      <c r="Z90" s="240"/>
      <c r="AA90" s="240"/>
      <c r="AB90" s="240"/>
      <c r="AC90" s="240"/>
      <c r="AD90" s="240"/>
      <c r="AE90" s="240"/>
      <c r="AF90" s="240"/>
      <c r="AG90" s="215"/>
    </row>
    <row r="91" spans="2:34" ht="15.75" customHeight="1">
      <c r="B91" s="220"/>
      <c r="C91" s="1475">
        <f>波及効果計算ｼｰﾄ!Q47</f>
        <v>0</v>
      </c>
      <c r="D91" s="1476"/>
      <c r="E91" s="1476"/>
      <c r="F91" s="1476"/>
      <c r="G91" s="1476"/>
      <c r="H91" s="1476"/>
      <c r="I91" s="1476"/>
      <c r="J91" s="1476"/>
      <c r="K91" s="1477"/>
      <c r="L91" s="236"/>
      <c r="M91" s="233"/>
      <c r="N91" s="233"/>
      <c r="O91" s="233"/>
      <c r="P91" s="233"/>
      <c r="Q91" s="233"/>
      <c r="R91" s="213" t="s">
        <v>615</v>
      </c>
      <c r="T91" s="240"/>
      <c r="U91" s="213"/>
      <c r="V91" s="240"/>
      <c r="W91" s="213"/>
      <c r="X91" s="213"/>
      <c r="Y91" s="240"/>
      <c r="Z91" s="240"/>
      <c r="AA91" s="240"/>
      <c r="AB91" s="213" t="s">
        <v>616</v>
      </c>
      <c r="AC91" s="240"/>
      <c r="AD91" s="240"/>
      <c r="AE91" s="240"/>
      <c r="AF91" s="240"/>
      <c r="AG91" s="215"/>
    </row>
    <row r="92" spans="2:34" ht="15.75" customHeight="1">
      <c r="B92" s="220"/>
      <c r="C92" s="219"/>
      <c r="D92" s="219"/>
      <c r="E92" s="219"/>
      <c r="F92" s="219"/>
      <c r="G92" s="219"/>
      <c r="H92" s="219"/>
      <c r="I92" s="219"/>
      <c r="J92" s="219"/>
      <c r="K92" s="219"/>
      <c r="L92" s="219"/>
      <c r="M92" s="213"/>
      <c r="N92" s="213"/>
      <c r="R92" s="213"/>
      <c r="S92" s="240"/>
      <c r="T92" s="240"/>
      <c r="U92" s="240"/>
      <c r="V92" s="240"/>
      <c r="W92" s="240"/>
      <c r="X92" s="240"/>
      <c r="Y92" s="240"/>
      <c r="Z92" s="240"/>
      <c r="AA92" s="240"/>
      <c r="AB92" s="240"/>
      <c r="AC92" s="240"/>
      <c r="AD92" s="240"/>
      <c r="AE92" s="240"/>
      <c r="AF92" s="240"/>
      <c r="AG92" s="215"/>
    </row>
    <row r="93" spans="2:34" ht="15.75" customHeight="1">
      <c r="B93" s="244"/>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44"/>
      <c r="AH93" s="225"/>
    </row>
    <row r="94" spans="2:34" ht="15.75" customHeight="1">
      <c r="B94" s="244"/>
      <c r="C94" s="233"/>
      <c r="D94" s="233"/>
      <c r="E94" s="233"/>
      <c r="F94" s="233"/>
      <c r="G94" s="233"/>
      <c r="H94" s="233"/>
      <c r="I94" s="233"/>
      <c r="J94" s="233"/>
      <c r="K94" s="233"/>
      <c r="L94" s="233"/>
      <c r="M94" s="233"/>
      <c r="N94" s="233"/>
      <c r="O94" s="233"/>
      <c r="P94" s="233"/>
      <c r="Q94" s="233"/>
      <c r="R94" s="237" t="s">
        <v>623</v>
      </c>
      <c r="S94" s="239"/>
      <c r="T94" s="239"/>
      <c r="U94" s="239"/>
      <c r="V94" s="239"/>
      <c r="W94" s="239"/>
      <c r="X94" s="239"/>
      <c r="Y94" s="239"/>
      <c r="Z94" s="239"/>
      <c r="AA94" s="239"/>
      <c r="AB94" s="239"/>
      <c r="AC94" s="239"/>
      <c r="AF94" s="225"/>
      <c r="AG94" s="225"/>
      <c r="AH94" s="225"/>
    </row>
    <row r="95" spans="2:34" ht="15.75" customHeight="1">
      <c r="B95" s="244"/>
      <c r="C95" s="233"/>
      <c r="D95" s="233"/>
      <c r="E95" s="233"/>
      <c r="F95" s="233"/>
      <c r="G95" s="233"/>
      <c r="H95" s="233"/>
      <c r="I95" s="233"/>
      <c r="J95" s="233"/>
      <c r="K95" s="233"/>
      <c r="L95" s="233"/>
      <c r="M95" s="233"/>
      <c r="N95" s="233"/>
      <c r="O95" s="233"/>
      <c r="P95" s="233"/>
      <c r="Q95" s="233"/>
      <c r="R95" s="239"/>
      <c r="S95" s="1494" t="s">
        <v>625</v>
      </c>
      <c r="T95" s="1495"/>
      <c r="U95" s="1495"/>
      <c r="V95" s="1495"/>
      <c r="W95" s="1495"/>
      <c r="X95" s="1495"/>
      <c r="Y95" s="1495"/>
      <c r="Z95" s="1495"/>
      <c r="AA95" s="1495"/>
      <c r="AB95" s="1496"/>
      <c r="AC95" s="238"/>
      <c r="AD95" s="235"/>
      <c r="AF95" s="225"/>
      <c r="AG95" s="225"/>
      <c r="AH95" s="225"/>
    </row>
    <row r="96" spans="2:34" ht="15.75" customHeight="1">
      <c r="B96" s="244"/>
      <c r="C96" s="233"/>
      <c r="D96" s="233"/>
      <c r="E96" s="233"/>
      <c r="F96" s="233"/>
      <c r="G96" s="233"/>
      <c r="H96" s="233"/>
      <c r="I96" s="233"/>
      <c r="J96" s="233"/>
      <c r="K96" s="233"/>
      <c r="L96" s="233"/>
      <c r="M96" s="233"/>
      <c r="N96" s="233"/>
      <c r="O96" s="233"/>
      <c r="P96" s="233"/>
      <c r="Q96" s="233"/>
      <c r="R96" s="238"/>
      <c r="S96" s="242"/>
      <c r="T96" s="235"/>
      <c r="U96" s="1497" t="s">
        <v>626</v>
      </c>
      <c r="V96" s="1498"/>
      <c r="W96" s="1498"/>
      <c r="X96" s="1498"/>
      <c r="Y96" s="1498"/>
      <c r="Z96" s="1498"/>
      <c r="AA96" s="1498"/>
      <c r="AB96" s="1499"/>
      <c r="AC96" s="238"/>
      <c r="AD96" s="235"/>
      <c r="AF96" s="225"/>
      <c r="AG96" s="225"/>
      <c r="AH96" s="225"/>
    </row>
    <row r="97" spans="2:34" ht="15.75" customHeight="1">
      <c r="B97" s="244"/>
      <c r="C97" s="233"/>
      <c r="D97" s="233"/>
      <c r="E97" s="233"/>
      <c r="F97" s="233"/>
      <c r="G97" s="233"/>
      <c r="H97" s="233"/>
      <c r="I97" s="233"/>
      <c r="J97" s="233"/>
      <c r="K97" s="233"/>
      <c r="L97" s="233"/>
      <c r="M97" s="233"/>
      <c r="N97" s="233"/>
      <c r="O97" s="233"/>
      <c r="P97" s="233"/>
      <c r="Q97" s="233"/>
      <c r="R97" s="241"/>
      <c r="S97" s="1489">
        <f>波及効果計算ｼｰﾄ!H93</f>
        <v>0</v>
      </c>
      <c r="T97" s="1492"/>
      <c r="U97" s="1491">
        <f>波及効果計算ｼｰﾄ!I93</f>
        <v>0</v>
      </c>
      <c r="V97" s="1492"/>
      <c r="W97" s="1492"/>
      <c r="X97" s="1492"/>
      <c r="Y97" s="1492"/>
      <c r="Z97" s="1492"/>
      <c r="AA97" s="1492"/>
      <c r="AB97" s="1493"/>
      <c r="AC97" s="245"/>
      <c r="AD97" s="246"/>
      <c r="AF97" s="225"/>
      <c r="AG97" s="225"/>
      <c r="AH97" s="225"/>
    </row>
    <row r="98" spans="2:34" ht="15.75" customHeight="1">
      <c r="B98" s="244"/>
      <c r="C98" s="233"/>
      <c r="D98" s="233"/>
      <c r="E98" s="233"/>
      <c r="F98" s="233"/>
      <c r="G98" s="233"/>
      <c r="H98" s="233"/>
      <c r="I98" s="233"/>
      <c r="J98" s="233"/>
      <c r="K98" s="233"/>
      <c r="L98" s="233"/>
      <c r="M98" s="233"/>
      <c r="N98" s="233"/>
      <c r="O98" s="233"/>
      <c r="P98" s="233"/>
      <c r="Q98" s="233"/>
      <c r="R98" s="241"/>
      <c r="S98" s="241"/>
      <c r="T98" s="241"/>
      <c r="U98" s="241"/>
      <c r="V98" s="241"/>
      <c r="W98" s="241"/>
      <c r="X98" s="241"/>
      <c r="Y98" s="241"/>
      <c r="Z98" s="241"/>
      <c r="AA98" s="241"/>
      <c r="AB98" s="241"/>
      <c r="AC98" s="241"/>
      <c r="AD98" s="215"/>
      <c r="AF98" s="225"/>
      <c r="AG98" s="225"/>
      <c r="AH98" s="225"/>
    </row>
    <row r="99" spans="2:34" ht="15.75" customHeight="1">
      <c r="B99" s="244"/>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44"/>
      <c r="AH99" s="225"/>
    </row>
    <row r="100" spans="2:34" ht="15.75" customHeight="1">
      <c r="B100" s="215"/>
      <c r="C100" s="215"/>
      <c r="D100" s="215"/>
      <c r="E100" s="215"/>
      <c r="F100" s="215"/>
      <c r="G100" s="215"/>
      <c r="H100" s="215"/>
      <c r="I100" s="215"/>
      <c r="J100" s="215"/>
      <c r="K100" s="215"/>
      <c r="L100" s="215"/>
      <c r="M100" s="215"/>
      <c r="N100" s="215"/>
      <c r="O100" s="235"/>
      <c r="P100" s="235"/>
      <c r="Q100" s="235"/>
      <c r="R100" s="235"/>
      <c r="S100" s="235"/>
      <c r="T100" s="235"/>
      <c r="U100" s="235"/>
      <c r="V100" s="235"/>
      <c r="W100" s="235"/>
      <c r="X100" s="235"/>
      <c r="Y100" s="235"/>
      <c r="Z100" s="235"/>
      <c r="AA100" s="235"/>
      <c r="AB100" s="235"/>
      <c r="AC100" s="235"/>
      <c r="AD100" s="235"/>
      <c r="AE100" s="235"/>
      <c r="AF100" s="235"/>
      <c r="AG100" s="235"/>
    </row>
  </sheetData>
  <sheetProtection algorithmName="SHA-512" hashValue="nzSzXrea2ogHfV7sh5XooQ5bAeOeEsGBUq8v0iyJobyIBtLtaH6v2ihaQT/4oa5wIDxNi5DkOCiqkXIaEi2qjQ==" saltValue="1mzT7lgDKT85FEHrSjmVIA==" spinCount="100000" sheet="1"/>
  <mergeCells count="57">
    <mergeCell ref="C89:K90"/>
    <mergeCell ref="C91:K91"/>
    <mergeCell ref="S95:AB95"/>
    <mergeCell ref="U96:AB96"/>
    <mergeCell ref="S97:T97"/>
    <mergeCell ref="U97:AB97"/>
    <mergeCell ref="C77:M78"/>
    <mergeCell ref="C79:M79"/>
    <mergeCell ref="S83:AD83"/>
    <mergeCell ref="U84:AD84"/>
    <mergeCell ref="S85:T85"/>
    <mergeCell ref="U85:AD85"/>
    <mergeCell ref="S73:T73"/>
    <mergeCell ref="U73:AF73"/>
    <mergeCell ref="C47:L47"/>
    <mergeCell ref="E48:L48"/>
    <mergeCell ref="C49:D49"/>
    <mergeCell ref="E49:L49"/>
    <mergeCell ref="B52:L52"/>
    <mergeCell ref="C57:O58"/>
    <mergeCell ref="C59:O59"/>
    <mergeCell ref="C65:O66"/>
    <mergeCell ref="C67:O67"/>
    <mergeCell ref="S71:AF71"/>
    <mergeCell ref="U72:AF72"/>
    <mergeCell ref="C37:D37"/>
    <mergeCell ref="E37:Q37"/>
    <mergeCell ref="W37:AG37"/>
    <mergeCell ref="C41:M42"/>
    <mergeCell ref="O41:V41"/>
    <mergeCell ref="W41:AF42"/>
    <mergeCell ref="AG41:AG43"/>
    <mergeCell ref="C43:M43"/>
    <mergeCell ref="W43:AF43"/>
    <mergeCell ref="C29:R30"/>
    <mergeCell ref="W29:AG30"/>
    <mergeCell ref="C31:R31"/>
    <mergeCell ref="W31:AG31"/>
    <mergeCell ref="C35:Q35"/>
    <mergeCell ref="W35:AG36"/>
    <mergeCell ref="E36:Q36"/>
    <mergeCell ref="C19:R19"/>
    <mergeCell ref="S19:T19"/>
    <mergeCell ref="U19:AF19"/>
    <mergeCell ref="C23:Q24"/>
    <mergeCell ref="R23:R25"/>
    <mergeCell ref="V23:AG24"/>
    <mergeCell ref="C25:Q25"/>
    <mergeCell ref="V25:AG25"/>
    <mergeCell ref="C17:R18"/>
    <mergeCell ref="S17:AF17"/>
    <mergeCell ref="U18:AF18"/>
    <mergeCell ref="B2:L2"/>
    <mergeCell ref="C5:AG6"/>
    <mergeCell ref="C7:AG7"/>
    <mergeCell ref="C11:AF12"/>
    <mergeCell ref="C13:AF13"/>
  </mergeCells>
  <phoneticPr fontId="28"/>
  <pageMargins left="0.78740157480314965" right="0.78740157480314965" top="0.78740157480314965" bottom="0.78740157480314965" header="0" footer="0.19685039370078741"/>
  <pageSetup paperSize="9" scale="90" firstPageNumber="4" orientation="portrait" useFirstPageNumber="1" r:id="rId1"/>
  <headerFooter alignWithMargins="0">
    <oddFooter>&amp;P ページ</oddFooter>
  </headerFooter>
  <rowBreaks count="1" manualBreakCount="1">
    <brk id="51" min="1" max="3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E37"/>
  <sheetViews>
    <sheetView showGridLines="0" view="pageBreakPreview" zoomScaleNormal="100" workbookViewId="0">
      <selection activeCell="D5" sqref="D5"/>
    </sheetView>
  </sheetViews>
  <sheetFormatPr defaultColWidth="9.33203125" defaultRowHeight="25.5" customHeight="1"/>
  <cols>
    <col min="1" max="1" width="2.1640625" style="247" customWidth="1"/>
    <col min="2" max="2" width="6.1640625" style="247" customWidth="1"/>
    <col min="3" max="3" width="53.33203125" style="247" customWidth="1"/>
    <col min="4" max="4" width="35" style="247" customWidth="1"/>
    <col min="5" max="5" width="18.6640625" style="248" customWidth="1"/>
    <col min="6" max="16384" width="9.33203125" style="247"/>
  </cols>
  <sheetData>
    <row r="1" spans="2:5" ht="15" customHeight="1"/>
    <row r="2" spans="2:5" ht="20.25" customHeight="1">
      <c r="B2" s="1502" t="s">
        <v>627</v>
      </c>
      <c r="C2" s="1503"/>
      <c r="D2" s="248"/>
      <c r="E2" s="247"/>
    </row>
    <row r="3" spans="2:5" ht="20.25" customHeight="1">
      <c r="B3" s="249"/>
    </row>
    <row r="4" spans="2:5" ht="20.25" customHeight="1">
      <c r="B4" s="250" t="s">
        <v>628</v>
      </c>
      <c r="C4" s="251" t="s">
        <v>629</v>
      </c>
      <c r="D4" s="251" t="s">
        <v>630</v>
      </c>
      <c r="E4" s="252" t="s">
        <v>631</v>
      </c>
    </row>
    <row r="5" spans="2:5" ht="39" customHeight="1">
      <c r="B5" s="253" t="s">
        <v>632</v>
      </c>
      <c r="C5" s="254" t="s">
        <v>633</v>
      </c>
      <c r="D5" s="255"/>
      <c r="E5" s="524"/>
    </row>
    <row r="6" spans="2:5" ht="39" customHeight="1">
      <c r="B6" s="253" t="s">
        <v>634</v>
      </c>
      <c r="C6" s="254" t="s">
        <v>635</v>
      </c>
      <c r="D6" s="255" t="s">
        <v>636</v>
      </c>
      <c r="E6" s="1504" t="s">
        <v>637</v>
      </c>
    </row>
    <row r="7" spans="2:5" ht="39" customHeight="1">
      <c r="B7" s="253" t="s">
        <v>638</v>
      </c>
      <c r="C7" s="256" t="s">
        <v>639</v>
      </c>
      <c r="D7" s="255" t="s">
        <v>1008</v>
      </c>
      <c r="E7" s="1505"/>
    </row>
    <row r="8" spans="2:5" ht="39" customHeight="1">
      <c r="B8" s="253" t="s">
        <v>640</v>
      </c>
      <c r="C8" s="256" t="s">
        <v>641</v>
      </c>
      <c r="D8" s="255" t="s">
        <v>1008</v>
      </c>
      <c r="E8" s="1506"/>
    </row>
    <row r="9" spans="2:5" ht="39" customHeight="1">
      <c r="B9" s="253" t="s">
        <v>642</v>
      </c>
      <c r="C9" s="256" t="s">
        <v>643</v>
      </c>
      <c r="D9" s="255" t="s">
        <v>1008</v>
      </c>
      <c r="E9" s="257"/>
    </row>
    <row r="10" spans="2:5" ht="39" customHeight="1">
      <c r="B10" s="253" t="s">
        <v>644</v>
      </c>
      <c r="C10" s="256" t="s">
        <v>645</v>
      </c>
      <c r="D10" s="255" t="s">
        <v>1009</v>
      </c>
      <c r="E10" s="258"/>
    </row>
    <row r="11" spans="2:5" ht="39" customHeight="1">
      <c r="B11" s="253" t="s">
        <v>646</v>
      </c>
      <c r="C11" s="256" t="s">
        <v>647</v>
      </c>
      <c r="D11" s="255" t="s">
        <v>648</v>
      </c>
      <c r="E11" s="1504" t="s">
        <v>649</v>
      </c>
    </row>
    <row r="12" spans="2:5" ht="39" customHeight="1">
      <c r="B12" s="253" t="s">
        <v>650</v>
      </c>
      <c r="C12" s="256" t="s">
        <v>651</v>
      </c>
      <c r="D12" s="255" t="s">
        <v>652</v>
      </c>
      <c r="E12" s="1505"/>
    </row>
    <row r="13" spans="2:5" ht="39" customHeight="1">
      <c r="B13" s="253" t="s">
        <v>653</v>
      </c>
      <c r="C13" s="256" t="s">
        <v>654</v>
      </c>
      <c r="D13" s="255" t="s">
        <v>655</v>
      </c>
      <c r="E13" s="1506"/>
    </row>
    <row r="14" spans="2:5" ht="39" customHeight="1">
      <c r="B14" s="253" t="s">
        <v>656</v>
      </c>
      <c r="C14" s="254" t="s">
        <v>657</v>
      </c>
      <c r="D14" s="255" t="s">
        <v>658</v>
      </c>
      <c r="E14" s="258"/>
    </row>
    <row r="15" spans="2:5" ht="39" customHeight="1">
      <c r="B15" s="253" t="s">
        <v>659</v>
      </c>
      <c r="C15" s="256" t="s">
        <v>660</v>
      </c>
      <c r="D15" s="255" t="s">
        <v>661</v>
      </c>
      <c r="E15" s="258"/>
    </row>
    <row r="16" spans="2:5" ht="39" customHeight="1">
      <c r="B16" s="253" t="s">
        <v>662</v>
      </c>
      <c r="C16" s="256" t="s">
        <v>663</v>
      </c>
      <c r="D16" s="255" t="s">
        <v>664</v>
      </c>
      <c r="E16" s="258"/>
    </row>
    <row r="17" spans="1:5" ht="39" customHeight="1">
      <c r="B17" s="253" t="s">
        <v>665</v>
      </c>
      <c r="C17" s="256" t="s">
        <v>666</v>
      </c>
      <c r="D17" s="255" t="s">
        <v>667</v>
      </c>
      <c r="E17" s="258"/>
    </row>
    <row r="18" spans="1:5" ht="39" customHeight="1">
      <c r="B18" s="253" t="s">
        <v>668</v>
      </c>
      <c r="C18" s="256" t="s">
        <v>669</v>
      </c>
      <c r="D18" s="255" t="s">
        <v>670</v>
      </c>
      <c r="E18" s="1504" t="s">
        <v>671</v>
      </c>
    </row>
    <row r="19" spans="1:5" ht="39" customHeight="1">
      <c r="B19" s="253" t="s">
        <v>672</v>
      </c>
      <c r="C19" s="256" t="s">
        <v>673</v>
      </c>
      <c r="D19" s="255" t="s">
        <v>674</v>
      </c>
      <c r="E19" s="1505"/>
    </row>
    <row r="20" spans="1:5" ht="39" customHeight="1">
      <c r="B20" s="253" t="s">
        <v>675</v>
      </c>
      <c r="C20" s="256" t="s">
        <v>676</v>
      </c>
      <c r="D20" s="255" t="s">
        <v>677</v>
      </c>
      <c r="E20" s="1506"/>
    </row>
    <row r="21" spans="1:5" ht="39" customHeight="1">
      <c r="B21" s="253" t="s">
        <v>678</v>
      </c>
      <c r="C21" s="254" t="s">
        <v>679</v>
      </c>
      <c r="D21" s="255" t="s">
        <v>680</v>
      </c>
      <c r="E21" s="1504" t="s">
        <v>681</v>
      </c>
    </row>
    <row r="22" spans="1:5" ht="39" customHeight="1">
      <c r="B22" s="253" t="s">
        <v>682</v>
      </c>
      <c r="C22" s="254" t="s">
        <v>683</v>
      </c>
      <c r="D22" s="255" t="s">
        <v>684</v>
      </c>
      <c r="E22" s="1505"/>
    </row>
    <row r="23" spans="1:5" ht="39" customHeight="1">
      <c r="B23" s="259" t="s">
        <v>685</v>
      </c>
      <c r="C23" s="260" t="s">
        <v>686</v>
      </c>
      <c r="D23" s="261" t="s">
        <v>687</v>
      </c>
      <c r="E23" s="1507"/>
    </row>
    <row r="24" spans="1:5" ht="39" customHeight="1">
      <c r="A24" s="262"/>
      <c r="B24" s="263"/>
      <c r="C24" s="264"/>
      <c r="D24" s="265"/>
      <c r="E24" s="266"/>
    </row>
    <row r="25" spans="1:5" ht="20.25" customHeight="1">
      <c r="B25" s="250" t="s">
        <v>628</v>
      </c>
      <c r="C25" s="251" t="s">
        <v>629</v>
      </c>
      <c r="D25" s="251" t="s">
        <v>630</v>
      </c>
      <c r="E25" s="252" t="s">
        <v>631</v>
      </c>
    </row>
    <row r="26" spans="1:5" ht="39" customHeight="1">
      <c r="B26" s="267" t="s">
        <v>688</v>
      </c>
      <c r="C26" s="268" t="s">
        <v>689</v>
      </c>
      <c r="D26" s="269" t="s">
        <v>690</v>
      </c>
      <c r="E26" s="1506" t="s">
        <v>637</v>
      </c>
    </row>
    <row r="27" spans="1:5" ht="39" customHeight="1">
      <c r="B27" s="253" t="s">
        <v>691</v>
      </c>
      <c r="C27" s="256" t="s">
        <v>692</v>
      </c>
      <c r="D27" s="255" t="s">
        <v>693</v>
      </c>
      <c r="E27" s="1500"/>
    </row>
    <row r="28" spans="1:5" ht="39" customHeight="1">
      <c r="B28" s="253" t="s">
        <v>694</v>
      </c>
      <c r="C28" s="256" t="s">
        <v>695</v>
      </c>
      <c r="D28" s="255" t="s">
        <v>696</v>
      </c>
      <c r="E28" s="1500" t="s">
        <v>649</v>
      </c>
    </row>
    <row r="29" spans="1:5" ht="39" customHeight="1">
      <c r="B29" s="253" t="s">
        <v>697</v>
      </c>
      <c r="C29" s="256" t="s">
        <v>698</v>
      </c>
      <c r="D29" s="255" t="s">
        <v>699</v>
      </c>
      <c r="E29" s="1500"/>
    </row>
    <row r="30" spans="1:5" ht="39" customHeight="1">
      <c r="B30" s="253" t="s">
        <v>700</v>
      </c>
      <c r="C30" s="256" t="s">
        <v>701</v>
      </c>
      <c r="D30" s="255" t="s">
        <v>702</v>
      </c>
      <c r="E30" s="1500" t="s">
        <v>671</v>
      </c>
    </row>
    <row r="31" spans="1:5" ht="39" customHeight="1">
      <c r="B31" s="253" t="s">
        <v>703</v>
      </c>
      <c r="C31" s="256" t="s">
        <v>704</v>
      </c>
      <c r="D31" s="255" t="s">
        <v>705</v>
      </c>
      <c r="E31" s="1500"/>
    </row>
    <row r="32" spans="1:5" ht="39" customHeight="1">
      <c r="B32" s="253" t="s">
        <v>706</v>
      </c>
      <c r="C32" s="256" t="s">
        <v>707</v>
      </c>
      <c r="D32" s="255" t="s">
        <v>708</v>
      </c>
      <c r="E32" s="1500" t="s">
        <v>681</v>
      </c>
    </row>
    <row r="33" spans="2:5" ht="39" customHeight="1">
      <c r="B33" s="259" t="s">
        <v>709</v>
      </c>
      <c r="C33" s="270" t="s">
        <v>710</v>
      </c>
      <c r="D33" s="261" t="s">
        <v>711</v>
      </c>
      <c r="E33" s="1501"/>
    </row>
    <row r="34" spans="2:5" ht="39" customHeight="1"/>
    <row r="35" spans="2:5" ht="39" customHeight="1"/>
    <row r="36" spans="2:5" ht="39" customHeight="1"/>
    <row r="37" spans="2:5" ht="39" customHeight="1"/>
  </sheetData>
  <sheetProtection algorithmName="SHA-512" hashValue="DRVbJxqBCzpg8nAKM9fVgUyXNbAT7DUT2uu1BWI/ARnUrYEq7gs44nI9Joh3zZlXzXJftmnh/OU3dyhULruDdg==" saltValue="fNxmYrONd052x2oGrff7Yw==" spinCount="100000" sheet="1"/>
  <mergeCells count="9">
    <mergeCell ref="E28:E29"/>
    <mergeCell ref="E30:E31"/>
    <mergeCell ref="E32:E33"/>
    <mergeCell ref="B2:C2"/>
    <mergeCell ref="E6:E8"/>
    <mergeCell ref="E11:E13"/>
    <mergeCell ref="E18:E20"/>
    <mergeCell ref="E21:E23"/>
    <mergeCell ref="E26:E27"/>
  </mergeCells>
  <phoneticPr fontId="28"/>
  <pageMargins left="0.78740157480314965" right="0.78740157480314965" top="0.78740157480314965" bottom="0.78740157480314965" header="0" footer="0.19685039370078741"/>
  <pageSetup paperSize="9" scale="91" firstPageNumber="6" orientation="portrait" useFirstPageNumber="1" r:id="rId1"/>
  <headerFooter alignWithMargins="0">
    <oddFooter>&amp;P ページ</oddFooter>
  </headerFooter>
  <rowBreaks count="1" manualBreakCount="1">
    <brk id="23" min="1"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68</vt:i4>
      </vt:variant>
      <vt:variant>
        <vt:lpstr>名前付き一覧</vt:lpstr>
      </vt:variant>
      <vt:variant>
        <vt:i4>74</vt:i4>
      </vt:variant>
    </vt:vector>
  </HeadingPairs>
  <TitlesOfParts>
    <vt:vector size="142" baseType="lpstr">
      <vt:lpstr>表紙</vt:lpstr>
      <vt:lpstr>（入力用）総括表</vt:lpstr>
      <vt:lpstr>建設投資→</vt:lpstr>
      <vt:lpstr>利用の手引き(必ず読んでください！)</vt:lpstr>
      <vt:lpstr>用語定義（建設投資）</vt:lpstr>
      <vt:lpstr>分析結果１ページ（総括表）</vt:lpstr>
      <vt:lpstr>２ページ～</vt:lpstr>
      <vt:lpstr>４ページ～</vt:lpstr>
      <vt:lpstr>６ページ～</vt:lpstr>
      <vt:lpstr>８ページ～</vt:lpstr>
      <vt:lpstr>１２ページ～</vt:lpstr>
      <vt:lpstr>建設IO</vt:lpstr>
      <vt:lpstr>建設IO2</vt:lpstr>
      <vt:lpstr>投入係数(建設)</vt:lpstr>
      <vt:lpstr>建設_投入分析</vt:lpstr>
      <vt:lpstr>波及効果計算ｼｰﾄ</vt:lpstr>
      <vt:lpstr>取引基本表</vt:lpstr>
      <vt:lpstr>投入係数</vt:lpstr>
      <vt:lpstr>県内自給率</vt:lpstr>
      <vt:lpstr>開放経済型逆行列係数</vt:lpstr>
      <vt:lpstr>消費パターン</vt:lpstr>
      <vt:lpstr>手順⑤</vt:lpstr>
      <vt:lpstr>手順⑦</vt:lpstr>
      <vt:lpstr>手順⑭</vt:lpstr>
      <vt:lpstr>雇用表</vt:lpstr>
      <vt:lpstr>設備投資→</vt:lpstr>
      <vt:lpstr>利用の手引き(必ず読んでください！) ok</vt:lpstr>
      <vt:lpstr>用語定義（設備投資）</vt:lpstr>
      <vt:lpstr>分析結果１ページ(総括表)ok</vt:lpstr>
      <vt:lpstr>２ページ～ (2)</vt:lpstr>
      <vt:lpstr>４ページ～ (2)</vt:lpstr>
      <vt:lpstr>６ページ～ (2)</vt:lpstr>
      <vt:lpstr>８ページ～ (2)</vt:lpstr>
      <vt:lpstr>１２ページ～ (2)</vt:lpstr>
      <vt:lpstr>固定資本M ok</vt:lpstr>
      <vt:lpstr>固定資本M係数 ok</vt:lpstr>
      <vt:lpstr>設備投資組替 ok</vt:lpstr>
      <vt:lpstr>★価格変換(最終需要額)ok</vt:lpstr>
      <vt:lpstr>★波及効果計算ｼｰﾄ ok </vt:lpstr>
      <vt:lpstr>取引基本表 (2)</vt:lpstr>
      <vt:lpstr>投入係数 (2)</vt:lpstr>
      <vt:lpstr>県内自給率 (2)</vt:lpstr>
      <vt:lpstr>開放経済型逆行列係数 (2)</vt:lpstr>
      <vt:lpstr>消費パターン (2)</vt:lpstr>
      <vt:lpstr>手順⑤ (2)</vt:lpstr>
      <vt:lpstr>手順⑦ (2)</vt:lpstr>
      <vt:lpstr>手順⑭ (2)</vt:lpstr>
      <vt:lpstr>雇用表 (2)</vt:lpstr>
      <vt:lpstr>生産増加→</vt:lpstr>
      <vt:lpstr>利用の手引き(必ず読んでください！) (2)</vt:lpstr>
      <vt:lpstr>用語定義（生産増加）</vt:lpstr>
      <vt:lpstr>分析結果１ページ(総括表) (2)</vt:lpstr>
      <vt:lpstr>２ページ～ (3)</vt:lpstr>
      <vt:lpstr>４ページ～ (3)</vt:lpstr>
      <vt:lpstr>６ページ～ok</vt:lpstr>
      <vt:lpstr>８ページ～ (3)</vt:lpstr>
      <vt:lpstr>１２ページ～ (3)</vt:lpstr>
      <vt:lpstr>逆行列係数</vt:lpstr>
      <vt:lpstr>外生化逆行列係数</vt:lpstr>
      <vt:lpstr>生産誘発額の計算シート</vt:lpstr>
      <vt:lpstr>★波及効果計算ｼｰﾄ</vt:lpstr>
      <vt:lpstr>取引基本表 (3)</vt:lpstr>
      <vt:lpstr>投入係数 (3)</vt:lpstr>
      <vt:lpstr>県内自給率 (3)</vt:lpstr>
      <vt:lpstr>開放経済型逆行列係数 (3)</vt:lpstr>
      <vt:lpstr>消費パターン (3)</vt:lpstr>
      <vt:lpstr>手順⑭ (3)</vt:lpstr>
      <vt:lpstr>雇用表 (3)</vt:lpstr>
      <vt:lpstr>'（入力用）総括表'!Print_Area</vt:lpstr>
      <vt:lpstr>★波及効果計算ｼｰﾄ!Print_Area</vt:lpstr>
      <vt:lpstr>'★波及効果計算ｼｰﾄ ok '!Print_Area</vt:lpstr>
      <vt:lpstr>'１２ページ～'!Print_Area</vt:lpstr>
      <vt:lpstr>'１２ページ～ (2)'!Print_Area</vt:lpstr>
      <vt:lpstr>'１２ページ～ (3)'!Print_Area</vt:lpstr>
      <vt:lpstr>'２ページ～'!Print_Area</vt:lpstr>
      <vt:lpstr>'２ページ～ (2)'!Print_Area</vt:lpstr>
      <vt:lpstr>'２ページ～ (3)'!Print_Area</vt:lpstr>
      <vt:lpstr>'４ページ～'!Print_Area</vt:lpstr>
      <vt:lpstr>'４ページ～ (2)'!Print_Area</vt:lpstr>
      <vt:lpstr>'４ページ～ (3)'!Print_Area</vt:lpstr>
      <vt:lpstr>'６ページ～'!Print_Area</vt:lpstr>
      <vt:lpstr>'６ページ～ (2)'!Print_Area</vt:lpstr>
      <vt:lpstr>'６ページ～ok'!Print_Area</vt:lpstr>
      <vt:lpstr>'８ページ～'!Print_Area</vt:lpstr>
      <vt:lpstr>'８ページ～ (2)'!Print_Area</vt:lpstr>
      <vt:lpstr>'８ページ～ (3)'!Print_Area</vt:lpstr>
      <vt:lpstr>開放経済型逆行列係数!Print_Area</vt:lpstr>
      <vt:lpstr>'開放経済型逆行列係数 (2)'!Print_Area</vt:lpstr>
      <vt:lpstr>'開放経済型逆行列係数 (3)'!Print_Area</vt:lpstr>
      <vt:lpstr>建設_投入分析!Print_Area</vt:lpstr>
      <vt:lpstr>建設IO!Print_Area</vt:lpstr>
      <vt:lpstr>建設IO2!Print_Area</vt:lpstr>
      <vt:lpstr>県内自給率!Print_Area</vt:lpstr>
      <vt:lpstr>'県内自給率 (2)'!Print_Area</vt:lpstr>
      <vt:lpstr>'県内自給率 (3)'!Print_Area</vt:lpstr>
      <vt:lpstr>雇用表!Print_Area</vt:lpstr>
      <vt:lpstr>'雇用表 (2)'!Print_Area</vt:lpstr>
      <vt:lpstr>'雇用表 (3)'!Print_Area</vt:lpstr>
      <vt:lpstr>取引基本表!Print_Area</vt:lpstr>
      <vt:lpstr>'取引基本表 (2)'!Print_Area</vt:lpstr>
      <vt:lpstr>'取引基本表 (3)'!Print_Area</vt:lpstr>
      <vt:lpstr>手順⑤!Print_Area</vt:lpstr>
      <vt:lpstr>'手順⑤ (2)'!Print_Area</vt:lpstr>
      <vt:lpstr>手順⑦!Print_Area</vt:lpstr>
      <vt:lpstr>'手順⑦ (2)'!Print_Area</vt:lpstr>
      <vt:lpstr>手順⑭!Print_Area</vt:lpstr>
      <vt:lpstr>'手順⑭ (2)'!Print_Area</vt:lpstr>
      <vt:lpstr>'手順⑭ (3)'!Print_Area</vt:lpstr>
      <vt:lpstr>消費パターン!Print_Area</vt:lpstr>
      <vt:lpstr>'消費パターン (2)'!Print_Area</vt:lpstr>
      <vt:lpstr>'消費パターン (3)'!Print_Area</vt:lpstr>
      <vt:lpstr>投入係数!Print_Area</vt:lpstr>
      <vt:lpstr>'投入係数 (2)'!Print_Area</vt:lpstr>
      <vt:lpstr>'投入係数 (3)'!Print_Area</vt:lpstr>
      <vt:lpstr>'投入係数(建設)'!Print_Area</vt:lpstr>
      <vt:lpstr>波及効果計算ｼｰﾄ!Print_Area</vt:lpstr>
      <vt:lpstr>'分析結果１ページ（総括表）'!Print_Area</vt:lpstr>
      <vt:lpstr>'分析結果１ページ(総括表) (2)'!Print_Area</vt:lpstr>
      <vt:lpstr>'分析結果１ページ(総括表)ok'!Print_Area</vt:lpstr>
      <vt:lpstr>'用語定義（建設投資）'!Print_Area</vt:lpstr>
      <vt:lpstr>'用語定義（生産増加）'!Print_Area</vt:lpstr>
      <vt:lpstr>'利用の手引き(必ず読んでください！)'!Print_Area</vt:lpstr>
      <vt:lpstr>'利用の手引き(必ず読んでください！) (2)'!Print_Area</vt:lpstr>
      <vt:lpstr>'利用の手引き(必ず読んでください！) ok'!Print_Area</vt:lpstr>
      <vt:lpstr>'★価格変換(最終需要額)ok'!Print_Titles</vt:lpstr>
      <vt:lpstr>開放経済型逆行列係数!Print_Titles</vt:lpstr>
      <vt:lpstr>'開放経済型逆行列係数 (2)'!Print_Titles</vt:lpstr>
      <vt:lpstr>'開放経済型逆行列係数 (3)'!Print_Titles</vt:lpstr>
      <vt:lpstr>外生化逆行列係数!Print_Titles</vt:lpstr>
      <vt:lpstr>逆行列係数!Print_Titles</vt:lpstr>
      <vt:lpstr>建設IO!Print_Titles</vt:lpstr>
      <vt:lpstr>建設IO2!Print_Titles</vt:lpstr>
      <vt:lpstr>取引基本表!Print_Titles</vt:lpstr>
      <vt:lpstr>'取引基本表 (2)'!Print_Titles</vt:lpstr>
      <vt:lpstr>'取引基本表 (3)'!Print_Titles</vt:lpstr>
      <vt:lpstr>手順⑤!Print_Titles</vt:lpstr>
      <vt:lpstr>'手順⑤ (2)'!Print_Titles</vt:lpstr>
      <vt:lpstr>生産誘発額の計算シート!Print_Titles</vt:lpstr>
      <vt:lpstr>投入係数!Print_Titles</vt:lpstr>
      <vt:lpstr>'投入係数 (2)'!Print_Titles</vt:lpstr>
      <vt:lpstr>'投入係数 (3)'!Print_Titles</vt:lpstr>
      <vt:lpstr>'投入係数(建設)'!Print_Titles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Windows ユーザー</cp:lastModifiedBy>
  <cp:lastPrinted>2022-11-28T04:04:04Z</cp:lastPrinted>
  <dcterms:created xsi:type="dcterms:W3CDTF">2022-08-05T00:05:29Z</dcterms:created>
  <dcterms:modified xsi:type="dcterms:W3CDTF">2023-03-24T07:01:48Z</dcterms:modified>
</cp:coreProperties>
</file>