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O:\０９．風力・海洋\21 一般海域関連\05 公募・事業選定\13 公募占用指針に関する質問\04 第2ラウンド\★追加質問対応\20230508 公表\"/>
    </mc:Choice>
  </mc:AlternateContent>
  <xr:revisionPtr revIDLastSave="0" documentId="13_ncr:1_{C1EEC187-0BD6-4FD1-9B34-AA405E7CB628}" xr6:coauthVersionLast="47" xr6:coauthVersionMax="47" xr10:uidLastSave="{00000000-0000-0000-0000-000000000000}"/>
  <bookViews>
    <workbookView xWindow="-120" yWindow="-120" windowWidth="29040" windowHeight="15840" tabRatio="951" activeTab="1" xr2:uid="{00000000-000D-0000-FFFF-FFFF00000000}"/>
  </bookViews>
  <sheets>
    <sheet name="表紙" sheetId="90" r:id="rId1"/>
    <sheet name="（入力用）総括表" sheetId="46" r:id="rId2"/>
    <sheet name="建設投資→" sheetId="45" r:id="rId3"/>
    <sheet name="留意事項" sheetId="126" r:id="rId4"/>
    <sheet name="用語定義（建設投資）" sheetId="127" r:id="rId5"/>
    <sheet name="入力②" sheetId="128" r:id="rId6"/>
    <sheet name="まとめ" sheetId="129" r:id="rId7"/>
    <sheet name="波及効果計算" sheetId="130" r:id="rId8"/>
    <sheet name="計算結果" sheetId="131" r:id="rId9"/>
    <sheet name="フロー図" sheetId="132" r:id="rId10"/>
    <sheet name="設備投資→" sheetId="69" r:id="rId11"/>
    <sheet name="生産増加→" sheetId="89" r:id="rId12"/>
    <sheet name="留意事項 (2)" sheetId="133" r:id="rId13"/>
    <sheet name="用語定義（設備投資、生産増加）" sheetId="134" r:id="rId14"/>
    <sheet name="入力② (2)" sheetId="135" r:id="rId15"/>
    <sheet name="入力③" sheetId="136" r:id="rId16"/>
    <sheet name="まとめ (2)" sheetId="137" r:id="rId17"/>
    <sheet name="波及効果計算 (2)" sheetId="138" r:id="rId18"/>
    <sheet name="計算結果 (2)" sheetId="139" r:id="rId19"/>
    <sheet name="フロー図 (2)" sheetId="140" r:id="rId20"/>
    <sheet name="（参考）マージン率" sheetId="141" r:id="rId21"/>
  </sheets>
  <externalReferences>
    <externalReference r:id="rId22"/>
    <externalReference r:id="rId23"/>
    <externalReference r:id="rId24"/>
    <externalReference r:id="rId25"/>
  </externalReferences>
  <definedNames>
    <definedName name="_Order1" hidden="1">255</definedName>
    <definedName name="_TK503">#REF!</definedName>
    <definedName name="A">#REF!</definedName>
    <definedName name="_xlnm.Criteria">#REF!</definedName>
    <definedName name="Data1">#REF!</definedName>
    <definedName name="Data11">#REF!</definedName>
    <definedName name="Data12">#REF!</definedName>
    <definedName name="Data2">#REF!</definedName>
    <definedName name="Data3">#REF!</definedName>
    <definedName name="Data4">#REF!</definedName>
    <definedName name="Data5">#REF!</definedName>
    <definedName name="Data6">#REF!</definedName>
    <definedName name="_xlnm.Extract">#REF!</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_xlnm.Print_Area" localSheetId="1">'（入力用）総括表'!$A$1:$W$40</definedName>
    <definedName name="_xlnm.Print_Area" localSheetId="6">まとめ!$A$1:$J$21</definedName>
    <definedName name="_xlnm.Print_Area" localSheetId="7">波及効果計算!$A$1:$EK$53</definedName>
    <definedName name="_xlnm.Print_Area" localSheetId="17">'波及効果計算 (2)'!$A$1:$DD$51</definedName>
    <definedName name="_xlnm.Print_Titles" localSheetId="7">波及効果計算!$B:$C</definedName>
    <definedName name="_xlnm.Print_Titles" localSheetId="17">'波及効果計算 (2)'!$B:$C</definedName>
    <definedName name="_xlnm.Print_Titles" localSheetId="4">'用語定義（建設投資）'!$10:$11</definedName>
    <definedName name="_xlnm.Print_Titles" localSheetId="13">'用語定義（設備投資、生産増加）'!$B:$C</definedName>
    <definedName name="rinku">#REF!</definedName>
    <definedName name="SAN">#REF!</definedName>
    <definedName name="solver_lin" hidden="1">0</definedName>
    <definedName name="solver_num" hidden="1">0</definedName>
    <definedName name="solver_opt" hidden="1">#REF!</definedName>
    <definedName name="solver_typ" hidden="1">1</definedName>
    <definedName name="solver_val" hidden="1">0</definedName>
    <definedName name="YON">#REF!</definedName>
    <definedName name="医療６０">#REF!</definedName>
    <definedName name="医療６１">#REF!</definedName>
    <definedName name="医療６２">#REF!</definedName>
    <definedName name="教育６０">#REF!</definedName>
    <definedName name="教育６１">#REF!</definedName>
    <definedName name="教育６２">#REF!</definedName>
    <definedName name="事業分類">[1]入力!$C$8</definedName>
    <definedName name="石油製品" localSheetId="20">#REF!</definedName>
    <definedName name="石油製品" localSheetId="16">#REF!</definedName>
    <definedName name="石油製品" localSheetId="18">#REF!</definedName>
    <definedName name="石油製品" localSheetId="15">#REF!</definedName>
    <definedName name="石油製品" localSheetId="17">#REF!</definedName>
    <definedName name="石油製品" localSheetId="12">#REF!</definedName>
    <definedName name="石油製品">'[2]第２次産業 '!#REF!</definedName>
    <definedName name="総括表へ">[3]資本04!#REF!</definedName>
    <definedName name="他サビ６０">#REF!</definedName>
    <definedName name="他サビ６１">#REF!</definedName>
    <definedName name="他サビ６２">#REF!</definedName>
    <definedName name="他構成比">#REF!</definedName>
    <definedName name="登録リスト">[4]分析履歴!$A$7:$A$9</definedName>
    <definedName name="保留１" localSheetId="20">#REF!</definedName>
    <definedName name="保留１" localSheetId="6">#REF!</definedName>
    <definedName name="保留１" localSheetId="16">#REF!</definedName>
    <definedName name="保留１" localSheetId="8">#REF!</definedName>
    <definedName name="保留１" localSheetId="18">#REF!</definedName>
    <definedName name="保留１" localSheetId="5">#REF!</definedName>
    <definedName name="保留１" localSheetId="15">#REF!</definedName>
    <definedName name="保留１" localSheetId="7">#REF!</definedName>
    <definedName name="保留１" localSheetId="17">#REF!</definedName>
    <definedName name="保留１" localSheetId="4">#REF!</definedName>
    <definedName name="保留１" localSheetId="3">#REF!</definedName>
    <definedName name="保留１" localSheetId="12">#REF!</definedName>
    <definedName name="保留１">#REF!</definedName>
    <definedName name="保留13" localSheetId="20">#REF!</definedName>
    <definedName name="保留13" localSheetId="6">#REF!</definedName>
    <definedName name="保留13" localSheetId="16">#REF!</definedName>
    <definedName name="保留13" localSheetId="8">#REF!</definedName>
    <definedName name="保留13" localSheetId="18">#REF!</definedName>
    <definedName name="保留13" localSheetId="5">#REF!</definedName>
    <definedName name="保留13" localSheetId="15">#REF!</definedName>
    <definedName name="保留13" localSheetId="7">#REF!</definedName>
    <definedName name="保留13" localSheetId="17">#REF!</definedName>
    <definedName name="保留13" localSheetId="4">#REF!</definedName>
    <definedName name="保留13" localSheetId="3">#REF!</definedName>
    <definedName name="保留13" localSheetId="12">#REF!</definedName>
    <definedName name="保留13">#REF!</definedName>
    <definedName name="保留２" localSheetId="20">#REF!</definedName>
    <definedName name="保留２" localSheetId="6">#REF!</definedName>
    <definedName name="保留２" localSheetId="16">#REF!</definedName>
    <definedName name="保留２" localSheetId="8">#REF!</definedName>
    <definedName name="保留２" localSheetId="18">#REF!</definedName>
    <definedName name="保留２" localSheetId="5">#REF!</definedName>
    <definedName name="保留２" localSheetId="15">#REF!</definedName>
    <definedName name="保留２" localSheetId="7">#REF!</definedName>
    <definedName name="保留２" localSheetId="17">#REF!</definedName>
    <definedName name="保留２" localSheetId="4">#REF!</definedName>
    <definedName name="保留２" localSheetId="3">#REF!</definedName>
    <definedName name="保留２" localSheetId="12">#REF!</definedName>
    <definedName name="保留２">#REF!</definedName>
    <definedName name="保留３" localSheetId="20">#REF!</definedName>
    <definedName name="保留３" localSheetId="6">#REF!</definedName>
    <definedName name="保留３" localSheetId="16">#REF!</definedName>
    <definedName name="保留３" localSheetId="8">#REF!</definedName>
    <definedName name="保留３" localSheetId="18">#REF!</definedName>
    <definedName name="保留３" localSheetId="5">#REF!</definedName>
    <definedName name="保留３" localSheetId="15">#REF!</definedName>
    <definedName name="保留３" localSheetId="7">#REF!</definedName>
    <definedName name="保留３" localSheetId="17">#REF!</definedName>
    <definedName name="保留３" localSheetId="4">#REF!</definedName>
    <definedName name="保留３" localSheetId="3">#REF!</definedName>
    <definedName name="保留３" localSheetId="12">#REF!</definedName>
    <definedName name="保留３">#REF!</definedName>
    <definedName name="保留４" localSheetId="20">#REF!</definedName>
    <definedName name="保留４" localSheetId="6">#REF!</definedName>
    <definedName name="保留４" localSheetId="16">#REF!</definedName>
    <definedName name="保留４" localSheetId="8">#REF!</definedName>
    <definedName name="保留４" localSheetId="18">#REF!</definedName>
    <definedName name="保留４" localSheetId="5">#REF!</definedName>
    <definedName name="保留４" localSheetId="15">#REF!</definedName>
    <definedName name="保留４" localSheetId="7">#REF!</definedName>
    <definedName name="保留４" localSheetId="17">#REF!</definedName>
    <definedName name="保留４" localSheetId="4">#REF!</definedName>
    <definedName name="保留４" localSheetId="3">#REF!</definedName>
    <definedName name="保留４" localSheetId="12">#REF!</definedName>
    <definedName name="保留４">#REF!</definedName>
    <definedName name="保留５" localSheetId="20">#REF!</definedName>
    <definedName name="保留５" localSheetId="6">#REF!</definedName>
    <definedName name="保留５" localSheetId="16">#REF!</definedName>
    <definedName name="保留５" localSheetId="8">#REF!</definedName>
    <definedName name="保留５" localSheetId="18">#REF!</definedName>
    <definedName name="保留５" localSheetId="5">#REF!</definedName>
    <definedName name="保留５" localSheetId="15">#REF!</definedName>
    <definedName name="保留５" localSheetId="7">#REF!</definedName>
    <definedName name="保留５" localSheetId="17">#REF!</definedName>
    <definedName name="保留５" localSheetId="4">#REF!</definedName>
    <definedName name="保留５" localSheetId="3">#REF!</definedName>
    <definedName name="保留５" localSheetId="12">#REF!</definedName>
    <definedName name="保留５">#REF!</definedName>
    <definedName name="保留６" localSheetId="20">#REF!</definedName>
    <definedName name="保留６" localSheetId="6">#REF!</definedName>
    <definedName name="保留６" localSheetId="16">#REF!</definedName>
    <definedName name="保留６" localSheetId="8">#REF!</definedName>
    <definedName name="保留６" localSheetId="18">#REF!</definedName>
    <definedName name="保留６" localSheetId="5">#REF!</definedName>
    <definedName name="保留６" localSheetId="15">#REF!</definedName>
    <definedName name="保留６" localSheetId="7">#REF!</definedName>
    <definedName name="保留６" localSheetId="17">#REF!</definedName>
    <definedName name="保留６" localSheetId="4">#REF!</definedName>
    <definedName name="保留６" localSheetId="3">#REF!</definedName>
    <definedName name="保留６" localSheetId="12">#REF!</definedName>
    <definedName name="保留６">#REF!</definedName>
    <definedName name="保留９" localSheetId="20">#REF!</definedName>
    <definedName name="保留９" localSheetId="6">#REF!</definedName>
    <definedName name="保留９" localSheetId="16">#REF!</definedName>
    <definedName name="保留９" localSheetId="8">#REF!</definedName>
    <definedName name="保留９" localSheetId="18">#REF!</definedName>
    <definedName name="保留９" localSheetId="5">#REF!</definedName>
    <definedName name="保留９" localSheetId="15">#REF!</definedName>
    <definedName name="保留９" localSheetId="7">#REF!</definedName>
    <definedName name="保留９" localSheetId="17">#REF!</definedName>
    <definedName name="保留９" localSheetId="4">#REF!</definedName>
    <definedName name="保留９" localSheetId="3">#REF!</definedName>
    <definedName name="保留９" localSheetId="12">#REF!</definedName>
    <definedName name="保留９">#REF!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42" i="134" l="1"/>
  <c r="I42" i="134" s="1"/>
  <c r="E40" i="134"/>
  <c r="J40" i="134" s="1"/>
  <c r="E39" i="134"/>
  <c r="E38" i="134"/>
  <c r="I38" i="134" s="1"/>
  <c r="E37" i="134"/>
  <c r="I37" i="134" s="1"/>
  <c r="E35" i="134"/>
  <c r="I35" i="134" s="1"/>
  <c r="E54" i="134"/>
  <c r="I54" i="134" s="1"/>
  <c r="J39" i="134"/>
  <c r="E34" i="134"/>
  <c r="I34" i="134" s="1"/>
  <c r="E33" i="134"/>
  <c r="K81" i="127"/>
  <c r="K78" i="127"/>
  <c r="K77" i="127"/>
  <c r="K29" i="127"/>
  <c r="K39" i="127"/>
  <c r="K38" i="127"/>
  <c r="K37" i="127"/>
  <c r="K36" i="127"/>
  <c r="K34" i="127"/>
  <c r="K33" i="127"/>
  <c r="K32" i="127"/>
  <c r="G12" i="141"/>
  <c r="H12" i="141"/>
  <c r="M12" i="141"/>
  <c r="N12" i="141"/>
  <c r="G13" i="141"/>
  <c r="H13" i="141"/>
  <c r="M13" i="141"/>
  <c r="N13" i="141"/>
  <c r="G14" i="141"/>
  <c r="H14" i="141"/>
  <c r="M14" i="141"/>
  <c r="N14" i="141"/>
  <c r="G15" i="141"/>
  <c r="H15" i="141"/>
  <c r="M15" i="141"/>
  <c r="N15" i="141"/>
  <c r="G16" i="141"/>
  <c r="H16" i="141"/>
  <c r="M16" i="141"/>
  <c r="N16" i="141"/>
  <c r="G17" i="141"/>
  <c r="H17" i="141"/>
  <c r="M17" i="141"/>
  <c r="N17" i="141"/>
  <c r="G18" i="141"/>
  <c r="H18" i="141"/>
  <c r="M18" i="141"/>
  <c r="N18" i="141"/>
  <c r="G19" i="141"/>
  <c r="H19" i="141"/>
  <c r="M19" i="141"/>
  <c r="N19" i="141"/>
  <c r="G20" i="141"/>
  <c r="H20" i="141"/>
  <c r="M20" i="141"/>
  <c r="N20" i="141"/>
  <c r="G21" i="141"/>
  <c r="H21" i="141"/>
  <c r="M21" i="141"/>
  <c r="N21" i="141"/>
  <c r="G22" i="141"/>
  <c r="H22" i="141"/>
  <c r="M22" i="141"/>
  <c r="N22" i="141"/>
  <c r="G23" i="141"/>
  <c r="H23" i="141"/>
  <c r="M23" i="141"/>
  <c r="N23" i="141"/>
  <c r="G24" i="141"/>
  <c r="H24" i="141"/>
  <c r="M24" i="141"/>
  <c r="N24" i="141"/>
  <c r="G25" i="141"/>
  <c r="H25" i="141"/>
  <c r="M25" i="141"/>
  <c r="N25" i="141"/>
  <c r="G26" i="141"/>
  <c r="H26" i="141"/>
  <c r="M26" i="141"/>
  <c r="N26" i="141"/>
  <c r="G27" i="141"/>
  <c r="H27" i="141"/>
  <c r="M27" i="141"/>
  <c r="N27" i="141"/>
  <c r="G28" i="141"/>
  <c r="H28" i="141"/>
  <c r="M28" i="141"/>
  <c r="N28" i="141"/>
  <c r="G29" i="141"/>
  <c r="H29" i="141"/>
  <c r="M29" i="141"/>
  <c r="N29" i="141"/>
  <c r="G30" i="141"/>
  <c r="H30" i="141"/>
  <c r="M30" i="141"/>
  <c r="N30" i="141"/>
  <c r="G31" i="141"/>
  <c r="H31" i="141"/>
  <c r="M31" i="141"/>
  <c r="N31" i="141"/>
  <c r="G32" i="141"/>
  <c r="H32" i="141"/>
  <c r="M32" i="141"/>
  <c r="N32" i="141"/>
  <c r="G33" i="141"/>
  <c r="H33" i="141"/>
  <c r="M33" i="141"/>
  <c r="N33" i="141"/>
  <c r="G34" i="141"/>
  <c r="H34" i="141"/>
  <c r="M34" i="141"/>
  <c r="N34" i="141"/>
  <c r="G35" i="141"/>
  <c r="H35" i="141"/>
  <c r="M35" i="141"/>
  <c r="N35" i="141"/>
  <c r="G36" i="141"/>
  <c r="H36" i="141"/>
  <c r="M36" i="141"/>
  <c r="N36" i="141"/>
  <c r="G37" i="141"/>
  <c r="H37" i="141"/>
  <c r="M37" i="141"/>
  <c r="N37" i="141"/>
  <c r="G38" i="141"/>
  <c r="H38" i="141"/>
  <c r="M38" i="141"/>
  <c r="N38" i="141"/>
  <c r="G39" i="141"/>
  <c r="H39" i="141"/>
  <c r="M39" i="141"/>
  <c r="N39" i="141"/>
  <c r="G40" i="141"/>
  <c r="H40" i="141"/>
  <c r="M40" i="141"/>
  <c r="N40" i="141"/>
  <c r="G41" i="141"/>
  <c r="H41" i="141"/>
  <c r="M41" i="141"/>
  <c r="N41" i="141"/>
  <c r="G42" i="141"/>
  <c r="H42" i="141"/>
  <c r="M42" i="141"/>
  <c r="N42" i="141"/>
  <c r="G43" i="141"/>
  <c r="H43" i="141"/>
  <c r="M43" i="141"/>
  <c r="N43" i="141"/>
  <c r="G44" i="141"/>
  <c r="H44" i="141"/>
  <c r="M44" i="141"/>
  <c r="N44" i="141"/>
  <c r="G45" i="141"/>
  <c r="H45" i="141"/>
  <c r="M45" i="141"/>
  <c r="N45" i="141"/>
  <c r="G46" i="141"/>
  <c r="H46" i="141"/>
  <c r="M46" i="141"/>
  <c r="N46" i="141"/>
  <c r="G47" i="141"/>
  <c r="H47" i="141"/>
  <c r="M47" i="141"/>
  <c r="N47" i="141"/>
  <c r="G48" i="141"/>
  <c r="H48" i="141"/>
  <c r="M48" i="141"/>
  <c r="N48" i="141"/>
  <c r="D49" i="141"/>
  <c r="E49" i="141"/>
  <c r="F49" i="141"/>
  <c r="J49" i="141"/>
  <c r="K49" i="141"/>
  <c r="L49" i="141"/>
  <c r="E14" i="138"/>
  <c r="E15" i="138"/>
  <c r="E16" i="138"/>
  <c r="E17" i="138"/>
  <c r="E18" i="138"/>
  <c r="E19" i="138"/>
  <c r="E20" i="138"/>
  <c r="E21" i="138"/>
  <c r="E22" i="138"/>
  <c r="E23" i="138"/>
  <c r="E24" i="138"/>
  <c r="E25" i="138"/>
  <c r="E26" i="138"/>
  <c r="E27" i="138"/>
  <c r="E28" i="138"/>
  <c r="E29" i="138"/>
  <c r="E30" i="138"/>
  <c r="E31" i="138"/>
  <c r="E32" i="138"/>
  <c r="E33" i="138"/>
  <c r="E34" i="138"/>
  <c r="E35" i="138"/>
  <c r="E36" i="138"/>
  <c r="E37" i="138"/>
  <c r="E38" i="138"/>
  <c r="E39" i="138"/>
  <c r="E40" i="138"/>
  <c r="E41" i="138"/>
  <c r="E42" i="138"/>
  <c r="E43" i="138"/>
  <c r="E44" i="138"/>
  <c r="E45" i="138"/>
  <c r="E46" i="138"/>
  <c r="E47" i="138"/>
  <c r="E48" i="138"/>
  <c r="E49" i="138"/>
  <c r="E50" i="138"/>
  <c r="CJ51" i="138"/>
  <c r="CL51" i="138"/>
  <c r="F7" i="137"/>
  <c r="E9" i="137" s="1"/>
  <c r="I21" i="134"/>
  <c r="J21" i="134"/>
  <c r="I22" i="134"/>
  <c r="K22" i="134" s="1"/>
  <c r="L22" i="134" s="1"/>
  <c r="D15" i="138" s="1"/>
  <c r="J22" i="134"/>
  <c r="I23" i="134"/>
  <c r="J23" i="134"/>
  <c r="I24" i="134"/>
  <c r="K24" i="134" s="1"/>
  <c r="L24" i="134" s="1"/>
  <c r="D17" i="138" s="1"/>
  <c r="J24" i="134"/>
  <c r="I25" i="134"/>
  <c r="J25" i="134"/>
  <c r="I26" i="134"/>
  <c r="K26" i="134" s="1"/>
  <c r="L26" i="134" s="1"/>
  <c r="D19" i="138" s="1"/>
  <c r="J26" i="134"/>
  <c r="I27" i="134"/>
  <c r="J27" i="134"/>
  <c r="I28" i="134"/>
  <c r="K28" i="134" s="1"/>
  <c r="L28" i="134" s="1"/>
  <c r="D21" i="138" s="1"/>
  <c r="J28" i="134"/>
  <c r="I29" i="134"/>
  <c r="J29" i="134"/>
  <c r="K29" i="134" s="1"/>
  <c r="L29" i="134" s="1"/>
  <c r="D22" i="138" s="1"/>
  <c r="I30" i="134"/>
  <c r="J30" i="134"/>
  <c r="K30" i="134"/>
  <c r="L30" i="134" s="1"/>
  <c r="D23" i="138" s="1"/>
  <c r="I31" i="134"/>
  <c r="J31" i="134"/>
  <c r="K31" i="134" s="1"/>
  <c r="L31" i="134" s="1"/>
  <c r="D24" i="138" s="1"/>
  <c r="I32" i="134"/>
  <c r="J32" i="134"/>
  <c r="K32" i="134"/>
  <c r="L32" i="134" s="1"/>
  <c r="D25" i="138" s="1"/>
  <c r="I33" i="134"/>
  <c r="J33" i="134"/>
  <c r="K33" i="134" s="1"/>
  <c r="L33" i="134" s="1"/>
  <c r="D26" i="138" s="1"/>
  <c r="I36" i="134"/>
  <c r="J36" i="134"/>
  <c r="K36" i="134"/>
  <c r="L36" i="134" s="1"/>
  <c r="D29" i="138" s="1"/>
  <c r="I41" i="134"/>
  <c r="J41" i="134"/>
  <c r="K41" i="134" s="1"/>
  <c r="L41" i="134" s="1"/>
  <c r="D34" i="138" s="1"/>
  <c r="I43" i="134"/>
  <c r="J43" i="134"/>
  <c r="I44" i="134"/>
  <c r="J44" i="134"/>
  <c r="J45" i="134"/>
  <c r="I46" i="134"/>
  <c r="J46" i="134"/>
  <c r="I47" i="134"/>
  <c r="J47" i="134"/>
  <c r="I48" i="134"/>
  <c r="I49" i="134"/>
  <c r="J49" i="134"/>
  <c r="I50" i="134"/>
  <c r="J50" i="134"/>
  <c r="I51" i="134"/>
  <c r="J51" i="134"/>
  <c r="I52" i="134"/>
  <c r="J52" i="134"/>
  <c r="K52" i="134" s="1"/>
  <c r="L52" i="134" s="1"/>
  <c r="D45" i="138" s="1"/>
  <c r="I53" i="134"/>
  <c r="J53" i="134"/>
  <c r="I55" i="134"/>
  <c r="J55" i="134"/>
  <c r="I56" i="134"/>
  <c r="J56" i="134"/>
  <c r="K56" i="134" s="1"/>
  <c r="L56" i="134" s="1"/>
  <c r="D49" i="138" s="1"/>
  <c r="I57" i="134"/>
  <c r="J57" i="134"/>
  <c r="F58" i="134"/>
  <c r="K44" i="134" l="1"/>
  <c r="L44" i="134" s="1"/>
  <c r="D37" i="138" s="1"/>
  <c r="K50" i="134"/>
  <c r="L50" i="134" s="1"/>
  <c r="D43" i="138" s="1"/>
  <c r="K47" i="134"/>
  <c r="L47" i="134" s="1"/>
  <c r="D40" i="138" s="1"/>
  <c r="D35" i="139" s="1"/>
  <c r="K43" i="134"/>
  <c r="L43" i="134" s="1"/>
  <c r="D36" i="138" s="1"/>
  <c r="F36" i="138" s="1"/>
  <c r="K27" i="134"/>
  <c r="L27" i="134" s="1"/>
  <c r="D20" i="138" s="1"/>
  <c r="F20" i="138" s="1"/>
  <c r="K25" i="134"/>
  <c r="L25" i="134" s="1"/>
  <c r="D18" i="138" s="1"/>
  <c r="D13" i="139" s="1"/>
  <c r="K23" i="134"/>
  <c r="L23" i="134" s="1"/>
  <c r="D16" i="138" s="1"/>
  <c r="F16" i="138" s="1"/>
  <c r="K21" i="134"/>
  <c r="L21" i="134" s="1"/>
  <c r="D14" i="138" s="1"/>
  <c r="J54" i="134"/>
  <c r="K54" i="134" s="1"/>
  <c r="L54" i="134" s="1"/>
  <c r="D47" i="138" s="1"/>
  <c r="D42" i="139" s="1"/>
  <c r="J42" i="134"/>
  <c r="K42" i="134" s="1"/>
  <c r="L42" i="134" s="1"/>
  <c r="D35" i="138" s="1"/>
  <c r="I40" i="134"/>
  <c r="K40" i="134" s="1"/>
  <c r="L40" i="134" s="1"/>
  <c r="D33" i="138" s="1"/>
  <c r="I39" i="134"/>
  <c r="J38" i="134"/>
  <c r="K38" i="134" s="1"/>
  <c r="L38" i="134" s="1"/>
  <c r="D31" i="138" s="1"/>
  <c r="D26" i="139" s="1"/>
  <c r="J37" i="134"/>
  <c r="K37" i="134" s="1"/>
  <c r="L37" i="134" s="1"/>
  <c r="D30" i="138" s="1"/>
  <c r="F30" i="138" s="1"/>
  <c r="J35" i="134"/>
  <c r="K35" i="134" s="1"/>
  <c r="L35" i="134" s="1"/>
  <c r="D28" i="138" s="1"/>
  <c r="F28" i="138" s="1"/>
  <c r="E58" i="134"/>
  <c r="J34" i="134"/>
  <c r="K34" i="134" s="1"/>
  <c r="L34" i="134" s="1"/>
  <c r="D27" i="138" s="1"/>
  <c r="F37" i="138"/>
  <c r="D32" i="139"/>
  <c r="F29" i="138"/>
  <c r="D24" i="139"/>
  <c r="D16" i="139"/>
  <c r="F21" i="138"/>
  <c r="D44" i="139"/>
  <c r="F49" i="138"/>
  <c r="D18" i="139"/>
  <c r="F23" i="138"/>
  <c r="D29" i="139"/>
  <c r="F34" i="138"/>
  <c r="D10" i="139"/>
  <c r="F15" i="138"/>
  <c r="F40" i="138"/>
  <c r="K51" i="134"/>
  <c r="L51" i="134" s="1"/>
  <c r="D44" i="138" s="1"/>
  <c r="D12" i="139"/>
  <c r="F17" i="138"/>
  <c r="D31" i="139"/>
  <c r="D20" i="139"/>
  <c r="F25" i="138"/>
  <c r="D17" i="139"/>
  <c r="F22" i="138"/>
  <c r="D14" i="139"/>
  <c r="F19" i="138"/>
  <c r="F14" i="138"/>
  <c r="D9" i="139"/>
  <c r="F45" i="138"/>
  <c r="D40" i="139"/>
  <c r="D21" i="139"/>
  <c r="F26" i="138"/>
  <c r="K55" i="134"/>
  <c r="L55" i="134" s="1"/>
  <c r="D48" i="138" s="1"/>
  <c r="D23" i="139"/>
  <c r="F18" i="138"/>
  <c r="D15" i="139"/>
  <c r="D38" i="139"/>
  <c r="F43" i="138"/>
  <c r="K57" i="134"/>
  <c r="L57" i="134" s="1"/>
  <c r="D50" i="138" s="1"/>
  <c r="K53" i="134"/>
  <c r="L53" i="134" s="1"/>
  <c r="D46" i="138" s="1"/>
  <c r="K49" i="134"/>
  <c r="L49" i="134" s="1"/>
  <c r="D42" i="138" s="1"/>
  <c r="D19" i="139"/>
  <c r="F24" i="138"/>
  <c r="K46" i="134"/>
  <c r="L46" i="134" s="1"/>
  <c r="D39" i="138" s="1"/>
  <c r="D9" i="131"/>
  <c r="E9" i="131" s="1"/>
  <c r="D10" i="131"/>
  <c r="E10" i="131" s="1"/>
  <c r="D11" i="131"/>
  <c r="E11" i="131"/>
  <c r="I11" i="131"/>
  <c r="M11" i="131"/>
  <c r="D12" i="131"/>
  <c r="E12" i="131" s="1"/>
  <c r="D13" i="131"/>
  <c r="E13" i="131"/>
  <c r="D14" i="131"/>
  <c r="E14" i="131" s="1"/>
  <c r="D15" i="131"/>
  <c r="E15" i="131" s="1"/>
  <c r="I15" i="131"/>
  <c r="D16" i="131"/>
  <c r="E16" i="131"/>
  <c r="M16" i="131"/>
  <c r="D17" i="131"/>
  <c r="E17" i="131"/>
  <c r="D18" i="131"/>
  <c r="E18" i="131" s="1"/>
  <c r="D19" i="131"/>
  <c r="E19" i="131"/>
  <c r="D20" i="131"/>
  <c r="E20" i="131" s="1"/>
  <c r="D21" i="131"/>
  <c r="E21" i="131"/>
  <c r="D22" i="131"/>
  <c r="E22" i="131" s="1"/>
  <c r="D23" i="131"/>
  <c r="E23" i="131" s="1"/>
  <c r="D24" i="131"/>
  <c r="E24" i="131"/>
  <c r="D25" i="131"/>
  <c r="E25" i="131"/>
  <c r="D26" i="131"/>
  <c r="E26" i="131" s="1"/>
  <c r="D27" i="131"/>
  <c r="E27" i="131"/>
  <c r="M27" i="131"/>
  <c r="D28" i="131"/>
  <c r="E28" i="131" s="1"/>
  <c r="D30" i="131"/>
  <c r="E30" i="131" s="1"/>
  <c r="D31" i="131"/>
  <c r="E31" i="131" s="1"/>
  <c r="M31" i="131"/>
  <c r="D32" i="131"/>
  <c r="E32" i="131"/>
  <c r="D33" i="131"/>
  <c r="E33" i="131"/>
  <c r="D34" i="131"/>
  <c r="E34" i="131" s="1"/>
  <c r="D35" i="131"/>
  <c r="E35" i="131"/>
  <c r="D36" i="131"/>
  <c r="E36" i="131" s="1"/>
  <c r="D37" i="131"/>
  <c r="E37" i="131" s="1"/>
  <c r="D38" i="131"/>
  <c r="E38" i="131" s="1"/>
  <c r="D39" i="131"/>
  <c r="E39" i="131" s="1"/>
  <c r="D40" i="131"/>
  <c r="E40" i="131"/>
  <c r="D41" i="131"/>
  <c r="E41" i="131"/>
  <c r="D42" i="131"/>
  <c r="E42" i="131" s="1"/>
  <c r="D43" i="131"/>
  <c r="E43" i="131"/>
  <c r="D44" i="131"/>
  <c r="E44" i="131" s="1"/>
  <c r="D45" i="131"/>
  <c r="E45" i="131" s="1"/>
  <c r="BY14" i="130" a="1"/>
  <c r="BY14" i="130" s="1"/>
  <c r="CA14" i="130" s="1"/>
  <c r="DY14" i="130"/>
  <c r="I9" i="131" s="1"/>
  <c r="ED14" i="130"/>
  <c r="M9" i="131" s="1"/>
  <c r="DY15" i="130"/>
  <c r="I10" i="131" s="1"/>
  <c r="ED15" i="130"/>
  <c r="DY16" i="130"/>
  <c r="ED16" i="130"/>
  <c r="DY17" i="130"/>
  <c r="I12" i="131" s="1"/>
  <c r="ED17" i="130"/>
  <c r="DY18" i="130"/>
  <c r="I13" i="131" s="1"/>
  <c r="ED18" i="130"/>
  <c r="M13" i="131" s="1"/>
  <c r="DY19" i="130"/>
  <c r="ED19" i="130"/>
  <c r="M14" i="131" s="1"/>
  <c r="DY20" i="130"/>
  <c r="ED20" i="130"/>
  <c r="DY21" i="130"/>
  <c r="ED21" i="130"/>
  <c r="DY22" i="130"/>
  <c r="ED22" i="130"/>
  <c r="M17" i="131" s="1"/>
  <c r="DY23" i="130"/>
  <c r="I18" i="131" s="1"/>
  <c r="ED23" i="130"/>
  <c r="DY24" i="130"/>
  <c r="ED24" i="130"/>
  <c r="M19" i="131" s="1"/>
  <c r="DY25" i="130"/>
  <c r="I20" i="131" s="1"/>
  <c r="ED25" i="130"/>
  <c r="M20" i="131" s="1"/>
  <c r="DY26" i="130"/>
  <c r="I21" i="131" s="1"/>
  <c r="ED26" i="130"/>
  <c r="DY27" i="130"/>
  <c r="ED27" i="130"/>
  <c r="M22" i="131" s="1"/>
  <c r="DY28" i="130"/>
  <c r="I23" i="131" s="1"/>
  <c r="ED28" i="130"/>
  <c r="DY29" i="130"/>
  <c r="I24" i="131" s="1"/>
  <c r="ED29" i="130"/>
  <c r="M24" i="131" s="1"/>
  <c r="DY30" i="130"/>
  <c r="ED30" i="130"/>
  <c r="M25" i="131" s="1"/>
  <c r="DY31" i="130"/>
  <c r="I26" i="131" s="1"/>
  <c r="ED31" i="130"/>
  <c r="DY32" i="130"/>
  <c r="ED32" i="130"/>
  <c r="DY33" i="130"/>
  <c r="I28" i="131" s="1"/>
  <c r="ED33" i="130"/>
  <c r="M28" i="131" s="1"/>
  <c r="BW34" i="130" a="1"/>
  <c r="BW34" i="130" s="1"/>
  <c r="BX34" i="130" a="1"/>
  <c r="BX34" i="130" s="1"/>
  <c r="DY35" i="130"/>
  <c r="I30" i="131" s="1"/>
  <c r="ED35" i="130"/>
  <c r="DY36" i="130"/>
  <c r="ED36" i="130"/>
  <c r="DY37" i="130"/>
  <c r="I32" i="131" s="1"/>
  <c r="ED37" i="130"/>
  <c r="DY38" i="130"/>
  <c r="I33" i="131" s="1"/>
  <c r="ED38" i="130"/>
  <c r="M33" i="131" s="1"/>
  <c r="DY39" i="130"/>
  <c r="ED39" i="130"/>
  <c r="M34" i="131" s="1"/>
  <c r="DY40" i="130"/>
  <c r="I35" i="131" s="1"/>
  <c r="ED40" i="130"/>
  <c r="DY41" i="130"/>
  <c r="ED41" i="130"/>
  <c r="M36" i="131" s="1"/>
  <c r="DY42" i="130"/>
  <c r="I37" i="131" s="1"/>
  <c r="ED42" i="130"/>
  <c r="M37" i="131" s="1"/>
  <c r="DY43" i="130"/>
  <c r="I38" i="131" s="1"/>
  <c r="ED43" i="130"/>
  <c r="M38" i="131" s="1"/>
  <c r="DY44" i="130"/>
  <c r="ED44" i="130"/>
  <c r="M39" i="131" s="1"/>
  <c r="DY45" i="130"/>
  <c r="I40" i="131" s="1"/>
  <c r="ED45" i="130"/>
  <c r="M40" i="131" s="1"/>
  <c r="DY46" i="130"/>
  <c r="I41" i="131" s="1"/>
  <c r="ED46" i="130"/>
  <c r="M41" i="131" s="1"/>
  <c r="DY47" i="130"/>
  <c r="I42" i="131" s="1"/>
  <c r="ED47" i="130"/>
  <c r="M42" i="131" s="1"/>
  <c r="DY48" i="130"/>
  <c r="I43" i="131" s="1"/>
  <c r="ED48" i="130"/>
  <c r="M43" i="131" s="1"/>
  <c r="DY49" i="130"/>
  <c r="I44" i="131" s="1"/>
  <c r="ED49" i="130"/>
  <c r="M44" i="131" s="1"/>
  <c r="DY50" i="130"/>
  <c r="I45" i="131" s="1"/>
  <c r="ED50" i="130"/>
  <c r="M45" i="131" s="1"/>
  <c r="DQ51" i="130"/>
  <c r="F6" i="129"/>
  <c r="E8" i="129"/>
  <c r="K82" i="127"/>
  <c r="D34" i="130" s="1"/>
  <c r="D29" i="131" s="1"/>
  <c r="I58" i="134" l="1"/>
  <c r="K45" i="134" s="1"/>
  <c r="L45" i="134" s="1"/>
  <c r="D38" i="138" s="1"/>
  <c r="F38" i="138" s="1"/>
  <c r="D11" i="139"/>
  <c r="D28" i="139"/>
  <c r="F33" i="138"/>
  <c r="K39" i="134"/>
  <c r="L39" i="134" s="1"/>
  <c r="D32" i="138" s="1"/>
  <c r="D27" i="139" s="1"/>
  <c r="F31" i="138"/>
  <c r="CW31" i="138" s="1"/>
  <c r="F47" i="138"/>
  <c r="E42" i="139" s="1"/>
  <c r="D30" i="139"/>
  <c r="F35" i="138"/>
  <c r="E30" i="139" s="1"/>
  <c r="D25" i="139"/>
  <c r="D22" i="139"/>
  <c r="F27" i="138"/>
  <c r="E22" i="139" s="1"/>
  <c r="J58" i="134"/>
  <c r="K48" i="134" s="1"/>
  <c r="L48" i="134" s="1"/>
  <c r="D41" i="138" s="1"/>
  <c r="F41" i="138" s="1"/>
  <c r="D51" i="130"/>
  <c r="D13" i="132" s="1"/>
  <c r="BX51" i="130"/>
  <c r="P26" i="132" s="1"/>
  <c r="ED34" i="130"/>
  <c r="M29" i="131" s="1"/>
  <c r="DY34" i="130"/>
  <c r="I29" i="131" s="1"/>
  <c r="BW51" i="130"/>
  <c r="BY44" i="130"/>
  <c r="CA44" i="130" s="1"/>
  <c r="BY39" i="130"/>
  <c r="CA39" i="130" s="1"/>
  <c r="BY36" i="130"/>
  <c r="CA36" i="130" s="1"/>
  <c r="BY33" i="130"/>
  <c r="CA33" i="130" s="1"/>
  <c r="BY30" i="130"/>
  <c r="CA30" i="130" s="1"/>
  <c r="BY50" i="130"/>
  <c r="CA50" i="130" s="1"/>
  <c r="BY48" i="130"/>
  <c r="CA48" i="130" s="1"/>
  <c r="BY41" i="130"/>
  <c r="CA41" i="130" s="1"/>
  <c r="BY47" i="130"/>
  <c r="CA47" i="130" s="1"/>
  <c r="BY49" i="130"/>
  <c r="CA49" i="130" s="1"/>
  <c r="BY42" i="130"/>
  <c r="CA42" i="130" s="1"/>
  <c r="BY34" i="130"/>
  <c r="CA34" i="130" s="1"/>
  <c r="BY32" i="130"/>
  <c r="CA32" i="130" s="1"/>
  <c r="BY25" i="130"/>
  <c r="CA25" i="130" s="1"/>
  <c r="BY46" i="130"/>
  <c r="CA46" i="130" s="1"/>
  <c r="BY22" i="130"/>
  <c r="CA22" i="130" s="1"/>
  <c r="BY43" i="130"/>
  <c r="CA43" i="130" s="1"/>
  <c r="BY24" i="130"/>
  <c r="CA24" i="130" s="1"/>
  <c r="BY38" i="130"/>
  <c r="CA38" i="130" s="1"/>
  <c r="D43" i="139"/>
  <c r="F48" i="138"/>
  <c r="E21" i="139"/>
  <c r="CR26" i="138"/>
  <c r="CW26" i="138"/>
  <c r="E14" i="139"/>
  <c r="CR19" i="138"/>
  <c r="CW19" i="138"/>
  <c r="E31" i="139"/>
  <c r="CW36" i="138"/>
  <c r="CR36" i="138"/>
  <c r="CR15" i="138"/>
  <c r="E10" i="139"/>
  <c r="CW15" i="138"/>
  <c r="E16" i="139"/>
  <c r="CW21" i="138"/>
  <c r="CR21" i="138"/>
  <c r="E15" i="139"/>
  <c r="CW20" i="138"/>
  <c r="CR20" i="138"/>
  <c r="E38" i="139"/>
  <c r="CR43" i="138"/>
  <c r="CW43" i="138"/>
  <c r="E29" i="139"/>
  <c r="CR34" i="138"/>
  <c r="CW34" i="138"/>
  <c r="D34" i="139"/>
  <c r="F39" i="138"/>
  <c r="D41" i="139"/>
  <c r="F46" i="138"/>
  <c r="E28" i="139"/>
  <c r="CW33" i="138"/>
  <c r="CR33" i="138"/>
  <c r="E40" i="139"/>
  <c r="CW45" i="138"/>
  <c r="CR45" i="138"/>
  <c r="E12" i="139"/>
  <c r="CW17" i="138"/>
  <c r="CR17" i="138"/>
  <c r="E24" i="139"/>
  <c r="CW29" i="138"/>
  <c r="CR29" i="138"/>
  <c r="E11" i="139"/>
  <c r="CR16" i="138"/>
  <c r="CW16" i="138"/>
  <c r="D45" i="139"/>
  <c r="F50" i="138"/>
  <c r="CR35" i="138"/>
  <c r="CW35" i="138"/>
  <c r="E18" i="139"/>
  <c r="CR23" i="138"/>
  <c r="CW23" i="138"/>
  <c r="D37" i="139"/>
  <c r="F42" i="138"/>
  <c r="E25" i="139"/>
  <c r="CR30" i="138"/>
  <c r="CW30" i="138"/>
  <c r="E13" i="139"/>
  <c r="CR18" i="138"/>
  <c r="CW18" i="138"/>
  <c r="E23" i="139"/>
  <c r="CW28" i="138"/>
  <c r="CR28" i="138"/>
  <c r="D39" i="139"/>
  <c r="F44" i="138"/>
  <c r="E32" i="139"/>
  <c r="CW37" i="138"/>
  <c r="CR37" i="138"/>
  <c r="E26" i="139"/>
  <c r="CR31" i="138"/>
  <c r="CW14" i="138"/>
  <c r="E9" i="139"/>
  <c r="CR14" i="138"/>
  <c r="E17" i="139"/>
  <c r="CR22" i="138"/>
  <c r="CW22" i="138"/>
  <c r="E19" i="139"/>
  <c r="CW24" i="138"/>
  <c r="CR24" i="138"/>
  <c r="E20" i="139"/>
  <c r="CW25" i="138"/>
  <c r="CR25" i="138"/>
  <c r="E35" i="139"/>
  <c r="CW40" i="138"/>
  <c r="CR40" i="138"/>
  <c r="E44" i="139"/>
  <c r="CW49" i="138"/>
  <c r="CR49" i="138"/>
  <c r="M35" i="131"/>
  <c r="I17" i="131"/>
  <c r="M10" i="131"/>
  <c r="M26" i="131"/>
  <c r="M15" i="131"/>
  <c r="DM14" i="130" a="1"/>
  <c r="I14" i="131"/>
  <c r="M21" i="131"/>
  <c r="M12" i="131"/>
  <c r="E29" i="131"/>
  <c r="E46" i="131" s="1"/>
  <c r="F13" i="129" s="1"/>
  <c r="D46" i="131"/>
  <c r="F5" i="129" s="1"/>
  <c r="I39" i="131"/>
  <c r="I25" i="131"/>
  <c r="M32" i="131"/>
  <c r="I31" i="131"/>
  <c r="M18" i="131"/>
  <c r="I36" i="131"/>
  <c r="I34" i="131"/>
  <c r="M30" i="131"/>
  <c r="I22" i="131"/>
  <c r="I16" i="131"/>
  <c r="BY27" i="130"/>
  <c r="CA27" i="130" s="1"/>
  <c r="BY20" i="130"/>
  <c r="CA20" i="130" s="1"/>
  <c r="I27" i="131"/>
  <c r="M23" i="131"/>
  <c r="BY29" i="130"/>
  <c r="CA29" i="130" s="1"/>
  <c r="BY35" i="130"/>
  <c r="CA35" i="130" s="1"/>
  <c r="BY26" i="130"/>
  <c r="CA26" i="130" s="1"/>
  <c r="BY16" i="130"/>
  <c r="CA16" i="130" s="1"/>
  <c r="BY40" i="130"/>
  <c r="CA40" i="130" s="1"/>
  <c r="BY31" i="130"/>
  <c r="CA31" i="130" s="1"/>
  <c r="BY23" i="130"/>
  <c r="CA23" i="130" s="1"/>
  <c r="BY21" i="130"/>
  <c r="CA21" i="130" s="1"/>
  <c r="I19" i="131"/>
  <c r="BY45" i="130"/>
  <c r="CA45" i="130" s="1"/>
  <c r="BY37" i="130"/>
  <c r="CA37" i="130" s="1"/>
  <c r="BY28" i="130"/>
  <c r="CA28" i="130" s="1"/>
  <c r="BY19" i="130"/>
  <c r="CA19" i="130" s="1"/>
  <c r="BY17" i="130"/>
  <c r="CA17" i="130" s="1"/>
  <c r="BY15" i="130"/>
  <c r="CA15" i="130" s="1"/>
  <c r="BY18" i="130"/>
  <c r="CA18" i="130" s="1"/>
  <c r="E28" i="46"/>
  <c r="E17" i="46"/>
  <c r="E13" i="46"/>
  <c r="E4" i="46"/>
  <c r="E3" i="46" s="1"/>
  <c r="D33" i="139" l="1"/>
  <c r="F32" i="138"/>
  <c r="AR14" i="138" a="1"/>
  <c r="AR14" i="138" s="1"/>
  <c r="CW27" i="138"/>
  <c r="CR27" i="138"/>
  <c r="E25" i="46"/>
  <c r="ED51" i="130"/>
  <c r="K58" i="134"/>
  <c r="CW47" i="138"/>
  <c r="CR47" i="138"/>
  <c r="D51" i="138"/>
  <c r="D11" i="140" s="1"/>
  <c r="L58" i="134"/>
  <c r="D36" i="139"/>
  <c r="D46" i="139" s="1"/>
  <c r="F5" i="137" s="1"/>
  <c r="M46" i="131"/>
  <c r="F15" i="129" s="1"/>
  <c r="I46" i="131"/>
  <c r="F14" i="129" s="1"/>
  <c r="DY51" i="130"/>
  <c r="M35" i="139"/>
  <c r="K29" i="46" s="1"/>
  <c r="I17" i="139"/>
  <c r="J11" i="46" s="1"/>
  <c r="I13" i="139"/>
  <c r="J7" i="46" s="1"/>
  <c r="M40" i="139"/>
  <c r="K34" i="46" s="1"/>
  <c r="M38" i="139"/>
  <c r="K32" i="46" s="1"/>
  <c r="I15" i="139"/>
  <c r="J9" i="46" s="1"/>
  <c r="M31" i="139"/>
  <c r="K25" i="46" s="1"/>
  <c r="M21" i="139"/>
  <c r="K15" i="46" s="1"/>
  <c r="I23" i="139"/>
  <c r="J17" i="46" s="1"/>
  <c r="E33" i="139"/>
  <c r="CR38" i="138"/>
  <c r="CW38" i="138"/>
  <c r="I38" i="139"/>
  <c r="J32" i="46" s="1"/>
  <c r="I21" i="139"/>
  <c r="J15" i="46" s="1"/>
  <c r="I11" i="139"/>
  <c r="J5" i="46" s="1"/>
  <c r="I31" i="139"/>
  <c r="J25" i="46" s="1"/>
  <c r="M30" i="139"/>
  <c r="K24" i="46" s="1"/>
  <c r="I44" i="139"/>
  <c r="J38" i="46" s="1"/>
  <c r="M19" i="139"/>
  <c r="K13" i="46" s="1"/>
  <c r="I32" i="139"/>
  <c r="J26" i="46" s="1"/>
  <c r="M23" i="139"/>
  <c r="K17" i="46" s="1"/>
  <c r="M25" i="139"/>
  <c r="K19" i="46" s="1"/>
  <c r="I30" i="139"/>
  <c r="J24" i="46" s="1"/>
  <c r="M12" i="139"/>
  <c r="K6" i="46" s="1"/>
  <c r="M29" i="139"/>
  <c r="K23" i="46" s="1"/>
  <c r="M16" i="139"/>
  <c r="K10" i="46" s="1"/>
  <c r="M9" i="139"/>
  <c r="K3" i="46" s="1"/>
  <c r="E34" i="139"/>
  <c r="CR39" i="138"/>
  <c r="CW39" i="138"/>
  <c r="M10" i="139"/>
  <c r="K4" i="46" s="1"/>
  <c r="M44" i="139"/>
  <c r="K38" i="46" s="1"/>
  <c r="I20" i="139"/>
  <c r="J14" i="46" s="1"/>
  <c r="M22" i="139"/>
  <c r="K16" i="46" s="1"/>
  <c r="M32" i="139"/>
  <c r="K26" i="46" s="1"/>
  <c r="M18" i="139"/>
  <c r="K12" i="46" s="1"/>
  <c r="E45" i="139"/>
  <c r="CR50" i="138"/>
  <c r="CW50" i="138"/>
  <c r="I24" i="139"/>
  <c r="J18" i="46" s="1"/>
  <c r="I28" i="139"/>
  <c r="J22" i="46" s="1"/>
  <c r="M14" i="139"/>
  <c r="K8" i="46" s="1"/>
  <c r="I35" i="139"/>
  <c r="J29" i="46" s="1"/>
  <c r="CR46" i="138"/>
  <c r="CW46" i="138"/>
  <c r="E41" i="139"/>
  <c r="F51" i="138"/>
  <c r="P11" i="140" s="1"/>
  <c r="M26" i="139"/>
  <c r="K20" i="46" s="1"/>
  <c r="I25" i="139"/>
  <c r="J19" i="46" s="1"/>
  <c r="M42" i="139"/>
  <c r="K36" i="46" s="1"/>
  <c r="M28" i="139"/>
  <c r="K22" i="46" s="1"/>
  <c r="I29" i="139"/>
  <c r="J23" i="46" s="1"/>
  <c r="E36" i="139"/>
  <c r="CW41" i="138"/>
  <c r="CR41" i="138"/>
  <c r="I16" i="139"/>
  <c r="J10" i="46" s="1"/>
  <c r="I10" i="139"/>
  <c r="J4" i="46" s="1"/>
  <c r="E43" i="139"/>
  <c r="CW48" i="138"/>
  <c r="CR48" i="138"/>
  <c r="I26" i="139"/>
  <c r="J20" i="46" s="1"/>
  <c r="E37" i="139"/>
  <c r="CW42" i="138"/>
  <c r="CR42" i="138"/>
  <c r="I12" i="139"/>
  <c r="J6" i="46" s="1"/>
  <c r="M15" i="139"/>
  <c r="K9" i="46" s="1"/>
  <c r="I19" i="139"/>
  <c r="J13" i="46" s="1"/>
  <c r="M20" i="139"/>
  <c r="K14" i="46" s="1"/>
  <c r="M17" i="139"/>
  <c r="K11" i="46" s="1"/>
  <c r="I22" i="139"/>
  <c r="J16" i="46" s="1"/>
  <c r="I9" i="139"/>
  <c r="J3" i="46" s="1"/>
  <c r="E39" i="139"/>
  <c r="CW44" i="138"/>
  <c r="CR44" i="138"/>
  <c r="M13" i="139"/>
  <c r="K7" i="46" s="1"/>
  <c r="I18" i="139"/>
  <c r="J12" i="46" s="1"/>
  <c r="I42" i="139"/>
  <c r="J36" i="46" s="1"/>
  <c r="M11" i="139"/>
  <c r="K5" i="46" s="1"/>
  <c r="M24" i="139"/>
  <c r="K18" i="46" s="1"/>
  <c r="I40" i="139"/>
  <c r="J34" i="46" s="1"/>
  <c r="I14" i="139"/>
  <c r="J8" i="46" s="1"/>
  <c r="DM14" i="130"/>
  <c r="DM19" i="130"/>
  <c r="DM17" i="130"/>
  <c r="DM20" i="130"/>
  <c r="DM22" i="130"/>
  <c r="DM30" i="130"/>
  <c r="DM39" i="130"/>
  <c r="DM25" i="130"/>
  <c r="DM33" i="130"/>
  <c r="DM34" i="130"/>
  <c r="DM42" i="130"/>
  <c r="DM28" i="130"/>
  <c r="DM37" i="130"/>
  <c r="DM21" i="130"/>
  <c r="DM23" i="130"/>
  <c r="DM31" i="130"/>
  <c r="DM29" i="130"/>
  <c r="DM16" i="130"/>
  <c r="DM35" i="130"/>
  <c r="DM50" i="130"/>
  <c r="DM15" i="130"/>
  <c r="DM45" i="130"/>
  <c r="DM48" i="130"/>
  <c r="DM49" i="130"/>
  <c r="DM18" i="130"/>
  <c r="DM46" i="130"/>
  <c r="DM27" i="130"/>
  <c r="DM38" i="130"/>
  <c r="DM40" i="130"/>
  <c r="DM43" i="130"/>
  <c r="DM32" i="130"/>
  <c r="DM47" i="130"/>
  <c r="DM24" i="130"/>
  <c r="DM41" i="130"/>
  <c r="DM26" i="130"/>
  <c r="DM36" i="130"/>
  <c r="DM44" i="130"/>
  <c r="CA51" i="130"/>
  <c r="AB13" i="132" s="1"/>
  <c r="BY51" i="130"/>
  <c r="P13" i="132" s="1"/>
  <c r="AR49" i="138" l="1"/>
  <c r="AT49" i="138" s="1"/>
  <c r="AR40" i="138"/>
  <c r="AT40" i="138" s="1"/>
  <c r="AR45" i="138"/>
  <c r="AT45" i="138" s="1"/>
  <c r="AR32" i="138"/>
  <c r="AT32" i="138" s="1"/>
  <c r="AR43" i="138"/>
  <c r="AT43" i="138" s="1"/>
  <c r="AR15" i="138"/>
  <c r="AT15" i="138" s="1"/>
  <c r="AR30" i="138"/>
  <c r="AT30" i="138" s="1"/>
  <c r="AR37" i="138"/>
  <c r="AT37" i="138" s="1"/>
  <c r="AR20" i="138"/>
  <c r="AT20" i="138" s="1"/>
  <c r="AR16" i="138"/>
  <c r="AT16" i="138" s="1"/>
  <c r="AR48" i="138"/>
  <c r="AT48" i="138" s="1"/>
  <c r="AR33" i="138"/>
  <c r="AT33" i="138" s="1"/>
  <c r="AR50" i="138"/>
  <c r="AT50" i="138" s="1"/>
  <c r="AR39" i="138"/>
  <c r="AT39" i="138" s="1"/>
  <c r="AR29" i="138"/>
  <c r="AT29" i="138" s="1"/>
  <c r="AR26" i="138"/>
  <c r="AT26" i="138" s="1"/>
  <c r="AR36" i="138"/>
  <c r="AT36" i="138" s="1"/>
  <c r="AR31" i="138"/>
  <c r="AT31" i="138" s="1"/>
  <c r="AR46" i="138"/>
  <c r="AT46" i="138" s="1"/>
  <c r="AR47" i="138"/>
  <c r="AT47" i="138" s="1"/>
  <c r="AR25" i="138"/>
  <c r="AT25" i="138" s="1"/>
  <c r="AR22" i="138"/>
  <c r="AT22" i="138" s="1"/>
  <c r="AR19" i="138"/>
  <c r="AT19" i="138" s="1"/>
  <c r="AR17" i="138"/>
  <c r="AT17" i="138" s="1"/>
  <c r="AR34" i="138"/>
  <c r="AT34" i="138" s="1"/>
  <c r="AR35" i="138"/>
  <c r="AT35" i="138" s="1"/>
  <c r="AR27" i="138"/>
  <c r="AT27" i="138" s="1"/>
  <c r="AR28" i="138"/>
  <c r="AT28" i="138" s="1"/>
  <c r="AR42" i="138"/>
  <c r="AT42" i="138" s="1"/>
  <c r="AR21" i="138"/>
  <c r="AT21" i="138" s="1"/>
  <c r="AR18" i="138"/>
  <c r="AT18" i="138" s="1"/>
  <c r="AR44" i="138"/>
  <c r="AT44" i="138" s="1"/>
  <c r="AR23" i="138"/>
  <c r="AT23" i="138" s="1"/>
  <c r="AR24" i="138"/>
  <c r="AT24" i="138" s="1"/>
  <c r="AR41" i="138"/>
  <c r="AT41" i="138" s="1"/>
  <c r="AR38" i="138"/>
  <c r="AT38" i="138" s="1"/>
  <c r="CW32" i="138"/>
  <c r="M27" i="139" s="1"/>
  <c r="K21" i="46" s="1"/>
  <c r="CR32" i="138"/>
  <c r="I27" i="139" s="1"/>
  <c r="J21" i="46" s="1"/>
  <c r="E27" i="139"/>
  <c r="E46" i="139" s="1"/>
  <c r="F14" i="137" s="1"/>
  <c r="CR51" i="138"/>
  <c r="M36" i="139"/>
  <c r="K30" i="46" s="1"/>
  <c r="M41" i="139"/>
  <c r="K35" i="46" s="1"/>
  <c r="I39" i="139"/>
  <c r="J33" i="46" s="1"/>
  <c r="M43" i="139"/>
  <c r="K37" i="46" s="1"/>
  <c r="I36" i="139"/>
  <c r="J30" i="46" s="1"/>
  <c r="M34" i="139"/>
  <c r="K28" i="46" s="1"/>
  <c r="M33" i="139"/>
  <c r="K27" i="46" s="1"/>
  <c r="M45" i="139"/>
  <c r="K39" i="46" s="1"/>
  <c r="CW51" i="138"/>
  <c r="I33" i="139"/>
  <c r="J27" i="46" s="1"/>
  <c r="M39" i="139"/>
  <c r="K33" i="46" s="1"/>
  <c r="I37" i="139"/>
  <c r="J31" i="46" s="1"/>
  <c r="AT14" i="138"/>
  <c r="I41" i="139"/>
  <c r="J35" i="46" s="1"/>
  <c r="I43" i="139"/>
  <c r="J37" i="46" s="1"/>
  <c r="I45" i="139"/>
  <c r="J39" i="46" s="1"/>
  <c r="I34" i="139"/>
  <c r="J28" i="46" s="1"/>
  <c r="M37" i="139"/>
  <c r="K31" i="46" s="1"/>
  <c r="F34" i="131"/>
  <c r="DZ39" i="130"/>
  <c r="DO39" i="130"/>
  <c r="F42" i="131"/>
  <c r="DO47" i="130"/>
  <c r="DZ47" i="130"/>
  <c r="F44" i="131"/>
  <c r="DO49" i="130"/>
  <c r="DZ49" i="130"/>
  <c r="F26" i="131"/>
  <c r="DZ31" i="130"/>
  <c r="DO31" i="130"/>
  <c r="DZ25" i="130"/>
  <c r="DO25" i="130"/>
  <c r="F20" i="131"/>
  <c r="F27" i="131"/>
  <c r="DO32" i="130"/>
  <c r="DZ32" i="130"/>
  <c r="F43" i="131"/>
  <c r="DZ48" i="130"/>
  <c r="DO48" i="130"/>
  <c r="F18" i="131"/>
  <c r="DZ23" i="130"/>
  <c r="DO23" i="130"/>
  <c r="F38" i="131"/>
  <c r="DZ43" i="130"/>
  <c r="DO43" i="130"/>
  <c r="F32" i="131"/>
  <c r="DZ37" i="130"/>
  <c r="DO37" i="130"/>
  <c r="F45" i="131"/>
  <c r="DZ50" i="130"/>
  <c r="DO50" i="130"/>
  <c r="F14" i="131"/>
  <c r="DZ19" i="130"/>
  <c r="DO19" i="130"/>
  <c r="F40" i="131"/>
  <c r="DZ45" i="130"/>
  <c r="DO45" i="130"/>
  <c r="DZ21" i="130"/>
  <c r="F16" i="131"/>
  <c r="DO21" i="130"/>
  <c r="F25" i="131"/>
  <c r="DZ30" i="130"/>
  <c r="DO30" i="130"/>
  <c r="F39" i="131"/>
  <c r="DO44" i="130"/>
  <c r="DZ44" i="130"/>
  <c r="F35" i="131"/>
  <c r="DZ40" i="130"/>
  <c r="DO40" i="130"/>
  <c r="F10" i="131"/>
  <c r="DZ15" i="130"/>
  <c r="DO15" i="130"/>
  <c r="DZ22" i="130"/>
  <c r="DO22" i="130"/>
  <c r="F17" i="131"/>
  <c r="F31" i="131"/>
  <c r="DO36" i="130"/>
  <c r="DZ36" i="130"/>
  <c r="F33" i="131"/>
  <c r="DZ38" i="130"/>
  <c r="DO38" i="130"/>
  <c r="F23" i="131"/>
  <c r="DZ28" i="130"/>
  <c r="DO28" i="130"/>
  <c r="F15" i="131"/>
  <c r="DZ20" i="130"/>
  <c r="DO20" i="130"/>
  <c r="F21" i="131"/>
  <c r="DO26" i="130"/>
  <c r="DZ26" i="130"/>
  <c r="F22" i="131"/>
  <c r="DO27" i="130"/>
  <c r="DZ27" i="130"/>
  <c r="F30" i="131"/>
  <c r="DO35" i="130"/>
  <c r="DZ35" i="130"/>
  <c r="F37" i="131"/>
  <c r="DZ42" i="130"/>
  <c r="DO42" i="130"/>
  <c r="F12" i="131"/>
  <c r="DZ17" i="130"/>
  <c r="DO17" i="130"/>
  <c r="F36" i="131"/>
  <c r="DZ41" i="130"/>
  <c r="DO41" i="130"/>
  <c r="F41" i="131"/>
  <c r="DZ46" i="130"/>
  <c r="DO46" i="130"/>
  <c r="DO16" i="130"/>
  <c r="F11" i="131"/>
  <c r="DZ16" i="130"/>
  <c r="F29" i="131"/>
  <c r="DZ34" i="130"/>
  <c r="DO34" i="130"/>
  <c r="F19" i="131"/>
  <c r="DZ24" i="130"/>
  <c r="DO24" i="130"/>
  <c r="F13" i="131"/>
  <c r="DZ18" i="130"/>
  <c r="DO18" i="130"/>
  <c r="F24" i="131"/>
  <c r="DZ29" i="130"/>
  <c r="DO29" i="130"/>
  <c r="DZ33" i="130"/>
  <c r="F28" i="131"/>
  <c r="DO33" i="130"/>
  <c r="DZ14" i="130"/>
  <c r="F9" i="131"/>
  <c r="DO14" i="130"/>
  <c r="DM51" i="130"/>
  <c r="AN13" i="132" s="1"/>
  <c r="AR51" i="138" l="1"/>
  <c r="AB11" i="140" s="1"/>
  <c r="I46" i="139"/>
  <c r="F15" i="137" s="1"/>
  <c r="F6" i="137"/>
  <c r="M46" i="139"/>
  <c r="F16" i="137" s="1"/>
  <c r="CF14" i="138" a="1"/>
  <c r="AT51" i="138"/>
  <c r="AN11" i="140" s="1"/>
  <c r="EE46" i="130"/>
  <c r="DP46" i="130"/>
  <c r="J39" i="131"/>
  <c r="DP23" i="130"/>
  <c r="EE23" i="130"/>
  <c r="DP33" i="130"/>
  <c r="EE33" i="130"/>
  <c r="J13" i="131"/>
  <c r="EE34" i="130"/>
  <c r="DP34" i="130"/>
  <c r="J12" i="131"/>
  <c r="EE35" i="130"/>
  <c r="DP35" i="130"/>
  <c r="EE26" i="130"/>
  <c r="DP26" i="130"/>
  <c r="J23" i="131"/>
  <c r="J10" i="131"/>
  <c r="DP21" i="130"/>
  <c r="EE21" i="130"/>
  <c r="DP19" i="130"/>
  <c r="EE19" i="130"/>
  <c r="J32" i="131"/>
  <c r="J18" i="131"/>
  <c r="J26" i="131"/>
  <c r="EE18" i="130"/>
  <c r="DP18" i="130"/>
  <c r="DP28" i="130"/>
  <c r="EE28" i="130"/>
  <c r="DP31" i="130"/>
  <c r="EE31" i="130"/>
  <c r="J29" i="131"/>
  <c r="J41" i="131"/>
  <c r="DP36" i="130"/>
  <c r="EE36" i="130"/>
  <c r="DP44" i="130"/>
  <c r="EE44" i="130"/>
  <c r="J14" i="131"/>
  <c r="DP32" i="130"/>
  <c r="EE32" i="130"/>
  <c r="DP47" i="130"/>
  <c r="EE47" i="130"/>
  <c r="DP37" i="130"/>
  <c r="EE37" i="130"/>
  <c r="EE17" i="130"/>
  <c r="DP17" i="130"/>
  <c r="EE15" i="130"/>
  <c r="DP15" i="130"/>
  <c r="J27" i="131"/>
  <c r="J22" i="131"/>
  <c r="EE38" i="130"/>
  <c r="DP38" i="130"/>
  <c r="DP40" i="130"/>
  <c r="EE40" i="130"/>
  <c r="EE45" i="130"/>
  <c r="DP45" i="130"/>
  <c r="EE50" i="130"/>
  <c r="DP50" i="130"/>
  <c r="EE43" i="130"/>
  <c r="DP43" i="130"/>
  <c r="DP48" i="130"/>
  <c r="EE48" i="130"/>
  <c r="J44" i="131"/>
  <c r="J31" i="131"/>
  <c r="J16" i="131"/>
  <c r="EE29" i="130"/>
  <c r="DP29" i="130"/>
  <c r="DP41" i="130"/>
  <c r="EE41" i="130"/>
  <c r="DP20" i="130"/>
  <c r="EE20" i="130"/>
  <c r="DP14" i="130"/>
  <c r="EE14" i="130"/>
  <c r="DO51" i="130"/>
  <c r="AZ13" i="132" s="1"/>
  <c r="J24" i="131"/>
  <c r="DP24" i="130"/>
  <c r="EE24" i="130"/>
  <c r="J11" i="131"/>
  <c r="DP42" i="130"/>
  <c r="EE42" i="130"/>
  <c r="J33" i="131"/>
  <c r="J35" i="131"/>
  <c r="DP30" i="130"/>
  <c r="EE30" i="130"/>
  <c r="J40" i="131"/>
  <c r="J45" i="131"/>
  <c r="J38" i="131"/>
  <c r="J43" i="131"/>
  <c r="DP49" i="130"/>
  <c r="EE49" i="130"/>
  <c r="DP39" i="130"/>
  <c r="EE39" i="130"/>
  <c r="J30" i="131"/>
  <c r="J42" i="131"/>
  <c r="J28" i="131"/>
  <c r="J37" i="131"/>
  <c r="DP27" i="130"/>
  <c r="EE27" i="130"/>
  <c r="J15" i="131"/>
  <c r="DP22" i="130"/>
  <c r="EE22" i="130"/>
  <c r="J25" i="131"/>
  <c r="DP25" i="130"/>
  <c r="EE25" i="130"/>
  <c r="J34" i="131"/>
  <c r="J21" i="131"/>
  <c r="F46" i="131"/>
  <c r="G13" i="129" s="1"/>
  <c r="J19" i="131"/>
  <c r="J36" i="131"/>
  <c r="J9" i="131"/>
  <c r="DZ51" i="130"/>
  <c r="EE16" i="130"/>
  <c r="DP16" i="130"/>
  <c r="J17" i="131"/>
  <c r="J20" i="131"/>
  <c r="CF17" i="138" l="1"/>
  <c r="CF19" i="138"/>
  <c r="CF23" i="138"/>
  <c r="CF27" i="138"/>
  <c r="CF31" i="138"/>
  <c r="CF35" i="138"/>
  <c r="CF39" i="138"/>
  <c r="CF18" i="138"/>
  <c r="CF22" i="138"/>
  <c r="CF26" i="138"/>
  <c r="CF30" i="138"/>
  <c r="CF14" i="138"/>
  <c r="CF16" i="138"/>
  <c r="CF37" i="138"/>
  <c r="CF44" i="138"/>
  <c r="CF48" i="138"/>
  <c r="CF21" i="138"/>
  <c r="CF25" i="138"/>
  <c r="CF29" i="138"/>
  <c r="CF40" i="138"/>
  <c r="CF41" i="138"/>
  <c r="CF42" i="138"/>
  <c r="CF43" i="138"/>
  <c r="CF47" i="138"/>
  <c r="CF20" i="138"/>
  <c r="CF24" i="138"/>
  <c r="CF28" i="138"/>
  <c r="CF32" i="138"/>
  <c r="CF38" i="138"/>
  <c r="CF46" i="138"/>
  <c r="CF50" i="138"/>
  <c r="CF36" i="138"/>
  <c r="CF49" i="138"/>
  <c r="CF33" i="138"/>
  <c r="CF34" i="138"/>
  <c r="CF45" i="138"/>
  <c r="CF15" i="138"/>
  <c r="N26" i="131"/>
  <c r="N9" i="131"/>
  <c r="EE51" i="130"/>
  <c r="N16" i="131"/>
  <c r="N28" i="131"/>
  <c r="J46" i="131"/>
  <c r="G14" i="129" s="1"/>
  <c r="N25" i="131"/>
  <c r="DP51" i="130"/>
  <c r="N38" i="131"/>
  <c r="N33" i="131"/>
  <c r="N12" i="131"/>
  <c r="N30" i="131"/>
  <c r="N45" i="131"/>
  <c r="N18" i="131"/>
  <c r="N22" i="131"/>
  <c r="N36" i="131"/>
  <c r="N42" i="131"/>
  <c r="N31" i="131"/>
  <c r="N23" i="131"/>
  <c r="N15" i="131"/>
  <c r="N39" i="131"/>
  <c r="N20" i="131"/>
  <c r="N34" i="131"/>
  <c r="N40" i="131"/>
  <c r="N29" i="131"/>
  <c r="N32" i="131"/>
  <c r="N11" i="131"/>
  <c r="N43" i="131"/>
  <c r="N35" i="131"/>
  <c r="N27" i="131"/>
  <c r="N14" i="131"/>
  <c r="N19" i="131"/>
  <c r="N17" i="131"/>
  <c r="N44" i="131"/>
  <c r="N37" i="131"/>
  <c r="N24" i="131"/>
  <c r="N10" i="131"/>
  <c r="N13" i="131"/>
  <c r="N21" i="131"/>
  <c r="N41" i="131"/>
  <c r="F44" i="139" l="1"/>
  <c r="L38" i="46" s="1"/>
  <c r="CX49" i="138"/>
  <c r="CS49" i="138"/>
  <c r="CG49" i="138"/>
  <c r="CI49" i="138" s="1"/>
  <c r="F15" i="139"/>
  <c r="L9" i="46" s="1"/>
  <c r="CX20" i="138"/>
  <c r="CS20" i="138"/>
  <c r="CG20" i="138"/>
  <c r="CI20" i="138" s="1"/>
  <c r="F16" i="139"/>
  <c r="L10" i="46" s="1"/>
  <c r="CX21" i="138"/>
  <c r="CS21" i="138"/>
  <c r="CG21" i="138"/>
  <c r="CI21" i="138" s="1"/>
  <c r="F17" i="139"/>
  <c r="L11" i="46" s="1"/>
  <c r="CS22" i="138"/>
  <c r="CX22" i="138"/>
  <c r="CG22" i="138"/>
  <c r="CI22" i="138" s="1"/>
  <c r="F12" i="139"/>
  <c r="L6" i="46" s="1"/>
  <c r="CX17" i="138"/>
  <c r="CS17" i="138"/>
  <c r="CG17" i="138"/>
  <c r="CI17" i="138" s="1"/>
  <c r="F31" i="139"/>
  <c r="L25" i="46" s="1"/>
  <c r="CS36" i="138"/>
  <c r="CX36" i="138"/>
  <c r="CG36" i="138"/>
  <c r="CI36" i="138" s="1"/>
  <c r="F42" i="139"/>
  <c r="L36" i="46" s="1"/>
  <c r="CS47" i="138"/>
  <c r="CX47" i="138"/>
  <c r="CG47" i="138"/>
  <c r="CI47" i="138" s="1"/>
  <c r="F43" i="139"/>
  <c r="L37" i="46" s="1"/>
  <c r="CS48" i="138"/>
  <c r="CX48" i="138"/>
  <c r="CG48" i="138"/>
  <c r="CI48" i="138" s="1"/>
  <c r="F13" i="139"/>
  <c r="L7" i="46" s="1"/>
  <c r="CS18" i="138"/>
  <c r="CX18" i="138"/>
  <c r="CG18" i="138"/>
  <c r="CI18" i="138" s="1"/>
  <c r="F45" i="139"/>
  <c r="L39" i="46" s="1"/>
  <c r="CX50" i="138"/>
  <c r="CS50" i="138"/>
  <c r="CG50" i="138"/>
  <c r="CI50" i="138" s="1"/>
  <c r="F38" i="139"/>
  <c r="L32" i="46" s="1"/>
  <c r="CS43" i="138"/>
  <c r="CX43" i="138"/>
  <c r="CG43" i="138"/>
  <c r="CI43" i="138" s="1"/>
  <c r="F39" i="139"/>
  <c r="L33" i="46" s="1"/>
  <c r="CS44" i="138"/>
  <c r="CX44" i="138"/>
  <c r="CG44" i="138"/>
  <c r="CI44" i="138" s="1"/>
  <c r="CS39" i="138"/>
  <c r="F34" i="139"/>
  <c r="L28" i="46" s="1"/>
  <c r="CX39" i="138"/>
  <c r="CG39" i="138"/>
  <c r="CI39" i="138" s="1"/>
  <c r="F41" i="139"/>
  <c r="L35" i="46" s="1"/>
  <c r="CX46" i="138"/>
  <c r="CS46" i="138"/>
  <c r="CG46" i="138"/>
  <c r="CI46" i="138" s="1"/>
  <c r="F37" i="139"/>
  <c r="L31" i="46" s="1"/>
  <c r="CS42" i="138"/>
  <c r="CX42" i="138"/>
  <c r="CG42" i="138"/>
  <c r="CI42" i="138" s="1"/>
  <c r="F30" i="139"/>
  <c r="L24" i="46" s="1"/>
  <c r="CS35" i="138"/>
  <c r="CX35" i="138"/>
  <c r="CG35" i="138"/>
  <c r="CI35" i="138" s="1"/>
  <c r="CX15" i="138"/>
  <c r="CS15" i="138"/>
  <c r="F10" i="139"/>
  <c r="L4" i="46" s="1"/>
  <c r="CG15" i="138"/>
  <c r="CI15" i="138" s="1"/>
  <c r="F33" i="139"/>
  <c r="L27" i="46" s="1"/>
  <c r="CS38" i="138"/>
  <c r="CX38" i="138"/>
  <c r="CG38" i="138"/>
  <c r="CI38" i="138" s="1"/>
  <c r="F36" i="139"/>
  <c r="L30" i="46" s="1"/>
  <c r="CX41" i="138"/>
  <c r="CS41" i="138"/>
  <c r="CG41" i="138"/>
  <c r="CI41" i="138" s="1"/>
  <c r="F11" i="139"/>
  <c r="L5" i="46" s="1"/>
  <c r="CS16" i="138"/>
  <c r="CX16" i="138"/>
  <c r="CG16" i="138"/>
  <c r="CI16" i="138" s="1"/>
  <c r="CS31" i="138"/>
  <c r="F26" i="139"/>
  <c r="L20" i="46" s="1"/>
  <c r="CX31" i="138"/>
  <c r="CG31" i="138"/>
  <c r="CI31" i="138" s="1"/>
  <c r="F40" i="139"/>
  <c r="L34" i="46" s="1"/>
  <c r="CX45" i="138"/>
  <c r="CS45" i="138"/>
  <c r="CG45" i="138"/>
  <c r="CI45" i="138" s="1"/>
  <c r="F27" i="139"/>
  <c r="L21" i="46" s="1"/>
  <c r="CX32" i="138"/>
  <c r="CS32" i="138"/>
  <c r="CG32" i="138"/>
  <c r="CI32" i="138" s="1"/>
  <c r="F35" i="139"/>
  <c r="L29" i="46" s="1"/>
  <c r="CX40" i="138"/>
  <c r="CS40" i="138"/>
  <c r="CG40" i="138"/>
  <c r="CI40" i="138" s="1"/>
  <c r="F9" i="139"/>
  <c r="L3" i="46" s="1"/>
  <c r="CS14" i="138"/>
  <c r="CX14" i="138"/>
  <c r="CF51" i="138"/>
  <c r="AZ11" i="140" s="1"/>
  <c r="CG14" i="138"/>
  <c r="F22" i="139"/>
  <c r="L16" i="46" s="1"/>
  <c r="CS27" i="138"/>
  <c r="CX27" i="138"/>
  <c r="CG27" i="138"/>
  <c r="CI27" i="138" s="1"/>
  <c r="F32" i="139"/>
  <c r="L26" i="46" s="1"/>
  <c r="CX37" i="138"/>
  <c r="CS37" i="138"/>
  <c r="CG37" i="138"/>
  <c r="CI37" i="138" s="1"/>
  <c r="F29" i="139"/>
  <c r="L23" i="46" s="1"/>
  <c r="CS34" i="138"/>
  <c r="CX34" i="138"/>
  <c r="CG34" i="138"/>
  <c r="CI34" i="138" s="1"/>
  <c r="F23" i="139"/>
  <c r="L17" i="46" s="1"/>
  <c r="CX28" i="138"/>
  <c r="CS28" i="138"/>
  <c r="CG28" i="138"/>
  <c r="CI28" i="138" s="1"/>
  <c r="F24" i="139"/>
  <c r="L18" i="46" s="1"/>
  <c r="CX29" i="138"/>
  <c r="CS29" i="138"/>
  <c r="CG29" i="138"/>
  <c r="CI29" i="138" s="1"/>
  <c r="F25" i="139"/>
  <c r="L19" i="46" s="1"/>
  <c r="CS30" i="138"/>
  <c r="CX30" i="138"/>
  <c r="CG30" i="138"/>
  <c r="CI30" i="138" s="1"/>
  <c r="CS23" i="138"/>
  <c r="F18" i="139"/>
  <c r="L12" i="46" s="1"/>
  <c r="CX23" i="138"/>
  <c r="CG23" i="138"/>
  <c r="CI23" i="138" s="1"/>
  <c r="F28" i="139"/>
  <c r="L22" i="46" s="1"/>
  <c r="CX33" i="138"/>
  <c r="CS33" i="138"/>
  <c r="CG33" i="138"/>
  <c r="CI33" i="138" s="1"/>
  <c r="F19" i="139"/>
  <c r="L13" i="46" s="1"/>
  <c r="CX24" i="138"/>
  <c r="CS24" i="138"/>
  <c r="CG24" i="138"/>
  <c r="CI24" i="138" s="1"/>
  <c r="F20" i="139"/>
  <c r="L14" i="46" s="1"/>
  <c r="CX25" i="138"/>
  <c r="CS25" i="138"/>
  <c r="CG25" i="138"/>
  <c r="CI25" i="138" s="1"/>
  <c r="F21" i="139"/>
  <c r="L15" i="46" s="1"/>
  <c r="CS26" i="138"/>
  <c r="CX26" i="138"/>
  <c r="CG26" i="138"/>
  <c r="CI26" i="138" s="1"/>
  <c r="F14" i="139"/>
  <c r="L8" i="46" s="1"/>
  <c r="CS19" i="138"/>
  <c r="CX19" i="138"/>
  <c r="CG19" i="138"/>
  <c r="CI19" i="138" s="1"/>
  <c r="D44" i="132"/>
  <c r="AZ23" i="132"/>
  <c r="DR51" i="130"/>
  <c r="N46" i="131"/>
  <c r="G15" i="129" s="1"/>
  <c r="F46" i="139" l="1"/>
  <c r="G14" i="137" s="1"/>
  <c r="J27" i="139"/>
  <c r="M21" i="46" s="1"/>
  <c r="J11" i="139"/>
  <c r="M5" i="46" s="1"/>
  <c r="N10" i="139"/>
  <c r="N4" i="46" s="1"/>
  <c r="N37" i="139"/>
  <c r="N31" i="46" s="1"/>
  <c r="J39" i="139"/>
  <c r="M33" i="46" s="1"/>
  <c r="N42" i="139"/>
  <c r="N36" i="46" s="1"/>
  <c r="N14" i="139"/>
  <c r="N8" i="46" s="1"/>
  <c r="N19" i="139"/>
  <c r="N13" i="46" s="1"/>
  <c r="J23" i="139"/>
  <c r="M17" i="46" s="1"/>
  <c r="J22" i="139"/>
  <c r="M16" i="46" s="1"/>
  <c r="N27" i="139"/>
  <c r="N21" i="46" s="1"/>
  <c r="N33" i="139"/>
  <c r="N27" i="46" s="1"/>
  <c r="J37" i="139"/>
  <c r="M31" i="46" s="1"/>
  <c r="J45" i="139"/>
  <c r="M39" i="46" s="1"/>
  <c r="J42" i="139"/>
  <c r="M36" i="46" s="1"/>
  <c r="J15" i="139"/>
  <c r="M9" i="46" s="1"/>
  <c r="J14" i="139"/>
  <c r="M8" i="46" s="1"/>
  <c r="N18" i="139"/>
  <c r="N12" i="46" s="1"/>
  <c r="N23" i="139"/>
  <c r="N17" i="46" s="1"/>
  <c r="N26" i="139"/>
  <c r="N20" i="46" s="1"/>
  <c r="J33" i="139"/>
  <c r="M27" i="46" s="1"/>
  <c r="N34" i="139"/>
  <c r="N28" i="46" s="1"/>
  <c r="N45" i="139"/>
  <c r="N39" i="46" s="1"/>
  <c r="J12" i="139"/>
  <c r="M6" i="46" s="1"/>
  <c r="N15" i="139"/>
  <c r="N9" i="46" s="1"/>
  <c r="J25" i="139"/>
  <c r="M19" i="46" s="1"/>
  <c r="J20" i="139"/>
  <c r="M14" i="46" s="1"/>
  <c r="J32" i="139"/>
  <c r="M26" i="46" s="1"/>
  <c r="J35" i="139"/>
  <c r="M29" i="46" s="1"/>
  <c r="N43" i="139"/>
  <c r="N37" i="46" s="1"/>
  <c r="N12" i="139"/>
  <c r="N6" i="46" s="1"/>
  <c r="J18" i="139"/>
  <c r="M12" i="46" s="1"/>
  <c r="J24" i="139"/>
  <c r="M18" i="46" s="1"/>
  <c r="N32" i="139"/>
  <c r="N26" i="46" s="1"/>
  <c r="N35" i="139"/>
  <c r="N29" i="46" s="1"/>
  <c r="J26" i="139"/>
  <c r="M20" i="46" s="1"/>
  <c r="J36" i="139"/>
  <c r="M30" i="46" s="1"/>
  <c r="J30" i="139"/>
  <c r="M24" i="46" s="1"/>
  <c r="J34" i="139"/>
  <c r="M28" i="46" s="1"/>
  <c r="N38" i="139"/>
  <c r="N32" i="46" s="1"/>
  <c r="J43" i="139"/>
  <c r="M37" i="46" s="1"/>
  <c r="J16" i="139"/>
  <c r="M10" i="46" s="1"/>
  <c r="J28" i="139"/>
  <c r="M22" i="46" s="1"/>
  <c r="N24" i="139"/>
  <c r="N18" i="46" s="1"/>
  <c r="J40" i="139"/>
  <c r="M34" i="46" s="1"/>
  <c r="N36" i="139"/>
  <c r="N30" i="46" s="1"/>
  <c r="J41" i="139"/>
  <c r="M35" i="46" s="1"/>
  <c r="J38" i="139"/>
  <c r="M32" i="46" s="1"/>
  <c r="N31" i="139"/>
  <c r="N25" i="46" s="1"/>
  <c r="N16" i="139"/>
  <c r="N10" i="46" s="1"/>
  <c r="N22" i="139"/>
  <c r="N16" i="46" s="1"/>
  <c r="J19" i="139"/>
  <c r="M13" i="46" s="1"/>
  <c r="CI14" i="138"/>
  <c r="CI51" i="138" s="1"/>
  <c r="CG51" i="138"/>
  <c r="N30" i="139"/>
  <c r="N24" i="46" s="1"/>
  <c r="N20" i="139"/>
  <c r="N14" i="46" s="1"/>
  <c r="N21" i="139"/>
  <c r="N15" i="46" s="1"/>
  <c r="N28" i="139"/>
  <c r="N22" i="46" s="1"/>
  <c r="N29" i="139"/>
  <c r="N23" i="46" s="1"/>
  <c r="N9" i="139"/>
  <c r="N3" i="46" s="1"/>
  <c r="CX51" i="138"/>
  <c r="N40" i="139"/>
  <c r="N34" i="46" s="1"/>
  <c r="N41" i="139"/>
  <c r="N35" i="46" s="1"/>
  <c r="N13" i="139"/>
  <c r="N7" i="46" s="1"/>
  <c r="J31" i="139"/>
  <c r="M25" i="46" s="1"/>
  <c r="J44" i="139"/>
  <c r="M38" i="46" s="1"/>
  <c r="J21" i="139"/>
  <c r="M15" i="46" s="1"/>
  <c r="N25" i="139"/>
  <c r="N19" i="46" s="1"/>
  <c r="J29" i="139"/>
  <c r="M23" i="46" s="1"/>
  <c r="J9" i="139"/>
  <c r="M3" i="46" s="1"/>
  <c r="CS51" i="138"/>
  <c r="N11" i="139"/>
  <c r="N5" i="46" s="1"/>
  <c r="J10" i="139"/>
  <c r="M4" i="46" s="1"/>
  <c r="N39" i="139"/>
  <c r="N33" i="46" s="1"/>
  <c r="J13" i="139"/>
  <c r="M7" i="46" s="1"/>
  <c r="N17" i="139"/>
  <c r="N11" i="46" s="1"/>
  <c r="N44" i="139"/>
  <c r="N38" i="46" s="1"/>
  <c r="J17" i="139"/>
  <c r="M11" i="46" s="1"/>
  <c r="DT18" i="130"/>
  <c r="DU18" i="130" s="1"/>
  <c r="DT16" i="130"/>
  <c r="DU16" i="130" s="1"/>
  <c r="DT14" i="130"/>
  <c r="DT19" i="130"/>
  <c r="DU19" i="130" s="1"/>
  <c r="DT20" i="130"/>
  <c r="DU20" i="130" s="1"/>
  <c r="DT29" i="130"/>
  <c r="DU29" i="130" s="1"/>
  <c r="DT38" i="130"/>
  <c r="DU38" i="130" s="1"/>
  <c r="DT15" i="130"/>
  <c r="DU15" i="130" s="1"/>
  <c r="DT24" i="130"/>
  <c r="DU24" i="130" s="1"/>
  <c r="DT32" i="130"/>
  <c r="DU32" i="130" s="1"/>
  <c r="DT41" i="130"/>
  <c r="DU41" i="130" s="1"/>
  <c r="DT17" i="130"/>
  <c r="DU17" i="130" s="1"/>
  <c r="DT27" i="130"/>
  <c r="DU27" i="130" s="1"/>
  <c r="DT36" i="130"/>
  <c r="DU36" i="130" s="1"/>
  <c r="DT22" i="130"/>
  <c r="DU22" i="130" s="1"/>
  <c r="DT30" i="130"/>
  <c r="DU30" i="130" s="1"/>
  <c r="DT21" i="130"/>
  <c r="DU21" i="130" s="1"/>
  <c r="DT28" i="130"/>
  <c r="DU28" i="130" s="1"/>
  <c r="DT31" i="130"/>
  <c r="DU31" i="130" s="1"/>
  <c r="DT49" i="130"/>
  <c r="DU49" i="130" s="1"/>
  <c r="DT39" i="130"/>
  <c r="DU39" i="130" s="1"/>
  <c r="DT23" i="130"/>
  <c r="DU23" i="130" s="1"/>
  <c r="DT33" i="130"/>
  <c r="DU33" i="130" s="1"/>
  <c r="DT40" i="130"/>
  <c r="DU40" i="130" s="1"/>
  <c r="DT43" i="130"/>
  <c r="DU43" i="130" s="1"/>
  <c r="DT42" i="130"/>
  <c r="DU42" i="130" s="1"/>
  <c r="DT47" i="130"/>
  <c r="DU47" i="130" s="1"/>
  <c r="DT48" i="130"/>
  <c r="DU48" i="130" s="1"/>
  <c r="DT35" i="130"/>
  <c r="DU35" i="130" s="1"/>
  <c r="DT37" i="130"/>
  <c r="DU37" i="130" s="1"/>
  <c r="DT50" i="130"/>
  <c r="DU50" i="130" s="1"/>
  <c r="DT25" i="130"/>
  <c r="DU25" i="130" s="1"/>
  <c r="DT34" i="130"/>
  <c r="DU34" i="130" s="1"/>
  <c r="DT44" i="130"/>
  <c r="DU44" i="130" s="1"/>
  <c r="DT26" i="130"/>
  <c r="DU26" i="130" s="1"/>
  <c r="DT46" i="130"/>
  <c r="DU46" i="130" s="1"/>
  <c r="DT45" i="130"/>
  <c r="DU45" i="130" s="1"/>
  <c r="K40" i="46"/>
  <c r="J40" i="46"/>
  <c r="J46" i="139" l="1"/>
  <c r="G15" i="137" s="1"/>
  <c r="N46" i="139"/>
  <c r="G16" i="137" s="1"/>
  <c r="D44" i="140"/>
  <c r="BF11" i="140"/>
  <c r="P44" i="140"/>
  <c r="CK51" i="138"/>
  <c r="DU14" i="130"/>
  <c r="DT51" i="130"/>
  <c r="P44" i="132" s="1"/>
  <c r="CM14" i="138" l="1"/>
  <c r="CM17" i="138"/>
  <c r="CN17" i="138" s="1"/>
  <c r="CM16" i="138"/>
  <c r="CN16" i="138" s="1"/>
  <c r="CM21" i="138"/>
  <c r="CN21" i="138" s="1"/>
  <c r="CM25" i="138"/>
  <c r="CN25" i="138" s="1"/>
  <c r="CM29" i="138"/>
  <c r="CN29" i="138" s="1"/>
  <c r="CM33" i="138"/>
  <c r="CN33" i="138" s="1"/>
  <c r="CM37" i="138"/>
  <c r="CN37" i="138" s="1"/>
  <c r="CM41" i="138"/>
  <c r="CN41" i="138" s="1"/>
  <c r="CM15" i="138"/>
  <c r="CN15" i="138" s="1"/>
  <c r="CM20" i="138"/>
  <c r="CN20" i="138" s="1"/>
  <c r="CM24" i="138"/>
  <c r="CN24" i="138" s="1"/>
  <c r="CM28" i="138"/>
  <c r="CN28" i="138" s="1"/>
  <c r="CM32" i="138"/>
  <c r="CN32" i="138" s="1"/>
  <c r="CM36" i="138"/>
  <c r="CN36" i="138" s="1"/>
  <c r="CM19" i="138"/>
  <c r="CN19" i="138" s="1"/>
  <c r="CM23" i="138"/>
  <c r="CN23" i="138" s="1"/>
  <c r="CM27" i="138"/>
  <c r="CN27" i="138" s="1"/>
  <c r="CM31" i="138"/>
  <c r="CN31" i="138" s="1"/>
  <c r="CM35" i="138"/>
  <c r="CN35" i="138" s="1"/>
  <c r="CM39" i="138"/>
  <c r="CN39" i="138" s="1"/>
  <c r="CM18" i="138"/>
  <c r="CN18" i="138" s="1"/>
  <c r="CM22" i="138"/>
  <c r="CN22" i="138" s="1"/>
  <c r="CM26" i="138"/>
  <c r="CN26" i="138" s="1"/>
  <c r="CM30" i="138"/>
  <c r="CN30" i="138" s="1"/>
  <c r="CM34" i="138"/>
  <c r="CN34" i="138" s="1"/>
  <c r="CM45" i="138"/>
  <c r="CN45" i="138" s="1"/>
  <c r="CM49" i="138"/>
  <c r="CN49" i="138" s="1"/>
  <c r="CM48" i="138"/>
  <c r="CN48" i="138" s="1"/>
  <c r="CM40" i="138"/>
  <c r="CN40" i="138" s="1"/>
  <c r="CM44" i="138"/>
  <c r="CN44" i="138" s="1"/>
  <c r="CM42" i="138"/>
  <c r="CN42" i="138" s="1"/>
  <c r="CM38" i="138"/>
  <c r="CN38" i="138" s="1"/>
  <c r="CM43" i="138"/>
  <c r="CN43" i="138" s="1"/>
  <c r="CM47" i="138"/>
  <c r="CN47" i="138" s="1"/>
  <c r="CM50" i="138"/>
  <c r="CN50" i="138" s="1"/>
  <c r="CM46" i="138"/>
  <c r="CN46" i="138" s="1"/>
  <c r="DV14" i="130" a="1"/>
  <c r="DU51" i="130"/>
  <c r="AB44" i="132" s="1"/>
  <c r="CN14" i="138" l="1"/>
  <c r="CM51" i="138"/>
  <c r="AB44" i="140" s="1"/>
  <c r="DV20" i="130"/>
  <c r="DV18" i="130"/>
  <c r="DV21" i="130"/>
  <c r="DV23" i="130"/>
  <c r="DV31" i="130"/>
  <c r="DV40" i="130"/>
  <c r="DV26" i="130"/>
  <c r="DV35" i="130"/>
  <c r="DV43" i="130"/>
  <c r="DV15" i="130"/>
  <c r="DV29" i="130"/>
  <c r="DV38" i="130"/>
  <c r="DV24" i="130"/>
  <c r="DV32" i="130"/>
  <c r="DV14" i="130"/>
  <c r="DV22" i="130"/>
  <c r="DV30" i="130"/>
  <c r="DV17" i="130"/>
  <c r="DV28" i="130"/>
  <c r="DV34" i="130"/>
  <c r="DV50" i="130"/>
  <c r="DV16" i="130"/>
  <c r="DV46" i="130"/>
  <c r="DV33" i="130"/>
  <c r="DV49" i="130"/>
  <c r="DV19" i="130"/>
  <c r="DV47" i="130"/>
  <c r="DV39" i="130"/>
  <c r="DV41" i="130"/>
  <c r="DV42" i="130"/>
  <c r="DV25" i="130"/>
  <c r="DV27" i="130"/>
  <c r="DV36" i="130"/>
  <c r="DV45" i="130"/>
  <c r="DV48" i="130"/>
  <c r="DV44" i="130"/>
  <c r="DV37" i="130"/>
  <c r="N40" i="46"/>
  <c r="M40" i="46"/>
  <c r="CO14" i="138" l="1" a="1"/>
  <c r="CN51" i="138"/>
  <c r="AN44" i="140" s="1"/>
  <c r="G31" i="131"/>
  <c r="EA36" i="130"/>
  <c r="EF36" i="130"/>
  <c r="DW36" i="130"/>
  <c r="G25" i="131"/>
  <c r="EA30" i="130"/>
  <c r="EF30" i="130"/>
  <c r="DW30" i="130"/>
  <c r="G15" i="131"/>
  <c r="EF20" i="130"/>
  <c r="EA20" i="130"/>
  <c r="DW20" i="130"/>
  <c r="G28" i="131"/>
  <c r="EA33" i="130"/>
  <c r="EF33" i="130"/>
  <c r="DW33" i="130"/>
  <c r="G30" i="131"/>
  <c r="EF35" i="130"/>
  <c r="EA35" i="130"/>
  <c r="DW35" i="130"/>
  <c r="EA16" i="130"/>
  <c r="G11" i="131"/>
  <c r="EF16" i="130"/>
  <c r="DW16" i="130"/>
  <c r="G27" i="131"/>
  <c r="EF32" i="130"/>
  <c r="EA32" i="130"/>
  <c r="DW32" i="130"/>
  <c r="G32" i="131"/>
  <c r="EF37" i="130"/>
  <c r="EA37" i="130"/>
  <c r="DW37" i="130"/>
  <c r="G45" i="131"/>
  <c r="EA50" i="130"/>
  <c r="EF50" i="130"/>
  <c r="DW50" i="130"/>
  <c r="EF31" i="130"/>
  <c r="G26" i="131"/>
  <c r="EA31" i="130"/>
  <c r="DW31" i="130"/>
  <c r="G34" i="131"/>
  <c r="EA39" i="130"/>
  <c r="EF39" i="130"/>
  <c r="DW39" i="130"/>
  <c r="G33" i="131"/>
  <c r="EF38" i="130"/>
  <c r="EA38" i="130"/>
  <c r="DW38" i="130"/>
  <c r="G43" i="131"/>
  <c r="EA48" i="130"/>
  <c r="EF48" i="130"/>
  <c r="DW48" i="130"/>
  <c r="G42" i="131"/>
  <c r="EF47" i="130"/>
  <c r="EA47" i="130"/>
  <c r="DW47" i="130"/>
  <c r="G23" i="131"/>
  <c r="EA28" i="130"/>
  <c r="EF28" i="130"/>
  <c r="DW28" i="130"/>
  <c r="G24" i="131"/>
  <c r="EF29" i="130"/>
  <c r="EA29" i="130"/>
  <c r="DW29" i="130"/>
  <c r="G16" i="131"/>
  <c r="EF21" i="130"/>
  <c r="EA21" i="130"/>
  <c r="DW21" i="130"/>
  <c r="G44" i="131"/>
  <c r="EF49" i="130"/>
  <c r="EA49" i="130"/>
  <c r="DW49" i="130"/>
  <c r="G38" i="131"/>
  <c r="EF43" i="130"/>
  <c r="EA43" i="130"/>
  <c r="DW43" i="130"/>
  <c r="G22" i="131"/>
  <c r="EA27" i="130"/>
  <c r="EF27" i="130"/>
  <c r="DW27" i="130"/>
  <c r="EA22" i="130"/>
  <c r="G17" i="131"/>
  <c r="EF22" i="130"/>
  <c r="DW22" i="130"/>
  <c r="G20" i="131"/>
  <c r="EA25" i="130"/>
  <c r="EF25" i="130"/>
  <c r="DW25" i="130"/>
  <c r="G41" i="131"/>
  <c r="EF46" i="130"/>
  <c r="EA46" i="130"/>
  <c r="DW46" i="130"/>
  <c r="EA14" i="130"/>
  <c r="G9" i="131"/>
  <c r="EF14" i="130"/>
  <c r="DV51" i="130"/>
  <c r="AN44" i="132" s="1"/>
  <c r="DW14" i="130"/>
  <c r="EF26" i="130"/>
  <c r="EA26" i="130"/>
  <c r="G21" i="131"/>
  <c r="DW26" i="130"/>
  <c r="EA42" i="130"/>
  <c r="G37" i="131"/>
  <c r="EF42" i="130"/>
  <c r="DW42" i="130"/>
  <c r="G35" i="131"/>
  <c r="EF40" i="130"/>
  <c r="EA40" i="130"/>
  <c r="DW40" i="130"/>
  <c r="G36" i="131"/>
  <c r="EF41" i="130"/>
  <c r="EA41" i="130"/>
  <c r="DW41" i="130"/>
  <c r="G19" i="131"/>
  <c r="EF24" i="130"/>
  <c r="EA24" i="130"/>
  <c r="DW24" i="130"/>
  <c r="G39" i="131"/>
  <c r="EA44" i="130"/>
  <c r="EF44" i="130"/>
  <c r="DW44" i="130"/>
  <c r="G29" i="131"/>
  <c r="EA34" i="130"/>
  <c r="EF34" i="130"/>
  <c r="DW34" i="130"/>
  <c r="EF23" i="130"/>
  <c r="G18" i="131"/>
  <c r="EA23" i="130"/>
  <c r="DW23" i="130"/>
  <c r="G40" i="131"/>
  <c r="EA45" i="130"/>
  <c r="EF45" i="130"/>
  <c r="DW45" i="130"/>
  <c r="G14" i="131"/>
  <c r="EF19" i="130"/>
  <c r="EA19" i="130"/>
  <c r="DW19" i="130"/>
  <c r="G12" i="131"/>
  <c r="EA17" i="130"/>
  <c r="EF17" i="130"/>
  <c r="DW17" i="130"/>
  <c r="G10" i="131"/>
  <c r="EF15" i="130"/>
  <c r="EA15" i="130"/>
  <c r="DW15" i="130"/>
  <c r="EF18" i="130"/>
  <c r="G13" i="131"/>
  <c r="EA18" i="130"/>
  <c r="DW18" i="130"/>
  <c r="L40" i="46"/>
  <c r="CO14" i="138" l="1"/>
  <c r="CO18" i="138"/>
  <c r="CO22" i="138"/>
  <c r="CO26" i="138"/>
  <c r="CO30" i="138"/>
  <c r="CO34" i="138"/>
  <c r="CO38" i="138"/>
  <c r="CO42" i="138"/>
  <c r="CO16" i="138"/>
  <c r="CO15" i="138"/>
  <c r="CO21" i="138"/>
  <c r="CO25" i="138"/>
  <c r="CO29" i="138"/>
  <c r="CO33" i="138"/>
  <c r="CO37" i="138"/>
  <c r="CO17" i="138"/>
  <c r="CO20" i="138"/>
  <c r="CO24" i="138"/>
  <c r="CO28" i="138"/>
  <c r="CO32" i="138"/>
  <c r="CO36" i="138"/>
  <c r="CO40" i="138"/>
  <c r="CO19" i="138"/>
  <c r="CO23" i="138"/>
  <c r="CO27" i="138"/>
  <c r="CO31" i="138"/>
  <c r="CO35" i="138"/>
  <c r="CO46" i="138"/>
  <c r="CO50" i="138"/>
  <c r="CO49" i="138"/>
  <c r="CO45" i="138"/>
  <c r="CO39" i="138"/>
  <c r="CO41" i="138"/>
  <c r="CO44" i="138"/>
  <c r="CO48" i="138"/>
  <c r="CO47" i="138"/>
  <c r="CO43" i="138"/>
  <c r="H36" i="131"/>
  <c r="EI41" i="130"/>
  <c r="Q36" i="131" s="1"/>
  <c r="EK41" i="130"/>
  <c r="R36" i="131" s="1"/>
  <c r="K18" i="131"/>
  <c r="EB23" i="130"/>
  <c r="L18" i="131" s="1"/>
  <c r="H20" i="131"/>
  <c r="EI25" i="130"/>
  <c r="Q20" i="131" s="1"/>
  <c r="EK25" i="130"/>
  <c r="R20" i="131" s="1"/>
  <c r="H22" i="131"/>
  <c r="EI27" i="130"/>
  <c r="Q22" i="131" s="1"/>
  <c r="EK27" i="130"/>
  <c r="R22" i="131" s="1"/>
  <c r="H44" i="131"/>
  <c r="EK49" i="130"/>
  <c r="R44" i="131" s="1"/>
  <c r="EI49" i="130"/>
  <c r="Q44" i="131" s="1"/>
  <c r="H24" i="131"/>
  <c r="EK29" i="130"/>
  <c r="R24" i="131" s="1"/>
  <c r="EI29" i="130"/>
  <c r="Q24" i="131" s="1"/>
  <c r="H42" i="131"/>
  <c r="EI47" i="130"/>
  <c r="Q42" i="131" s="1"/>
  <c r="EK47" i="130"/>
  <c r="R42" i="131" s="1"/>
  <c r="H33" i="131"/>
  <c r="EI38" i="130"/>
  <c r="Q33" i="131" s="1"/>
  <c r="EK38" i="130"/>
  <c r="R33" i="131" s="1"/>
  <c r="EI31" i="130"/>
  <c r="Q26" i="131" s="1"/>
  <c r="EK31" i="130"/>
  <c r="R26" i="131" s="1"/>
  <c r="H26" i="131"/>
  <c r="H32" i="131"/>
  <c r="EI37" i="130"/>
  <c r="Q32" i="131" s="1"/>
  <c r="EK37" i="130"/>
  <c r="R32" i="131" s="1"/>
  <c r="H11" i="131"/>
  <c r="EI16" i="130"/>
  <c r="Q11" i="131" s="1"/>
  <c r="EK16" i="130"/>
  <c r="R11" i="131" s="1"/>
  <c r="H28" i="131"/>
  <c r="EI33" i="130"/>
  <c r="Q28" i="131" s="1"/>
  <c r="EK33" i="130"/>
  <c r="R28" i="131" s="1"/>
  <c r="H25" i="131"/>
  <c r="EK30" i="130"/>
  <c r="R25" i="131" s="1"/>
  <c r="EI30" i="130"/>
  <c r="Q25" i="131" s="1"/>
  <c r="H37" i="131"/>
  <c r="EI42" i="130"/>
  <c r="Q37" i="131" s="1"/>
  <c r="EK42" i="130"/>
  <c r="R37" i="131" s="1"/>
  <c r="K10" i="131"/>
  <c r="EB15" i="130"/>
  <c r="L10" i="131" s="1"/>
  <c r="K14" i="131"/>
  <c r="EB19" i="130"/>
  <c r="L14" i="131" s="1"/>
  <c r="O39" i="131"/>
  <c r="EG44" i="130"/>
  <c r="P39" i="131" s="1"/>
  <c r="K36" i="131"/>
  <c r="EB41" i="130"/>
  <c r="L36" i="131" s="1"/>
  <c r="O37" i="131"/>
  <c r="EG42" i="130"/>
  <c r="P37" i="131" s="1"/>
  <c r="O10" i="131"/>
  <c r="EG15" i="130"/>
  <c r="P10" i="131" s="1"/>
  <c r="O14" i="131"/>
  <c r="EG19" i="130"/>
  <c r="P14" i="131" s="1"/>
  <c r="K39" i="131"/>
  <c r="EB44" i="130"/>
  <c r="L39" i="131" s="1"/>
  <c r="O36" i="131"/>
  <c r="EG41" i="130"/>
  <c r="P36" i="131" s="1"/>
  <c r="O9" i="131"/>
  <c r="EF51" i="130"/>
  <c r="EG14" i="130"/>
  <c r="O20" i="131"/>
  <c r="EG25" i="130"/>
  <c r="P20" i="131" s="1"/>
  <c r="O22" i="131"/>
  <c r="EG27" i="130"/>
  <c r="P22" i="131" s="1"/>
  <c r="K44" i="131"/>
  <c r="EB49" i="130"/>
  <c r="L44" i="131" s="1"/>
  <c r="K24" i="131"/>
  <c r="EB29" i="130"/>
  <c r="L24" i="131" s="1"/>
  <c r="K42" i="131"/>
  <c r="EB47" i="130"/>
  <c r="L42" i="131" s="1"/>
  <c r="K33" i="131"/>
  <c r="EB38" i="130"/>
  <c r="L33" i="131" s="1"/>
  <c r="K26" i="131"/>
  <c r="EB31" i="130"/>
  <c r="L26" i="131" s="1"/>
  <c r="K32" i="131"/>
  <c r="EB37" i="130"/>
  <c r="L32" i="131" s="1"/>
  <c r="O11" i="131"/>
  <c r="EG16" i="130"/>
  <c r="P11" i="131" s="1"/>
  <c r="O28" i="131"/>
  <c r="EG33" i="130"/>
  <c r="P28" i="131" s="1"/>
  <c r="O25" i="131"/>
  <c r="EG30" i="130"/>
  <c r="P25" i="131" s="1"/>
  <c r="EI15" i="130"/>
  <c r="Q10" i="131" s="1"/>
  <c r="H10" i="131"/>
  <c r="EK15" i="130"/>
  <c r="R10" i="131" s="1"/>
  <c r="O18" i="131"/>
  <c r="EG23" i="130"/>
  <c r="P18" i="131" s="1"/>
  <c r="K37" i="131"/>
  <c r="EB42" i="130"/>
  <c r="L37" i="131" s="1"/>
  <c r="G46" i="131"/>
  <c r="H13" i="129" s="1"/>
  <c r="K20" i="131"/>
  <c r="EB25" i="130"/>
  <c r="L20" i="131" s="1"/>
  <c r="K22" i="131"/>
  <c r="EB27" i="130"/>
  <c r="L22" i="131" s="1"/>
  <c r="O44" i="131"/>
  <c r="EG49" i="130"/>
  <c r="P44" i="131" s="1"/>
  <c r="O24" i="131"/>
  <c r="EG29" i="130"/>
  <c r="P24" i="131" s="1"/>
  <c r="O42" i="131"/>
  <c r="EG47" i="130"/>
  <c r="P42" i="131" s="1"/>
  <c r="O33" i="131"/>
  <c r="EG38" i="130"/>
  <c r="P33" i="131" s="1"/>
  <c r="O32" i="131"/>
  <c r="EG37" i="130"/>
  <c r="P32" i="131" s="1"/>
  <c r="K28" i="131"/>
  <c r="EB33" i="130"/>
  <c r="L28" i="131" s="1"/>
  <c r="K25" i="131"/>
  <c r="EB30" i="130"/>
  <c r="L25" i="131" s="1"/>
  <c r="H18" i="131"/>
  <c r="EI23" i="130"/>
  <c r="Q18" i="131" s="1"/>
  <c r="EK23" i="130"/>
  <c r="R18" i="131" s="1"/>
  <c r="EK17" i="130"/>
  <c r="R12" i="131" s="1"/>
  <c r="H12" i="131"/>
  <c r="EI17" i="130"/>
  <c r="Q12" i="131" s="1"/>
  <c r="H19" i="131"/>
  <c r="EI24" i="130"/>
  <c r="Q19" i="131" s="1"/>
  <c r="EK24" i="130"/>
  <c r="R19" i="131" s="1"/>
  <c r="K11" i="131"/>
  <c r="EB16" i="130"/>
  <c r="L11" i="131" s="1"/>
  <c r="H38" i="131"/>
  <c r="EI43" i="130"/>
  <c r="Q38" i="131" s="1"/>
  <c r="EK43" i="130"/>
  <c r="R38" i="131" s="1"/>
  <c r="H43" i="131"/>
  <c r="EK48" i="130"/>
  <c r="R43" i="131" s="1"/>
  <c r="EI48" i="130"/>
  <c r="Q43" i="131" s="1"/>
  <c r="H34" i="131"/>
  <c r="EK39" i="130"/>
  <c r="R34" i="131" s="1"/>
  <c r="EI39" i="130"/>
  <c r="Q34" i="131" s="1"/>
  <c r="H45" i="131"/>
  <c r="EK50" i="130"/>
  <c r="R45" i="131" s="1"/>
  <c r="EI50" i="130"/>
  <c r="Q45" i="131" s="1"/>
  <c r="H27" i="131"/>
  <c r="EI32" i="130"/>
  <c r="Q27" i="131" s="1"/>
  <c r="EK32" i="130"/>
  <c r="R27" i="131" s="1"/>
  <c r="EI35" i="130"/>
  <c r="Q30" i="131" s="1"/>
  <c r="EK35" i="130"/>
  <c r="R30" i="131" s="1"/>
  <c r="H30" i="131"/>
  <c r="H15" i="131"/>
  <c r="EI20" i="130"/>
  <c r="Q15" i="131" s="1"/>
  <c r="EK20" i="130"/>
  <c r="R15" i="131" s="1"/>
  <c r="H31" i="131"/>
  <c r="EK36" i="130"/>
  <c r="R31" i="131" s="1"/>
  <c r="EI36" i="130"/>
  <c r="Q31" i="131" s="1"/>
  <c r="H39" i="131"/>
  <c r="EI44" i="130"/>
  <c r="Q39" i="131" s="1"/>
  <c r="EK44" i="130"/>
  <c r="R39" i="131" s="1"/>
  <c r="K17" i="131"/>
  <c r="EB22" i="130"/>
  <c r="L17" i="131" s="1"/>
  <c r="H13" i="131"/>
  <c r="EI18" i="130"/>
  <c r="Q13" i="131" s="1"/>
  <c r="EK18" i="130"/>
  <c r="R13" i="131" s="1"/>
  <c r="H29" i="131"/>
  <c r="EI34" i="130"/>
  <c r="Q29" i="131" s="1"/>
  <c r="EK34" i="130"/>
  <c r="R29" i="131" s="1"/>
  <c r="H21" i="131"/>
  <c r="EI26" i="130"/>
  <c r="Q21" i="131" s="1"/>
  <c r="EK26" i="130"/>
  <c r="R21" i="131" s="1"/>
  <c r="O26" i="131"/>
  <c r="EG31" i="130"/>
  <c r="P26" i="131" s="1"/>
  <c r="K13" i="131"/>
  <c r="EB18" i="130"/>
  <c r="L13" i="131" s="1"/>
  <c r="O40" i="131"/>
  <c r="EG45" i="130"/>
  <c r="P40" i="131" s="1"/>
  <c r="K19" i="131"/>
  <c r="EB24" i="130"/>
  <c r="L19" i="131" s="1"/>
  <c r="H41" i="131"/>
  <c r="EI46" i="130"/>
  <c r="Q41" i="131" s="1"/>
  <c r="EK46" i="130"/>
  <c r="R41" i="131" s="1"/>
  <c r="H23" i="131"/>
  <c r="EI28" i="130"/>
  <c r="Q23" i="131" s="1"/>
  <c r="EK28" i="130"/>
  <c r="R23" i="131" s="1"/>
  <c r="K12" i="131"/>
  <c r="EB17" i="130"/>
  <c r="L12" i="131" s="1"/>
  <c r="K40" i="131"/>
  <c r="EB45" i="130"/>
  <c r="L40" i="131" s="1"/>
  <c r="K29" i="131"/>
  <c r="EB34" i="130"/>
  <c r="L29" i="131" s="1"/>
  <c r="O19" i="131"/>
  <c r="EG24" i="130"/>
  <c r="P19" i="131" s="1"/>
  <c r="O35" i="131"/>
  <c r="EG40" i="130"/>
  <c r="P35" i="131" s="1"/>
  <c r="K21" i="131"/>
  <c r="EB26" i="130"/>
  <c r="L21" i="131" s="1"/>
  <c r="K41" i="131"/>
  <c r="EB46" i="130"/>
  <c r="L41" i="131" s="1"/>
  <c r="O17" i="131"/>
  <c r="EG22" i="130"/>
  <c r="P17" i="131" s="1"/>
  <c r="K38" i="131"/>
  <c r="EB43" i="130"/>
  <c r="L38" i="131" s="1"/>
  <c r="K16" i="131"/>
  <c r="EB21" i="130"/>
  <c r="L16" i="131" s="1"/>
  <c r="O23" i="131"/>
  <c r="EG28" i="130"/>
  <c r="P23" i="131" s="1"/>
  <c r="O43" i="131"/>
  <c r="EG48" i="130"/>
  <c r="P43" i="131" s="1"/>
  <c r="O34" i="131"/>
  <c r="EG39" i="130"/>
  <c r="P34" i="131" s="1"/>
  <c r="O45" i="131"/>
  <c r="EG50" i="130"/>
  <c r="P45" i="131" s="1"/>
  <c r="K27" i="131"/>
  <c r="EB32" i="130"/>
  <c r="L27" i="131" s="1"/>
  <c r="K30" i="131"/>
  <c r="EB35" i="130"/>
  <c r="L30" i="131" s="1"/>
  <c r="K15" i="131"/>
  <c r="EB20" i="130"/>
  <c r="L15" i="131" s="1"/>
  <c r="O31" i="131"/>
  <c r="EG36" i="130"/>
  <c r="P31" i="131" s="1"/>
  <c r="EK19" i="130"/>
  <c r="R14" i="131" s="1"/>
  <c r="H14" i="131"/>
  <c r="EI19" i="130"/>
  <c r="Q14" i="131" s="1"/>
  <c r="H9" i="131"/>
  <c r="EI14" i="130"/>
  <c r="EK14" i="130"/>
  <c r="DW51" i="130"/>
  <c r="BM16" i="132" s="1"/>
  <c r="H40" i="131"/>
  <c r="EI45" i="130"/>
  <c r="Q40" i="131" s="1"/>
  <c r="EK45" i="130"/>
  <c r="R40" i="131" s="1"/>
  <c r="EI40" i="130"/>
  <c r="Q35" i="131" s="1"/>
  <c r="EK40" i="130"/>
  <c r="R35" i="131" s="1"/>
  <c r="H35" i="131"/>
  <c r="K9" i="131"/>
  <c r="EA51" i="130"/>
  <c r="EB14" i="130"/>
  <c r="O12" i="131"/>
  <c r="EG17" i="130"/>
  <c r="P12" i="131" s="1"/>
  <c r="O29" i="131"/>
  <c r="EG34" i="130"/>
  <c r="P29" i="131" s="1"/>
  <c r="K35" i="131"/>
  <c r="EB40" i="130"/>
  <c r="L35" i="131" s="1"/>
  <c r="H17" i="131"/>
  <c r="EK22" i="130"/>
  <c r="R17" i="131" s="1"/>
  <c r="EI22" i="130"/>
  <c r="Q17" i="131" s="1"/>
  <c r="H16" i="131"/>
  <c r="EK21" i="130"/>
  <c r="R16" i="131" s="1"/>
  <c r="EI21" i="130"/>
  <c r="Q16" i="131" s="1"/>
  <c r="O13" i="131"/>
  <c r="EG18" i="130"/>
  <c r="P13" i="131" s="1"/>
  <c r="O21" i="131"/>
  <c r="EG26" i="130"/>
  <c r="P21" i="131" s="1"/>
  <c r="O41" i="131"/>
  <c r="EG46" i="130"/>
  <c r="P41" i="131" s="1"/>
  <c r="O38" i="131"/>
  <c r="EG43" i="130"/>
  <c r="P38" i="131" s="1"/>
  <c r="O16" i="131"/>
  <c r="EG21" i="130"/>
  <c r="P16" i="131" s="1"/>
  <c r="K23" i="131"/>
  <c r="EB28" i="130"/>
  <c r="L23" i="131" s="1"/>
  <c r="K43" i="131"/>
  <c r="EB48" i="130"/>
  <c r="L43" i="131" s="1"/>
  <c r="K34" i="131"/>
  <c r="EB39" i="130"/>
  <c r="L34" i="131" s="1"/>
  <c r="K45" i="131"/>
  <c r="EB50" i="130"/>
  <c r="L45" i="131" s="1"/>
  <c r="O27" i="131"/>
  <c r="EG32" i="130"/>
  <c r="P27" i="131" s="1"/>
  <c r="O30" i="131"/>
  <c r="EG35" i="130"/>
  <c r="P30" i="131" s="1"/>
  <c r="O15" i="131"/>
  <c r="EG20" i="130"/>
  <c r="P15" i="131" s="1"/>
  <c r="K31" i="131"/>
  <c r="EB36" i="130"/>
  <c r="L31" i="131" s="1"/>
  <c r="G15" i="139" l="1"/>
  <c r="O9" i="46" s="1"/>
  <c r="CT20" i="138"/>
  <c r="CY20" i="138"/>
  <c r="CP20" i="138"/>
  <c r="G34" i="139"/>
  <c r="O28" i="46" s="1"/>
  <c r="CY39" i="138"/>
  <c r="CT39" i="138"/>
  <c r="CP39" i="138"/>
  <c r="G37" i="139"/>
  <c r="O31" i="46" s="1"/>
  <c r="CY42" i="138"/>
  <c r="CT42" i="138"/>
  <c r="CP42" i="138"/>
  <c r="G40" i="139"/>
  <c r="O34" i="46" s="1"/>
  <c r="CY45" i="138"/>
  <c r="CT45" i="138"/>
  <c r="CP45" i="138"/>
  <c r="G33" i="139"/>
  <c r="O27" i="46" s="1"/>
  <c r="CY38" i="138"/>
  <c r="CT38" i="138"/>
  <c r="CP38" i="138"/>
  <c r="G28" i="139"/>
  <c r="O22" i="46" s="1"/>
  <c r="CY33" i="138"/>
  <c r="CT33" i="138"/>
  <c r="CP33" i="138"/>
  <c r="G38" i="139"/>
  <c r="O32" i="46" s="1"/>
  <c r="CT43" i="138"/>
  <c r="CY43" i="138"/>
  <c r="CP43" i="138"/>
  <c r="G45" i="139"/>
  <c r="O39" i="46" s="1"/>
  <c r="CY50" i="138"/>
  <c r="CT50" i="138"/>
  <c r="CP50" i="138"/>
  <c r="G31" i="139"/>
  <c r="O25" i="46" s="1"/>
  <c r="CT36" i="138"/>
  <c r="CY36" i="138"/>
  <c r="CP36" i="138"/>
  <c r="G24" i="139"/>
  <c r="O18" i="46" s="1"/>
  <c r="CY29" i="138"/>
  <c r="CT29" i="138"/>
  <c r="CP29" i="138"/>
  <c r="G25" i="139"/>
  <c r="O19" i="46" s="1"/>
  <c r="CY30" i="138"/>
  <c r="CT30" i="138"/>
  <c r="CP30" i="138"/>
  <c r="G36" i="139"/>
  <c r="O30" i="46" s="1"/>
  <c r="CT41" i="138"/>
  <c r="CY41" i="138"/>
  <c r="CP41" i="138"/>
  <c r="CT16" i="138"/>
  <c r="CY16" i="138"/>
  <c r="G11" i="139"/>
  <c r="O5" i="46" s="1"/>
  <c r="CP16" i="138"/>
  <c r="G12" i="139"/>
  <c r="O6" i="46" s="1"/>
  <c r="CT17" i="138"/>
  <c r="CY17" i="138"/>
  <c r="CP17" i="138"/>
  <c r="G14" i="139"/>
  <c r="O8" i="46" s="1"/>
  <c r="CT19" i="138"/>
  <c r="CY19" i="138"/>
  <c r="CP19" i="138"/>
  <c r="G44" i="139"/>
  <c r="O38" i="46" s="1"/>
  <c r="CY49" i="138"/>
  <c r="CT49" i="138"/>
  <c r="CP49" i="138"/>
  <c r="CT40" i="138"/>
  <c r="G35" i="139"/>
  <c r="O29" i="46" s="1"/>
  <c r="CY40" i="138"/>
  <c r="CP40" i="138"/>
  <c r="G29" i="139"/>
  <c r="O23" i="46" s="1"/>
  <c r="CY34" i="138"/>
  <c r="CT34" i="138"/>
  <c r="CP34" i="138"/>
  <c r="G42" i="139"/>
  <c r="O36" i="46" s="1"/>
  <c r="CT47" i="138"/>
  <c r="CY47" i="138"/>
  <c r="CP47" i="138"/>
  <c r="G41" i="139"/>
  <c r="O35" i="46" s="1"/>
  <c r="CY46" i="138"/>
  <c r="CT46" i="138"/>
  <c r="CP46" i="138"/>
  <c r="CT32" i="138"/>
  <c r="CY32" i="138"/>
  <c r="G27" i="139"/>
  <c r="O21" i="46" s="1"/>
  <c r="CP32" i="138"/>
  <c r="G20" i="139"/>
  <c r="O14" i="46" s="1"/>
  <c r="CY25" i="138"/>
  <c r="CT25" i="138"/>
  <c r="CP25" i="138"/>
  <c r="G21" i="139"/>
  <c r="O15" i="46" s="1"/>
  <c r="CY26" i="138"/>
  <c r="CT26" i="138"/>
  <c r="CP26" i="138"/>
  <c r="G22" i="139"/>
  <c r="O16" i="46" s="1"/>
  <c r="CT27" i="138"/>
  <c r="CY27" i="138"/>
  <c r="CP27" i="138"/>
  <c r="G9" i="139"/>
  <c r="O3" i="46" s="1"/>
  <c r="CT14" i="138"/>
  <c r="CY14" i="138"/>
  <c r="CO51" i="138"/>
  <c r="AZ44" i="140" s="1"/>
  <c r="CP14" i="138"/>
  <c r="G18" i="139"/>
  <c r="O12" i="46" s="1"/>
  <c r="CT23" i="138"/>
  <c r="CY23" i="138"/>
  <c r="CP23" i="138"/>
  <c r="G32" i="139"/>
  <c r="O26" i="46" s="1"/>
  <c r="CY37" i="138"/>
  <c r="CT37" i="138"/>
  <c r="CP37" i="138"/>
  <c r="G43" i="139"/>
  <c r="O37" i="46" s="1"/>
  <c r="CT48" i="138"/>
  <c r="CY48" i="138"/>
  <c r="CP48" i="138"/>
  <c r="G30" i="139"/>
  <c r="O24" i="46" s="1"/>
  <c r="CT35" i="138"/>
  <c r="CY35" i="138"/>
  <c r="CP35" i="138"/>
  <c r="G23" i="139"/>
  <c r="O17" i="46" s="1"/>
  <c r="CT28" i="138"/>
  <c r="CY28" i="138"/>
  <c r="CP28" i="138"/>
  <c r="G16" i="139"/>
  <c r="O10" i="46" s="1"/>
  <c r="CY21" i="138"/>
  <c r="CT21" i="138"/>
  <c r="CP21" i="138"/>
  <c r="G17" i="139"/>
  <c r="O11" i="46" s="1"/>
  <c r="CY22" i="138"/>
  <c r="CT22" i="138"/>
  <c r="CP22" i="138"/>
  <c r="G39" i="139"/>
  <c r="O33" i="46" s="1"/>
  <c r="CT44" i="138"/>
  <c r="CY44" i="138"/>
  <c r="CP44" i="138"/>
  <c r="G26" i="139"/>
  <c r="O20" i="46" s="1"/>
  <c r="CT31" i="138"/>
  <c r="CY31" i="138"/>
  <c r="CP31" i="138"/>
  <c r="CT24" i="138"/>
  <c r="CY24" i="138"/>
  <c r="G19" i="139"/>
  <c r="O13" i="46" s="1"/>
  <c r="CP24" i="138"/>
  <c r="G10" i="139"/>
  <c r="O4" i="46" s="1"/>
  <c r="CT15" i="138"/>
  <c r="CY15" i="138"/>
  <c r="CP15" i="138"/>
  <c r="G13" i="139"/>
  <c r="O7" i="46" s="1"/>
  <c r="CY18" i="138"/>
  <c r="CT18" i="138"/>
  <c r="CP18" i="138"/>
  <c r="L9" i="131"/>
  <c r="EB51" i="130"/>
  <c r="K46" i="131"/>
  <c r="H14" i="129" s="1"/>
  <c r="R9" i="131"/>
  <c r="EK51" i="130"/>
  <c r="Q9" i="131"/>
  <c r="EI51" i="130"/>
  <c r="P9" i="131"/>
  <c r="EG51" i="130"/>
  <c r="H46" i="131"/>
  <c r="I13" i="129" s="1"/>
  <c r="F17" i="129" s="1"/>
  <c r="O46" i="131"/>
  <c r="H15" i="129" s="1"/>
  <c r="L46" i="131" l="1"/>
  <c r="I14" i="129" s="1"/>
  <c r="P46" i="131"/>
  <c r="I15" i="129" s="1"/>
  <c r="Q46" i="131"/>
  <c r="R46" i="131"/>
  <c r="F19" i="129" s="1"/>
  <c r="O43" i="139"/>
  <c r="Q37" i="46" s="1"/>
  <c r="CZ48" i="138"/>
  <c r="P43" i="139" s="1"/>
  <c r="T37" i="46" s="1"/>
  <c r="H29" i="139"/>
  <c r="R23" i="46" s="1"/>
  <c r="DB34" i="138"/>
  <c r="Q29" i="139" s="1"/>
  <c r="U23" i="46" s="1"/>
  <c r="DD34" i="138"/>
  <c r="R29" i="139" s="1"/>
  <c r="V23" i="46" s="1"/>
  <c r="H24" i="139"/>
  <c r="R18" i="46" s="1"/>
  <c r="DB29" i="138"/>
  <c r="Q24" i="139" s="1"/>
  <c r="U18" i="46" s="1"/>
  <c r="DD29" i="138"/>
  <c r="R24" i="139" s="1"/>
  <c r="V18" i="46" s="1"/>
  <c r="H40" i="139"/>
  <c r="R34" i="46" s="1"/>
  <c r="DB45" i="138"/>
  <c r="Q40" i="139" s="1"/>
  <c r="U34" i="46" s="1"/>
  <c r="DD45" i="138"/>
  <c r="R40" i="139" s="1"/>
  <c r="V34" i="46" s="1"/>
  <c r="O17" i="139"/>
  <c r="Q11" i="46" s="1"/>
  <c r="CZ22" i="138"/>
  <c r="P17" i="139" s="1"/>
  <c r="T11" i="46" s="1"/>
  <c r="K18" i="139"/>
  <c r="P12" i="46" s="1"/>
  <c r="CU23" i="138"/>
  <c r="L18" i="139" s="1"/>
  <c r="S12" i="46" s="1"/>
  <c r="K41" i="139"/>
  <c r="P35" i="46" s="1"/>
  <c r="CU46" i="138"/>
  <c r="L41" i="139" s="1"/>
  <c r="S35" i="46" s="1"/>
  <c r="O36" i="139"/>
  <c r="Q30" i="46" s="1"/>
  <c r="CZ41" i="138"/>
  <c r="P36" i="139" s="1"/>
  <c r="T30" i="46" s="1"/>
  <c r="K28" i="139"/>
  <c r="P22" i="46" s="1"/>
  <c r="CU33" i="138"/>
  <c r="L28" i="139" s="1"/>
  <c r="S22" i="46" s="1"/>
  <c r="K22" i="139"/>
  <c r="P16" i="46" s="1"/>
  <c r="CU27" i="138"/>
  <c r="L22" i="139" s="1"/>
  <c r="S16" i="46" s="1"/>
  <c r="O41" i="139"/>
  <c r="Q35" i="46" s="1"/>
  <c r="CZ46" i="138"/>
  <c r="P41" i="139" s="1"/>
  <c r="T35" i="46" s="1"/>
  <c r="O44" i="139"/>
  <c r="Q38" i="46" s="1"/>
  <c r="CZ49" i="138"/>
  <c r="P44" i="139" s="1"/>
  <c r="T38" i="46" s="1"/>
  <c r="O24" i="139"/>
  <c r="Q18" i="46" s="1"/>
  <c r="CZ29" i="138"/>
  <c r="P24" i="139" s="1"/>
  <c r="T18" i="46" s="1"/>
  <c r="O45" i="139"/>
  <c r="Q39" i="46" s="1"/>
  <c r="CZ50" i="138"/>
  <c r="P45" i="139" s="1"/>
  <c r="T39" i="46" s="1"/>
  <c r="O34" i="139"/>
  <c r="Q28" i="46" s="1"/>
  <c r="CZ39" i="138"/>
  <c r="P34" i="139" s="1"/>
  <c r="T28" i="46" s="1"/>
  <c r="H13" i="139"/>
  <c r="R7" i="46" s="1"/>
  <c r="DB18" i="138"/>
  <c r="Q13" i="139" s="1"/>
  <c r="U7" i="46" s="1"/>
  <c r="DD18" i="138"/>
  <c r="R13" i="139" s="1"/>
  <c r="V7" i="46" s="1"/>
  <c r="H19" i="139"/>
  <c r="R13" i="46" s="1"/>
  <c r="DB24" i="138"/>
  <c r="Q19" i="139" s="1"/>
  <c r="U13" i="46" s="1"/>
  <c r="DD24" i="138"/>
  <c r="R19" i="139" s="1"/>
  <c r="V13" i="46" s="1"/>
  <c r="H39" i="139"/>
  <c r="R33" i="46" s="1"/>
  <c r="DD44" i="138"/>
  <c r="R39" i="139" s="1"/>
  <c r="V33" i="46" s="1"/>
  <c r="DB44" i="138"/>
  <c r="Q39" i="139" s="1"/>
  <c r="U33" i="46" s="1"/>
  <c r="H16" i="139"/>
  <c r="R10" i="46" s="1"/>
  <c r="DB21" i="138"/>
  <c r="Q16" i="139" s="1"/>
  <c r="U10" i="46" s="1"/>
  <c r="DD21" i="138"/>
  <c r="R16" i="139" s="1"/>
  <c r="V10" i="46" s="1"/>
  <c r="H30" i="139"/>
  <c r="R24" i="46" s="1"/>
  <c r="DB35" i="138"/>
  <c r="Q30" i="139" s="1"/>
  <c r="U24" i="46" s="1"/>
  <c r="DD35" i="138"/>
  <c r="R30" i="139" s="1"/>
  <c r="V24" i="46" s="1"/>
  <c r="H32" i="139"/>
  <c r="R26" i="46" s="1"/>
  <c r="DB37" i="138"/>
  <c r="Q32" i="139" s="1"/>
  <c r="U26" i="46" s="1"/>
  <c r="DD37" i="138"/>
  <c r="R32" i="139" s="1"/>
  <c r="V26" i="46" s="1"/>
  <c r="DD14" i="138"/>
  <c r="H9" i="139"/>
  <c r="R3" i="46" s="1"/>
  <c r="DB14" i="138"/>
  <c r="CP51" i="138"/>
  <c r="BR18" i="140" s="1"/>
  <c r="K17" i="139"/>
  <c r="P11" i="46" s="1"/>
  <c r="CU22" i="138"/>
  <c r="L17" i="139" s="1"/>
  <c r="S11" i="46" s="1"/>
  <c r="O18" i="139"/>
  <c r="Q12" i="46" s="1"/>
  <c r="CZ23" i="138"/>
  <c r="P18" i="139" s="1"/>
  <c r="T12" i="46" s="1"/>
  <c r="H41" i="139"/>
  <c r="R35" i="46" s="1"/>
  <c r="DB46" i="138"/>
  <c r="Q41" i="139" s="1"/>
  <c r="U35" i="46" s="1"/>
  <c r="DD46" i="138"/>
  <c r="R41" i="139" s="1"/>
  <c r="V35" i="46" s="1"/>
  <c r="DB41" i="138"/>
  <c r="Q36" i="139" s="1"/>
  <c r="U30" i="46" s="1"/>
  <c r="H36" i="139"/>
  <c r="R30" i="46" s="1"/>
  <c r="DD41" i="138"/>
  <c r="R36" i="139" s="1"/>
  <c r="V30" i="46" s="1"/>
  <c r="H45" i="139"/>
  <c r="R39" i="46" s="1"/>
  <c r="DB50" i="138"/>
  <c r="Q45" i="139" s="1"/>
  <c r="U39" i="46" s="1"/>
  <c r="DD50" i="138"/>
  <c r="R45" i="139" s="1"/>
  <c r="V39" i="46" s="1"/>
  <c r="K26" i="139"/>
  <c r="P20" i="46" s="1"/>
  <c r="CU31" i="138"/>
  <c r="L26" i="139" s="1"/>
  <c r="S20" i="46" s="1"/>
  <c r="K43" i="139"/>
  <c r="P37" i="46" s="1"/>
  <c r="CU48" i="138"/>
  <c r="L43" i="139" s="1"/>
  <c r="S37" i="46" s="1"/>
  <c r="K20" i="139"/>
  <c r="P14" i="46" s="1"/>
  <c r="CU25" i="138"/>
  <c r="L20" i="139" s="1"/>
  <c r="S14" i="46" s="1"/>
  <c r="K44" i="139"/>
  <c r="P38" i="46" s="1"/>
  <c r="CU49" i="138"/>
  <c r="L44" i="139" s="1"/>
  <c r="S38" i="46" s="1"/>
  <c r="K24" i="139"/>
  <c r="P18" i="46" s="1"/>
  <c r="CU29" i="138"/>
  <c r="L24" i="139" s="1"/>
  <c r="S18" i="46" s="1"/>
  <c r="K34" i="139"/>
  <c r="P28" i="46" s="1"/>
  <c r="CU39" i="138"/>
  <c r="L34" i="139" s="1"/>
  <c r="S28" i="46" s="1"/>
  <c r="O20" i="139"/>
  <c r="Q14" i="46" s="1"/>
  <c r="CZ25" i="138"/>
  <c r="P20" i="139" s="1"/>
  <c r="T14" i="46" s="1"/>
  <c r="K12" i="139"/>
  <c r="P6" i="46" s="1"/>
  <c r="CU17" i="138"/>
  <c r="L12" i="139" s="1"/>
  <c r="S6" i="46" s="1"/>
  <c r="O40" i="139"/>
  <c r="Q34" i="46" s="1"/>
  <c r="CZ45" i="138"/>
  <c r="P40" i="139" s="1"/>
  <c r="T34" i="46" s="1"/>
  <c r="O39" i="139"/>
  <c r="Q33" i="46" s="1"/>
  <c r="CZ44" i="138"/>
  <c r="P39" i="139" s="1"/>
  <c r="T33" i="46" s="1"/>
  <c r="K16" i="139"/>
  <c r="P10" i="46" s="1"/>
  <c r="CU21" i="138"/>
  <c r="L16" i="139" s="1"/>
  <c r="S10" i="46" s="1"/>
  <c r="O30" i="139"/>
  <c r="Q24" i="46" s="1"/>
  <c r="CZ35" i="138"/>
  <c r="P30" i="139" s="1"/>
  <c r="T24" i="46" s="1"/>
  <c r="K32" i="139"/>
  <c r="P26" i="46" s="1"/>
  <c r="CU37" i="138"/>
  <c r="L32" i="139" s="1"/>
  <c r="S26" i="46" s="1"/>
  <c r="H21" i="139"/>
  <c r="R15" i="46" s="1"/>
  <c r="DB26" i="138"/>
  <c r="Q21" i="139" s="1"/>
  <c r="U15" i="46" s="1"/>
  <c r="DD26" i="138"/>
  <c r="R21" i="139" s="1"/>
  <c r="V15" i="46" s="1"/>
  <c r="H27" i="139"/>
  <c r="R21" i="46" s="1"/>
  <c r="DB32" i="138"/>
  <c r="Q27" i="139" s="1"/>
  <c r="U21" i="46" s="1"/>
  <c r="DD32" i="138"/>
  <c r="R27" i="139" s="1"/>
  <c r="V21" i="46" s="1"/>
  <c r="H42" i="139"/>
  <c r="R36" i="46" s="1"/>
  <c r="DB47" i="138"/>
  <c r="Q42" i="139" s="1"/>
  <c r="U36" i="46" s="1"/>
  <c r="DD47" i="138"/>
  <c r="R42" i="139" s="1"/>
  <c r="V36" i="46" s="1"/>
  <c r="H35" i="139"/>
  <c r="R29" i="46" s="1"/>
  <c r="DB40" i="138"/>
  <c r="Q35" i="139" s="1"/>
  <c r="U29" i="46" s="1"/>
  <c r="DD40" i="138"/>
  <c r="R35" i="139" s="1"/>
  <c r="V29" i="46" s="1"/>
  <c r="H14" i="139"/>
  <c r="R8" i="46" s="1"/>
  <c r="DB19" i="138"/>
  <c r="Q14" i="139" s="1"/>
  <c r="U8" i="46" s="1"/>
  <c r="DD19" i="138"/>
  <c r="R14" i="139" s="1"/>
  <c r="V8" i="46" s="1"/>
  <c r="H11" i="139"/>
  <c r="R5" i="46" s="1"/>
  <c r="DB16" i="138"/>
  <c r="Q11" i="139" s="1"/>
  <c r="U5" i="46" s="1"/>
  <c r="DD16" i="138"/>
  <c r="R11" i="139" s="1"/>
  <c r="V5" i="46" s="1"/>
  <c r="H25" i="139"/>
  <c r="R19" i="46" s="1"/>
  <c r="DB30" i="138"/>
  <c r="Q25" i="139" s="1"/>
  <c r="U19" i="46" s="1"/>
  <c r="DD30" i="138"/>
  <c r="R25" i="139" s="1"/>
  <c r="V19" i="46" s="1"/>
  <c r="H31" i="139"/>
  <c r="R25" i="46" s="1"/>
  <c r="DB36" i="138"/>
  <c r="Q31" i="139" s="1"/>
  <c r="U25" i="46" s="1"/>
  <c r="DD36" i="138"/>
  <c r="R31" i="139" s="1"/>
  <c r="V25" i="46" s="1"/>
  <c r="H38" i="139"/>
  <c r="R32" i="46" s="1"/>
  <c r="DB43" i="138"/>
  <c r="Q38" i="139" s="1"/>
  <c r="U32" i="46" s="1"/>
  <c r="DD43" i="138"/>
  <c r="R38" i="139" s="1"/>
  <c r="V32" i="46" s="1"/>
  <c r="H33" i="139"/>
  <c r="R27" i="46" s="1"/>
  <c r="DB38" i="138"/>
  <c r="Q33" i="139" s="1"/>
  <c r="U27" i="46" s="1"/>
  <c r="DD38" i="138"/>
  <c r="R33" i="139" s="1"/>
  <c r="V27" i="46" s="1"/>
  <c r="H37" i="139"/>
  <c r="R31" i="46" s="1"/>
  <c r="DD42" i="138"/>
  <c r="R37" i="139" s="1"/>
  <c r="V31" i="46" s="1"/>
  <c r="DB42" i="138"/>
  <c r="Q37" i="139" s="1"/>
  <c r="U31" i="46" s="1"/>
  <c r="H15" i="139"/>
  <c r="R9" i="46" s="1"/>
  <c r="DB20" i="138"/>
  <c r="Q15" i="139" s="1"/>
  <c r="U9" i="46" s="1"/>
  <c r="DD20" i="138"/>
  <c r="R15" i="139" s="1"/>
  <c r="V9" i="46" s="1"/>
  <c r="O26" i="139"/>
  <c r="Q20" i="46" s="1"/>
  <c r="CZ31" i="138"/>
  <c r="P26" i="139" s="1"/>
  <c r="T20" i="46" s="1"/>
  <c r="H22" i="139"/>
  <c r="R16" i="46" s="1"/>
  <c r="DB27" i="138"/>
  <c r="Q22" i="139" s="1"/>
  <c r="U16" i="46" s="1"/>
  <c r="DD27" i="138"/>
  <c r="R22" i="139" s="1"/>
  <c r="V16" i="46" s="1"/>
  <c r="H44" i="139"/>
  <c r="R38" i="46" s="1"/>
  <c r="DB49" i="138"/>
  <c r="Q44" i="139" s="1"/>
  <c r="U38" i="46" s="1"/>
  <c r="DD49" i="138"/>
  <c r="R44" i="139" s="1"/>
  <c r="V38" i="46" s="1"/>
  <c r="DB33" i="138"/>
  <c r="Q28" i="139" s="1"/>
  <c r="U22" i="46" s="1"/>
  <c r="H28" i="139"/>
  <c r="R22" i="46" s="1"/>
  <c r="DD33" i="138"/>
  <c r="R28" i="139" s="1"/>
  <c r="V22" i="46" s="1"/>
  <c r="K10" i="139"/>
  <c r="P4" i="46" s="1"/>
  <c r="CU15" i="138"/>
  <c r="L10" i="139" s="1"/>
  <c r="S4" i="46" s="1"/>
  <c r="K23" i="139"/>
  <c r="P17" i="46" s="1"/>
  <c r="CU28" i="138"/>
  <c r="L23" i="139" s="1"/>
  <c r="S17" i="46" s="1"/>
  <c r="O22" i="139"/>
  <c r="Q16" i="46" s="1"/>
  <c r="CZ27" i="138"/>
  <c r="P22" i="139" s="1"/>
  <c r="T16" i="46" s="1"/>
  <c r="K29" i="139"/>
  <c r="P23" i="46" s="1"/>
  <c r="CU34" i="138"/>
  <c r="L29" i="139" s="1"/>
  <c r="S23" i="46" s="1"/>
  <c r="O12" i="139"/>
  <c r="Q6" i="46" s="1"/>
  <c r="CZ17" i="138"/>
  <c r="P12" i="139" s="1"/>
  <c r="T6" i="46" s="1"/>
  <c r="K45" i="139"/>
  <c r="P39" i="46" s="1"/>
  <c r="CU50" i="138"/>
  <c r="L45" i="139" s="1"/>
  <c r="S39" i="46" s="1"/>
  <c r="K40" i="139"/>
  <c r="P34" i="46" s="1"/>
  <c r="CU45" i="138"/>
  <c r="L40" i="139" s="1"/>
  <c r="S34" i="46" s="1"/>
  <c r="O29" i="139"/>
  <c r="Q23" i="46" s="1"/>
  <c r="CZ34" i="138"/>
  <c r="P29" i="139" s="1"/>
  <c r="T23" i="46" s="1"/>
  <c r="K36" i="139"/>
  <c r="P30" i="46" s="1"/>
  <c r="CU41" i="138"/>
  <c r="L36" i="139" s="1"/>
  <c r="S30" i="46" s="1"/>
  <c r="O28" i="139"/>
  <c r="Q22" i="46" s="1"/>
  <c r="CZ33" i="138"/>
  <c r="P28" i="139" s="1"/>
  <c r="T22" i="46" s="1"/>
  <c r="K13" i="139"/>
  <c r="P7" i="46" s="1"/>
  <c r="CU18" i="138"/>
  <c r="L13" i="139" s="1"/>
  <c r="S7" i="46" s="1"/>
  <c r="O13" i="139"/>
  <c r="Q7" i="46" s="1"/>
  <c r="CZ18" i="138"/>
  <c r="P13" i="139" s="1"/>
  <c r="T7" i="46" s="1"/>
  <c r="O19" i="139"/>
  <c r="Q13" i="46" s="1"/>
  <c r="CZ24" i="138"/>
  <c r="P19" i="139" s="1"/>
  <c r="T13" i="46" s="1"/>
  <c r="K39" i="139"/>
  <c r="P33" i="46" s="1"/>
  <c r="CU44" i="138"/>
  <c r="L39" i="139" s="1"/>
  <c r="S33" i="46" s="1"/>
  <c r="O16" i="139"/>
  <c r="Q10" i="46" s="1"/>
  <c r="CZ21" i="138"/>
  <c r="P16" i="139" s="1"/>
  <c r="T10" i="46" s="1"/>
  <c r="K30" i="139"/>
  <c r="P24" i="46" s="1"/>
  <c r="CU35" i="138"/>
  <c r="L30" i="139" s="1"/>
  <c r="S24" i="46" s="1"/>
  <c r="O32" i="139"/>
  <c r="Q26" i="46" s="1"/>
  <c r="CZ37" i="138"/>
  <c r="P32" i="139" s="1"/>
  <c r="T26" i="46" s="1"/>
  <c r="O9" i="139"/>
  <c r="Q3" i="46" s="1"/>
  <c r="CY51" i="138"/>
  <c r="CZ14" i="138"/>
  <c r="K21" i="139"/>
  <c r="P15" i="46" s="1"/>
  <c r="CU26" i="138"/>
  <c r="L21" i="139" s="1"/>
  <c r="S15" i="46" s="1"/>
  <c r="O42" i="139"/>
  <c r="Q36" i="46" s="1"/>
  <c r="CZ47" i="138"/>
  <c r="P42" i="139" s="1"/>
  <c r="T36" i="46" s="1"/>
  <c r="O35" i="139"/>
  <c r="Q29" i="46" s="1"/>
  <c r="CZ40" i="138"/>
  <c r="P35" i="139" s="1"/>
  <c r="T29" i="46" s="1"/>
  <c r="O14" i="139"/>
  <c r="Q8" i="46" s="1"/>
  <c r="CZ19" i="138"/>
  <c r="P14" i="139" s="1"/>
  <c r="T8" i="46" s="1"/>
  <c r="K25" i="139"/>
  <c r="P19" i="46" s="1"/>
  <c r="CU30" i="138"/>
  <c r="L25" i="139" s="1"/>
  <c r="S19" i="46" s="1"/>
  <c r="O31" i="139"/>
  <c r="Q25" i="46" s="1"/>
  <c r="CZ36" i="138"/>
  <c r="P31" i="139" s="1"/>
  <c r="T25" i="46" s="1"/>
  <c r="O38" i="139"/>
  <c r="Q32" i="46" s="1"/>
  <c r="CZ43" i="138"/>
  <c r="P38" i="139" s="1"/>
  <c r="T32" i="46" s="1"/>
  <c r="K33" i="139"/>
  <c r="P27" i="46" s="1"/>
  <c r="CU38" i="138"/>
  <c r="L33" i="139" s="1"/>
  <c r="S27" i="46" s="1"/>
  <c r="K37" i="139"/>
  <c r="P31" i="46" s="1"/>
  <c r="CU42" i="138"/>
  <c r="L37" i="139" s="1"/>
  <c r="S31" i="46" s="1"/>
  <c r="O15" i="139"/>
  <c r="Q9" i="46" s="1"/>
  <c r="CZ20" i="138"/>
  <c r="P15" i="139" s="1"/>
  <c r="T9" i="46" s="1"/>
  <c r="O10" i="139"/>
  <c r="Q4" i="46" s="1"/>
  <c r="CZ15" i="138"/>
  <c r="P10" i="139" s="1"/>
  <c r="T4" i="46" s="1"/>
  <c r="K15" i="139"/>
  <c r="P9" i="46" s="1"/>
  <c r="CU20" i="138"/>
  <c r="L15" i="139" s="1"/>
  <c r="S9" i="46" s="1"/>
  <c r="O23" i="139"/>
  <c r="Q17" i="46" s="1"/>
  <c r="CZ28" i="138"/>
  <c r="P23" i="139" s="1"/>
  <c r="T17" i="46" s="1"/>
  <c r="H20" i="139"/>
  <c r="R14" i="46" s="1"/>
  <c r="DB25" i="138"/>
  <c r="Q20" i="139" s="1"/>
  <c r="U14" i="46" s="1"/>
  <c r="DD25" i="138"/>
  <c r="R20" i="139" s="1"/>
  <c r="V14" i="46" s="1"/>
  <c r="H12" i="139"/>
  <c r="R6" i="46" s="1"/>
  <c r="DD17" i="138"/>
  <c r="R12" i="139" s="1"/>
  <c r="V6" i="46" s="1"/>
  <c r="DB17" i="138"/>
  <c r="Q12" i="139" s="1"/>
  <c r="U6" i="46" s="1"/>
  <c r="H34" i="139"/>
  <c r="R28" i="46" s="1"/>
  <c r="DB39" i="138"/>
  <c r="Q34" i="139" s="1"/>
  <c r="U28" i="46" s="1"/>
  <c r="DD39" i="138"/>
  <c r="R34" i="139" s="1"/>
  <c r="V28" i="46" s="1"/>
  <c r="K19" i="139"/>
  <c r="P13" i="46" s="1"/>
  <c r="CU24" i="138"/>
  <c r="L19" i="139" s="1"/>
  <c r="S13" i="46" s="1"/>
  <c r="K9" i="139"/>
  <c r="P3" i="46" s="1"/>
  <c r="CT51" i="138"/>
  <c r="CU14" i="138"/>
  <c r="O21" i="139"/>
  <c r="Q15" i="46" s="1"/>
  <c r="CZ26" i="138"/>
  <c r="P21" i="139" s="1"/>
  <c r="T15" i="46" s="1"/>
  <c r="O27" i="139"/>
  <c r="Q21" i="46" s="1"/>
  <c r="CZ32" i="138"/>
  <c r="P27" i="139" s="1"/>
  <c r="T21" i="46" s="1"/>
  <c r="K42" i="139"/>
  <c r="P36" i="46" s="1"/>
  <c r="CU47" i="138"/>
  <c r="L42" i="139" s="1"/>
  <c r="S36" i="46" s="1"/>
  <c r="K14" i="139"/>
  <c r="P8" i="46" s="1"/>
  <c r="CU19" i="138"/>
  <c r="L14" i="139" s="1"/>
  <c r="S8" i="46" s="1"/>
  <c r="O11" i="139"/>
  <c r="Q5" i="46" s="1"/>
  <c r="CZ16" i="138"/>
  <c r="P11" i="139" s="1"/>
  <c r="T5" i="46" s="1"/>
  <c r="O25" i="139"/>
  <c r="Q19" i="46" s="1"/>
  <c r="CZ30" i="138"/>
  <c r="P25" i="139" s="1"/>
  <c r="T19" i="46" s="1"/>
  <c r="K31" i="139"/>
  <c r="P25" i="46" s="1"/>
  <c r="CU36" i="138"/>
  <c r="L31" i="139" s="1"/>
  <c r="S25" i="46" s="1"/>
  <c r="K38" i="139"/>
  <c r="P32" i="46" s="1"/>
  <c r="CU43" i="138"/>
  <c r="L38" i="139" s="1"/>
  <c r="S32" i="46" s="1"/>
  <c r="O33" i="139"/>
  <c r="Q27" i="46" s="1"/>
  <c r="CZ38" i="138"/>
  <c r="P33" i="139" s="1"/>
  <c r="T27" i="46" s="1"/>
  <c r="O37" i="139"/>
  <c r="Q31" i="46" s="1"/>
  <c r="CZ42" i="138"/>
  <c r="P37" i="139" s="1"/>
  <c r="T31" i="46" s="1"/>
  <c r="H10" i="139"/>
  <c r="R4" i="46" s="1"/>
  <c r="DB15" i="138"/>
  <c r="Q10" i="139" s="1"/>
  <c r="U4" i="46" s="1"/>
  <c r="DD15" i="138"/>
  <c r="R10" i="139" s="1"/>
  <c r="V4" i="46" s="1"/>
  <c r="H26" i="139"/>
  <c r="R20" i="46" s="1"/>
  <c r="DB31" i="138"/>
  <c r="Q26" i="139" s="1"/>
  <c r="U20" i="46" s="1"/>
  <c r="DD31" i="138"/>
  <c r="R26" i="139" s="1"/>
  <c r="V20" i="46" s="1"/>
  <c r="H17" i="139"/>
  <c r="R11" i="46" s="1"/>
  <c r="DB22" i="138"/>
  <c r="Q17" i="139" s="1"/>
  <c r="U11" i="46" s="1"/>
  <c r="DD22" i="138"/>
  <c r="R17" i="139" s="1"/>
  <c r="V11" i="46" s="1"/>
  <c r="H23" i="139"/>
  <c r="R17" i="46" s="1"/>
  <c r="DB28" i="138"/>
  <c r="Q23" i="139" s="1"/>
  <c r="U17" i="46" s="1"/>
  <c r="DD28" i="138"/>
  <c r="R23" i="139" s="1"/>
  <c r="V17" i="46" s="1"/>
  <c r="H43" i="139"/>
  <c r="R37" i="46" s="1"/>
  <c r="DD48" i="138"/>
  <c r="R43" i="139" s="1"/>
  <c r="V37" i="46" s="1"/>
  <c r="DB48" i="138"/>
  <c r="Q43" i="139" s="1"/>
  <c r="U37" i="46" s="1"/>
  <c r="H18" i="139"/>
  <c r="R12" i="46" s="1"/>
  <c r="DB23" i="138"/>
  <c r="Q18" i="139" s="1"/>
  <c r="U12" i="46" s="1"/>
  <c r="DD23" i="138"/>
  <c r="R18" i="139" s="1"/>
  <c r="V12" i="46" s="1"/>
  <c r="G46" i="139"/>
  <c r="H14" i="137" s="1"/>
  <c r="K27" i="139"/>
  <c r="P21" i="46" s="1"/>
  <c r="CU32" i="138"/>
  <c r="L27" i="139" s="1"/>
  <c r="S21" i="46" s="1"/>
  <c r="K35" i="139"/>
  <c r="P29" i="46" s="1"/>
  <c r="CU40" i="138"/>
  <c r="L35" i="139" s="1"/>
  <c r="S29" i="46" s="1"/>
  <c r="K11" i="139"/>
  <c r="P5" i="46" s="1"/>
  <c r="CU16" i="138"/>
  <c r="L11" i="139" s="1"/>
  <c r="S5" i="46" s="1"/>
  <c r="O40" i="46"/>
  <c r="K46" i="139" l="1"/>
  <c r="H15" i="137" s="1"/>
  <c r="O46" i="139"/>
  <c r="H16" i="137" s="1"/>
  <c r="Q9" i="139"/>
  <c r="DB51" i="138"/>
  <c r="H46" i="139"/>
  <c r="I14" i="137" s="1"/>
  <c r="R9" i="139"/>
  <c r="DD51" i="138"/>
  <c r="P9" i="139"/>
  <c r="CZ51" i="138"/>
  <c r="L9" i="139"/>
  <c r="CU51" i="138"/>
  <c r="R46" i="139" l="1"/>
  <c r="F21" i="137" s="1"/>
  <c r="V3" i="46"/>
  <c r="Q46" i="139"/>
  <c r="U3" i="46"/>
  <c r="P46" i="139"/>
  <c r="I16" i="137" s="1"/>
  <c r="T3" i="46"/>
  <c r="L46" i="139"/>
  <c r="I15" i="137" s="1"/>
  <c r="S3" i="46"/>
  <c r="F18" i="137"/>
  <c r="F19" i="137"/>
  <c r="R40" i="46"/>
  <c r="P40" i="46"/>
  <c r="Q40" i="46"/>
  <c r="T40" i="46" l="1"/>
  <c r="S40" i="46"/>
  <c r="V40" i="46" l="1"/>
  <c r="U40" i="46"/>
</calcChain>
</file>

<file path=xl/sharedStrings.xml><?xml version="1.0" encoding="utf-8"?>
<sst xmlns="http://schemas.openxmlformats.org/spreadsheetml/2006/main" count="1966" uniqueCount="680">
  <si>
    <t>鉱業</t>
  </si>
  <si>
    <t>飲食料品</t>
  </si>
  <si>
    <t>繊維製品</t>
  </si>
  <si>
    <t>パルプ・紙・木製品</t>
  </si>
  <si>
    <t>化学製品</t>
  </si>
  <si>
    <t>石油・石炭製品</t>
  </si>
  <si>
    <t>窯業・土石製品</t>
  </si>
  <si>
    <t>鉄鋼</t>
  </si>
  <si>
    <t>非鉄金属</t>
  </si>
  <si>
    <t>金属製品</t>
  </si>
  <si>
    <t>電気機械</t>
  </si>
  <si>
    <t>電子部品</t>
  </si>
  <si>
    <t>輸送機械</t>
  </si>
  <si>
    <t>その他の製造工業製品</t>
  </si>
  <si>
    <t>建設</t>
  </si>
  <si>
    <t>電力・ガス・熱供給</t>
  </si>
  <si>
    <t>商業</t>
  </si>
  <si>
    <t>金融・保険</t>
  </si>
  <si>
    <t>不動産</t>
  </si>
  <si>
    <t>情報通信</t>
  </si>
  <si>
    <t>公務</t>
  </si>
  <si>
    <t>教育・研究</t>
  </si>
  <si>
    <t>対事業所サービス</t>
  </si>
  <si>
    <t>対個人サービス</t>
  </si>
  <si>
    <t>事務用品</t>
  </si>
  <si>
    <t>分類不明</t>
  </si>
  <si>
    <t>水道</t>
  </si>
  <si>
    <t>廃棄物処理</t>
  </si>
  <si>
    <t>医療・福祉</t>
  </si>
  <si>
    <t>運輸・郵便</t>
  </si>
  <si>
    <t>内生部門計</t>
  </si>
  <si>
    <t>ＳＲＣ住宅</t>
  </si>
  <si>
    <t>Ｓ在来住宅</t>
  </si>
  <si>
    <t>Ｓ量産住宅</t>
  </si>
  <si>
    <t>非住宅建築</t>
  </si>
  <si>
    <t>木造事務所</t>
  </si>
  <si>
    <t>非住宅建築
（非木造）</t>
  </si>
  <si>
    <t>ＳＲＣ工場</t>
  </si>
  <si>
    <t>ＲＣ事務所</t>
  </si>
  <si>
    <t>ＣＢ非住宅</t>
  </si>
  <si>
    <t>河川・下水
道・その他
の公共事業</t>
  </si>
  <si>
    <t>港湾・漁港</t>
  </si>
  <si>
    <t>11</t>
  </si>
  <si>
    <t>15</t>
  </si>
  <si>
    <t>16</t>
  </si>
  <si>
    <t>20</t>
  </si>
  <si>
    <t>21</t>
  </si>
  <si>
    <t>22</t>
  </si>
  <si>
    <t>25</t>
  </si>
  <si>
    <t>26</t>
  </si>
  <si>
    <t>27</t>
  </si>
  <si>
    <t>28</t>
  </si>
  <si>
    <t>29</t>
  </si>
  <si>
    <t>30</t>
  </si>
  <si>
    <t>31</t>
  </si>
  <si>
    <t>32</t>
  </si>
  <si>
    <t>33</t>
  </si>
  <si>
    <t>34</t>
  </si>
  <si>
    <t>35</t>
  </si>
  <si>
    <t>39</t>
  </si>
  <si>
    <t>建築</t>
  </si>
  <si>
    <t>01</t>
  </si>
  <si>
    <t>06</t>
  </si>
  <si>
    <t>その他</t>
    <rPh sb="2" eb="3">
      <t>タ</t>
    </rPh>
    <phoneticPr fontId="24"/>
  </si>
  <si>
    <t>はん用機械</t>
  </si>
  <si>
    <t>生産用機械</t>
  </si>
  <si>
    <t>業務用機械</t>
  </si>
  <si>
    <t>公共事業</t>
  </si>
  <si>
    <t>他に分類されない会員制団体</t>
  </si>
  <si>
    <t>住宅建築</t>
  </si>
  <si>
    <t>生産誘発額</t>
  </si>
  <si>
    <t>プラスチック・ゴム製品</t>
  </si>
  <si>
    <t>情報通信機器</t>
  </si>
  <si>
    <t>合計</t>
  </si>
  <si>
    <t>直接効果</t>
  </si>
  <si>
    <t>合計</t>
    <rPh sb="0" eb="2">
      <t>ゴウケイ</t>
    </rPh>
    <phoneticPr fontId="39"/>
  </si>
  <si>
    <t>その他</t>
    <rPh sb="2" eb="3">
      <t>タ</t>
    </rPh>
    <phoneticPr fontId="39"/>
  </si>
  <si>
    <t>輸送機械</t>
    <rPh sb="0" eb="2">
      <t>ユソウ</t>
    </rPh>
    <rPh sb="2" eb="4">
      <t>キカイ</t>
    </rPh>
    <phoneticPr fontId="39"/>
  </si>
  <si>
    <t>情報通信機器</t>
    <rPh sb="0" eb="2">
      <t>ジョウホウ</t>
    </rPh>
    <rPh sb="2" eb="4">
      <t>ツウシン</t>
    </rPh>
    <rPh sb="4" eb="6">
      <t>キキ</t>
    </rPh>
    <phoneticPr fontId="39"/>
  </si>
  <si>
    <t>電気機械</t>
    <rPh sb="0" eb="2">
      <t>デンキ</t>
    </rPh>
    <rPh sb="2" eb="4">
      <t>キカイ</t>
    </rPh>
    <phoneticPr fontId="39"/>
  </si>
  <si>
    <t>業務用機械</t>
    <rPh sb="0" eb="3">
      <t>ギョウムヨウ</t>
    </rPh>
    <rPh sb="3" eb="5">
      <t>キカイ</t>
    </rPh>
    <phoneticPr fontId="39"/>
  </si>
  <si>
    <t>生産用機械</t>
    <rPh sb="0" eb="3">
      <t>セイサンヨウ</t>
    </rPh>
    <rPh sb="3" eb="5">
      <t>キカイ</t>
    </rPh>
    <phoneticPr fontId="39"/>
  </si>
  <si>
    <t>はん用機械</t>
    <rPh sb="2" eb="3">
      <t>ヨウ</t>
    </rPh>
    <rPh sb="3" eb="5">
      <t>キカイ</t>
    </rPh>
    <phoneticPr fontId="39"/>
  </si>
  <si>
    <t>設備投資</t>
    <rPh sb="0" eb="2">
      <t>セツビ</t>
    </rPh>
    <rPh sb="2" eb="4">
      <t>トウシ</t>
    </rPh>
    <phoneticPr fontId="39"/>
  </si>
  <si>
    <t>その他の土木建設</t>
    <rPh sb="2" eb="3">
      <t>タ</t>
    </rPh>
    <rPh sb="4" eb="6">
      <t>ドボク</t>
    </rPh>
    <rPh sb="6" eb="8">
      <t>ケンセツ</t>
    </rPh>
    <phoneticPr fontId="39"/>
  </si>
  <si>
    <t>電気通信施設建設</t>
    <rPh sb="0" eb="2">
      <t>デンキ</t>
    </rPh>
    <rPh sb="2" eb="4">
      <t>ツウシン</t>
    </rPh>
    <rPh sb="4" eb="6">
      <t>シセツ</t>
    </rPh>
    <rPh sb="6" eb="8">
      <t>ケンセツ</t>
    </rPh>
    <phoneticPr fontId="39"/>
  </si>
  <si>
    <t>電力施設建設</t>
    <rPh sb="0" eb="2">
      <t>デンリョク</t>
    </rPh>
    <rPh sb="2" eb="4">
      <t>シセツ</t>
    </rPh>
    <rPh sb="4" eb="6">
      <t>ケンセツ</t>
    </rPh>
    <phoneticPr fontId="39"/>
  </si>
  <si>
    <t>建設</t>
    <rPh sb="0" eb="2">
      <t>ケンセツ</t>
    </rPh>
    <phoneticPr fontId="39"/>
  </si>
  <si>
    <t>その他の建築</t>
    <rPh sb="2" eb="3">
      <t>タ</t>
    </rPh>
    <rPh sb="4" eb="6">
      <t>ケンチク</t>
    </rPh>
    <phoneticPr fontId="39"/>
  </si>
  <si>
    <t>S事務所</t>
  </si>
  <si>
    <t>S工場</t>
  </si>
  <si>
    <t>ＲＣ工場</t>
  </si>
  <si>
    <t>ＳＲＣ事務所</t>
  </si>
  <si>
    <t>建築</t>
    <rPh sb="0" eb="2">
      <t>ケンチク</t>
    </rPh>
    <phoneticPr fontId="39"/>
  </si>
  <si>
    <t>建設投資</t>
    <rPh sb="0" eb="2">
      <t>ケンセツ</t>
    </rPh>
    <rPh sb="2" eb="4">
      <t>トウシ</t>
    </rPh>
    <phoneticPr fontId="39"/>
  </si>
  <si>
    <t>生産誘発額</t>
    <rPh sb="0" eb="2">
      <t>セイサン</t>
    </rPh>
    <rPh sb="2" eb="4">
      <t>ユウハツ</t>
    </rPh>
    <rPh sb="4" eb="5">
      <t>ガク</t>
    </rPh>
    <phoneticPr fontId="39"/>
  </si>
  <si>
    <t>雇用者所得誘発額</t>
    <phoneticPr fontId="39"/>
  </si>
  <si>
    <t>粗付加価値誘発額</t>
    <rPh sb="0" eb="1">
      <t>アラ</t>
    </rPh>
    <rPh sb="1" eb="3">
      <t>フカ</t>
    </rPh>
    <rPh sb="3" eb="5">
      <t>カチ</t>
    </rPh>
    <rPh sb="5" eb="7">
      <t>ユウハツ</t>
    </rPh>
    <rPh sb="7" eb="8">
      <t>ガク</t>
    </rPh>
    <phoneticPr fontId="39"/>
  </si>
  <si>
    <t>（百万円）</t>
    <rPh sb="1" eb="4">
      <t>ヒャクマンエン</t>
    </rPh>
    <phoneticPr fontId="39"/>
  </si>
  <si>
    <t>新規投資額（最終需要増加額）</t>
    <rPh sb="0" eb="2">
      <t>シンキ</t>
    </rPh>
    <rPh sb="2" eb="4">
      <t>トウシ</t>
    </rPh>
    <rPh sb="4" eb="5">
      <t>ガク</t>
    </rPh>
    <rPh sb="6" eb="8">
      <t>サイシュウ</t>
    </rPh>
    <rPh sb="8" eb="10">
      <t>ジュヨウ</t>
    </rPh>
    <rPh sb="10" eb="12">
      <t>ゾウカ</t>
    </rPh>
    <rPh sb="12" eb="13">
      <t>ガク</t>
    </rPh>
    <phoneticPr fontId="39"/>
  </si>
  <si>
    <t>総合効果</t>
    <rPh sb="0" eb="2">
      <t>ソウゴウ</t>
    </rPh>
    <rPh sb="2" eb="4">
      <t>コウカ</t>
    </rPh>
    <phoneticPr fontId="39"/>
  </si>
  <si>
    <t>第1次波及効果</t>
    <rPh sb="0" eb="1">
      <t>ダイ</t>
    </rPh>
    <rPh sb="2" eb="3">
      <t>ジ</t>
    </rPh>
    <rPh sb="3" eb="5">
      <t>ハキュウ</t>
    </rPh>
    <rPh sb="5" eb="7">
      <t>コウカ</t>
    </rPh>
    <phoneticPr fontId="39"/>
  </si>
  <si>
    <t>直接効果</t>
    <rPh sb="0" eb="2">
      <t>チョクセツ</t>
    </rPh>
    <rPh sb="2" eb="4">
      <t>コウカ</t>
    </rPh>
    <phoneticPr fontId="39"/>
  </si>
  <si>
    <t>生産増加</t>
    <rPh sb="0" eb="2">
      <t>セイサン</t>
    </rPh>
    <rPh sb="2" eb="4">
      <t>ゾウカ</t>
    </rPh>
    <phoneticPr fontId="24"/>
  </si>
  <si>
    <t>継続的最終需要増加額（平均、年間、百万円）</t>
    <rPh sb="0" eb="2">
      <t>ケイゾク</t>
    </rPh>
    <rPh sb="2" eb="3">
      <t>テキ</t>
    </rPh>
    <rPh sb="3" eb="5">
      <t>サイシュウ</t>
    </rPh>
    <rPh sb="5" eb="7">
      <t>ジュヨウ</t>
    </rPh>
    <rPh sb="7" eb="9">
      <t>ゾウカ</t>
    </rPh>
    <rPh sb="9" eb="10">
      <t>ガク</t>
    </rPh>
    <rPh sb="11" eb="13">
      <t>ヘイキン</t>
    </rPh>
    <rPh sb="14" eb="16">
      <t>ネンカン</t>
    </rPh>
    <rPh sb="17" eb="20">
      <t>ヒャクマンエン</t>
    </rPh>
    <phoneticPr fontId="24"/>
  </si>
  <si>
    <t>産業連関分析ファイル</t>
    <rPh sb="0" eb="2">
      <t>サンギョウ</t>
    </rPh>
    <rPh sb="2" eb="4">
      <t>レンカン</t>
    </rPh>
    <rPh sb="4" eb="6">
      <t>ブンセキ</t>
    </rPh>
    <phoneticPr fontId="24"/>
  </si>
  <si>
    <t>土地造成</t>
  </si>
  <si>
    <t>農林関係公共事業</t>
  </si>
  <si>
    <t>災害復旧</t>
  </si>
  <si>
    <t>公園</t>
  </si>
  <si>
    <t>下水道</t>
  </si>
  <si>
    <t>河川改修</t>
  </si>
  <si>
    <t>治水</t>
  </si>
  <si>
    <t>区画整理</t>
  </si>
  <si>
    <t>有料道路</t>
  </si>
  <si>
    <t>一般道路</t>
  </si>
  <si>
    <t>道路</t>
  </si>
  <si>
    <t>Ｓ事務所</t>
  </si>
  <si>
    <t>Ｓ工場</t>
  </si>
  <si>
    <t>ＲＣ学校</t>
  </si>
  <si>
    <t>非住宅建築（非木造）</t>
  </si>
  <si>
    <t>木造工場</t>
  </si>
  <si>
    <t>非住宅建築（木造）</t>
  </si>
  <si>
    <t>ＣＢ住宅</t>
  </si>
  <si>
    <t>Ｓ住宅</t>
  </si>
  <si>
    <t>ＲＣ住宅</t>
  </si>
  <si>
    <t>住宅建築（非木造）</t>
  </si>
  <si>
    <t>木造量産住宅</t>
  </si>
  <si>
    <t>木造在来住宅</t>
  </si>
  <si>
    <t>住宅建築（木造）</t>
  </si>
  <si>
    <t>空港</t>
  </si>
  <si>
    <t>砂防</t>
  </si>
  <si>
    <t>海岸</t>
  </si>
  <si>
    <t>街路橋梁</t>
  </si>
  <si>
    <t>街路舗装</t>
  </si>
  <si>
    <t>街路改良</t>
  </si>
  <si>
    <t>道路補修</t>
  </si>
  <si>
    <t>道路橋梁</t>
  </si>
  <si>
    <t>道路舗装</t>
  </si>
  <si>
    <t>道路改良</t>
  </si>
  <si>
    <t>土木</t>
  </si>
  <si>
    <t>※　「その他の建築」は木造工場として算出。</t>
    <rPh sb="5" eb="6">
      <t>タ</t>
    </rPh>
    <rPh sb="7" eb="9">
      <t>ケンチク</t>
    </rPh>
    <rPh sb="11" eb="13">
      <t>モクゾウ</t>
    </rPh>
    <rPh sb="13" eb="15">
      <t>コウジョウ</t>
    </rPh>
    <rPh sb="18" eb="20">
      <t>サンシュツ</t>
    </rPh>
    <phoneticPr fontId="24"/>
  </si>
  <si>
    <t>※生産増加の「その他」は対事業所サービスとして算出。</t>
    <rPh sb="1" eb="3">
      <t>セイサン</t>
    </rPh>
    <rPh sb="3" eb="5">
      <t>ゾウカ</t>
    </rPh>
    <rPh sb="9" eb="10">
      <t>タ</t>
    </rPh>
    <rPh sb="12" eb="13">
      <t>タイ</t>
    </rPh>
    <rPh sb="13" eb="16">
      <t>ジギョウショ</t>
    </rPh>
    <rPh sb="23" eb="25">
      <t>サンシュツ</t>
    </rPh>
    <phoneticPr fontId="24"/>
  </si>
  <si>
    <t>雇用者所得誘発額</t>
  </si>
  <si>
    <t>第2次波及効果</t>
    <rPh sb="0" eb="1">
      <t>ダイ</t>
    </rPh>
    <rPh sb="2" eb="3">
      <t>ジ</t>
    </rPh>
    <rPh sb="3" eb="5">
      <t>ハキュウ</t>
    </rPh>
    <rPh sb="5" eb="7">
      <t>コウカ</t>
    </rPh>
    <phoneticPr fontId="39"/>
  </si>
  <si>
    <t>出典：新潟県「平成27年　新潟県産業連関表」（https://www.pref.niigata.lg.jp/site/tokei/0359735.html）をもとに作成</t>
    <rPh sb="3" eb="5">
      <t>ニイガタ</t>
    </rPh>
    <rPh sb="13" eb="15">
      <t>ニイガタ</t>
    </rPh>
    <phoneticPr fontId="24"/>
  </si>
  <si>
    <t>　せん。</t>
  </si>
  <si>
    <t>　　農家をはじめとする個人事業主の所得は営業余剰となり、雇用者所得には含まれま</t>
  </si>
  <si>
    <r>
      <rPr>
        <sz val="9"/>
        <rFont val="ＭＳ Ｐ明朝"/>
        <family val="1"/>
        <charset val="128"/>
      </rPr>
      <t>２　</t>
    </r>
    <r>
      <rPr>
        <sz val="9"/>
        <color rgb="FFFF0000"/>
        <rFont val="ＭＳ Ｐゴシック"/>
        <family val="3"/>
        <charset val="128"/>
      </rPr>
      <t>分析結果は新潟県が保証するものではありません。</t>
    </r>
  </si>
  <si>
    <t>９　２次間接波及効果の対象は雇用者所得のみとしていること。</t>
  </si>
  <si>
    <t>１　この分析ツールは、産業連関表を使った分析方法の一例としてご活用ください。</t>
  </si>
  <si>
    <t>　波及効果が達成される時期は明確ではないこと。</t>
  </si>
  <si>
    <t>８　分析ツールは、あくまで最終的な波及効果を計算するためのものであり、実際に</t>
  </si>
  <si>
    <t>その他</t>
  </si>
  <si>
    <r>
      <rPr>
        <sz val="9"/>
        <rFont val="ＭＳ Ｐ明朝"/>
        <family val="1"/>
        <charset val="128"/>
      </rPr>
      <t>７　</t>
    </r>
    <r>
      <rPr>
        <sz val="9"/>
        <color rgb="FFFF0000"/>
        <rFont val="ＭＳ Ｐゴシック"/>
        <family val="3"/>
        <charset val="128"/>
      </rPr>
      <t>与件データ、各種係数等の設定によって推計結果が異なる</t>
    </r>
    <r>
      <rPr>
        <sz val="9"/>
        <rFont val="ＭＳ Ｐ明朝"/>
        <family val="1"/>
        <charset val="128"/>
      </rPr>
      <t>こと。</t>
    </r>
  </si>
  <si>
    <t xml:space="preserve">         中断します。</t>
  </si>
  <si>
    <t>　　（３）　生産増を賄うだけの原材料等の経済資源が確保できなければ、生産波及は</t>
  </si>
  <si>
    <r>
      <rPr>
        <sz val="9"/>
        <rFont val="ＭＳ Ｐ明朝"/>
        <family val="1"/>
        <charset val="128"/>
      </rPr>
      <t>５</t>
    </r>
    <r>
      <rPr>
        <sz val="9"/>
        <color rgb="FFFF0000"/>
        <rFont val="ＭＳ Ｐゴシック"/>
        <family val="3"/>
        <charset val="128"/>
      </rPr>
      <t>　消費転換率は、入力②シートにおいて、利用者が任意に設定することも可能です。</t>
    </r>
  </si>
  <si>
    <t>　　　　 賄わず、在庫を取り崩して対応するならば、その部門で生産波及は中断します。</t>
  </si>
  <si>
    <t>　や機械の稼働率を上げて対応する場合がありますが、それらを考慮していません。</t>
  </si>
  <si>
    <t>　　（２）　在庫を過剰に抱えている部門において、需要増に対してその全てを生産増で</t>
  </si>
  <si>
    <t>　　雇用誘発数は理論上の数値です。現実の生産活動においては、所定時間外労働</t>
  </si>
  <si>
    <t>　　　　 だけの生産余力がなければ生産波及は中断します。</t>
  </si>
  <si>
    <t>４　就業・雇用誘発は平成27年新潟県産業連関表の雇用表の数値を使用しています。</t>
  </si>
  <si>
    <t>　　（１）　各部門において生産能力を上回る需要が生じた場合、その需要増に応える</t>
  </si>
  <si>
    <t>　消費支出の構成比を使用しています。</t>
  </si>
  <si>
    <t>　途中で中断する場合があります。</t>
  </si>
  <si>
    <t xml:space="preserve">    各部門への振り分けは平成27年新潟県産業連関表の統合大分類（37部門）の民間</t>
  </si>
  <si>
    <t>　ものと仮定しているが、実際の部門間取引の過程では次のようなことが存在するため、</t>
  </si>
  <si>
    <t>　者世帯　消費支出÷実収入）を算出し、使用しています。</t>
  </si>
  <si>
    <t>　　生産波及が生じた場合、途中の段階で生産が中断することなく最後まで波及する</t>
  </si>
  <si>
    <t>　転換率は家計調査（総務省）から平成26～28年の加重平均値（新潟市2人以上勤労</t>
  </si>
  <si>
    <r>
      <rPr>
        <sz val="9"/>
        <rFont val="ＭＳ Ｐ明朝"/>
        <family val="1"/>
        <charset val="128"/>
      </rPr>
      <t>６　</t>
    </r>
    <r>
      <rPr>
        <sz val="9"/>
        <color rgb="FFFF0000"/>
        <rFont val="ＭＳ Ｐゴシック"/>
        <family val="3"/>
        <charset val="128"/>
      </rPr>
      <t>「生産波及」の中断がない</t>
    </r>
    <r>
      <rPr>
        <sz val="9"/>
        <rFont val="ＭＳ Ｐ明朝"/>
        <family val="1"/>
        <charset val="128"/>
      </rPr>
      <t>ものとしていること。</t>
    </r>
  </si>
  <si>
    <t>３　２次間接波及効果は、誘発された雇用者所得の一部が消費に回るものとし、消費</t>
  </si>
  <si>
    <r>
      <rPr>
        <sz val="9"/>
        <rFont val="ＭＳ Ｐ明朝"/>
        <family val="1"/>
        <charset val="128"/>
      </rPr>
      <t>　　つまり、各生産活動間の相互干渉はなく、</t>
    </r>
    <r>
      <rPr>
        <sz val="9"/>
        <color rgb="FFFF0000"/>
        <rFont val="ＭＳ Ｐゴシック"/>
        <family val="3"/>
        <charset val="128"/>
      </rPr>
      <t>外部経済・外部不経済が存在しない</t>
    </r>
    <r>
      <rPr>
        <sz val="9"/>
        <rFont val="ＭＳ Ｐ明朝"/>
        <family val="1"/>
        <charset val="128"/>
      </rPr>
      <t>こと。</t>
    </r>
  </si>
  <si>
    <t>　　また、建設部門は流通マージンがないものとします。</t>
  </si>
  <si>
    <t>　の総効果に等しいこと。</t>
  </si>
  <si>
    <t>　として扱います。（＝輸移出入ゼロ、自給率100％）</t>
  </si>
  <si>
    <t>５　各部門が生産活動を個別に行った効果の和は、それら部門が同時に行ったとき</t>
  </si>
  <si>
    <t>２　産業連関表の建設部門では、「県内の新規需要は、全て県内で生産（供給）される」</t>
  </si>
  <si>
    <t>　られます。</t>
  </si>
  <si>
    <t>　分析用産業連関表（国土交通省）の投入係数を利用して精度を高めています。</t>
  </si>
  <si>
    <t>　しているが、実際には大量生産等を行うことにより投入量が減るなどの変化も考え</t>
  </si>
  <si>
    <r>
      <rPr>
        <sz val="9"/>
        <rFont val="ＭＳ Ｐ明朝"/>
        <family val="1"/>
        <charset val="128"/>
      </rPr>
      <t>　　この分析ツールは、工事の種類だけしか分からない場合を想定して、</t>
    </r>
    <r>
      <rPr>
        <sz val="9"/>
        <color rgb="FFFF0000"/>
        <rFont val="ＭＳ Ｐゴシック"/>
        <family val="3"/>
        <charset val="128"/>
      </rPr>
      <t>建設部門</t>
    </r>
  </si>
  <si>
    <t>　　生産が２倍になれば原材料等の投入量も２倍になる「線形的比例関係」を仮定</t>
  </si>
  <si>
    <t>　を把握していれば、より精度の高い建設投資による波及効果の結果を得られます。</t>
  </si>
  <si>
    <r>
      <rPr>
        <sz val="9"/>
        <rFont val="ＭＳ Ｐ明朝"/>
        <family val="1"/>
        <charset val="128"/>
      </rPr>
      <t>４　各部門の</t>
    </r>
    <r>
      <rPr>
        <sz val="9"/>
        <color rgb="FFFF0000"/>
        <rFont val="ＭＳ Ｐゴシック"/>
        <family val="3"/>
        <charset val="128"/>
      </rPr>
      <t>「投入構造」は一定</t>
    </r>
    <r>
      <rPr>
        <sz val="9"/>
        <rFont val="ＭＳ Ｐ明朝"/>
        <family val="1"/>
        <charset val="128"/>
      </rPr>
      <t>であり、規模の経済等はないものとしていること。</t>
    </r>
  </si>
  <si>
    <r>
      <rPr>
        <sz val="9"/>
        <rFont val="ＭＳ Ｐ明朝"/>
        <family val="1"/>
        <charset val="128"/>
      </rPr>
      <t>　</t>
    </r>
    <r>
      <rPr>
        <sz val="9"/>
        <color rgb="FFFF0000"/>
        <rFont val="ＭＳ Ｐゴシック"/>
        <family val="3"/>
        <charset val="128"/>
      </rPr>
      <t>種類は様々で、原材料等の投入構成比もそれぞれ異なります</t>
    </r>
    <r>
      <rPr>
        <sz val="9"/>
        <rFont val="ＭＳ Ｐ明朝"/>
        <family val="1"/>
        <charset val="128"/>
      </rPr>
      <t>。原材料毎に投入額</t>
    </r>
  </si>
  <si>
    <t>　ものとしていること。</t>
  </si>
  <si>
    <r>
      <rPr>
        <sz val="9"/>
        <rFont val="ＭＳ Ｐ明朝"/>
        <family val="1"/>
        <charset val="128"/>
      </rPr>
      <t>　　</t>
    </r>
    <r>
      <rPr>
        <sz val="9"/>
        <color rgb="FFFF0000"/>
        <rFont val="ＭＳ Ｐゴシック"/>
        <family val="3"/>
        <charset val="128"/>
      </rPr>
      <t>建設投資（工事）といっても住宅や工場の建築、道路や河川の土木工事などその</t>
    </r>
  </si>
  <si>
    <r>
      <rPr>
        <sz val="9"/>
        <rFont val="ＭＳ Ｐ明朝"/>
        <family val="1"/>
        <charset val="128"/>
      </rPr>
      <t>　生産能力に限界がないなど、生産を行う上での</t>
    </r>
    <r>
      <rPr>
        <sz val="9"/>
        <color rgb="FFFF0000"/>
        <rFont val="ＭＳ Ｐゴシック"/>
        <family val="3"/>
        <charset val="128"/>
      </rPr>
      <t>「制約条件（ボトルネック）」はない</t>
    </r>
  </si>
  <si>
    <t>　できます。</t>
  </si>
  <si>
    <r>
      <rPr>
        <sz val="9"/>
        <rFont val="ＭＳ Ｐ明朝"/>
        <family val="1"/>
        <charset val="128"/>
      </rPr>
      <t>３　</t>
    </r>
    <r>
      <rPr>
        <sz val="9"/>
        <color rgb="FFFF0000"/>
        <rFont val="ＭＳ Ｐゴシック"/>
        <family val="3"/>
        <charset val="128"/>
      </rPr>
      <t>全ての生産は「最終需要（消費、投資、輸移出）」を満たすため</t>
    </r>
    <r>
      <rPr>
        <sz val="9"/>
        <rFont val="ＭＳ Ｐ明朝"/>
        <family val="1"/>
        <charset val="128"/>
      </rPr>
      <t>に行われ、</t>
    </r>
  </si>
  <si>
    <r>
      <rPr>
        <sz val="9"/>
        <rFont val="ＭＳ Ｐ明朝"/>
        <family val="1"/>
        <charset val="128"/>
      </rPr>
      <t>　</t>
    </r>
    <r>
      <rPr>
        <sz val="9"/>
        <color rgb="FFFF0000"/>
        <rFont val="ＭＳ Ｐゴシック"/>
        <family val="3"/>
        <charset val="128"/>
      </rPr>
      <t>建設部門分析用産業連関表（国土交通省）</t>
    </r>
    <r>
      <rPr>
        <sz val="9"/>
        <rFont val="ＭＳ Ｐ明朝"/>
        <family val="1"/>
        <charset val="128"/>
      </rPr>
      <t>を使用して、２次間接波及効果まで試算</t>
    </r>
  </si>
  <si>
    <t>２　産業連関表作成時点と分析対象時点の産業構造とは完全に一致しないこと。</t>
  </si>
  <si>
    <r>
      <t>1　このツールでは、</t>
    </r>
    <r>
      <rPr>
        <sz val="9"/>
        <color rgb="FFFF0000"/>
        <rFont val="ＭＳ Ｐゴシック"/>
        <family val="3"/>
        <charset val="128"/>
      </rPr>
      <t>平成27年新潟県産業連関表の統合大分類（37部門）、平成27年</t>
    </r>
  </si>
  <si>
    <t>１　産業連関表は推計に基づいて作成されていること。</t>
  </si>
  <si>
    <t>分析ツールについて</t>
  </si>
  <si>
    <t>分析について</t>
  </si>
  <si>
    <r>
      <rPr>
        <sz val="9"/>
        <rFont val="ＭＳ Ｐ明朝"/>
        <family val="1"/>
        <charset val="128"/>
      </rPr>
      <t>そこで、結果を利用する際には、次のような</t>
    </r>
    <r>
      <rPr>
        <sz val="9"/>
        <color rgb="FFFF0000"/>
        <rFont val="ＭＳ Ｐゴシック"/>
        <family val="3"/>
        <charset val="128"/>
      </rPr>
      <t>前提条件</t>
    </r>
    <r>
      <rPr>
        <sz val="9"/>
        <rFont val="ＭＳ Ｐ明朝"/>
        <family val="1"/>
        <charset val="128"/>
      </rPr>
      <t>に留意する必要があります。</t>
    </r>
  </si>
  <si>
    <t>その結果は理論的なものであることから、必ずしも完璧なものではありません。</t>
  </si>
  <si>
    <t>産業連関表を用いた経済（生産）波及効果の推計は、ひとつの経済モデルであって、</t>
  </si>
  <si>
    <t>分析ツール（建設）／留意事項</t>
  </si>
  <si>
    <t>合　計</t>
  </si>
  <si>
    <t>民間構築物（民間企業等が行う土木構築物の建設事業）、ガス（民間ガス会社及び地方公営企業の行うガス事業の貯槽の建設工事）、一般失対（地方公共団体の行う一般失業対策事業のうちの建設投資的事業）、その他（駐車場建設事業及び上記以外のその他の土木）</t>
  </si>
  <si>
    <t>その他の土木</t>
  </si>
  <si>
    <t>独立行政法人都市再生機構、地方公共団体、港湾整備関係等及び民間の行う土地造成、臨海部土地造成事業等</t>
  </si>
  <si>
    <t>地方公営企業等の行う上水道事業における建設事業、工業用水道事業及び簡易水道事業</t>
  </si>
  <si>
    <t>上・工業用水道</t>
  </si>
  <si>
    <t>第一種電気事業者の行う電気通信線路施設等に関する構築物の建設事業及び施設保全で取替補修工事</t>
  </si>
  <si>
    <t>電気通信施設建設</t>
  </si>
  <si>
    <t>10電力(株)、電源開発(株)、地方公営企業及びその他の電気事業者の行う電気事業の発送配電施設に関する構築物の建設及び施設保全で取替補修工事</t>
  </si>
  <si>
    <t>電力施設建設</t>
  </si>
  <si>
    <t>JR、独立行政法人鉄道建設・運輸施設整備支援機構、公営鉄道及び私鉄の行う鉄道軌道に関する構築物の新設工事及び施設保全の取替補修工事</t>
  </si>
  <si>
    <t>鉄道軌道建設</t>
  </si>
  <si>
    <t>その他の土木建設</t>
  </si>
  <si>
    <t>国、地方公共団体の行う農業土木事業、林道事業、治山事業及びこれらの事業の災害復旧事業</t>
  </si>
  <si>
    <t>国及び地方公共団体の行う31～59の事業の災害復旧事業及び鉱害復旧事業</t>
  </si>
  <si>
    <t>国及び地方公共団体の行う公園及び緑地保全事業</t>
  </si>
  <si>
    <t>地方公共団体の行う廃棄物処理事業</t>
  </si>
  <si>
    <t>廃棄物処理施設</t>
  </si>
  <si>
    <t>国、地方公共団体、成田国際空港(株)、中部国際空港(株)及び関西国際空港(株)の行う空港整備事業</t>
  </si>
  <si>
    <t>国及び地方公共団体の行う港湾事業、漁港事業、沿岸漁場整備事業及び離島電気事業</t>
  </si>
  <si>
    <t>地方公共団体及び地方公営企業の行う下水道事業の構築物の建設事業</t>
  </si>
  <si>
    <t>国及び地方公共団体の行う砂防事業及び地すべり対策事業</t>
  </si>
  <si>
    <t>国及び地方公共団体の行う海岸事業</t>
  </si>
  <si>
    <t>国及び地方公共団体の行う河川総合開発事業並びに独立行政法人水資源機構の行う事業</t>
  </si>
  <si>
    <t>河川総合</t>
  </si>
  <si>
    <t>国及び地方公共団体の行う河川事業</t>
  </si>
  <si>
    <t>河川・下水道・その他の公共事業</t>
  </si>
  <si>
    <t>国及び地方公共団体の行う土地区画整理事業</t>
  </si>
  <si>
    <t>地方公共団体及び地方道路公社の行う事業</t>
  </si>
  <si>
    <t>地方道路公社等</t>
  </si>
  <si>
    <t>東日本高速道路(株)、中日本高速道路(株)、西日本高速道路(株)の行う事業</t>
  </si>
  <si>
    <t>東・中・西日本高速道路(株)</t>
  </si>
  <si>
    <t>一般有料道路建設事業、補修修繕事業</t>
  </si>
  <si>
    <t>一般有料道路</t>
  </si>
  <si>
    <t>本州四国連絡高速道路(株)の行う事業</t>
  </si>
  <si>
    <t>本州四国連絡高速道路(株)</t>
  </si>
  <si>
    <t>阪神高速道路(株)の行う事業</t>
  </si>
  <si>
    <t>阪神高速道路(株)</t>
  </si>
  <si>
    <t>首都高速道路(株)の行う事業</t>
  </si>
  <si>
    <t>首都高速道路(株)</t>
  </si>
  <si>
    <t>高速自動車国道建設事業、補修修繕事業</t>
  </si>
  <si>
    <t>高速有料道路</t>
  </si>
  <si>
    <t>国及び地方公共団体の行う街路橋梁整備事業</t>
  </si>
  <si>
    <t>国及び地方公共団体の行う街路舗装新設事業</t>
  </si>
  <si>
    <t>国及び地方公共団体の行う街路改良事業、街路補修事業</t>
  </si>
  <si>
    <t>国及び地方公共団体の行う道路補修事業</t>
  </si>
  <si>
    <t>国及び地方公共団体の行う道路橋梁整備事業</t>
  </si>
  <si>
    <t>国及び地方公共団体の行う道路舗装新設事業</t>
  </si>
  <si>
    <t>国及び地方公共団体の行う道路改良事業</t>
  </si>
  <si>
    <t>道路関係公共事業</t>
  </si>
  <si>
    <t>農林関係公共事業を除く公共事業</t>
  </si>
  <si>
    <t>主要構造部がコンクリートブロック造及び他の分類に該当しないもの</t>
  </si>
  <si>
    <t>主要構造部が鉄骨またはその他の金属で作られた事務所、店舗、病院、学校及びその他26に該当しないもの</t>
  </si>
  <si>
    <t>主要構造部が鉄骨またはその他の金属で作られた工場、作業場、倉庫</t>
  </si>
  <si>
    <t>主要構造部が鉄筋コンクリート造の事務所、店舗、病院及びその他23、24に該当しないもの</t>
  </si>
  <si>
    <t>主要構造部が鉄筋コンクリート造の学校</t>
  </si>
  <si>
    <t>主要構造部が鉄筋コンクリート造の工場、作業場、倉庫</t>
  </si>
  <si>
    <t>主要構造部が鉄骨鉄筋コンクリート造の事務所、店舗、学校、病院及びその他21に該当しないもの</t>
  </si>
  <si>
    <t>主要構造部が鉄骨鉄筋コンクリート造の工場、作業場及び倉庫</t>
  </si>
  <si>
    <t>非木造の建築物のうち、7以外の建築物の新築、増築及び改築</t>
  </si>
  <si>
    <t>事務所、店舗、学校、病院及び他に分類されないもの</t>
  </si>
  <si>
    <t>工場、作業場及び倉庫</t>
  </si>
  <si>
    <t>木造建築物のうち、4以外の建築物の新築、増築及び改築</t>
  </si>
  <si>
    <t>主要構造部がコンクリート・ブロック造及び他の分類に該当しないもの</t>
  </si>
  <si>
    <t>プレハブ工法住宅</t>
  </si>
  <si>
    <t>14以外の住宅</t>
  </si>
  <si>
    <t>主要構造部が鉄骨造またはその他の金属で作られたもの</t>
  </si>
  <si>
    <t>ＲＣ量産住宅</t>
  </si>
  <si>
    <t>11以外の住宅</t>
  </si>
  <si>
    <t>ＲＣ在来住宅</t>
  </si>
  <si>
    <t>主要構造部が鉄筋コンクリート造りのもの</t>
  </si>
  <si>
    <t>主要構造部が鉄骨鉄筋コンクリート造りのもの</t>
  </si>
  <si>
    <t>主要構造部が非木造の居住専用建築物、居住産業併用建築物の新築、増築及び改築</t>
  </si>
  <si>
    <t>プレハブ工法住宅及びツーバイフォー工法住宅</t>
  </si>
  <si>
    <t>６以外の住宅</t>
  </si>
  <si>
    <t>建築基準法第2条に規定する主要構造部（以下「主要構造部」という。）が居住専用建築物、居住産業併用建築物（居住の用に供せられる部分をいう。以下同じ。）の新築、増築及び改築</t>
  </si>
  <si>
    <t>定義</t>
  </si>
  <si>
    <t>建設工事費</t>
    <phoneticPr fontId="24"/>
  </si>
  <si>
    <t>工事の種類</t>
  </si>
  <si>
    <t>（単位：百万円）</t>
  </si>
  <si>
    <t>【資料】「平成27年建設部門分析用産業連関表」（国土交通省）</t>
  </si>
  <si>
    <t>・色のついたセルに「建設工事費」を入力してください。</t>
  </si>
  <si>
    <t>・このシートでは、70種類の工事種類別に建設工事費を入力することで、分析精度の向上を図るものです。</t>
    <phoneticPr fontId="24"/>
  </si>
  <si>
    <t xml:space="preserve"> 原材料等の投入構成比もそれぞれ異なります。</t>
  </si>
  <si>
    <t>・建設投資（工事）といっても住宅や工場の建築、道路や河川の土木工事などその種類は様々で、</t>
  </si>
  <si>
    <t>入力①シート</t>
  </si>
  <si>
    <t xml:space="preserve">   説明欄は「まとめ」シートに反映されます。</t>
  </si>
  <si>
    <t>←独自に設定する場合は、入力してください。</t>
  </si>
  <si>
    <t>←初期設定値</t>
  </si>
  <si>
    <t>家計調査　平成26～28年の加重平均値　新潟市2人以上勤労者世帯　消費支出÷実収入</t>
  </si>
  <si>
    <t>家計調査　令和元年値　　新潟市2人以上勤労者世帯　消費支出÷実収入</t>
  </si>
  <si>
    <t>家計調査　平成27年値　　新潟市2人以上勤労者世帯　消費支出÷実収入</t>
  </si>
  <si>
    <t>説明</t>
  </si>
  <si>
    <t>数値</t>
  </si>
  <si>
    <t>・独自に設定する場合は、一覧表の下段に「数値」、「説明」を入力してください。</t>
  </si>
  <si>
    <t>・初期設定以外の消費転換率を利用する場合は、以下のセルをクリックして選択してください。</t>
  </si>
  <si>
    <t>・初期設定では、『家計調査　平成26～28年の加重平均値　新潟市2人以上勤労者世帯　消費支出÷実収入』となっています。</t>
  </si>
  <si>
    <t xml:space="preserve"> 消費に向けられる割合（＝消費転換率）を設定するシートです。</t>
  </si>
  <si>
    <t>・このシートは、２次間接波及効果の計算にあたって、直接効果及び１次間接波及効果の影響で増加した「雇用者所得」のうち、</t>
  </si>
  <si>
    <t>【消費転換率入力】</t>
  </si>
  <si>
    <t>入力②シート</t>
  </si>
  <si>
    <t>注：四捨五入しているため、内訳の計と合計値が一致しない場合があります。</t>
  </si>
  <si>
    <t>　　　　　　　（人）</t>
  </si>
  <si>
    <t>　雇用誘発数</t>
  </si>
  <si>
    <t>生産誘発額（合計）÷新規需要額</t>
  </si>
  <si>
    <t>（倍）</t>
  </si>
  <si>
    <t>　波及効果倍率</t>
  </si>
  <si>
    <t>　雇用者所得誘発額</t>
  </si>
  <si>
    <t>　粗付加価値誘発額</t>
  </si>
  <si>
    <t>（百万円）</t>
  </si>
  <si>
    <t>　生産誘発額
　　（＝経済波及効果）</t>
  </si>
  <si>
    <t>総合効果</t>
  </si>
  <si>
    <t>２次間接
波及効果</t>
  </si>
  <si>
    <t>１次間接
波及効果</t>
  </si>
  <si>
    <t>２　分析結果</t>
  </si>
  <si>
    <t>消費転換率：</t>
  </si>
  <si>
    <t>　　消費転換率</t>
  </si>
  <si>
    <t>　　新規需要額</t>
  </si>
  <si>
    <t>１　前提条件</t>
  </si>
  <si>
    <t>【結果】</t>
  </si>
  <si>
    <t>まとめシート</t>
  </si>
  <si>
    <t>粗付加価値率</t>
  </si>
  <si>
    <t>雇用者所得率</t>
  </si>
  <si>
    <t>計</t>
  </si>
  <si>
    <t>－</t>
  </si>
  <si>
    <t>69</t>
  </si>
  <si>
    <t>68</t>
  </si>
  <si>
    <t>67</t>
  </si>
  <si>
    <t>66</t>
  </si>
  <si>
    <t>65</t>
  </si>
  <si>
    <t>64</t>
  </si>
  <si>
    <t>63</t>
  </si>
  <si>
    <t>61</t>
  </si>
  <si>
    <t>59</t>
  </si>
  <si>
    <t>57</t>
  </si>
  <si>
    <t>55</t>
  </si>
  <si>
    <t>53</t>
  </si>
  <si>
    <t>51</t>
  </si>
  <si>
    <t>48</t>
  </si>
  <si>
    <t>47</t>
  </si>
  <si>
    <t>46</t>
  </si>
  <si>
    <t>41</t>
  </si>
  <si>
    <t>農林漁業</t>
  </si>
  <si>
    <t>⑲×㉜</t>
  </si>
  <si>
    <t>⑲×㉚</t>
  </si>
  <si>
    <t>㉖＋㉗＋㉘</t>
  </si>
  <si>
    <t>⑱×㉕</t>
  </si>
  <si>
    <t>（＝⑪）</t>
  </si>
  <si>
    <t>（＝④）</t>
  </si>
  <si>
    <t>（＝⑩）</t>
  </si>
  <si>
    <t>㉑＋㉒＋㉓</t>
  </si>
  <si>
    <t>⑱×⑳</t>
  </si>
  <si>
    <t>⑨×⑳</t>
  </si>
  <si>
    <t>（＝③）</t>
  </si>
  <si>
    <t>①＋⑨＋⑱</t>
  </si>
  <si>
    <t>⑧×⑰</t>
  </si>
  <si>
    <t>⑥×⑯</t>
  </si>
  <si>
    <t>⑭×⑮</t>
  </si>
  <si>
    <t>⑫×⑬</t>
  </si>
  <si>
    <t>【入力②シート】</t>
  </si>
  <si>
    <t>④＋⑪</t>
  </si>
  <si>
    <t>⑨×⑩</t>
  </si>
  <si>
    <t>⑧×⑦</t>
  </si>
  <si>
    <t>⑤×⑥</t>
  </si>
  <si>
    <t>【入力①シート】</t>
  </si>
  <si>
    <t>部門分類</t>
  </si>
  <si>
    <t>連関表</t>
  </si>
  <si>
    <t>１次間接）</t>
  </si>
  <si>
    <t>×</t>
  </si>
  <si>
    <t>(総合効果)</t>
  </si>
  <si>
    <t>(２次間接)</t>
  </si>
  <si>
    <t>(１次間接)</t>
  </si>
  <si>
    <t>(直接効果)</t>
  </si>
  <si>
    <t>県産業</t>
  </si>
  <si>
    <t>(直接＋</t>
  </si>
  <si>
    <t>②投入係数</t>
  </si>
  <si>
    <t>②雇用者所得率</t>
  </si>
  <si>
    <t>②粗付加価値率</t>
  </si>
  <si>
    <t>そ の 他 の
土        木</t>
  </si>
  <si>
    <t>土 地 造 成</t>
  </si>
  <si>
    <t>上・工業用
水       道</t>
  </si>
  <si>
    <t>電 気 通 信
施 設 建 設</t>
  </si>
  <si>
    <t>電 力 施 設
建         設</t>
  </si>
  <si>
    <t>鉄 道 軌 道
建         設</t>
  </si>
  <si>
    <t>そ の 他 の
土 木 建 設</t>
  </si>
  <si>
    <t>農 林 関 係
公 共 事 業</t>
  </si>
  <si>
    <t>災 害 復 旧</t>
  </si>
  <si>
    <t>公     園</t>
  </si>
  <si>
    <t>空     港</t>
  </si>
  <si>
    <t>下 水 道</t>
  </si>
  <si>
    <t>砂     防</t>
  </si>
  <si>
    <t>海     岸</t>
  </si>
  <si>
    <t>河 川 総 合</t>
  </si>
  <si>
    <t>河 川 改 修</t>
  </si>
  <si>
    <t>治     水</t>
  </si>
  <si>
    <t>区 画 整 理</t>
  </si>
  <si>
    <t>地 方 道 路
公   社   等</t>
  </si>
  <si>
    <t>東日本高速
道路 （株）、
中日本高速
道路 （株）、
西日本高速
道路 （株）</t>
  </si>
  <si>
    <t>一 般 有 料
道         路</t>
  </si>
  <si>
    <t>本 州 四 国 
連 絡 高 速
道 路 （株）</t>
  </si>
  <si>
    <t>阪 神 高 速
道 路 （株）</t>
  </si>
  <si>
    <t>首 都 高 速
道 路 （株）</t>
  </si>
  <si>
    <t>高 速 有 料
道         路</t>
  </si>
  <si>
    <t>有 料 道 路</t>
  </si>
  <si>
    <t>街 路 橋 梁</t>
  </si>
  <si>
    <t>街 路 舗 装</t>
  </si>
  <si>
    <t>街 路 改 良</t>
  </si>
  <si>
    <t>道 路 補 修</t>
  </si>
  <si>
    <t>道 路 橋 梁</t>
  </si>
  <si>
    <t>道 路 舗 装</t>
  </si>
  <si>
    <t>道 路 改 良</t>
  </si>
  <si>
    <t>一 般 道 路</t>
  </si>
  <si>
    <t>道    路</t>
  </si>
  <si>
    <t>道 路 関 係
公 共 事 業</t>
  </si>
  <si>
    <t>公 共 事 業</t>
  </si>
  <si>
    <t>土    木</t>
  </si>
  <si>
    <t>Ｓ 事 務 所</t>
  </si>
  <si>
    <t>Ｓ  工  場</t>
  </si>
  <si>
    <t>Ｒ Ｃ 学 校</t>
  </si>
  <si>
    <t>Ｒ Ｃ 工 場</t>
  </si>
  <si>
    <t>Ｓ  Ｒ  Ｃ
事  務  所</t>
  </si>
  <si>
    <t>木 造 工 場</t>
  </si>
  <si>
    <t>非住宅建築
（ 木 造 ）</t>
  </si>
  <si>
    <t>Ｃ Ｂ 住 宅</t>
  </si>
  <si>
    <t>Ｓ  住  宅</t>
  </si>
  <si>
    <t>Ｒ Ｃ 量 産
住       宅</t>
  </si>
  <si>
    <t>Ｒ Ｃ 在 来
住       宅</t>
  </si>
  <si>
    <t>Ｒ Ｃ 住 宅</t>
  </si>
  <si>
    <t>住 宅 建 築
（非 木 造）</t>
  </si>
  <si>
    <t>木 造 量 産
住　　　   宅</t>
  </si>
  <si>
    <t>木 造 在 来
住　　　   宅</t>
  </si>
  <si>
    <t>住 宅 建 築
（ 木 造 ）　　　　　　　　</t>
  </si>
  <si>
    <t>住 宅 建 築</t>
  </si>
  <si>
    <t>建　　　築</t>
  </si>
  <si>
    <t>建      設</t>
  </si>
  <si>
    <t>誘発額</t>
  </si>
  <si>
    <t>(県産品)</t>
  </si>
  <si>
    <t>（部門別）</t>
  </si>
  <si>
    <t>構成比</t>
  </si>
  <si>
    <t>(総額)</t>
  </si>
  <si>
    <t>　平成27年新潟県産業連関表　統合大分類（37部門）より</t>
    <phoneticPr fontId="24"/>
  </si>
  <si>
    <t>（＝自給率）</t>
  </si>
  <si>
    <t>誘発数</t>
  </si>
  <si>
    <t>所得</t>
  </si>
  <si>
    <t>所得率</t>
  </si>
  <si>
    <t>価値</t>
  </si>
  <si>
    <t>価値率</t>
  </si>
  <si>
    <t>支出額</t>
  </si>
  <si>
    <t>支出の</t>
  </si>
  <si>
    <t>転換率</t>
  </si>
  <si>
    <t>増加額</t>
  </si>
  <si>
    <t>対応分</t>
  </si>
  <si>
    <t>所得額</t>
  </si>
  <si>
    <t>価値額</t>
  </si>
  <si>
    <t>　資料：「平成27年建設部門分析用産業連関表」（国土交通省）</t>
  </si>
  <si>
    <t>需要額</t>
  </si>
  <si>
    <t>雇用</t>
  </si>
  <si>
    <t>雇用係数</t>
  </si>
  <si>
    <t>就業</t>
  </si>
  <si>
    <t>就業係数</t>
  </si>
  <si>
    <t>雇用者</t>
  </si>
  <si>
    <t>粗付加</t>
  </si>
  <si>
    <t>生産</t>
  </si>
  <si>
    <t>消費</t>
  </si>
  <si>
    <t>民間消費</t>
  </si>
  <si>
    <t>　逆行列係数（01列以外は表示省略）</t>
  </si>
  <si>
    <t>中間投入</t>
  </si>
  <si>
    <t>県産品</t>
  </si>
  <si>
    <t>　建設部門工事種類別投入係数（2～70列は表示省略）</t>
  </si>
  <si>
    <t>新規</t>
  </si>
  <si>
    <t>㉝</t>
  </si>
  <si>
    <t>㉜</t>
  </si>
  <si>
    <t>㉛</t>
  </si>
  <si>
    <t>㉚</t>
  </si>
  <si>
    <t>㉙</t>
  </si>
  <si>
    <t>㉘</t>
  </si>
  <si>
    <t>㉗</t>
  </si>
  <si>
    <t>㉖</t>
  </si>
  <si>
    <t>㉕</t>
  </si>
  <si>
    <t>㉔</t>
  </si>
  <si>
    <t>㉓</t>
  </si>
  <si>
    <t>㉒</t>
  </si>
  <si>
    <t>㉑</t>
  </si>
  <si>
    <t>⑳</t>
  </si>
  <si>
    <t>⑲</t>
  </si>
  <si>
    <t>⑱</t>
  </si>
  <si>
    <t>⑰</t>
  </si>
  <si>
    <t>⑯</t>
  </si>
  <si>
    <t>⑮</t>
  </si>
  <si>
    <t>⑭</t>
  </si>
  <si>
    <t>⑬</t>
  </si>
  <si>
    <t>⑫</t>
  </si>
  <si>
    <t>⑪</t>
  </si>
  <si>
    <t>⑩</t>
  </si>
  <si>
    <t>⑨</t>
  </si>
  <si>
    <t>⑧</t>
  </si>
  <si>
    <t>⑦</t>
  </si>
  <si>
    <t>⑥</t>
  </si>
  <si>
    <t>⑤</t>
  </si>
  <si>
    <t>④</t>
  </si>
  <si>
    <t>③</t>
  </si>
  <si>
    <t>　②</t>
  </si>
  <si>
    <t>①</t>
  </si>
  <si>
    <t>　就業誘発数・雇用誘発数の計算</t>
  </si>
  <si>
    <t>　雇用者所得誘発額の計算</t>
  </si>
  <si>
    <t>　粗付加価値誘発額の計算</t>
  </si>
  <si>
    <t>　生産誘発額（経済波及効果）の計算</t>
  </si>
  <si>
    <t>産業連関表より</t>
  </si>
  <si>
    <t>他のシートからのリンク</t>
  </si>
  <si>
    <t>波及効果計算シート</t>
  </si>
  <si>
    <t>波及効果</t>
  </si>
  <si>
    <t>２次間接</t>
  </si>
  <si>
    <t>１次間接</t>
  </si>
  <si>
    <t>粗付加価値誘発額</t>
  </si>
  <si>
    <t>（単位：百万円、人）</t>
  </si>
  <si>
    <t>平成27年新潟県産業連関表　統合大分類（37部門）、平成23年建設部門分析用産業連関表（国土交通省）</t>
  </si>
  <si>
    <t>建設投資による新潟県内への経済波及効果</t>
  </si>
  <si>
    <t>計算結果シート</t>
  </si>
  <si>
    <t>貯蓄</t>
  </si>
  <si>
    <t>輸移入</t>
  </si>
  <si>
    <t>（２次間接
　　 波及効果）</t>
  </si>
  <si>
    <t>生産誘発額
（２次間接波及）</t>
  </si>
  <si>
    <t>逆行列係数</t>
  </si>
  <si>
    <t>消費支出額
（県産品）</t>
  </si>
  <si>
    <t>県産品対応分
（自給率）</t>
  </si>
  <si>
    <t>消費支出額</t>
  </si>
  <si>
    <t>消費転換率</t>
  </si>
  <si>
    <t>雇用者所得誘発額
（直接＋１次間接）</t>
  </si>
  <si>
    <t>⑭⑯</t>
  </si>
  <si>
    <t>百万円</t>
  </si>
  <si>
    <t>雇用誘発数
就業誘発数</t>
  </si>
  <si>
    <t>雇用係数
就業係数</t>
  </si>
  <si>
    <t>㉛㉝</t>
  </si>
  <si>
    <t>㉚㉜</t>
  </si>
  <si>
    <t>２次間接波及効果</t>
  </si>
  <si>
    <t>（１次間接
　　　波及効果）</t>
  </si>
  <si>
    <t>雇用者所得
誘発額</t>
  </si>
  <si>
    <t>㉖～㉙</t>
  </si>
  <si>
    <t>雇用者
所得額</t>
  </si>
  <si>
    <t>粗付加価値
誘発額</t>
  </si>
  <si>
    <t>生産誘発額（直接効果）</t>
  </si>
  <si>
    <t>㉑～㉔</t>
  </si>
  <si>
    <t>雇用者
所得
誘発額</t>
  </si>
  <si>
    <t>雇用者
所得率</t>
  </si>
  <si>
    <t>生産誘発額
（１次間接波及）</t>
  </si>
  <si>
    <t>中間投入
（県産品）</t>
  </si>
  <si>
    <t>中間投入増加額</t>
  </si>
  <si>
    <t>建設部門工事種類別
投入係数／雇用者所得率</t>
  </si>
  <si>
    <t>新規需要額（直接効果）</t>
  </si>
  <si>
    <t>②</t>
  </si>
  <si>
    <t>⇒経済波及効果</t>
  </si>
  <si>
    <t>直接効果・１次間接波及効果</t>
  </si>
  <si>
    <t>・このシートは、「波及効果計算シート」の流れをフロー図で表したものです。計算内容の理解・確認にご利用ください。</t>
  </si>
  <si>
    <t>波及効果フロー図（建設）</t>
  </si>
  <si>
    <r>
      <rPr>
        <sz val="9"/>
        <rFont val="ＭＳ Ｐ明朝"/>
        <family val="1"/>
        <charset val="128"/>
      </rPr>
      <t xml:space="preserve"> 　</t>
    </r>
    <r>
      <rPr>
        <sz val="9"/>
        <color rgb="FFFF0000"/>
        <rFont val="ＭＳ Ｐゴシック"/>
        <family val="3"/>
        <charset val="128"/>
      </rPr>
      <t>設定することも可能</t>
    </r>
    <r>
      <rPr>
        <sz val="9"/>
        <rFont val="ＭＳ Ｐ明朝"/>
        <family val="1"/>
        <charset val="128"/>
      </rPr>
      <t>です。</t>
    </r>
  </si>
  <si>
    <r>
      <rPr>
        <sz val="9"/>
        <rFont val="ＭＳ Ｐ明朝"/>
        <family val="1"/>
        <charset val="128"/>
      </rPr>
      <t>５</t>
    </r>
    <r>
      <rPr>
        <sz val="9"/>
        <color rgb="FFFF0000"/>
        <rFont val="ＭＳ Ｐゴシック"/>
        <family val="3"/>
        <charset val="128"/>
      </rPr>
      <t>　マージン率、自給率、消費転換率は、入力①～③シートにおいて、利用者が任意に</t>
    </r>
  </si>
  <si>
    <t>　マージン率を使用しています。</t>
  </si>
  <si>
    <t>２　購入者価格を生産者価格に変換するマージン率は、平成27年全国産業連関表の</t>
  </si>
  <si>
    <t>　２次間接波及効果まで試算できます。</t>
  </si>
  <si>
    <r>
      <rPr>
        <sz val="9"/>
        <rFont val="ＭＳ Ｐ明朝"/>
        <family val="1"/>
        <charset val="128"/>
      </rPr>
      <t>1　このツールでは、</t>
    </r>
    <r>
      <rPr>
        <sz val="9"/>
        <color rgb="FFFF0000"/>
        <rFont val="ＭＳ Ｐゴシック"/>
        <family val="3"/>
        <charset val="128"/>
      </rPr>
      <t>平成27年新潟県産業連関表の統合大分類（37部門）</t>
    </r>
    <r>
      <rPr>
        <sz val="9"/>
        <rFont val="ＭＳ Ｐ明朝"/>
        <family val="1"/>
        <charset val="128"/>
      </rPr>
      <t>を使用して、</t>
    </r>
  </si>
  <si>
    <t>分析ツール（基本）／留意事項</t>
  </si>
  <si>
    <t>-</t>
  </si>
  <si>
    <t>B+G</t>
  </si>
  <si>
    <t>G=A-(E+F)</t>
  </si>
  <si>
    <t>F=（A×D）</t>
  </si>
  <si>
    <t>E=（A×C)</t>
  </si>
  <si>
    <t>D</t>
  </si>
  <si>
    <t>C</t>
  </si>
  <si>
    <t>B</t>
  </si>
  <si>
    <t>A</t>
  </si>
  <si>
    <t>運輸マージン</t>
  </si>
  <si>
    <t>商業マージン</t>
  </si>
  <si>
    <t>運輸マージン率</t>
  </si>
  <si>
    <t>商業マージン率</t>
  </si>
  <si>
    <t>生産者価格</t>
  </si>
  <si>
    <t>購入者価格</t>
  </si>
  <si>
    <t>新規需要額の合計</t>
  </si>
  <si>
    <t>Aを生産者価格に変換</t>
  </si>
  <si>
    <t>新規需要額入力</t>
  </si>
  <si>
    <t>・需要増加額が全て家計の消費の場合は、「民間消費支出」のマージン率を使用するなど分析事例に合わせてください。（「（参考）マージン率」シート参照）</t>
  </si>
  <si>
    <t>・当表では、平成27年全国産業連関表の「需要合計」のマージン率を使用しています。</t>
  </si>
  <si>
    <t xml:space="preserve">・マージンを詳細に把握できればそれを利用しますが、わからなければ全国表を用いてマージン率を算出します。
</t>
  </si>
  <si>
    <t>　　⇒生産者価格＋商業マージン＋運輸マージン＝購入者価格</t>
  </si>
  <si>
    <t>・生産者価格には流通コスト（商業マージン＋運輸マージン）を含みません。</t>
  </si>
  <si>
    <t>・「生産者価格」は生産者が出荷するときの価格、「購入者価格」は消費者が実際に購入する価格です。</t>
  </si>
  <si>
    <t>・購入者価格（A）欄に入力すると、（G）欄で生産者価格に変換されます。商業、運輸欄には他部門からのマージン額が加算されます。</t>
  </si>
  <si>
    <t>・新潟県産業連関表は「生産者価格」で作成されているので、最初に設定する「新規需要額」が「購入者価格」の場合、これを「生産者価格」に変換する必要があります。</t>
  </si>
  <si>
    <t>・このシートは、「波及効果計算」の前段として、「新規需要額」を「生産者価格」に変換するシートです。</t>
  </si>
  <si>
    <t>【新規需要額入力】</t>
  </si>
  <si>
    <r>
      <t xml:space="preserve">  　 １次間接波及効果、２次間接波及効果の計算は、平成2</t>
    </r>
    <r>
      <rPr>
        <sz val="11"/>
        <rFont val="ＭＳ Ｐゴシック"/>
        <family val="3"/>
        <charset val="128"/>
      </rPr>
      <t>7</t>
    </r>
    <r>
      <rPr>
        <sz val="11"/>
        <rFont val="ＭＳ Ｐゴシック"/>
        <family val="3"/>
        <charset val="128"/>
      </rPr>
      <t>年新潟県産業連関表の自給率が適用されます。</t>
    </r>
    <phoneticPr fontId="24"/>
  </si>
  <si>
    <t>（２）自給率を独自に設定した場合は直接効果の計算に反映されるだけで、</t>
  </si>
  <si>
    <t>　　　　　　　  ＝　１－（輸移入額／県内需要合計）</t>
  </si>
  <si>
    <t>（１）自給率　＝　１－（輸移入率）</t>
  </si>
  <si>
    <t>(注）</t>
  </si>
  <si>
    <t>自給率</t>
  </si>
  <si>
    <t>独自設定</t>
  </si>
  <si>
    <t>H27産業連関表</t>
  </si>
  <si>
    <t>・空欄にしますと、平成27年新潟県産業連関表の自給率が適用されます。</t>
  </si>
  <si>
    <t>・需要のすべてを県産品で対応する場合は、「独自設定自給率」欄の該当部門に「１」（=100％）を、独自の率がある場合はその率を入力してください。</t>
  </si>
  <si>
    <t>・このシートは、「新規需要額」に対して「県産品で対応する割合（＝自給率）」を設定するシートです。</t>
  </si>
  <si>
    <t>【自給率入力】</t>
  </si>
  <si>
    <t>入力③シート</t>
  </si>
  <si>
    <t>生産誘発額（合計）÷県内需要額</t>
  </si>
  <si>
    <t>　　県内需要額（＝直接効果）</t>
  </si>
  <si>
    <t>⑨×㉕</t>
  </si>
  <si>
    <t>③×㉕</t>
  </si>
  <si>
    <t>③×⑳</t>
  </si>
  <si>
    <t>③＋⑨＋⑱</t>
  </si>
  <si>
    <t>【入力③シート】</t>
  </si>
  <si>
    <t>⑩×⑪</t>
  </si>
  <si>
    <t>③＋⑨</t>
  </si>
  <si>
    <t>④×③</t>
  </si>
  <si>
    <t>①×②</t>
  </si>
  <si>
    <t>１次間接)</t>
  </si>
  <si>
    <t>H27産業</t>
  </si>
  <si>
    <t>別途設定</t>
  </si>
  <si>
    <t>　平成27年新潟県産業連関表　統合大分類（37部門）より</t>
  </si>
  <si>
    <t>　投入係数（01列以外は表示省略）</t>
  </si>
  <si>
    <t>県内</t>
  </si>
  <si>
    <t>平成27年新潟県産業連関表　統合大分類（37部門）</t>
  </si>
  <si>
    <t>新潟県内への経済波及効果</t>
  </si>
  <si>
    <t>粗付加
価値</t>
  </si>
  <si>
    <t>投入係数</t>
  </si>
  <si>
    <t>県内需要額（直接効果）</t>
  </si>
  <si>
    <t>新規需要額</t>
  </si>
  <si>
    <t>波及効果フロー図</t>
  </si>
  <si>
    <t>70</t>
  </si>
  <si>
    <t>国内貨物運賃</t>
  </si>
  <si>
    <t>民間消費支出</t>
  </si>
  <si>
    <t>需要合計</t>
  </si>
  <si>
    <t>　・国内貨物運賃表</t>
  </si>
  <si>
    <t>　・商業マージン表</t>
  </si>
  <si>
    <t>　・取引基本表（購入者価格評価表）</t>
  </si>
  <si>
    <t>平成27年全国産業連関表</t>
  </si>
  <si>
    <t>【参考資料】</t>
  </si>
  <si>
    <t>　　　（参考）マージン率</t>
  </si>
  <si>
    <t>就業者誘発数（人）</t>
    <rPh sb="0" eb="3">
      <t>シュウギョウシャ</t>
    </rPh>
    <rPh sb="2" eb="3">
      <t>シャ</t>
    </rPh>
    <rPh sb="3" eb="4">
      <t>ユウ</t>
    </rPh>
    <rPh sb="4" eb="5">
      <t>ハツ</t>
    </rPh>
    <rPh sb="5" eb="6">
      <t>スウ</t>
    </rPh>
    <rPh sb="7" eb="8">
      <t>ニン</t>
    </rPh>
    <phoneticPr fontId="0"/>
  </si>
  <si>
    <t>雇用者誘発数（人）</t>
    <rPh sb="0" eb="1">
      <t>ヤトイ</t>
    </rPh>
    <rPh sb="1" eb="2">
      <t>ヨウ</t>
    </rPh>
    <rPh sb="2" eb="3">
      <t>シャ</t>
    </rPh>
    <rPh sb="3" eb="4">
      <t>ユウ</t>
    </rPh>
    <rPh sb="4" eb="5">
      <t>ハツ</t>
    </rPh>
    <rPh sb="5" eb="6">
      <t>スウ</t>
    </rPh>
    <rPh sb="7" eb="8">
      <t>ニン</t>
    </rPh>
    <phoneticPr fontId="0"/>
  </si>
  <si>
    <t>部門の例示</t>
    <rPh sb="0" eb="2">
      <t>ブモン</t>
    </rPh>
    <rPh sb="3" eb="5">
      <t>レイジ</t>
    </rPh>
    <phoneticPr fontId="5"/>
  </si>
  <si>
    <t>穀類、いも・豆類、野菜、果実、畜産、育林、素材、海面漁業、内水面漁業</t>
    <rPh sb="0" eb="2">
      <t>コクルイ</t>
    </rPh>
    <rPh sb="6" eb="7">
      <t>マメ</t>
    </rPh>
    <rPh sb="7" eb="8">
      <t>ルイ</t>
    </rPh>
    <rPh sb="9" eb="11">
      <t>ヤサイ</t>
    </rPh>
    <rPh sb="12" eb="14">
      <t>カジツ</t>
    </rPh>
    <rPh sb="15" eb="17">
      <t>チクサン</t>
    </rPh>
    <rPh sb="18" eb="19">
      <t>イク</t>
    </rPh>
    <rPh sb="19" eb="20">
      <t>リン</t>
    </rPh>
    <rPh sb="21" eb="23">
      <t>ソザイ</t>
    </rPh>
    <phoneticPr fontId="5"/>
  </si>
  <si>
    <t>石炭・原油・天然ガス、砂利・砕石</t>
    <rPh sb="0" eb="2">
      <t>セキタン</t>
    </rPh>
    <rPh sb="3" eb="5">
      <t>ゲンユ</t>
    </rPh>
    <rPh sb="6" eb="8">
      <t>テンネン</t>
    </rPh>
    <rPh sb="11" eb="13">
      <t>ジャリ</t>
    </rPh>
    <rPh sb="14" eb="16">
      <t>サイセキ</t>
    </rPh>
    <phoneticPr fontId="5"/>
  </si>
  <si>
    <t>畜産食料品、水産食料品、めん・パン・菓子類、酒類</t>
    <rPh sb="0" eb="2">
      <t>チクサン</t>
    </rPh>
    <rPh sb="2" eb="4">
      <t>ショクリョウ</t>
    </rPh>
    <rPh sb="4" eb="5">
      <t>ヒン</t>
    </rPh>
    <rPh sb="6" eb="8">
      <t>スイサン</t>
    </rPh>
    <rPh sb="8" eb="10">
      <t>ショクリョウ</t>
    </rPh>
    <rPh sb="10" eb="11">
      <t>ヒン</t>
    </rPh>
    <rPh sb="18" eb="21">
      <t>カシルイ</t>
    </rPh>
    <rPh sb="22" eb="23">
      <t>サケ</t>
    </rPh>
    <rPh sb="23" eb="24">
      <t>ルイ</t>
    </rPh>
    <phoneticPr fontId="5"/>
  </si>
  <si>
    <t>衣服、じゅうたん、寝具</t>
    <rPh sb="0" eb="2">
      <t>イフク</t>
    </rPh>
    <rPh sb="9" eb="11">
      <t>シング</t>
    </rPh>
    <phoneticPr fontId="5"/>
  </si>
  <si>
    <t>木材、家具、紙、段ボール</t>
    <rPh sb="0" eb="2">
      <t>モクザイ</t>
    </rPh>
    <rPh sb="3" eb="5">
      <t>カグ</t>
    </rPh>
    <rPh sb="6" eb="7">
      <t>カミ</t>
    </rPh>
    <rPh sb="8" eb="9">
      <t>ダン</t>
    </rPh>
    <phoneticPr fontId="5"/>
  </si>
  <si>
    <t>化学肥料、医薬品、化粧品、塗料、農薬</t>
    <rPh sb="0" eb="2">
      <t>カガク</t>
    </rPh>
    <rPh sb="2" eb="4">
      <t>ヒリョウ</t>
    </rPh>
    <rPh sb="5" eb="8">
      <t>イヤクヒン</t>
    </rPh>
    <rPh sb="9" eb="12">
      <t>ケショウヒン</t>
    </rPh>
    <rPh sb="13" eb="15">
      <t>トリョウ</t>
    </rPh>
    <rPh sb="16" eb="18">
      <t>ノウヤク</t>
    </rPh>
    <phoneticPr fontId="5"/>
  </si>
  <si>
    <t>ガソリン、灯油、コークス</t>
    <rPh sb="5" eb="7">
      <t>トウユ</t>
    </rPh>
    <phoneticPr fontId="5"/>
  </si>
  <si>
    <t>プラスチック板、タイヤ</t>
    <rPh sb="6" eb="7">
      <t>イタ</t>
    </rPh>
    <phoneticPr fontId="5"/>
  </si>
  <si>
    <t>板ガラス、セメント、生コンクリート、耐火物</t>
    <rPh sb="0" eb="1">
      <t>イタ</t>
    </rPh>
    <rPh sb="10" eb="11">
      <t>ナマ</t>
    </rPh>
    <rPh sb="18" eb="21">
      <t>タイカブツ</t>
    </rPh>
    <phoneticPr fontId="5"/>
  </si>
  <si>
    <t>銅管、鍛鋼</t>
    <rPh sb="0" eb="2">
      <t>ドウカン</t>
    </rPh>
    <rPh sb="3" eb="4">
      <t>キタエ</t>
    </rPh>
    <rPh sb="4" eb="5">
      <t>コウ</t>
    </rPh>
    <phoneticPr fontId="5"/>
  </si>
  <si>
    <t>銅、アルミニウム、電線・ケーブル</t>
    <rPh sb="0" eb="1">
      <t>ドウ</t>
    </rPh>
    <rPh sb="9" eb="11">
      <t>デンセン</t>
    </rPh>
    <phoneticPr fontId="5"/>
  </si>
  <si>
    <t>ボルト、刃物</t>
    <rPh sb="4" eb="6">
      <t>ハモノ</t>
    </rPh>
    <phoneticPr fontId="5"/>
  </si>
  <si>
    <t>ボイラ、タービン、ベアリング</t>
  </si>
  <si>
    <t>農業用機械、化学機械、半導体製造装置</t>
    <rPh sb="0" eb="3">
      <t>ノウギョウヨウ</t>
    </rPh>
    <rPh sb="3" eb="5">
      <t>キカイ</t>
    </rPh>
    <rPh sb="6" eb="8">
      <t>カガク</t>
    </rPh>
    <rPh sb="8" eb="10">
      <t>キカイ</t>
    </rPh>
    <rPh sb="11" eb="14">
      <t>ハンドウタイ</t>
    </rPh>
    <rPh sb="14" eb="16">
      <t>セイゾウ</t>
    </rPh>
    <rPh sb="16" eb="18">
      <t>ソウチ</t>
    </rPh>
    <phoneticPr fontId="5"/>
  </si>
  <si>
    <t>複写機、計測機器、武器</t>
    <rPh sb="0" eb="2">
      <t>フクシャ</t>
    </rPh>
    <rPh sb="2" eb="3">
      <t>キ</t>
    </rPh>
    <rPh sb="4" eb="6">
      <t>ケイソク</t>
    </rPh>
    <rPh sb="6" eb="8">
      <t>キキ</t>
    </rPh>
    <rPh sb="9" eb="11">
      <t>ブキ</t>
    </rPh>
    <phoneticPr fontId="5"/>
  </si>
  <si>
    <t>集積回路、液晶パネル</t>
    <rPh sb="0" eb="2">
      <t>シュウセキ</t>
    </rPh>
    <rPh sb="2" eb="4">
      <t>カイロ</t>
    </rPh>
    <rPh sb="5" eb="7">
      <t>エキショウ</t>
    </rPh>
    <phoneticPr fontId="5"/>
  </si>
  <si>
    <t>電気照明器具、エアコン、電池</t>
    <rPh sb="0" eb="2">
      <t>デンキ</t>
    </rPh>
    <rPh sb="2" eb="4">
      <t>ショウメイ</t>
    </rPh>
    <rPh sb="4" eb="6">
      <t>キグ</t>
    </rPh>
    <rPh sb="12" eb="14">
      <t>デンチ</t>
    </rPh>
    <phoneticPr fontId="5"/>
  </si>
  <si>
    <t>デジタルカメラ、パソコン、携帯電話機</t>
    <rPh sb="13" eb="15">
      <t>ケイタイ</t>
    </rPh>
    <rPh sb="15" eb="17">
      <t>デンワ</t>
    </rPh>
    <rPh sb="17" eb="18">
      <t>キ</t>
    </rPh>
    <phoneticPr fontId="5"/>
  </si>
  <si>
    <t>乗用車、自動車部品、航空機、鉄道車両</t>
    <rPh sb="0" eb="3">
      <t>ジョウヨウシャ</t>
    </rPh>
    <rPh sb="4" eb="7">
      <t>ジドウシャ</t>
    </rPh>
    <rPh sb="7" eb="9">
      <t>ブヒン</t>
    </rPh>
    <rPh sb="10" eb="13">
      <t>コウクウキ</t>
    </rPh>
    <rPh sb="14" eb="16">
      <t>テツドウ</t>
    </rPh>
    <rPh sb="16" eb="18">
      <t>シャリョウ</t>
    </rPh>
    <phoneticPr fontId="5"/>
  </si>
  <si>
    <t>印刷、革靴、がん具、時計、楽器</t>
    <rPh sb="0" eb="2">
      <t>インサツ</t>
    </rPh>
    <rPh sb="3" eb="5">
      <t>カワグツ</t>
    </rPh>
    <rPh sb="8" eb="9">
      <t>グ</t>
    </rPh>
    <rPh sb="10" eb="12">
      <t>トケイ</t>
    </rPh>
    <rPh sb="13" eb="15">
      <t>ガッキ</t>
    </rPh>
    <phoneticPr fontId="5"/>
  </si>
  <si>
    <t>住宅建築、建設補修、公共事業</t>
    <rPh sb="0" eb="2">
      <t>ジュウタク</t>
    </rPh>
    <rPh sb="2" eb="4">
      <t>ケンチク</t>
    </rPh>
    <rPh sb="5" eb="7">
      <t>ケンセツ</t>
    </rPh>
    <rPh sb="7" eb="9">
      <t>ホシュウ</t>
    </rPh>
    <rPh sb="10" eb="12">
      <t>コウキョウ</t>
    </rPh>
    <rPh sb="12" eb="14">
      <t>ジギョウ</t>
    </rPh>
    <phoneticPr fontId="5"/>
  </si>
  <si>
    <t>自家発電、都市ガス</t>
    <rPh sb="0" eb="2">
      <t>ジカ</t>
    </rPh>
    <rPh sb="2" eb="4">
      <t>ハツデン</t>
    </rPh>
    <rPh sb="5" eb="7">
      <t>トシ</t>
    </rPh>
    <phoneticPr fontId="5"/>
  </si>
  <si>
    <t>下水道、工業用水</t>
    <rPh sb="0" eb="3">
      <t>ゲスイドウ</t>
    </rPh>
    <rPh sb="4" eb="6">
      <t>コウギョウ</t>
    </rPh>
    <rPh sb="6" eb="8">
      <t>ヨウスイ</t>
    </rPh>
    <phoneticPr fontId="5"/>
  </si>
  <si>
    <t>ごみ処理、産業廃棄物処理</t>
    <rPh sb="2" eb="4">
      <t>ショリ</t>
    </rPh>
    <rPh sb="5" eb="7">
      <t>サンギョウ</t>
    </rPh>
    <rPh sb="7" eb="10">
      <t>ハイキブツ</t>
    </rPh>
    <rPh sb="10" eb="12">
      <t>ショリ</t>
    </rPh>
    <phoneticPr fontId="5"/>
  </si>
  <si>
    <t>卸売、小売</t>
    <rPh sb="0" eb="2">
      <t>オロシウ</t>
    </rPh>
    <rPh sb="3" eb="5">
      <t>コウリ</t>
    </rPh>
    <phoneticPr fontId="5"/>
  </si>
  <si>
    <t>金融、生命保険、損害保険</t>
    <rPh sb="0" eb="2">
      <t>キンユウ</t>
    </rPh>
    <rPh sb="3" eb="5">
      <t>セイメイ</t>
    </rPh>
    <rPh sb="5" eb="7">
      <t>ホケン</t>
    </rPh>
    <rPh sb="8" eb="10">
      <t>ソンガイ</t>
    </rPh>
    <rPh sb="10" eb="12">
      <t>ホケン</t>
    </rPh>
    <phoneticPr fontId="5"/>
  </si>
  <si>
    <t>住宅賃貸、駐車場管理</t>
    <rPh sb="0" eb="2">
      <t>ジュウタク</t>
    </rPh>
    <rPh sb="2" eb="4">
      <t>チンタイ</t>
    </rPh>
    <rPh sb="5" eb="8">
      <t>チュウシャジョウ</t>
    </rPh>
    <rPh sb="8" eb="10">
      <t>カンリ</t>
    </rPh>
    <phoneticPr fontId="5"/>
  </si>
  <si>
    <t>港湾輸送、航空輸送、倉庫、水運、郵便</t>
    <rPh sb="0" eb="2">
      <t>コウワン</t>
    </rPh>
    <rPh sb="2" eb="4">
      <t>ユソウ</t>
    </rPh>
    <rPh sb="5" eb="7">
      <t>コウクウ</t>
    </rPh>
    <rPh sb="7" eb="9">
      <t>ユソウ</t>
    </rPh>
    <rPh sb="10" eb="12">
      <t>ソウコ</t>
    </rPh>
    <rPh sb="13" eb="15">
      <t>スイウン</t>
    </rPh>
    <rPh sb="16" eb="18">
      <t>ユウビン</t>
    </rPh>
    <phoneticPr fontId="5"/>
  </si>
  <si>
    <t>電話、放送、新聞</t>
    <rPh sb="0" eb="2">
      <t>デンワ</t>
    </rPh>
    <rPh sb="3" eb="5">
      <t>ホウソウ</t>
    </rPh>
    <rPh sb="6" eb="8">
      <t>シンブン</t>
    </rPh>
    <phoneticPr fontId="5"/>
  </si>
  <si>
    <t>国、地方公共団体</t>
    <rPh sb="0" eb="1">
      <t>クニ</t>
    </rPh>
    <rPh sb="2" eb="4">
      <t>チホウ</t>
    </rPh>
    <rPh sb="4" eb="6">
      <t>コウキョウ</t>
    </rPh>
    <rPh sb="6" eb="8">
      <t>ダンタイ</t>
    </rPh>
    <phoneticPr fontId="5"/>
  </si>
  <si>
    <t>学校、学校給食、研究、図書館、美術館</t>
    <rPh sb="0" eb="2">
      <t>ガッコウ</t>
    </rPh>
    <rPh sb="3" eb="5">
      <t>ガッコウ</t>
    </rPh>
    <rPh sb="5" eb="7">
      <t>キュウショク</t>
    </rPh>
    <rPh sb="8" eb="10">
      <t>ケンキュウ</t>
    </rPh>
    <rPh sb="11" eb="14">
      <t>トショカン</t>
    </rPh>
    <rPh sb="15" eb="18">
      <t>ビジュツカン</t>
    </rPh>
    <phoneticPr fontId="5"/>
  </si>
  <si>
    <t>病院、保健所、保育所、福祉施設</t>
    <rPh sb="0" eb="2">
      <t>ビョウイン</t>
    </rPh>
    <rPh sb="3" eb="6">
      <t>ホケンジョ</t>
    </rPh>
    <rPh sb="7" eb="9">
      <t>ホイク</t>
    </rPh>
    <rPh sb="9" eb="10">
      <t>ショ</t>
    </rPh>
    <rPh sb="11" eb="13">
      <t>フクシ</t>
    </rPh>
    <rPh sb="13" eb="15">
      <t>シセツ</t>
    </rPh>
    <phoneticPr fontId="5"/>
  </si>
  <si>
    <t>商工会議所、経団連、労働団体</t>
    <rPh sb="0" eb="2">
      <t>ショウコウ</t>
    </rPh>
    <rPh sb="2" eb="5">
      <t>カイギショ</t>
    </rPh>
    <rPh sb="6" eb="9">
      <t>ケイダンレン</t>
    </rPh>
    <rPh sb="10" eb="12">
      <t>ロウドウ</t>
    </rPh>
    <rPh sb="12" eb="14">
      <t>ダンタイ</t>
    </rPh>
    <phoneticPr fontId="5"/>
  </si>
  <si>
    <t>物品賃貸業、法律事務、自動車整備</t>
    <rPh sb="0" eb="2">
      <t>ブッピン</t>
    </rPh>
    <rPh sb="2" eb="4">
      <t>チンタイ</t>
    </rPh>
    <rPh sb="4" eb="5">
      <t>ギョウ</t>
    </rPh>
    <rPh sb="6" eb="8">
      <t>ホウリツ</t>
    </rPh>
    <rPh sb="8" eb="10">
      <t>ジム</t>
    </rPh>
    <rPh sb="11" eb="14">
      <t>ジドウシャ</t>
    </rPh>
    <rPh sb="14" eb="16">
      <t>セイビ</t>
    </rPh>
    <phoneticPr fontId="5"/>
  </si>
  <si>
    <t>宿泊業、飲食店、銭湯、競輪、映画館、冠婚葬祭業</t>
    <rPh sb="0" eb="2">
      <t>シュクハク</t>
    </rPh>
    <rPh sb="2" eb="3">
      <t>ギョウ</t>
    </rPh>
    <rPh sb="4" eb="6">
      <t>インショク</t>
    </rPh>
    <rPh sb="6" eb="7">
      <t>テン</t>
    </rPh>
    <rPh sb="8" eb="10">
      <t>セントウ</t>
    </rPh>
    <rPh sb="11" eb="13">
      <t>ケイリン</t>
    </rPh>
    <rPh sb="14" eb="17">
      <t>エイガカン</t>
    </rPh>
    <rPh sb="18" eb="20">
      <t>カンコン</t>
    </rPh>
    <rPh sb="20" eb="22">
      <t>ソウサイ</t>
    </rPh>
    <rPh sb="22" eb="23">
      <t>ギョウ</t>
    </rPh>
    <phoneticPr fontId="5"/>
  </si>
  <si>
    <t>テープ、クリップ、コピー用紙</t>
    <rPh sb="12" eb="14">
      <t>ヨウシ</t>
    </rPh>
    <phoneticPr fontId="5"/>
  </si>
  <si>
    <t>電気機械</t>
    <phoneticPr fontId="24"/>
  </si>
  <si>
    <t>←設定する数値（本公募では現在値で固定）</t>
    <rPh sb="8" eb="9">
      <t>ホン</t>
    </rPh>
    <rPh sb="9" eb="11">
      <t>コウボ</t>
    </rPh>
    <rPh sb="13" eb="16">
      <t>ゲンザイチ</t>
    </rPh>
    <rPh sb="17" eb="19">
      <t>コテイ</t>
    </rPh>
    <phoneticPr fontId="2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</si>
</sst>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1">
    <numFmt numFmtId="176" formatCode="&quot;¥&quot;#,##0_);[Red]\(&quot;¥&quot;#,##0\)"/>
    <numFmt numFmtId="177" formatCode="#,##0.000000;[Red]\-#,##0.000000"/>
    <numFmt numFmtId="178" formatCode="0_);[Red]\(0\)"/>
    <numFmt numFmtId="179" formatCode="0.000000_ "/>
    <numFmt numFmtId="180" formatCode="#,##0_ ;[Red]\-#,##0\ "/>
    <numFmt numFmtId="181" formatCode="0.00_ "/>
    <numFmt numFmtId="182" formatCode="0.0_);[Red]\(0.0\)"/>
    <numFmt numFmtId="183" formatCode="0.000000"/>
    <numFmt numFmtId="184" formatCode="0.000_);[Red]\(0.000\)"/>
    <numFmt numFmtId="185" formatCode="0.000000_);[Red]\(0.000000\)"/>
    <numFmt numFmtId="186" formatCode="#,##0_ "/>
  </numFmts>
  <fonts count="56">
    <font>
      <sz val="9"/>
      <color theme="1"/>
      <name val="ＭＳ Ｐゴシック"/>
      <family val="3"/>
      <charset val="128"/>
      <scheme val="minor"/>
    </font>
    <font>
      <sz val="10"/>
      <color theme="1"/>
      <name val="Meiryo UI"/>
      <family val="2"/>
      <charset val="128"/>
    </font>
    <font>
      <sz val="10"/>
      <color theme="1"/>
      <name val="Meiryo UI"/>
      <family val="2"/>
      <charset val="128"/>
    </font>
    <font>
      <sz val="10"/>
      <color theme="1"/>
      <name val="Meiryo UI"/>
      <family val="2"/>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9"/>
      <color theme="1"/>
      <name val="ＭＳ Ｐゴシック"/>
      <family val="3"/>
      <charset val="128"/>
      <scheme val="minor"/>
    </font>
    <font>
      <sz val="9"/>
      <color theme="0"/>
      <name val="ＭＳ Ｐゴシック"/>
      <family val="3"/>
      <charset val="128"/>
      <scheme val="minor"/>
    </font>
    <font>
      <b/>
      <sz val="18"/>
      <color theme="3"/>
      <name val="ＭＳ Ｐゴシック"/>
      <family val="3"/>
      <charset val="128"/>
      <scheme val="major"/>
    </font>
    <font>
      <b/>
      <sz val="9"/>
      <color theme="0"/>
      <name val="ＭＳ Ｐゴシック"/>
      <family val="3"/>
      <charset val="128"/>
      <scheme val="minor"/>
    </font>
    <font>
      <sz val="9"/>
      <color rgb="FF9C6500"/>
      <name val="ＭＳ Ｐゴシック"/>
      <family val="3"/>
      <charset val="128"/>
      <scheme val="minor"/>
    </font>
    <font>
      <sz val="9"/>
      <color rgb="FFFA7D00"/>
      <name val="ＭＳ Ｐゴシック"/>
      <family val="3"/>
      <charset val="128"/>
      <scheme val="minor"/>
    </font>
    <font>
      <sz val="9"/>
      <color rgb="FF9C0006"/>
      <name val="ＭＳ Ｐゴシック"/>
      <family val="3"/>
      <charset val="128"/>
      <scheme val="minor"/>
    </font>
    <font>
      <b/>
      <sz val="9"/>
      <color rgb="FFFA7D00"/>
      <name val="ＭＳ Ｐゴシック"/>
      <family val="3"/>
      <charset val="128"/>
      <scheme val="minor"/>
    </font>
    <font>
      <sz val="9"/>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9"/>
      <color theme="1"/>
      <name val="ＭＳ Ｐゴシック"/>
      <family val="3"/>
      <charset val="128"/>
      <scheme val="minor"/>
    </font>
    <font>
      <b/>
      <sz val="9"/>
      <color rgb="FF3F3F3F"/>
      <name val="ＭＳ Ｐゴシック"/>
      <family val="3"/>
      <charset val="128"/>
      <scheme val="minor"/>
    </font>
    <font>
      <i/>
      <sz val="9"/>
      <color rgb="FF7F7F7F"/>
      <name val="ＭＳ Ｐゴシック"/>
      <family val="3"/>
      <charset val="128"/>
      <scheme val="minor"/>
    </font>
    <font>
      <sz val="9"/>
      <color rgb="FF3F3F76"/>
      <name val="ＭＳ Ｐゴシック"/>
      <family val="3"/>
      <charset val="128"/>
      <scheme val="minor"/>
    </font>
    <font>
      <sz val="9"/>
      <color rgb="FF006100"/>
      <name val="ＭＳ Ｐゴシック"/>
      <family val="3"/>
      <charset val="128"/>
      <scheme val="minor"/>
    </font>
    <font>
      <sz val="6"/>
      <name val="ＭＳ Ｐゴシック"/>
      <family val="3"/>
      <charset val="128"/>
      <scheme val="minor"/>
    </font>
    <font>
      <sz val="10"/>
      <name val="ＭＳ Ｐゴシック"/>
      <family val="3"/>
      <charset val="128"/>
    </font>
    <font>
      <sz val="10"/>
      <color theme="1"/>
      <name val="ＭＳ Ｐゴシック"/>
      <family val="3"/>
      <charset val="128"/>
      <scheme val="minor"/>
    </font>
    <font>
      <sz val="10"/>
      <name val="ＭＳ ゴシック"/>
      <family val="3"/>
      <charset val="128"/>
    </font>
    <font>
      <sz val="11"/>
      <name val="ＭＳ 明朝"/>
      <family val="1"/>
      <charset val="128"/>
    </font>
    <font>
      <sz val="9"/>
      <color theme="1"/>
      <name val="メイリオ"/>
      <family val="3"/>
      <charset val="128"/>
    </font>
    <font>
      <b/>
      <sz val="11"/>
      <color indexed="52"/>
      <name val="ＭＳ Ｐゴシック"/>
      <family val="3"/>
      <charset val="128"/>
    </font>
    <font>
      <sz val="9"/>
      <color theme="1"/>
      <name val="メイリオ"/>
      <family val="2"/>
      <charset val="128"/>
    </font>
    <font>
      <b/>
      <sz val="11"/>
      <color indexed="8"/>
      <name val="ＭＳ Ｐゴシック"/>
      <family val="3"/>
      <charset val="128"/>
    </font>
    <font>
      <b/>
      <sz val="11"/>
      <color indexed="63"/>
      <name val="ＭＳ Ｐゴシック"/>
      <family val="3"/>
      <charset val="128"/>
    </font>
    <font>
      <sz val="11"/>
      <color indexed="62"/>
      <name val="ＭＳ Ｐゴシック"/>
      <family val="3"/>
      <charset val="128"/>
    </font>
    <font>
      <sz val="11"/>
      <color indexed="8"/>
      <name val="ＭＳ Ｐゴシック"/>
      <family val="3"/>
      <charset val="128"/>
    </font>
    <font>
      <sz val="9"/>
      <color theme="1"/>
      <name val="ＭＳ Ｐゴシック"/>
      <family val="2"/>
      <charset val="128"/>
      <scheme val="minor"/>
    </font>
    <font>
      <sz val="10"/>
      <color theme="1"/>
      <name val="ＭＳ Ｐゴシック"/>
      <family val="2"/>
      <charset val="128"/>
    </font>
    <font>
      <sz val="11"/>
      <color rgb="FFFF0000"/>
      <name val="ＭＳ Ｐゴシック"/>
      <family val="3"/>
      <charset val="128"/>
    </font>
    <font>
      <sz val="6"/>
      <name val="Meiryo UI"/>
      <family val="2"/>
      <charset val="128"/>
    </font>
    <font>
      <sz val="9"/>
      <color theme="1"/>
      <name val="Meiryo UI"/>
      <family val="3"/>
      <charset val="128"/>
    </font>
    <font>
      <b/>
      <sz val="14"/>
      <color theme="1"/>
      <name val="Meiryo UI"/>
      <family val="3"/>
      <charset val="128"/>
    </font>
    <font>
      <sz val="9"/>
      <name val="ＭＳ Ｐ明朝"/>
      <family val="1"/>
      <charset val="128"/>
    </font>
    <font>
      <sz val="9"/>
      <color rgb="FFFF0000"/>
      <name val="ＭＳ Ｐゴシック"/>
      <family val="3"/>
      <charset val="128"/>
    </font>
    <font>
      <sz val="12"/>
      <name val="ＭＳ Ｐゴシック"/>
      <family val="3"/>
      <charset val="128"/>
    </font>
    <font>
      <u/>
      <sz val="9"/>
      <name val="ＭＳ Ｐ明朝"/>
      <family val="1"/>
      <charset val="128"/>
    </font>
    <font>
      <u/>
      <sz val="9"/>
      <color rgb="FFFF0000"/>
      <name val="ＭＳ Ｐ明朝"/>
      <family val="1"/>
      <charset val="128"/>
    </font>
    <font>
      <sz val="9"/>
      <color rgb="FFFF0000"/>
      <name val="ＭＳ Ｐ明朝"/>
      <family val="1"/>
      <charset val="128"/>
    </font>
    <font>
      <sz val="11"/>
      <color theme="1"/>
      <name val="ＭＳ Ｐゴシック"/>
      <family val="3"/>
      <charset val="128"/>
      <scheme val="minor"/>
    </font>
    <font>
      <sz val="14"/>
      <name val="ＭＳ Ｐゴシック"/>
      <family val="3"/>
      <charset val="128"/>
    </font>
    <font>
      <sz val="11"/>
      <name val="明朝"/>
      <charset val="128"/>
    </font>
    <font>
      <sz val="12"/>
      <color theme="1"/>
      <name val="ＭＳ Ｐゴシック"/>
      <family val="3"/>
      <charset val="128"/>
      <scheme val="minor"/>
    </font>
    <font>
      <sz val="20"/>
      <name val="ＭＳ Ｐゴシック"/>
      <family val="3"/>
      <charset val="128"/>
    </font>
    <font>
      <b/>
      <sz val="11"/>
      <name val="ＭＳ Ｐゴシック"/>
      <family val="3"/>
      <charset val="128"/>
    </font>
    <font>
      <sz val="9"/>
      <name val="ＭＳ Ｐゴシック"/>
      <family val="3"/>
      <charset val="128"/>
    </font>
    <font>
      <sz val="11"/>
      <color theme="1"/>
      <name val="ＭＳ Ｐゴシック"/>
      <family val="3"/>
      <charset val="128"/>
    </font>
  </fonts>
  <fills count="49">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indexed="9"/>
        <bgColor indexed="64"/>
      </patternFill>
    </fill>
    <fill>
      <patternFill patternType="solid">
        <fgColor theme="0"/>
        <bgColor indexed="64"/>
      </patternFill>
    </fill>
    <fill>
      <patternFill patternType="solid">
        <fgColor indexed="26"/>
      </patternFill>
    </fill>
    <fill>
      <patternFill patternType="solid">
        <fgColor indexed="22"/>
      </patternFill>
    </fill>
    <fill>
      <patternFill patternType="solid">
        <fgColor indexed="47"/>
      </patternFill>
    </fill>
    <fill>
      <patternFill patternType="solid">
        <fgColor rgb="FFFFFF00"/>
        <bgColor indexed="64"/>
      </patternFill>
    </fill>
    <fill>
      <patternFill patternType="solid">
        <fgColor rgb="FFFF99FF"/>
        <bgColor indexed="64"/>
      </patternFill>
    </fill>
    <fill>
      <patternFill patternType="solid">
        <fgColor rgb="FFFFFF99"/>
        <bgColor indexed="64"/>
      </patternFill>
    </fill>
    <fill>
      <patternFill patternType="solid">
        <fgColor rgb="FFCCECFF"/>
        <bgColor indexed="64"/>
      </patternFill>
    </fill>
    <fill>
      <patternFill patternType="solid">
        <fgColor rgb="FF66FFFF"/>
        <bgColor indexed="64"/>
      </patternFill>
    </fill>
    <fill>
      <patternFill patternType="solid">
        <fgColor rgb="FFCCFFFF"/>
        <bgColor indexed="64"/>
      </patternFill>
    </fill>
    <fill>
      <patternFill patternType="solid">
        <fgColor rgb="FFCC99FF"/>
        <bgColor indexed="64"/>
      </patternFill>
    </fill>
    <fill>
      <patternFill patternType="solid">
        <fgColor rgb="FFFFC000"/>
        <bgColor indexed="64"/>
      </patternFill>
    </fill>
    <fill>
      <patternFill patternType="solid">
        <fgColor theme="3" tint="0.59999389629810485"/>
        <bgColor indexed="64"/>
      </patternFill>
    </fill>
    <fill>
      <patternFill patternType="solid">
        <fgColor theme="9" tint="0.59999389629810485"/>
        <bgColor indexed="64"/>
      </patternFill>
    </fill>
    <fill>
      <patternFill patternType="solid">
        <fgColor theme="0" tint="-0.14996795556505021"/>
        <bgColor indexed="64"/>
      </patternFill>
    </fill>
  </fills>
  <borders count="160">
    <border>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thin">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medium">
        <color indexed="64"/>
      </right>
      <top style="hair">
        <color indexed="64"/>
      </top>
      <bottom style="hair">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medium">
        <color indexed="64"/>
      </left>
      <right style="thin">
        <color indexed="64"/>
      </right>
      <top style="hair">
        <color indexed="64"/>
      </top>
      <bottom style="thin">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bottom style="medium">
        <color indexed="64"/>
      </bottom>
      <diagonal/>
    </border>
    <border>
      <left/>
      <right style="medium">
        <color indexed="64"/>
      </right>
      <top style="hair">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style="medium">
        <color indexed="64"/>
      </top>
      <bottom/>
      <diagonal/>
    </border>
    <border>
      <left style="medium">
        <color indexed="64"/>
      </left>
      <right/>
      <top style="hair">
        <color indexed="64"/>
      </top>
      <bottom style="hair">
        <color indexed="64"/>
      </bottom>
      <diagonal/>
    </border>
    <border>
      <left style="medium">
        <color indexed="64"/>
      </left>
      <right/>
      <top style="hair">
        <color indexed="64"/>
      </top>
      <bottom style="thin">
        <color indexed="64"/>
      </bottom>
      <diagonal/>
    </border>
    <border>
      <left style="thick">
        <color auto="1"/>
      </left>
      <right style="thick">
        <color auto="1"/>
      </right>
      <top/>
      <bottom style="thick">
        <color auto="1"/>
      </bottom>
      <diagonal/>
    </border>
    <border>
      <left/>
      <right style="thin">
        <color auto="1"/>
      </right>
      <top style="thin">
        <color auto="1"/>
      </top>
      <bottom style="double">
        <color auto="1"/>
      </bottom>
      <diagonal/>
    </border>
    <border>
      <left/>
      <right/>
      <top style="thin">
        <color auto="1"/>
      </top>
      <bottom style="double">
        <color auto="1"/>
      </bottom>
      <diagonal/>
    </border>
    <border>
      <left style="thick">
        <color auto="1"/>
      </left>
      <right style="thick">
        <color auto="1"/>
      </right>
      <top style="thin">
        <color auto="1"/>
      </top>
      <bottom style="double">
        <color auto="1"/>
      </bottom>
      <diagonal/>
    </border>
    <border>
      <left style="thin">
        <color auto="1"/>
      </left>
      <right/>
      <top style="thin">
        <color auto="1"/>
      </top>
      <bottom style="double">
        <color auto="1"/>
      </bottom>
      <diagonal/>
    </border>
    <border>
      <left style="thin">
        <color auto="1"/>
      </left>
      <right/>
      <top/>
      <bottom style="double">
        <color auto="1"/>
      </bottom>
      <diagonal/>
    </border>
    <border>
      <left style="thick">
        <color auto="1"/>
      </left>
      <right style="thick">
        <color auto="1"/>
      </right>
      <top style="thin">
        <color auto="1"/>
      </top>
      <bottom style="thin">
        <color auto="1"/>
      </bottom>
      <diagonal/>
    </border>
    <border>
      <left/>
      <right style="thick">
        <color auto="1"/>
      </right>
      <top style="thin">
        <color auto="1"/>
      </top>
      <bottom style="thin">
        <color auto="1"/>
      </bottom>
      <diagonal/>
    </border>
    <border>
      <left style="thick">
        <color auto="1"/>
      </left>
      <right style="thick">
        <color auto="1"/>
      </right>
      <top style="thick">
        <color auto="1"/>
      </top>
      <bottom style="thin">
        <color auto="1"/>
      </bottom>
      <diagonal/>
    </border>
    <border>
      <left/>
      <right style="medium">
        <color auto="1"/>
      </right>
      <top style="thin">
        <color auto="1"/>
      </top>
      <bottom/>
      <diagonal/>
    </border>
    <border>
      <left style="thick">
        <color auto="1"/>
      </left>
      <right style="thick">
        <color auto="1"/>
      </right>
      <top style="thick">
        <color auto="1"/>
      </top>
      <bottom style="thick">
        <color auto="1"/>
      </bottom>
      <diagonal/>
    </border>
    <border>
      <left style="thick">
        <color rgb="FFFF0000"/>
      </left>
      <right style="thick">
        <color rgb="FFFF0000"/>
      </right>
      <top/>
      <bottom style="thick">
        <color rgb="FFFF0000"/>
      </bottom>
      <diagonal/>
    </border>
    <border>
      <left style="thick">
        <color rgb="FFFF0000"/>
      </left>
      <right style="thick">
        <color rgb="FFFF0000"/>
      </right>
      <top/>
      <bottom style="thin">
        <color auto="1"/>
      </bottom>
      <diagonal/>
    </border>
    <border>
      <left style="thick">
        <color rgb="FFFF0000"/>
      </left>
      <right style="thick">
        <color rgb="FFFF0000"/>
      </right>
      <top/>
      <bottom/>
      <diagonal/>
    </border>
    <border>
      <left style="thick">
        <color rgb="FFFF0000"/>
      </left>
      <right style="thick">
        <color rgb="FFFF0000"/>
      </right>
      <top style="thin">
        <color auto="1"/>
      </top>
      <bottom style="thin">
        <color auto="1"/>
      </bottom>
      <diagonal/>
    </border>
    <border>
      <left style="thick">
        <color rgb="FFFF0000"/>
      </left>
      <right style="thick">
        <color rgb="FFFF0000"/>
      </right>
      <top style="thin">
        <color auto="1"/>
      </top>
      <bottom/>
      <diagonal/>
    </border>
    <border>
      <left style="thick">
        <color rgb="FFFF0000"/>
      </left>
      <right style="thick">
        <color rgb="FFFF0000"/>
      </right>
      <top style="thick">
        <color rgb="FFFF0000"/>
      </top>
      <bottom/>
      <diagonal/>
    </border>
    <border>
      <left style="medium">
        <color auto="1"/>
      </left>
      <right/>
      <top style="thin">
        <color auto="1"/>
      </top>
      <bottom style="hair">
        <color auto="1"/>
      </bottom>
      <diagonal/>
    </border>
    <border>
      <left/>
      <right style="mediumDashed">
        <color auto="1"/>
      </right>
      <top/>
      <bottom style="mediumDashed">
        <color auto="1"/>
      </bottom>
      <diagonal/>
    </border>
    <border>
      <left/>
      <right/>
      <top/>
      <bottom style="mediumDashed">
        <color auto="1"/>
      </bottom>
      <diagonal/>
    </border>
    <border>
      <left style="mediumDashed">
        <color auto="1"/>
      </left>
      <right/>
      <top/>
      <bottom style="mediumDashed">
        <color auto="1"/>
      </bottom>
      <diagonal/>
    </border>
    <border>
      <left/>
      <right style="mediumDashed">
        <color auto="1"/>
      </right>
      <top/>
      <bottom/>
      <diagonal/>
    </border>
    <border>
      <left/>
      <right style="thick">
        <color auto="1"/>
      </right>
      <top/>
      <bottom style="thick">
        <color auto="1"/>
      </bottom>
      <diagonal/>
    </border>
    <border>
      <left/>
      <right/>
      <top/>
      <bottom style="thick">
        <color auto="1"/>
      </bottom>
      <diagonal/>
    </border>
    <border>
      <left style="thick">
        <color auto="1"/>
      </left>
      <right/>
      <top/>
      <bottom style="thick">
        <color auto="1"/>
      </bottom>
      <diagonal/>
    </border>
    <border>
      <left style="mediumDashed">
        <color auto="1"/>
      </left>
      <right/>
      <top/>
      <bottom/>
      <diagonal/>
    </border>
    <border>
      <left/>
      <right style="thick">
        <color auto="1"/>
      </right>
      <top/>
      <bottom/>
      <diagonal/>
    </border>
    <border>
      <left style="thick">
        <color auto="1"/>
      </left>
      <right/>
      <top/>
      <bottom/>
      <diagonal/>
    </border>
    <border>
      <left/>
      <right/>
      <top style="dotted">
        <color auto="1"/>
      </top>
      <bottom/>
      <diagonal/>
    </border>
    <border>
      <left/>
      <right style="dotted">
        <color auto="1"/>
      </right>
      <top/>
      <bottom style="dotted">
        <color auto="1"/>
      </bottom>
      <diagonal/>
    </border>
    <border>
      <left/>
      <right/>
      <top/>
      <bottom style="dotted">
        <color auto="1"/>
      </bottom>
      <diagonal/>
    </border>
    <border>
      <left style="dotted">
        <color auto="1"/>
      </left>
      <right/>
      <top/>
      <bottom style="dotted">
        <color auto="1"/>
      </bottom>
      <diagonal/>
    </border>
    <border>
      <left/>
      <right style="dotted">
        <color auto="1"/>
      </right>
      <top/>
      <bottom/>
      <diagonal/>
    </border>
    <border>
      <left style="dotted">
        <color auto="1"/>
      </left>
      <right/>
      <top/>
      <bottom/>
      <diagonal/>
    </border>
    <border>
      <left/>
      <right style="thin">
        <color auto="1"/>
      </right>
      <top style="thick">
        <color auto="1"/>
      </top>
      <bottom/>
      <diagonal/>
    </border>
    <border>
      <left/>
      <right/>
      <top style="thick">
        <color auto="1"/>
      </top>
      <bottom/>
      <diagonal/>
    </border>
    <border>
      <left style="thin">
        <color auto="1"/>
      </left>
      <right/>
      <top style="thick">
        <color auto="1"/>
      </top>
      <bottom/>
      <diagonal/>
    </border>
    <border>
      <left/>
      <right style="thick">
        <color auto="1"/>
      </right>
      <top style="thick">
        <color auto="1"/>
      </top>
      <bottom/>
      <diagonal/>
    </border>
    <border>
      <left style="thick">
        <color auto="1"/>
      </left>
      <right/>
      <top style="thick">
        <color auto="1"/>
      </top>
      <bottom/>
      <diagonal/>
    </border>
    <border>
      <left/>
      <right style="dotted">
        <color auto="1"/>
      </right>
      <top style="dotted">
        <color auto="1"/>
      </top>
      <bottom/>
      <diagonal/>
    </border>
    <border>
      <left style="dotted">
        <color auto="1"/>
      </left>
      <right/>
      <top style="dotted">
        <color auto="1"/>
      </top>
      <bottom/>
      <diagonal/>
    </border>
    <border>
      <left style="mediumDashed">
        <color auto="1"/>
      </left>
      <right/>
      <top/>
      <bottom style="thin">
        <color auto="1"/>
      </bottom>
      <diagonal/>
    </border>
    <border>
      <left/>
      <right style="mediumDashed">
        <color auto="1"/>
      </right>
      <top style="mediumDashed">
        <color auto="1"/>
      </top>
      <bottom/>
      <diagonal/>
    </border>
    <border>
      <left/>
      <right/>
      <top style="mediumDashed">
        <color auto="1"/>
      </top>
      <bottom/>
      <diagonal/>
    </border>
    <border>
      <left/>
      <right style="thin">
        <color auto="1"/>
      </right>
      <top style="mediumDashed">
        <color auto="1"/>
      </top>
      <bottom/>
      <diagonal/>
    </border>
    <border>
      <left style="mediumDashed">
        <color auto="1"/>
      </left>
      <right/>
      <top style="mediumDashed">
        <color auto="1"/>
      </top>
      <bottom/>
      <diagonal/>
    </border>
    <border>
      <left style="thin">
        <color auto="1"/>
      </left>
      <right style="thick">
        <color auto="1"/>
      </right>
      <top style="thin">
        <color auto="1"/>
      </top>
      <bottom/>
      <diagonal/>
    </border>
    <border>
      <left style="thin">
        <color auto="1"/>
      </left>
      <right style="thin">
        <color auto="1"/>
      </right>
      <top style="thin">
        <color auto="1"/>
      </top>
      <bottom/>
      <diagonal/>
    </border>
    <border>
      <left style="thick">
        <color auto="1"/>
      </left>
      <right style="thin">
        <color auto="1"/>
      </right>
      <top style="thin">
        <color auto="1"/>
      </top>
      <bottom/>
      <diagonal/>
    </border>
    <border>
      <left style="thin">
        <color auto="1"/>
      </left>
      <right style="thick">
        <color auto="1"/>
      </right>
      <top style="thin">
        <color auto="1"/>
      </top>
      <bottom style="thin">
        <color auto="1"/>
      </bottom>
      <diagonal/>
    </border>
    <border>
      <left style="thin">
        <color auto="1"/>
      </left>
      <right style="thin">
        <color auto="1"/>
      </right>
      <top style="thin">
        <color auto="1"/>
      </top>
      <bottom style="thin">
        <color auto="1"/>
      </bottom>
      <diagonal/>
    </border>
    <border>
      <left style="thick">
        <color auto="1"/>
      </left>
      <right style="thin">
        <color auto="1"/>
      </right>
      <top style="thin">
        <color auto="1"/>
      </top>
      <bottom style="thin">
        <color auto="1"/>
      </bottom>
      <diagonal/>
    </border>
    <border>
      <left style="thin">
        <color auto="1"/>
      </left>
      <right style="thick">
        <color auto="1"/>
      </right>
      <top style="thick">
        <color auto="1"/>
      </top>
      <bottom style="thin">
        <color auto="1"/>
      </bottom>
      <diagonal/>
    </border>
    <border>
      <left style="thin">
        <color auto="1"/>
      </left>
      <right style="thin">
        <color auto="1"/>
      </right>
      <top style="thick">
        <color auto="1"/>
      </top>
      <bottom style="thin">
        <color auto="1"/>
      </bottom>
      <diagonal/>
    </border>
    <border>
      <left style="thick">
        <color auto="1"/>
      </left>
      <right style="thin">
        <color auto="1"/>
      </right>
      <top style="thick">
        <color auto="1"/>
      </top>
      <bottom style="thin">
        <color auto="1"/>
      </bottom>
      <diagonal/>
    </border>
    <border>
      <left/>
      <right style="mediumDashed">
        <color auto="1"/>
      </right>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right/>
      <top style="thin">
        <color auto="1"/>
      </top>
      <bottom/>
      <diagonal/>
    </border>
    <border>
      <left style="thin">
        <color auto="1"/>
      </left>
      <right/>
      <top style="thin">
        <color auto="1"/>
      </top>
      <bottom/>
      <diagonal/>
    </border>
    <border>
      <left style="thick">
        <color rgb="FFFF0000"/>
      </left>
      <right style="thick">
        <color rgb="FFFF0000"/>
      </right>
      <top style="thin">
        <color auto="1"/>
      </top>
      <bottom style="thick">
        <color rgb="FFFF0000"/>
      </bottom>
      <diagonal/>
    </border>
    <border>
      <left style="thick">
        <color rgb="FFFF0000"/>
      </left>
      <right style="thick">
        <color rgb="FFFF0000"/>
      </right>
      <top style="hair">
        <color auto="1"/>
      </top>
      <bottom style="thin">
        <color auto="1"/>
      </bottom>
      <diagonal/>
    </border>
    <border>
      <left style="thick">
        <color rgb="FFFF0000"/>
      </left>
      <right style="thick">
        <color rgb="FFFF0000"/>
      </right>
      <top style="hair">
        <color auto="1"/>
      </top>
      <bottom style="hair">
        <color auto="1"/>
      </bottom>
      <diagonal/>
    </border>
    <border>
      <left style="thick">
        <color rgb="FFFF0000"/>
      </left>
      <right style="thick">
        <color rgb="FFFF0000"/>
      </right>
      <top style="thin">
        <color auto="1"/>
      </top>
      <bottom style="hair">
        <color auto="1"/>
      </bottom>
      <diagonal/>
    </border>
    <border>
      <left style="thin">
        <color auto="1"/>
      </left>
      <right/>
      <top style="thin">
        <color auto="1"/>
      </top>
      <bottom style="hair">
        <color auto="1"/>
      </bottom>
      <diagonal/>
    </border>
    <border>
      <left style="thin">
        <color auto="1"/>
      </left>
      <right style="thin">
        <color auto="1"/>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auto="1"/>
      </left>
      <right style="medium">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style="thin">
        <color auto="1"/>
      </right>
      <top style="thin">
        <color auto="1"/>
      </top>
      <bottom style="medium">
        <color auto="1"/>
      </bottom>
      <diagonal/>
    </border>
    <border>
      <left/>
      <right style="medium">
        <color auto="1"/>
      </right>
      <top style="thin">
        <color auto="1"/>
      </top>
      <bottom style="medium">
        <color auto="1"/>
      </bottom>
      <diagonal/>
    </border>
    <border>
      <left style="thin">
        <color auto="1"/>
      </left>
      <right/>
      <top style="thin">
        <color auto="1"/>
      </top>
      <bottom style="medium">
        <color auto="1"/>
      </bottom>
      <diagonal/>
    </border>
    <border>
      <left/>
      <right style="medium">
        <color auto="1"/>
      </right>
      <top style="thin">
        <color auto="1"/>
      </top>
      <bottom/>
      <diagonal/>
    </border>
    <border>
      <left style="medium">
        <color auto="1"/>
      </left>
      <right style="thin">
        <color auto="1"/>
      </right>
      <top style="thin">
        <color auto="1"/>
      </top>
      <bottom style="thin">
        <color auto="1"/>
      </bottom>
      <diagonal/>
    </border>
    <border>
      <left style="medium">
        <color auto="1"/>
      </left>
      <right/>
      <top style="thin">
        <color auto="1"/>
      </top>
      <bottom/>
      <diagonal/>
    </border>
    <border>
      <left style="thin">
        <color auto="1"/>
      </left>
      <right style="thick">
        <color auto="1"/>
      </right>
      <top style="thin">
        <color auto="1"/>
      </top>
      <bottom/>
      <diagonal/>
    </border>
    <border>
      <left style="thick">
        <color auto="1"/>
      </left>
      <right style="thin">
        <color auto="1"/>
      </right>
      <top style="thin">
        <color auto="1"/>
      </top>
      <bottom/>
      <diagonal/>
    </border>
    <border>
      <left style="thin">
        <color auto="1"/>
      </left>
      <right style="thick">
        <color auto="1"/>
      </right>
      <top style="thin">
        <color auto="1"/>
      </top>
      <bottom style="thin">
        <color auto="1"/>
      </bottom>
      <diagonal/>
    </border>
    <border>
      <left style="thick">
        <color auto="1"/>
      </left>
      <right style="thin">
        <color auto="1"/>
      </right>
      <top style="thin">
        <color auto="1"/>
      </top>
      <bottom style="thin">
        <color auto="1"/>
      </bottom>
      <diagonal/>
    </border>
  </borders>
  <cellStyleXfs count="78">
    <xf numFmtId="0" fontId="0" fillId="0" borderId="0">
      <alignment vertical="center"/>
    </xf>
    <xf numFmtId="0" fontId="7" fillId="2" borderId="0" applyNumberFormat="0" applyBorder="0" applyAlignment="0" applyProtection="0">
      <alignment vertical="center"/>
    </xf>
    <xf numFmtId="0" fontId="7" fillId="3" borderId="0" applyNumberFormat="0" applyBorder="0" applyAlignment="0" applyProtection="0">
      <alignment vertical="center"/>
    </xf>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2" borderId="0" applyNumberFormat="0" applyBorder="0" applyAlignment="0" applyProtection="0">
      <alignment vertical="center"/>
    </xf>
    <xf numFmtId="0" fontId="7" fillId="13"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9" fillId="0" borderId="0" applyNumberFormat="0" applyFill="0" applyBorder="0" applyAlignment="0" applyProtection="0">
      <alignment vertical="center"/>
    </xf>
    <xf numFmtId="0" fontId="10" fillId="26" borderId="15" applyNumberFormat="0" applyAlignment="0" applyProtection="0">
      <alignment vertical="center"/>
    </xf>
    <xf numFmtId="0" fontId="11" fillId="27" borderId="0" applyNumberFormat="0" applyBorder="0" applyAlignment="0" applyProtection="0">
      <alignment vertical="center"/>
    </xf>
    <xf numFmtId="0" fontId="7" fillId="28" borderId="16" applyNumberFormat="0" applyFont="0" applyAlignment="0" applyProtection="0">
      <alignment vertical="center"/>
    </xf>
    <xf numFmtId="0" fontId="12" fillId="0" borderId="17" applyNumberFormat="0" applyFill="0" applyAlignment="0" applyProtection="0">
      <alignment vertical="center"/>
    </xf>
    <xf numFmtId="0" fontId="13" fillId="29" borderId="0" applyNumberFormat="0" applyBorder="0" applyAlignment="0" applyProtection="0">
      <alignment vertical="center"/>
    </xf>
    <xf numFmtId="0" fontId="14" fillId="30" borderId="18" applyNumberFormat="0" applyAlignment="0" applyProtection="0">
      <alignment vertical="center"/>
    </xf>
    <xf numFmtId="0" fontId="15" fillId="0" borderId="0" applyNumberFormat="0" applyFill="0" applyBorder="0" applyAlignment="0" applyProtection="0">
      <alignment vertical="center"/>
    </xf>
    <xf numFmtId="0" fontId="16" fillId="0" borderId="19" applyNumberFormat="0" applyFill="0" applyAlignment="0" applyProtection="0">
      <alignment vertical="center"/>
    </xf>
    <xf numFmtId="0" fontId="17" fillId="0" borderId="20" applyNumberFormat="0" applyFill="0" applyAlignment="0" applyProtection="0">
      <alignment vertical="center"/>
    </xf>
    <xf numFmtId="0" fontId="18" fillId="0" borderId="21" applyNumberFormat="0" applyFill="0" applyAlignment="0" applyProtection="0">
      <alignment vertical="center"/>
    </xf>
    <xf numFmtId="0" fontId="18" fillId="0" borderId="0" applyNumberFormat="0" applyFill="0" applyBorder="0" applyAlignment="0" applyProtection="0">
      <alignment vertical="center"/>
    </xf>
    <xf numFmtId="0" fontId="19" fillId="0" borderId="22" applyNumberFormat="0" applyFill="0" applyAlignment="0" applyProtection="0">
      <alignment vertical="center"/>
    </xf>
    <xf numFmtId="0" fontId="20" fillId="30" borderId="23" applyNumberFormat="0" applyAlignment="0" applyProtection="0">
      <alignment vertical="center"/>
    </xf>
    <xf numFmtId="0" fontId="21" fillId="0" borderId="0" applyNumberFormat="0" applyFill="0" applyBorder="0" applyAlignment="0" applyProtection="0">
      <alignment vertical="center"/>
    </xf>
    <xf numFmtId="0" fontId="22" fillId="31" borderId="18" applyNumberFormat="0" applyAlignment="0" applyProtection="0">
      <alignment vertical="center"/>
    </xf>
    <xf numFmtId="0" fontId="6" fillId="0" borderId="0">
      <alignment vertical="center"/>
    </xf>
    <xf numFmtId="0" fontId="23" fillId="32" borderId="0" applyNumberFormat="0" applyBorder="0" applyAlignment="0" applyProtection="0">
      <alignment vertical="center"/>
    </xf>
    <xf numFmtId="0" fontId="5" fillId="0" borderId="0">
      <alignment vertical="center"/>
    </xf>
    <xf numFmtId="0" fontId="6" fillId="0" borderId="0"/>
    <xf numFmtId="38" fontId="6" fillId="0" borderId="0" applyFont="0" applyFill="0" applyBorder="0" applyAlignment="0" applyProtection="0"/>
    <xf numFmtId="0" fontId="25" fillId="0" borderId="0"/>
    <xf numFmtId="9" fontId="29" fillId="0" borderId="0" applyFont="0" applyFill="0" applyBorder="0" applyAlignment="0" applyProtection="0">
      <alignment vertical="center"/>
    </xf>
    <xf numFmtId="9" fontId="25" fillId="0" borderId="0" applyFont="0" applyFill="0" applyBorder="0" applyAlignment="0" applyProtection="0">
      <alignment vertical="center"/>
    </xf>
    <xf numFmtId="0" fontId="6" fillId="35" borderId="49" applyNumberFormat="0" applyFont="0" applyAlignment="0" applyProtection="0">
      <alignment vertical="center"/>
    </xf>
    <xf numFmtId="0" fontId="30" fillId="36" borderId="50" applyNumberFormat="0" applyAlignment="0" applyProtection="0">
      <alignment vertical="center"/>
    </xf>
    <xf numFmtId="38" fontId="6" fillId="0" borderId="0" applyFont="0" applyFill="0" applyBorder="0" applyAlignment="0" applyProtection="0"/>
    <xf numFmtId="38" fontId="4" fillId="0" borderId="0" applyFont="0" applyFill="0" applyBorder="0" applyAlignment="0" applyProtection="0">
      <alignment vertical="center"/>
    </xf>
    <xf numFmtId="38" fontId="25" fillId="0" borderId="0" applyFont="0" applyFill="0" applyBorder="0" applyAlignment="0" applyProtection="0">
      <alignment vertical="center"/>
    </xf>
    <xf numFmtId="38" fontId="31" fillId="0" borderId="0" applyFont="0" applyFill="0" applyBorder="0" applyAlignment="0" applyProtection="0">
      <alignment vertical="center"/>
    </xf>
    <xf numFmtId="0" fontId="32" fillId="0" borderId="51" applyNumberFormat="0" applyFill="0" applyAlignment="0" applyProtection="0">
      <alignment vertical="center"/>
    </xf>
    <xf numFmtId="0" fontId="33" fillId="36" borderId="52" applyNumberFormat="0" applyAlignment="0" applyProtection="0">
      <alignment vertical="center"/>
    </xf>
    <xf numFmtId="176" fontId="6" fillId="0" borderId="0" applyFont="0" applyFill="0" applyBorder="0" applyAlignment="0" applyProtection="0">
      <alignment vertical="center"/>
    </xf>
    <xf numFmtId="0" fontId="34" fillId="37" borderId="50" applyNumberFormat="0" applyAlignment="0" applyProtection="0">
      <alignment vertical="center"/>
    </xf>
    <xf numFmtId="0" fontId="7" fillId="0" borderId="0">
      <alignment vertical="center"/>
    </xf>
    <xf numFmtId="0" fontId="7" fillId="0" borderId="0">
      <alignment vertical="center"/>
    </xf>
    <xf numFmtId="0" fontId="35" fillId="0" borderId="0">
      <alignment vertical="center"/>
    </xf>
    <xf numFmtId="0" fontId="28" fillId="0" borderId="0"/>
    <xf numFmtId="0" fontId="31" fillId="0" borderId="0">
      <alignment vertical="center"/>
    </xf>
    <xf numFmtId="0" fontId="36" fillId="0" borderId="0">
      <alignment vertical="center"/>
    </xf>
    <xf numFmtId="0" fontId="37" fillId="0" borderId="0">
      <alignment vertical="center"/>
    </xf>
    <xf numFmtId="0" fontId="6" fillId="0" borderId="0">
      <alignment vertical="center"/>
    </xf>
    <xf numFmtId="0" fontId="26" fillId="0" borderId="0">
      <alignment vertical="center"/>
    </xf>
    <xf numFmtId="0" fontId="3" fillId="0" borderId="0">
      <alignment vertical="center"/>
    </xf>
    <xf numFmtId="0" fontId="29" fillId="0" borderId="0">
      <alignment vertical="center"/>
    </xf>
    <xf numFmtId="0" fontId="4" fillId="0" borderId="0">
      <alignment vertical="center"/>
    </xf>
    <xf numFmtId="0" fontId="27" fillId="0" borderId="0"/>
    <xf numFmtId="38" fontId="6" fillId="0" borderId="0" applyFont="0" applyFill="0" applyBorder="0" applyAlignment="0" applyProtection="0">
      <alignment vertical="center"/>
    </xf>
    <xf numFmtId="38" fontId="7" fillId="0" borderId="0" applyFont="0" applyFill="0" applyBorder="0" applyAlignment="0" applyProtection="0">
      <alignment vertical="center"/>
    </xf>
    <xf numFmtId="0" fontId="6" fillId="0" borderId="0"/>
    <xf numFmtId="0" fontId="48" fillId="0" borderId="0">
      <alignment vertical="center"/>
    </xf>
    <xf numFmtId="38" fontId="48" fillId="0" borderId="0" applyFont="0" applyFill="0" applyBorder="0" applyAlignment="0" applyProtection="0">
      <alignment vertical="center"/>
    </xf>
    <xf numFmtId="0" fontId="50" fillId="0" borderId="0"/>
  </cellStyleXfs>
  <cellXfs count="688">
    <xf numFmtId="0" fontId="0" fillId="0" borderId="0" xfId="0">
      <alignment vertical="center"/>
    </xf>
    <xf numFmtId="0" fontId="3" fillId="0" borderId="0" xfId="68">
      <alignment vertical="center"/>
    </xf>
    <xf numFmtId="0" fontId="3" fillId="39" borderId="3" xfId="68" applyFill="1" applyBorder="1">
      <alignment vertical="center"/>
    </xf>
    <xf numFmtId="0" fontId="3" fillId="34" borderId="0" xfId="68" applyFill="1">
      <alignment vertical="center"/>
    </xf>
    <xf numFmtId="0" fontId="3" fillId="39" borderId="5" xfId="68" applyFill="1" applyBorder="1">
      <alignment vertical="center"/>
    </xf>
    <xf numFmtId="0" fontId="3" fillId="39" borderId="4" xfId="68" applyFill="1" applyBorder="1">
      <alignment vertical="center"/>
    </xf>
    <xf numFmtId="0" fontId="3" fillId="34" borderId="3" xfId="68" applyFill="1" applyBorder="1">
      <alignment vertical="center"/>
    </xf>
    <xf numFmtId="0" fontId="3" fillId="34" borderId="5" xfId="68" applyFill="1" applyBorder="1">
      <alignment vertical="center"/>
    </xf>
    <xf numFmtId="0" fontId="3" fillId="34" borderId="4" xfId="68" applyFill="1" applyBorder="1">
      <alignment vertical="center"/>
    </xf>
    <xf numFmtId="0" fontId="3" fillId="40" borderId="7" xfId="68" applyFill="1" applyBorder="1">
      <alignment vertical="center"/>
    </xf>
    <xf numFmtId="0" fontId="3" fillId="40" borderId="6" xfId="68" applyFill="1" applyBorder="1">
      <alignment vertical="center"/>
    </xf>
    <xf numFmtId="0" fontId="3" fillId="40" borderId="11" xfId="68" applyFill="1" applyBorder="1">
      <alignment vertical="center"/>
    </xf>
    <xf numFmtId="0" fontId="3" fillId="40" borderId="13" xfId="68" applyFill="1" applyBorder="1">
      <alignment vertical="center"/>
    </xf>
    <xf numFmtId="0" fontId="3" fillId="40" borderId="9" xfId="68" applyFill="1" applyBorder="1">
      <alignment vertical="center"/>
    </xf>
    <xf numFmtId="0" fontId="3" fillId="34" borderId="11" xfId="68" applyFill="1" applyBorder="1">
      <alignment vertical="center"/>
    </xf>
    <xf numFmtId="0" fontId="3" fillId="41" borderId="6" xfId="68" applyFill="1" applyBorder="1">
      <alignment vertical="center"/>
    </xf>
    <xf numFmtId="0" fontId="3" fillId="42" borderId="6" xfId="68" applyFill="1" applyBorder="1">
      <alignment vertical="center"/>
    </xf>
    <xf numFmtId="0" fontId="3" fillId="41" borderId="11" xfId="68" applyFill="1" applyBorder="1">
      <alignment vertical="center"/>
    </xf>
    <xf numFmtId="0" fontId="3" fillId="41" borderId="13" xfId="68" applyFill="1" applyBorder="1">
      <alignment vertical="center"/>
    </xf>
    <xf numFmtId="0" fontId="3" fillId="41" borderId="9" xfId="68" applyFill="1" applyBorder="1">
      <alignment vertical="center"/>
    </xf>
    <xf numFmtId="0" fontId="3" fillId="43" borderId="6" xfId="68" applyFill="1" applyBorder="1">
      <alignment vertical="center"/>
    </xf>
    <xf numFmtId="0" fontId="3" fillId="43" borderId="3" xfId="68" applyFill="1" applyBorder="1">
      <alignment vertical="center"/>
    </xf>
    <xf numFmtId="0" fontId="3" fillId="43" borderId="11" xfId="68" applyFill="1" applyBorder="1">
      <alignment vertical="center"/>
    </xf>
    <xf numFmtId="0" fontId="3" fillId="43" borderId="13" xfId="68" applyFill="1" applyBorder="1">
      <alignment vertical="center"/>
    </xf>
    <xf numFmtId="0" fontId="3" fillId="43" borderId="9" xfId="68" applyFill="1" applyBorder="1">
      <alignment vertical="center"/>
    </xf>
    <xf numFmtId="0" fontId="3" fillId="42" borderId="3" xfId="68" applyFill="1" applyBorder="1">
      <alignment vertical="center"/>
    </xf>
    <xf numFmtId="0" fontId="3" fillId="42" borderId="11" xfId="68" applyFill="1" applyBorder="1">
      <alignment vertical="center"/>
    </xf>
    <xf numFmtId="0" fontId="3" fillId="42" borderId="13" xfId="68" applyFill="1" applyBorder="1">
      <alignment vertical="center"/>
    </xf>
    <xf numFmtId="0" fontId="3" fillId="42" borderId="9" xfId="68" applyFill="1" applyBorder="1">
      <alignment vertical="center"/>
    </xf>
    <xf numFmtId="0" fontId="3" fillId="34" borderId="0" xfId="68" applyFill="1" applyAlignment="1">
      <alignment vertical="center" wrapText="1"/>
    </xf>
    <xf numFmtId="0" fontId="3" fillId="44" borderId="7" xfId="68" applyFill="1" applyBorder="1">
      <alignment vertical="center"/>
    </xf>
    <xf numFmtId="0" fontId="3" fillId="44" borderId="5" xfId="68" applyFill="1" applyBorder="1">
      <alignment vertical="center"/>
    </xf>
    <xf numFmtId="0" fontId="3" fillId="44" borderId="3" xfId="68" applyFill="1" applyBorder="1">
      <alignment vertical="center"/>
    </xf>
    <xf numFmtId="0" fontId="3" fillId="44" borderId="6" xfId="68" applyFill="1" applyBorder="1">
      <alignment vertical="center"/>
    </xf>
    <xf numFmtId="0" fontId="3" fillId="44" borderId="9" xfId="68" applyFill="1" applyBorder="1">
      <alignment vertical="center"/>
    </xf>
    <xf numFmtId="0" fontId="40" fillId="0" borderId="0" xfId="0" applyFont="1">
      <alignment vertical="center"/>
    </xf>
    <xf numFmtId="0" fontId="41" fillId="0" borderId="0" xfId="0" applyFont="1">
      <alignment vertical="center"/>
    </xf>
    <xf numFmtId="0" fontId="2" fillId="34" borderId="0" xfId="68" applyFont="1" applyFill="1">
      <alignment vertical="center"/>
    </xf>
    <xf numFmtId="3" fontId="3" fillId="34" borderId="3" xfId="68" applyNumberFormat="1" applyFill="1" applyBorder="1">
      <alignment vertical="center"/>
    </xf>
    <xf numFmtId="0" fontId="42" fillId="0" borderId="0" xfId="74" applyFont="1" applyAlignment="1">
      <alignment vertical="center"/>
    </xf>
    <xf numFmtId="0" fontId="42" fillId="0" borderId="12" xfId="74" applyFont="1" applyBorder="1" applyAlignment="1">
      <alignment vertical="center"/>
    </xf>
    <xf numFmtId="0" fontId="42" fillId="0" borderId="8" xfId="74" applyFont="1" applyBorder="1" applyAlignment="1">
      <alignment vertical="center"/>
    </xf>
    <xf numFmtId="0" fontId="42" fillId="0" borderId="7" xfId="74" applyFont="1" applyBorder="1" applyAlignment="1">
      <alignment vertical="center"/>
    </xf>
    <xf numFmtId="0" fontId="42" fillId="0" borderId="1" xfId="74" applyFont="1" applyBorder="1" applyAlignment="1">
      <alignment vertical="center"/>
    </xf>
    <xf numFmtId="0" fontId="42" fillId="0" borderId="6" xfId="74" applyFont="1" applyBorder="1" applyAlignment="1">
      <alignment vertical="center"/>
    </xf>
    <xf numFmtId="0" fontId="42" fillId="0" borderId="10" xfId="74" applyFont="1" applyBorder="1" applyAlignment="1">
      <alignment vertical="center"/>
    </xf>
    <xf numFmtId="0" fontId="42" fillId="0" borderId="13" xfId="74" applyFont="1" applyBorder="1" applyAlignment="1">
      <alignment vertical="center"/>
    </xf>
    <xf numFmtId="0" fontId="42" fillId="0" borderId="9" xfId="74" applyFont="1" applyBorder="1" applyAlignment="1">
      <alignment vertical="center"/>
    </xf>
    <xf numFmtId="0" fontId="44" fillId="0" borderId="8" xfId="74" applyFont="1" applyBorder="1" applyAlignment="1">
      <alignment vertical="center"/>
    </xf>
    <xf numFmtId="0" fontId="42" fillId="0" borderId="0" xfId="74" applyFont="1" applyAlignment="1">
      <alignment vertical="center" wrapText="1"/>
    </xf>
    <xf numFmtId="0" fontId="43" fillId="0" borderId="0" xfId="74" applyFont="1" applyAlignment="1">
      <alignment vertical="center"/>
    </xf>
    <xf numFmtId="0" fontId="45" fillId="0" borderId="10" xfId="74" applyFont="1" applyBorder="1" applyAlignment="1">
      <alignment vertical="center"/>
    </xf>
    <xf numFmtId="0" fontId="45" fillId="0" borderId="13" xfId="74" applyFont="1" applyBorder="1" applyAlignment="1">
      <alignment vertical="center"/>
    </xf>
    <xf numFmtId="0" fontId="45" fillId="0" borderId="0" xfId="74" applyFont="1" applyAlignment="1">
      <alignment vertical="center"/>
    </xf>
    <xf numFmtId="0" fontId="46" fillId="0" borderId="0" xfId="74" applyFont="1" applyAlignment="1">
      <alignment vertical="center"/>
    </xf>
    <xf numFmtId="0" fontId="44" fillId="0" borderId="0" xfId="74" applyFont="1" applyAlignment="1">
      <alignment vertical="center"/>
    </xf>
    <xf numFmtId="0" fontId="47" fillId="0" borderId="0" xfId="74" applyFont="1" applyAlignment="1">
      <alignment vertical="center"/>
    </xf>
    <xf numFmtId="0" fontId="6" fillId="0" borderId="0" xfId="74" applyAlignment="1">
      <alignment vertical="center"/>
    </xf>
    <xf numFmtId="38" fontId="6" fillId="0" borderId="0" xfId="45" applyFont="1" applyFill="1" applyBorder="1" applyAlignment="1" applyProtection="1">
      <alignment vertical="center"/>
    </xf>
    <xf numFmtId="38" fontId="6" fillId="0" borderId="12" xfId="45" applyFont="1" applyFill="1" applyBorder="1" applyAlignment="1" applyProtection="1">
      <alignment vertical="center"/>
    </xf>
    <xf numFmtId="38" fontId="6" fillId="34" borderId="8" xfId="45" applyFont="1" applyFill="1" applyBorder="1" applyAlignment="1" applyProtection="1">
      <alignment vertical="center"/>
    </xf>
    <xf numFmtId="38" fontId="6" fillId="0" borderId="78" xfId="45" applyFont="1" applyFill="1" applyBorder="1" applyAlignment="1" applyProtection="1">
      <alignment vertical="center"/>
    </xf>
    <xf numFmtId="0" fontId="6" fillId="0" borderId="8" xfId="74" applyBorder="1" applyAlignment="1">
      <alignment vertical="center"/>
    </xf>
    <xf numFmtId="0" fontId="6" fillId="0" borderId="7" xfId="74" applyBorder="1" applyAlignment="1">
      <alignment vertical="center"/>
    </xf>
    <xf numFmtId="0" fontId="6" fillId="0" borderId="0" xfId="75" applyFont="1" applyAlignment="1"/>
    <xf numFmtId="38" fontId="6" fillId="38" borderId="81" xfId="76" applyFont="1" applyFill="1" applyBorder="1" applyAlignment="1" applyProtection="1">
      <alignment vertical="center"/>
    </xf>
    <xf numFmtId="0" fontId="6" fillId="0" borderId="80" xfId="74" applyBorder="1" applyAlignment="1">
      <alignment vertical="center"/>
    </xf>
    <xf numFmtId="0" fontId="6" fillId="0" borderId="82" xfId="74" applyBorder="1" applyAlignment="1">
      <alignment vertical="center"/>
    </xf>
    <xf numFmtId="0" fontId="6" fillId="0" borderId="83" xfId="74" applyBorder="1" applyAlignment="1">
      <alignment vertical="center"/>
    </xf>
    <xf numFmtId="38" fontId="6" fillId="38" borderId="84" xfId="76" applyFont="1" applyFill="1" applyBorder="1" applyAlignment="1" applyProtection="1">
      <alignment vertical="center"/>
    </xf>
    <xf numFmtId="0" fontId="6" fillId="0" borderId="5" xfId="74" applyBorder="1" applyAlignment="1">
      <alignment vertical="center"/>
    </xf>
    <xf numFmtId="0" fontId="6" fillId="0" borderId="4" xfId="74" applyBorder="1" applyAlignment="1">
      <alignment vertical="center"/>
    </xf>
    <xf numFmtId="0" fontId="6" fillId="0" borderId="6" xfId="74" applyBorder="1" applyAlignment="1">
      <alignment vertical="center"/>
    </xf>
    <xf numFmtId="0" fontId="6" fillId="0" borderId="13" xfId="74" applyBorder="1" applyAlignment="1">
      <alignment vertical="center"/>
    </xf>
    <xf numFmtId="0" fontId="6" fillId="0" borderId="9" xfId="74" applyBorder="1" applyAlignment="1">
      <alignment vertical="center"/>
    </xf>
    <xf numFmtId="0" fontId="6" fillId="0" borderId="5" xfId="74" applyBorder="1" applyAlignment="1">
      <alignment vertical="center" shrinkToFit="1"/>
    </xf>
    <xf numFmtId="0" fontId="6" fillId="0" borderId="6" xfId="74" applyBorder="1" applyAlignment="1">
      <alignment horizontal="left" vertical="center"/>
    </xf>
    <xf numFmtId="0" fontId="6" fillId="0" borderId="86" xfId="74" applyBorder="1" applyAlignment="1">
      <alignment horizontal="center" vertical="center" wrapText="1"/>
    </xf>
    <xf numFmtId="0" fontId="6" fillId="0" borderId="5" xfId="74" applyBorder="1" applyAlignment="1">
      <alignment horizontal="centerContinuous" vertical="center"/>
    </xf>
    <xf numFmtId="0" fontId="6" fillId="0" borderId="4" xfId="74" applyBorder="1" applyAlignment="1">
      <alignment horizontal="centerContinuous" vertical="center"/>
    </xf>
    <xf numFmtId="0" fontId="44" fillId="0" borderId="0" xfId="74" applyFont="1" applyAlignment="1">
      <alignment horizontal="right" vertical="center"/>
    </xf>
    <xf numFmtId="0" fontId="44" fillId="0" borderId="0" xfId="74" applyFont="1" applyAlignment="1">
      <alignment horizontal="left" vertical="center"/>
    </xf>
    <xf numFmtId="38" fontId="44" fillId="0" borderId="0" xfId="45" applyFont="1" applyFill="1" applyBorder="1" applyAlignment="1" applyProtection="1">
      <alignment vertical="center"/>
    </xf>
    <xf numFmtId="182" fontId="6" fillId="0" borderId="0" xfId="74" applyNumberFormat="1" applyAlignment="1">
      <alignment vertical="center"/>
    </xf>
    <xf numFmtId="182" fontId="6" fillId="0" borderId="13" xfId="74" applyNumberFormat="1" applyBorder="1" applyAlignment="1">
      <alignment vertical="center"/>
    </xf>
    <xf numFmtId="182" fontId="6" fillId="38" borderId="57" xfId="74" applyNumberFormat="1" applyFill="1" applyBorder="1" applyAlignment="1">
      <alignment vertical="center"/>
    </xf>
    <xf numFmtId="0" fontId="6" fillId="38" borderId="57" xfId="74" applyFill="1" applyBorder="1" applyAlignment="1">
      <alignment vertical="center"/>
    </xf>
    <xf numFmtId="182" fontId="38" fillId="0" borderId="0" xfId="74" applyNumberFormat="1" applyFont="1" applyAlignment="1">
      <alignment vertical="center"/>
    </xf>
    <xf numFmtId="182" fontId="38" fillId="0" borderId="46" xfId="74" applyNumberFormat="1" applyFont="1" applyBorder="1" applyAlignment="1">
      <alignment vertical="center"/>
    </xf>
    <xf numFmtId="183" fontId="38" fillId="0" borderId="46" xfId="74" applyNumberFormat="1" applyFont="1" applyBorder="1" applyAlignment="1">
      <alignment vertical="center"/>
    </xf>
    <xf numFmtId="182" fontId="6" fillId="0" borderId="46" xfId="74" applyNumberFormat="1" applyBorder="1" applyAlignment="1">
      <alignment vertical="center"/>
    </xf>
    <xf numFmtId="183" fontId="6" fillId="0" borderId="46" xfId="74" applyNumberFormat="1" applyBorder="1" applyAlignment="1">
      <alignment vertical="center"/>
    </xf>
    <xf numFmtId="182" fontId="6" fillId="0" borderId="47" xfId="74" applyNumberFormat="1" applyBorder="1" applyAlignment="1">
      <alignment vertical="center"/>
    </xf>
    <xf numFmtId="183" fontId="6" fillId="0" borderId="47" xfId="74" applyNumberFormat="1" applyBorder="1" applyAlignment="1">
      <alignment vertical="center"/>
    </xf>
    <xf numFmtId="182" fontId="6" fillId="0" borderId="3" xfId="74" applyNumberFormat="1" applyBorder="1" applyAlignment="1">
      <alignment horizontal="center" vertical="center"/>
    </xf>
    <xf numFmtId="0" fontId="6" fillId="0" borderId="9" xfId="74" applyBorder="1" applyAlignment="1">
      <alignment horizontal="center" vertical="center"/>
    </xf>
    <xf numFmtId="0" fontId="38" fillId="0" borderId="0" xfId="74" applyFont="1" applyAlignment="1">
      <alignment vertical="center"/>
    </xf>
    <xf numFmtId="183" fontId="6" fillId="38" borderId="3" xfId="74" applyNumberFormat="1" applyFill="1" applyBorder="1" applyAlignment="1">
      <alignment vertical="center"/>
    </xf>
    <xf numFmtId="0" fontId="44" fillId="34" borderId="0" xfId="74" applyFont="1" applyFill="1" applyAlignment="1">
      <alignment vertical="center"/>
    </xf>
    <xf numFmtId="178" fontId="44" fillId="0" borderId="0" xfId="74" applyNumberFormat="1" applyFont="1" applyAlignment="1">
      <alignment vertical="center"/>
    </xf>
    <xf numFmtId="182" fontId="44" fillId="0" borderId="0" xfId="74" applyNumberFormat="1" applyFont="1" applyAlignment="1">
      <alignment vertical="center"/>
    </xf>
    <xf numFmtId="180" fontId="44" fillId="0" borderId="0" xfId="74" applyNumberFormat="1" applyFont="1" applyAlignment="1">
      <alignment vertical="center"/>
    </xf>
    <xf numFmtId="182" fontId="44" fillId="0" borderId="0" xfId="74" applyNumberFormat="1" applyFont="1" applyAlignment="1">
      <alignment horizontal="right" vertical="center"/>
    </xf>
    <xf numFmtId="180" fontId="44" fillId="0" borderId="33" xfId="74" applyNumberFormat="1" applyFont="1" applyBorder="1" applyAlignment="1">
      <alignment vertical="center"/>
    </xf>
    <xf numFmtId="182" fontId="44" fillId="0" borderId="33" xfId="74" applyNumberFormat="1" applyFont="1" applyBorder="1" applyAlignment="1">
      <alignment horizontal="right" vertical="center"/>
    </xf>
    <xf numFmtId="0" fontId="44" fillId="0" borderId="32" xfId="74" applyFont="1" applyBorder="1" applyAlignment="1">
      <alignment vertical="center"/>
    </xf>
    <xf numFmtId="0" fontId="44" fillId="0" borderId="31" xfId="74" applyFont="1" applyBorder="1" applyAlignment="1">
      <alignment horizontal="left" vertical="center"/>
    </xf>
    <xf numFmtId="0" fontId="44" fillId="0" borderId="26" xfId="74" applyFont="1" applyBorder="1" applyAlignment="1">
      <alignment vertical="center"/>
    </xf>
    <xf numFmtId="182" fontId="44" fillId="0" borderId="26" xfId="74" applyNumberFormat="1" applyFont="1" applyBorder="1" applyAlignment="1">
      <alignment vertical="center"/>
    </xf>
    <xf numFmtId="0" fontId="44" fillId="0" borderId="25" xfId="74" applyFont="1" applyBorder="1" applyAlignment="1">
      <alignment vertical="center"/>
    </xf>
    <xf numFmtId="0" fontId="44" fillId="0" borderId="24" xfId="74" applyFont="1" applyBorder="1" applyAlignment="1">
      <alignment vertical="center"/>
    </xf>
    <xf numFmtId="0" fontId="44" fillId="0" borderId="29" xfId="74" applyFont="1" applyBorder="1" applyAlignment="1">
      <alignment vertical="center"/>
    </xf>
    <xf numFmtId="181" fontId="44" fillId="0" borderId="30" xfId="74" applyNumberFormat="1" applyFont="1" applyBorder="1" applyAlignment="1">
      <alignment vertical="center"/>
    </xf>
    <xf numFmtId="182" fontId="44" fillId="0" borderId="30" xfId="74" applyNumberFormat="1" applyFont="1" applyBorder="1" applyAlignment="1">
      <alignment vertical="center"/>
    </xf>
    <xf numFmtId="178" fontId="44" fillId="0" borderId="25" xfId="74" applyNumberFormat="1" applyFont="1" applyBorder="1" applyAlignment="1">
      <alignment vertical="center"/>
    </xf>
    <xf numFmtId="182" fontId="44" fillId="0" borderId="26" xfId="74" applyNumberFormat="1" applyFont="1" applyBorder="1" applyAlignment="1">
      <alignment horizontal="right" vertical="center"/>
    </xf>
    <xf numFmtId="0" fontId="44" fillId="0" borderId="0" xfId="77" applyFont="1" applyAlignment="1">
      <alignment vertical="center"/>
    </xf>
    <xf numFmtId="0" fontId="44" fillId="34" borderId="0" xfId="77" applyFont="1" applyFill="1" applyAlignment="1">
      <alignment vertical="center"/>
    </xf>
    <xf numFmtId="180" fontId="51" fillId="34" borderId="54" xfId="45" applyNumberFormat="1" applyFont="1" applyFill="1" applyBorder="1" applyAlignment="1">
      <alignment vertical="center" shrinkToFit="1"/>
    </xf>
    <xf numFmtId="180" fontId="51" fillId="34" borderId="55" xfId="45" applyNumberFormat="1" applyFont="1" applyFill="1" applyBorder="1" applyAlignment="1">
      <alignment vertical="center" shrinkToFit="1"/>
    </xf>
    <xf numFmtId="180" fontId="51" fillId="34" borderId="68" xfId="45" applyNumberFormat="1" applyFont="1" applyFill="1" applyBorder="1" applyAlignment="1">
      <alignment vertical="center" shrinkToFit="1"/>
    </xf>
    <xf numFmtId="0" fontId="44" fillId="34" borderId="74" xfId="74" applyFont="1" applyFill="1" applyBorder="1" applyAlignment="1">
      <alignment horizontal="left" vertical="center"/>
    </xf>
    <xf numFmtId="0" fontId="44" fillId="34" borderId="29" xfId="74" applyFont="1" applyFill="1" applyBorder="1" applyAlignment="1">
      <alignment horizontal="center" vertical="center"/>
    </xf>
    <xf numFmtId="180" fontId="51" fillId="34" borderId="35" xfId="45" applyNumberFormat="1" applyFont="1" applyFill="1" applyBorder="1" applyAlignment="1">
      <alignment vertical="center" shrinkToFit="1"/>
    </xf>
    <xf numFmtId="180" fontId="51" fillId="34" borderId="6" xfId="45" applyNumberFormat="1" applyFont="1" applyFill="1" applyBorder="1" applyAlignment="1">
      <alignment vertical="center" shrinkToFit="1"/>
    </xf>
    <xf numFmtId="180" fontId="51" fillId="34" borderId="2" xfId="45" applyNumberFormat="1" applyFont="1" applyFill="1" applyBorder="1" applyAlignment="1">
      <alignment vertical="center" shrinkToFit="1"/>
    </xf>
    <xf numFmtId="180" fontId="51" fillId="34" borderId="34" xfId="45" applyNumberFormat="1" applyFont="1" applyFill="1" applyBorder="1" applyAlignment="1">
      <alignment vertical="center" shrinkToFit="1"/>
    </xf>
    <xf numFmtId="182" fontId="44" fillId="34" borderId="87" xfId="74" applyNumberFormat="1" applyFont="1" applyFill="1" applyBorder="1" applyAlignment="1">
      <alignment horizontal="center" vertical="center"/>
    </xf>
    <xf numFmtId="180" fontId="51" fillId="45" borderId="88" xfId="45" applyNumberFormat="1" applyFont="1" applyFill="1" applyBorder="1" applyAlignment="1">
      <alignment vertical="center" shrinkToFit="1"/>
    </xf>
    <xf numFmtId="180" fontId="51" fillId="34" borderId="4" xfId="45" applyNumberFormat="1" applyFont="1" applyFill="1" applyBorder="1" applyAlignment="1">
      <alignment vertical="center" shrinkToFit="1"/>
    </xf>
    <xf numFmtId="180" fontId="51" fillId="34" borderId="3" xfId="45" applyNumberFormat="1" applyFont="1" applyFill="1" applyBorder="1" applyAlignment="1">
      <alignment vertical="center" shrinkToFit="1"/>
    </xf>
    <xf numFmtId="180" fontId="51" fillId="34" borderId="69" xfId="45" applyNumberFormat="1" applyFont="1" applyFill="1" applyBorder="1" applyAlignment="1">
      <alignment vertical="center" shrinkToFit="1"/>
    </xf>
    <xf numFmtId="182" fontId="44" fillId="34" borderId="5" xfId="74" applyNumberFormat="1" applyFont="1" applyFill="1" applyBorder="1" applyAlignment="1">
      <alignment horizontal="right" vertical="center"/>
    </xf>
    <xf numFmtId="178" fontId="44" fillId="33" borderId="30" xfId="74" applyNumberFormat="1" applyFont="1" applyFill="1" applyBorder="1" applyAlignment="1">
      <alignment horizontal="center" vertical="center" shrinkToFit="1"/>
    </xf>
    <xf numFmtId="178" fontId="44" fillId="33" borderId="3" xfId="74" applyNumberFormat="1" applyFont="1" applyFill="1" applyBorder="1" applyAlignment="1">
      <alignment horizontal="center" vertical="center" wrapText="1" shrinkToFit="1"/>
    </xf>
    <xf numFmtId="0" fontId="44" fillId="33" borderId="3" xfId="74" applyFont="1" applyFill="1" applyBorder="1" applyAlignment="1">
      <alignment horizontal="center" vertical="center" wrapText="1" shrinkToFit="1"/>
    </xf>
    <xf numFmtId="0" fontId="44" fillId="33" borderId="69" xfId="74" applyFont="1" applyFill="1" applyBorder="1" applyAlignment="1">
      <alignment horizontal="center" vertical="center" shrinkToFit="1"/>
    </xf>
    <xf numFmtId="182" fontId="44" fillId="33" borderId="28" xfId="74" applyNumberFormat="1" applyFont="1" applyFill="1" applyBorder="1" applyAlignment="1">
      <alignment vertical="center"/>
    </xf>
    <xf numFmtId="0" fontId="44" fillId="33" borderId="8" xfId="74" applyFont="1" applyFill="1" applyBorder="1" applyAlignment="1">
      <alignment vertical="center"/>
    </xf>
    <xf numFmtId="0" fontId="44" fillId="33" borderId="27" xfId="74" applyFont="1" applyFill="1" applyBorder="1" applyAlignment="1">
      <alignment vertical="center"/>
    </xf>
    <xf numFmtId="178" fontId="44" fillId="33" borderId="26" xfId="74" applyNumberFormat="1" applyFont="1" applyFill="1" applyBorder="1" applyAlignment="1">
      <alignment horizontal="center" vertical="center" shrinkToFit="1"/>
    </xf>
    <xf numFmtId="178" fontId="44" fillId="33" borderId="25" xfId="74" applyNumberFormat="1" applyFont="1" applyFill="1" applyBorder="1" applyAlignment="1">
      <alignment horizontal="center" vertical="center" wrapText="1" shrinkToFit="1"/>
    </xf>
    <xf numFmtId="0" fontId="44" fillId="33" borderId="25" xfId="74" applyFont="1" applyFill="1" applyBorder="1" applyAlignment="1">
      <alignment horizontal="center" vertical="center" wrapText="1" shrinkToFit="1"/>
    </xf>
    <xf numFmtId="0" fontId="44" fillId="33" borderId="24" xfId="74" applyFont="1" applyFill="1" applyBorder="1" applyAlignment="1">
      <alignment horizontal="center" vertical="center" shrinkToFit="1"/>
    </xf>
    <xf numFmtId="182" fontId="44" fillId="33" borderId="26" xfId="74" applyNumberFormat="1" applyFont="1" applyFill="1" applyBorder="1" applyAlignment="1">
      <alignment vertical="center"/>
    </xf>
    <xf numFmtId="0" fontId="44" fillId="33" borderId="25" xfId="74" applyFont="1" applyFill="1" applyBorder="1" applyAlignment="1">
      <alignment vertical="center"/>
    </xf>
    <xf numFmtId="0" fontId="44" fillId="33" borderId="24" xfId="74" applyFont="1" applyFill="1" applyBorder="1" applyAlignment="1">
      <alignment vertical="center"/>
    </xf>
    <xf numFmtId="0" fontId="44" fillId="0" borderId="0" xfId="77" applyFont="1" applyAlignment="1">
      <alignment horizontal="right" vertical="center"/>
    </xf>
    <xf numFmtId="184" fontId="44" fillId="0" borderId="0" xfId="77" applyNumberFormat="1" applyFont="1" applyAlignment="1">
      <alignment vertical="center"/>
    </xf>
    <xf numFmtId="0" fontId="44" fillId="0" borderId="0" xfId="77" applyFont="1" applyAlignment="1">
      <alignment horizontal="distributed" vertical="center"/>
    </xf>
    <xf numFmtId="0" fontId="44" fillId="0" borderId="0" xfId="77" applyFont="1" applyAlignment="1">
      <alignment horizontal="right" vertical="center" shrinkToFit="1"/>
    </xf>
    <xf numFmtId="0" fontId="44" fillId="0" borderId="0" xfId="77" applyFont="1" applyAlignment="1">
      <alignment horizontal="left" vertical="center"/>
    </xf>
    <xf numFmtId="185" fontId="44" fillId="0" borderId="3" xfId="77" applyNumberFormat="1" applyFont="1" applyBorder="1" applyAlignment="1">
      <alignment vertical="center"/>
    </xf>
    <xf numFmtId="180" fontId="44" fillId="0" borderId="3" xfId="77" applyNumberFormat="1" applyFont="1" applyBorder="1" applyAlignment="1">
      <alignment vertical="center"/>
    </xf>
    <xf numFmtId="0" fontId="44" fillId="0" borderId="14" xfId="77" applyFont="1" applyBorder="1" applyAlignment="1">
      <alignment horizontal="right" vertical="center" shrinkToFit="1"/>
    </xf>
    <xf numFmtId="0" fontId="44" fillId="0" borderId="0" xfId="74" applyFont="1" applyAlignment="1">
      <alignment horizontal="center" vertical="center"/>
    </xf>
    <xf numFmtId="0" fontId="52" fillId="0" borderId="0" xfId="74" applyFont="1" applyAlignment="1">
      <alignment horizontal="center" vertical="center"/>
    </xf>
    <xf numFmtId="0" fontId="48" fillId="0" borderId="0" xfId="75">
      <alignment vertical="center"/>
    </xf>
    <xf numFmtId="0" fontId="6" fillId="0" borderId="0" xfId="75" applyFont="1">
      <alignment vertical="center"/>
    </xf>
    <xf numFmtId="0" fontId="53" fillId="46" borderId="48" xfId="74" applyFont="1" applyFill="1" applyBorder="1" applyAlignment="1">
      <alignment vertical="center"/>
    </xf>
    <xf numFmtId="183" fontId="53" fillId="46" borderId="48" xfId="74" applyNumberFormat="1" applyFont="1" applyFill="1" applyBorder="1" applyAlignment="1">
      <alignment vertical="center"/>
    </xf>
    <xf numFmtId="0" fontId="6" fillId="0" borderId="1" xfId="74" applyBorder="1" applyAlignment="1">
      <alignment vertical="center"/>
    </xf>
    <xf numFmtId="0" fontId="53" fillId="46" borderId="2" xfId="74" applyFont="1" applyFill="1" applyBorder="1" applyAlignment="1">
      <alignment vertical="center"/>
    </xf>
    <xf numFmtId="183" fontId="53" fillId="46" borderId="2" xfId="74" applyNumberFormat="1" applyFont="1" applyFill="1" applyBorder="1" applyAlignment="1">
      <alignment vertical="center"/>
    </xf>
    <xf numFmtId="0" fontId="54" fillId="0" borderId="1" xfId="74" applyFont="1" applyBorder="1" applyAlignment="1">
      <alignment vertical="center"/>
    </xf>
    <xf numFmtId="38" fontId="6" fillId="0" borderId="48" xfId="45" applyFont="1" applyFill="1" applyBorder="1" applyAlignment="1" applyProtection="1">
      <alignment vertical="center"/>
    </xf>
    <xf numFmtId="0" fontId="6" fillId="0" borderId="3" xfId="74" applyBorder="1" applyAlignment="1">
      <alignment vertical="center"/>
    </xf>
    <xf numFmtId="186" fontId="6" fillId="0" borderId="48" xfId="45" applyNumberFormat="1" applyFont="1" applyFill="1" applyBorder="1" applyAlignment="1" applyProtection="1">
      <alignment vertical="center"/>
    </xf>
    <xf numFmtId="186" fontId="6" fillId="0" borderId="12" xfId="45" applyNumberFormat="1" applyFont="1" applyFill="1" applyBorder="1" applyAlignment="1" applyProtection="1">
      <alignment vertical="center"/>
    </xf>
    <xf numFmtId="0" fontId="6" fillId="0" borderId="12" xfId="74" applyBorder="1" applyAlignment="1">
      <alignment horizontal="right" vertical="center"/>
    </xf>
    <xf numFmtId="186" fontId="6" fillId="0" borderId="89" xfId="45" applyNumberFormat="1" applyFont="1" applyFill="1" applyBorder="1" applyAlignment="1" applyProtection="1">
      <alignment vertical="center"/>
    </xf>
    <xf numFmtId="186" fontId="6" fillId="0" borderId="7" xfId="45" applyNumberFormat="1" applyFont="1" applyFill="1" applyBorder="1" applyAlignment="1" applyProtection="1">
      <alignment vertical="center"/>
    </xf>
    <xf numFmtId="0" fontId="6" fillId="0" borderId="12" xfId="74" applyBorder="1" applyAlignment="1">
      <alignment vertical="center"/>
    </xf>
    <xf numFmtId="186" fontId="6" fillId="0" borderId="3" xfId="45" applyNumberFormat="1" applyFont="1" applyFill="1" applyBorder="1" applyAlignment="1" applyProtection="1">
      <alignment vertical="center"/>
    </xf>
    <xf numFmtId="183" fontId="6" fillId="47" borderId="3" xfId="74" applyNumberFormat="1" applyFill="1" applyBorder="1" applyAlignment="1">
      <alignment vertical="center"/>
    </xf>
    <xf numFmtId="178" fontId="6" fillId="0" borderId="8" xfId="74" applyNumberFormat="1" applyBorder="1" applyAlignment="1">
      <alignment vertical="center"/>
    </xf>
    <xf numFmtId="38" fontId="6" fillId="0" borderId="48" xfId="75" applyNumberFormat="1" applyFont="1" applyBorder="1">
      <alignment vertical="center"/>
    </xf>
    <xf numFmtId="0" fontId="53" fillId="0" borderId="3" xfId="75" applyFont="1" applyBorder="1" applyAlignment="1">
      <alignment horizontal="left" vertical="center"/>
    </xf>
    <xf numFmtId="0" fontId="53" fillId="0" borderId="3" xfId="45" applyNumberFormat="1" applyFont="1" applyFill="1" applyBorder="1" applyAlignment="1">
      <alignment horizontal="left" vertical="center"/>
    </xf>
    <xf numFmtId="183" fontId="53" fillId="0" borderId="3" xfId="75" applyNumberFormat="1" applyFont="1" applyBorder="1">
      <alignment vertical="center"/>
    </xf>
    <xf numFmtId="0" fontId="53" fillId="0" borderId="3" xfId="75" applyFont="1" applyBorder="1">
      <alignment vertical="center"/>
    </xf>
    <xf numFmtId="0" fontId="53" fillId="0" borderId="14" xfId="75" applyFont="1" applyBorder="1">
      <alignment vertical="center"/>
    </xf>
    <xf numFmtId="186" fontId="6" fillId="0" borderId="48" xfId="74" applyNumberFormat="1" applyBorder="1" applyAlignment="1">
      <alignment vertical="center"/>
    </xf>
    <xf numFmtId="183" fontId="6" fillId="46" borderId="48" xfId="74" applyNumberFormat="1" applyFill="1" applyBorder="1" applyAlignment="1">
      <alignment vertical="center"/>
    </xf>
    <xf numFmtId="183" fontId="6" fillId="46" borderId="12" xfId="74" applyNumberFormat="1" applyFill="1" applyBorder="1" applyAlignment="1">
      <alignment vertical="center"/>
    </xf>
    <xf numFmtId="186" fontId="6" fillId="0" borderId="90" xfId="45" applyNumberFormat="1" applyFont="1" applyFill="1" applyBorder="1" applyAlignment="1" applyProtection="1">
      <alignment vertical="center"/>
    </xf>
    <xf numFmtId="186" fontId="6" fillId="0" borderId="90" xfId="74" applyNumberFormat="1" applyBorder="1" applyAlignment="1">
      <alignment vertical="center"/>
    </xf>
    <xf numFmtId="186" fontId="6" fillId="0" borderId="7" xfId="74" applyNumberFormat="1" applyBorder="1" applyAlignment="1">
      <alignment vertical="center"/>
    </xf>
    <xf numFmtId="38" fontId="6" fillId="0" borderId="48" xfId="74" applyNumberFormat="1" applyBorder="1" applyAlignment="1">
      <alignment horizontal="right" vertical="center"/>
    </xf>
    <xf numFmtId="38" fontId="6" fillId="0" borderId="48" xfId="45" applyFont="1" applyFill="1" applyBorder="1" applyAlignment="1">
      <alignment horizontal="right" vertical="center"/>
    </xf>
    <xf numFmtId="178" fontId="6" fillId="46" borderId="7" xfId="74" applyNumberFormat="1" applyFill="1" applyBorder="1" applyAlignment="1">
      <alignment vertical="center"/>
    </xf>
    <xf numFmtId="178" fontId="6" fillId="46" borderId="48" xfId="74" applyNumberFormat="1" applyFill="1" applyBorder="1" applyAlignment="1">
      <alignment vertical="center"/>
    </xf>
    <xf numFmtId="177" fontId="6" fillId="46" borderId="48" xfId="76" applyNumberFormat="1" applyFont="1" applyFill="1" applyBorder="1" applyAlignment="1" applyProtection="1">
      <alignment vertical="center"/>
    </xf>
    <xf numFmtId="38" fontId="6" fillId="0" borderId="48" xfId="45" applyFont="1" applyFill="1" applyBorder="1" applyAlignment="1">
      <alignment vertical="center"/>
    </xf>
    <xf numFmtId="0" fontId="6" fillId="46" borderId="2" xfId="74" applyFill="1" applyBorder="1" applyAlignment="1">
      <alignment vertical="center"/>
    </xf>
    <xf numFmtId="183" fontId="6" fillId="46" borderId="1" xfId="74" applyNumberFormat="1" applyFill="1" applyBorder="1" applyAlignment="1">
      <alignment vertical="center"/>
    </xf>
    <xf numFmtId="186" fontId="6" fillId="0" borderId="90" xfId="45" applyNumberFormat="1" applyFont="1" applyFill="1" applyBorder="1" applyAlignment="1">
      <alignment vertical="center"/>
    </xf>
    <xf numFmtId="186" fontId="6" fillId="0" borderId="2" xfId="74" applyNumberFormat="1" applyBorder="1" applyAlignment="1">
      <alignment vertical="center"/>
    </xf>
    <xf numFmtId="183" fontId="6" fillId="46" borderId="2" xfId="74" applyNumberFormat="1" applyFill="1" applyBorder="1" applyAlignment="1">
      <alignment vertical="center"/>
    </xf>
    <xf numFmtId="186" fontId="6" fillId="0" borderId="0" xfId="74" applyNumberFormat="1" applyAlignment="1">
      <alignment vertical="center"/>
    </xf>
    <xf numFmtId="186" fontId="6" fillId="0" borderId="1" xfId="45" applyNumberFormat="1" applyFont="1" applyFill="1" applyBorder="1" applyAlignment="1" applyProtection="1">
      <alignment vertical="center"/>
    </xf>
    <xf numFmtId="186" fontId="6" fillId="0" borderId="2" xfId="45" applyNumberFormat="1" applyFont="1" applyFill="1" applyBorder="1" applyAlignment="1" applyProtection="1">
      <alignment vertical="center"/>
    </xf>
    <xf numFmtId="186" fontId="6" fillId="0" borderId="91" xfId="45" applyNumberFormat="1" applyFont="1" applyFill="1" applyBorder="1" applyAlignment="1" applyProtection="1">
      <alignment vertical="center"/>
    </xf>
    <xf numFmtId="186" fontId="6" fillId="0" borderId="91" xfId="74" applyNumberFormat="1" applyBorder="1" applyAlignment="1">
      <alignment vertical="center"/>
    </xf>
    <xf numFmtId="186" fontId="6" fillId="0" borderId="6" xfId="74" applyNumberFormat="1" applyBorder="1" applyAlignment="1">
      <alignment vertical="center"/>
    </xf>
    <xf numFmtId="38" fontId="6" fillId="0" borderId="2" xfId="74" applyNumberFormat="1" applyBorder="1" applyAlignment="1">
      <alignment horizontal="right" vertical="center"/>
    </xf>
    <xf numFmtId="38" fontId="6" fillId="0" borderId="2" xfId="45" applyFont="1" applyFill="1" applyBorder="1" applyAlignment="1">
      <alignment horizontal="right" vertical="center"/>
    </xf>
    <xf numFmtId="178" fontId="6" fillId="46" borderId="6" xfId="74" applyNumberFormat="1" applyFill="1" applyBorder="1" applyAlignment="1">
      <alignment vertical="center"/>
    </xf>
    <xf numFmtId="178" fontId="6" fillId="46" borderId="2" xfId="74" applyNumberFormat="1" applyFill="1" applyBorder="1" applyAlignment="1">
      <alignment vertical="center"/>
    </xf>
    <xf numFmtId="177" fontId="6" fillId="46" borderId="2" xfId="76" applyNumberFormat="1" applyFont="1" applyFill="1" applyBorder="1" applyAlignment="1" applyProtection="1">
      <alignment vertical="center"/>
    </xf>
    <xf numFmtId="38" fontId="6" fillId="0" borderId="2" xfId="45" applyFont="1" applyFill="1" applyBorder="1" applyAlignment="1">
      <alignment vertical="center"/>
    </xf>
    <xf numFmtId="186" fontId="6" fillId="0" borderId="91" xfId="45" applyNumberFormat="1" applyFont="1" applyFill="1" applyBorder="1" applyAlignment="1">
      <alignment vertical="center"/>
    </xf>
    <xf numFmtId="0" fontId="6" fillId="0" borderId="2" xfId="75" applyFont="1" applyBorder="1" applyAlignment="1"/>
    <xf numFmtId="186" fontId="6" fillId="47" borderId="92" xfId="45" applyNumberFormat="1" applyFont="1" applyFill="1" applyBorder="1" applyAlignment="1">
      <alignment vertical="center"/>
    </xf>
    <xf numFmtId="0" fontId="6" fillId="46" borderId="6" xfId="74" applyFill="1" applyBorder="1" applyAlignment="1">
      <alignment vertical="center"/>
    </xf>
    <xf numFmtId="0" fontId="6" fillId="0" borderId="2" xfId="74" applyBorder="1" applyAlignment="1">
      <alignment horizontal="right" vertical="center"/>
    </xf>
    <xf numFmtId="186" fontId="6" fillId="0" borderId="11" xfId="74" applyNumberFormat="1" applyBorder="1" applyAlignment="1">
      <alignment vertical="center"/>
    </xf>
    <xf numFmtId="183" fontId="6" fillId="46" borderId="11" xfId="74" applyNumberFormat="1" applyFill="1" applyBorder="1" applyAlignment="1">
      <alignment vertical="center"/>
    </xf>
    <xf numFmtId="186" fontId="6" fillId="0" borderId="10" xfId="45" applyNumberFormat="1" applyFont="1" applyFill="1" applyBorder="1" applyAlignment="1" applyProtection="1">
      <alignment vertical="center"/>
    </xf>
    <xf numFmtId="186" fontId="6" fillId="0" borderId="11" xfId="45" applyNumberFormat="1" applyFont="1" applyFill="1" applyBorder="1" applyAlignment="1" applyProtection="1">
      <alignment vertical="center"/>
    </xf>
    <xf numFmtId="183" fontId="6" fillId="46" borderId="10" xfId="74" applyNumberFormat="1" applyFill="1" applyBorder="1" applyAlignment="1">
      <alignment vertical="center"/>
    </xf>
    <xf numFmtId="186" fontId="6" fillId="0" borderId="9" xfId="74" applyNumberFormat="1" applyBorder="1" applyAlignment="1">
      <alignment vertical="center"/>
    </xf>
    <xf numFmtId="0" fontId="6" fillId="0" borderId="11" xfId="74" applyBorder="1" applyAlignment="1">
      <alignment horizontal="right" vertical="center"/>
    </xf>
    <xf numFmtId="0" fontId="6" fillId="46" borderId="9" xfId="74" applyFill="1" applyBorder="1" applyAlignment="1">
      <alignment vertical="center"/>
    </xf>
    <xf numFmtId="0" fontId="6" fillId="46" borderId="11" xfId="74" applyFill="1" applyBorder="1" applyAlignment="1">
      <alignment vertical="center"/>
    </xf>
    <xf numFmtId="178" fontId="6" fillId="46" borderId="11" xfId="74" applyNumberFormat="1" applyFill="1" applyBorder="1" applyAlignment="1">
      <alignment vertical="center"/>
    </xf>
    <xf numFmtId="177" fontId="6" fillId="46" borderId="11" xfId="76" applyNumberFormat="1" applyFont="1" applyFill="1" applyBorder="1" applyAlignment="1" applyProtection="1">
      <alignment vertical="center"/>
    </xf>
    <xf numFmtId="38" fontId="6" fillId="0" borderId="11" xfId="45" applyFont="1" applyFill="1" applyBorder="1" applyAlignment="1">
      <alignment vertical="center"/>
    </xf>
    <xf numFmtId="186" fontId="6" fillId="0" borderId="93" xfId="45" applyNumberFormat="1" applyFont="1" applyFill="1" applyBorder="1" applyAlignment="1">
      <alignment vertical="center"/>
    </xf>
    <xf numFmtId="0" fontId="6" fillId="0" borderId="48" xfId="74" applyBorder="1" applyAlignment="1">
      <alignment horizontal="center" vertical="center"/>
    </xf>
    <xf numFmtId="0" fontId="6" fillId="0" borderId="1" xfId="74" applyBorder="1" applyAlignment="1">
      <alignment horizontal="center" vertical="center" shrinkToFit="1"/>
    </xf>
    <xf numFmtId="0" fontId="6" fillId="0" borderId="2" xfId="74" applyBorder="1" applyAlignment="1">
      <alignment horizontal="center" vertical="center"/>
    </xf>
    <xf numFmtId="0" fontId="6" fillId="0" borderId="1" xfId="74" applyBorder="1" applyAlignment="1">
      <alignment horizontal="center" vertical="center"/>
    </xf>
    <xf numFmtId="0" fontId="6" fillId="0" borderId="90" xfId="74" applyBorder="1" applyAlignment="1">
      <alignment horizontal="center" vertical="center" shrinkToFit="1"/>
    </xf>
    <xf numFmtId="0" fontId="6" fillId="0" borderId="90" xfId="74" applyBorder="1" applyAlignment="1">
      <alignment horizontal="center" vertical="center"/>
    </xf>
    <xf numFmtId="0" fontId="6" fillId="0" borderId="6" xfId="74" applyBorder="1" applyAlignment="1">
      <alignment horizontal="center" vertical="center"/>
    </xf>
    <xf numFmtId="0" fontId="6" fillId="0" borderId="2" xfId="74" applyBorder="1" applyAlignment="1">
      <alignment horizontal="center" vertical="center" shrinkToFit="1"/>
    </xf>
    <xf numFmtId="1" fontId="6" fillId="0" borderId="6" xfId="74" applyNumberFormat="1" applyBorder="1" applyAlignment="1">
      <alignment horizontal="center" vertical="center"/>
    </xf>
    <xf numFmtId="1" fontId="6" fillId="0" borderId="2" xfId="74" applyNumberFormat="1" applyBorder="1" applyAlignment="1">
      <alignment horizontal="center" vertical="center"/>
    </xf>
    <xf numFmtId="1" fontId="6" fillId="0" borderId="2" xfId="45" applyNumberFormat="1" applyFont="1" applyFill="1" applyBorder="1" applyAlignment="1" applyProtection="1">
      <alignment horizontal="center" vertical="center"/>
    </xf>
    <xf numFmtId="178" fontId="6" fillId="0" borderId="2" xfId="45" applyNumberFormat="1" applyFont="1" applyFill="1" applyBorder="1" applyAlignment="1" applyProtection="1">
      <alignment horizontal="center" vertical="center"/>
    </xf>
    <xf numFmtId="178" fontId="6" fillId="0" borderId="2" xfId="74" applyNumberFormat="1" applyBorder="1" applyAlignment="1">
      <alignment horizontal="center" vertical="center"/>
    </xf>
    <xf numFmtId="182" fontId="6" fillId="0" borderId="6" xfId="74" applyNumberFormat="1" applyBorder="1" applyAlignment="1">
      <alignment horizontal="center" vertical="center"/>
    </xf>
    <xf numFmtId="0" fontId="6" fillId="0" borderId="2" xfId="75" applyFont="1" applyBorder="1" applyAlignment="1">
      <alignment horizontal="center" vertical="center" shrinkToFit="1"/>
    </xf>
    <xf numFmtId="182" fontId="6" fillId="0" borderId="91" xfId="74" applyNumberFormat="1" applyBorder="1" applyAlignment="1">
      <alignment horizontal="center" vertical="center" shrinkToFit="1"/>
    </xf>
    <xf numFmtId="0" fontId="6" fillId="0" borderId="2" xfId="74" applyBorder="1" applyAlignment="1">
      <alignment vertical="center"/>
    </xf>
    <xf numFmtId="0" fontId="6" fillId="0" borderId="91" xfId="74" applyBorder="1" applyAlignment="1">
      <alignment horizontal="center" vertical="center"/>
    </xf>
    <xf numFmtId="0" fontId="6" fillId="0" borderId="8" xfId="74" applyBorder="1" applyAlignment="1">
      <alignment horizontal="center" vertical="center"/>
    </xf>
    <xf numFmtId="178" fontId="6" fillId="0" borderId="8" xfId="74" applyNumberFormat="1" applyBorder="1" applyAlignment="1">
      <alignment horizontal="center" vertical="center"/>
    </xf>
    <xf numFmtId="0" fontId="6" fillId="0" borderId="7" xfId="74" applyBorder="1" applyAlignment="1">
      <alignment horizontal="left" vertical="center"/>
    </xf>
    <xf numFmtId="0" fontId="6" fillId="0" borderId="0" xfId="74" applyAlignment="1">
      <alignment horizontal="center" vertical="center"/>
    </xf>
    <xf numFmtId="183" fontId="6" fillId="0" borderId="0" xfId="74" applyNumberFormat="1" applyAlignment="1">
      <alignment horizontal="center" vertical="center"/>
    </xf>
    <xf numFmtId="178" fontId="6" fillId="0" borderId="0" xfId="74" applyNumberFormat="1" applyAlignment="1">
      <alignment horizontal="center" vertical="center"/>
    </xf>
    <xf numFmtId="38" fontId="6" fillId="0" borderId="0" xfId="45" applyFont="1" applyFill="1" applyBorder="1" applyAlignment="1" applyProtection="1">
      <alignment horizontal="center" vertical="center"/>
    </xf>
    <xf numFmtId="1" fontId="6" fillId="0" borderId="11" xfId="75" applyNumberFormat="1" applyFont="1" applyBorder="1" applyAlignment="1">
      <alignment horizontal="center" vertical="center" shrinkToFit="1"/>
    </xf>
    <xf numFmtId="1" fontId="6" fillId="0" borderId="11" xfId="45" applyNumberFormat="1" applyFont="1" applyFill="1" applyBorder="1" applyAlignment="1" applyProtection="1">
      <alignment horizontal="center" vertical="center" shrinkToFit="1"/>
    </xf>
    <xf numFmtId="1" fontId="6" fillId="0" borderId="11" xfId="45" applyNumberFormat="1" applyFont="1" applyFill="1" applyBorder="1" applyAlignment="1">
      <alignment horizontal="center" vertical="center" shrinkToFit="1"/>
    </xf>
    <xf numFmtId="1" fontId="6" fillId="0" borderId="10" xfId="75" applyNumberFormat="1" applyFont="1" applyBorder="1" applyAlignment="1">
      <alignment horizontal="center" vertical="center" shrinkToFit="1"/>
    </xf>
    <xf numFmtId="0" fontId="6" fillId="0" borderId="91" xfId="74" applyBorder="1" applyAlignment="1">
      <alignment horizontal="center" vertical="center" shrinkToFit="1"/>
    </xf>
    <xf numFmtId="0" fontId="6" fillId="0" borderId="0" xfId="74" applyAlignment="1">
      <alignment horizontal="right" vertical="center"/>
    </xf>
    <xf numFmtId="1" fontId="6" fillId="0" borderId="0" xfId="74" applyNumberFormat="1" applyAlignment="1">
      <alignment horizontal="center" vertical="center"/>
    </xf>
    <xf numFmtId="1" fontId="6" fillId="0" borderId="0" xfId="45" applyNumberFormat="1" applyFont="1" applyFill="1" applyBorder="1" applyAlignment="1" applyProtection="1">
      <alignment horizontal="center" vertical="center"/>
    </xf>
    <xf numFmtId="1" fontId="6" fillId="0" borderId="6" xfId="74" applyNumberFormat="1" applyBorder="1" applyAlignment="1">
      <alignment horizontal="left" vertical="center"/>
    </xf>
    <xf numFmtId="1" fontId="6" fillId="0" borderId="1" xfId="75" applyNumberFormat="1" applyFont="1" applyBorder="1" applyAlignment="1">
      <alignment horizontal="center" vertical="center" shrinkToFit="1"/>
    </xf>
    <xf numFmtId="1" fontId="6" fillId="0" borderId="0" xfId="75" applyNumberFormat="1" applyFont="1" applyAlignment="1">
      <alignment horizontal="center" vertical="center" shrinkToFit="1"/>
    </xf>
    <xf numFmtId="1" fontId="6" fillId="0" borderId="0" xfId="45" applyNumberFormat="1" applyFont="1" applyFill="1" applyBorder="1" applyAlignment="1" applyProtection="1">
      <alignment horizontal="center" vertical="center" shrinkToFit="1"/>
    </xf>
    <xf numFmtId="1" fontId="6" fillId="0" borderId="0" xfId="45" applyNumberFormat="1" applyFont="1" applyFill="1" applyBorder="1" applyAlignment="1">
      <alignment horizontal="center" vertical="center" shrinkToFit="1"/>
    </xf>
    <xf numFmtId="183" fontId="6" fillId="0" borderId="0" xfId="74" applyNumberFormat="1" applyAlignment="1">
      <alignment vertical="center"/>
    </xf>
    <xf numFmtId="0" fontId="6" fillId="0" borderId="1" xfId="75" applyFont="1" applyBorder="1">
      <alignment vertical="center"/>
    </xf>
    <xf numFmtId="38" fontId="6" fillId="0" borderId="0" xfId="75" applyNumberFormat="1" applyFont="1">
      <alignment vertical="center"/>
    </xf>
    <xf numFmtId="38" fontId="6" fillId="0" borderId="0" xfId="45" applyFont="1" applyFill="1" applyBorder="1" applyAlignment="1">
      <alignment vertical="center"/>
    </xf>
    <xf numFmtId="183" fontId="6" fillId="0" borderId="0" xfId="75" applyNumberFormat="1" applyFont="1">
      <alignment vertical="center"/>
    </xf>
    <xf numFmtId="0" fontId="6" fillId="0" borderId="11" xfId="74" applyBorder="1" applyAlignment="1">
      <alignment horizontal="center" vertical="center"/>
    </xf>
    <xf numFmtId="0" fontId="6" fillId="0" borderId="10" xfId="74" applyBorder="1" applyAlignment="1">
      <alignment horizontal="center" vertical="center"/>
    </xf>
    <xf numFmtId="0" fontId="6" fillId="0" borderId="94" xfId="74" applyBorder="1" applyAlignment="1">
      <alignment horizontal="center" vertical="center"/>
    </xf>
    <xf numFmtId="0" fontId="6" fillId="0" borderId="13" xfId="74" applyBorder="1" applyAlignment="1">
      <alignment horizontal="center" vertical="center"/>
    </xf>
    <xf numFmtId="0" fontId="6" fillId="0" borderId="11" xfId="75" applyFont="1" applyBorder="1" applyAlignment="1">
      <alignment horizontal="center" vertical="center"/>
    </xf>
    <xf numFmtId="38" fontId="6" fillId="0" borderId="10" xfId="45" applyFont="1" applyFill="1" applyBorder="1" applyAlignment="1">
      <alignment horizontal="center" vertical="center"/>
    </xf>
    <xf numFmtId="38" fontId="6" fillId="0" borderId="13" xfId="45" applyFont="1" applyFill="1" applyBorder="1" applyAlignment="1">
      <alignment horizontal="center" vertical="center"/>
    </xf>
    <xf numFmtId="0" fontId="6" fillId="0" borderId="13" xfId="75" applyFont="1" applyBorder="1" applyAlignment="1">
      <alignment horizontal="left" vertical="center"/>
    </xf>
    <xf numFmtId="0" fontId="6" fillId="0" borderId="10" xfId="74" applyBorder="1" applyAlignment="1">
      <alignment vertical="center"/>
    </xf>
    <xf numFmtId="0" fontId="6" fillId="0" borderId="14" xfId="74" applyBorder="1" applyAlignment="1">
      <alignment vertical="center"/>
    </xf>
    <xf numFmtId="0" fontId="6" fillId="0" borderId="13" xfId="75" applyFont="1" applyBorder="1">
      <alignment vertical="center"/>
    </xf>
    <xf numFmtId="0" fontId="6" fillId="0" borderId="13" xfId="74" applyBorder="1" applyAlignment="1">
      <alignment horizontal="left" vertical="center"/>
    </xf>
    <xf numFmtId="0" fontId="6" fillId="0" borderId="9" xfId="74" applyBorder="1" applyAlignment="1">
      <alignment horizontal="left" vertical="center"/>
    </xf>
    <xf numFmtId="0" fontId="6" fillId="0" borderId="0" xfId="74" applyAlignment="1">
      <alignment horizontal="left" vertical="center"/>
    </xf>
    <xf numFmtId="0" fontId="6" fillId="46" borderId="3" xfId="74" applyFill="1" applyBorder="1" applyAlignment="1">
      <alignment vertical="center"/>
    </xf>
    <xf numFmtId="0" fontId="6" fillId="47" borderId="3" xfId="74" applyFill="1" applyBorder="1" applyAlignment="1">
      <alignment vertical="center"/>
    </xf>
    <xf numFmtId="180" fontId="6" fillId="0" borderId="73" xfId="45" applyNumberFormat="1" applyFont="1" applyFill="1" applyBorder="1" applyAlignment="1" applyProtection="1">
      <alignment vertical="center"/>
    </xf>
    <xf numFmtId="180" fontId="6" fillId="0" borderId="37" xfId="45" applyNumberFormat="1" applyFont="1" applyFill="1" applyBorder="1" applyAlignment="1" applyProtection="1">
      <alignment vertical="center"/>
    </xf>
    <xf numFmtId="180" fontId="6" fillId="0" borderId="63" xfId="45" applyNumberFormat="1" applyFont="1" applyFill="1" applyBorder="1" applyAlignment="1" applyProtection="1">
      <alignment vertical="center"/>
    </xf>
    <xf numFmtId="180" fontId="6" fillId="0" borderId="31" xfId="45" applyNumberFormat="1" applyFont="1" applyFill="1" applyBorder="1" applyAlignment="1" applyProtection="1">
      <alignment vertical="center"/>
    </xf>
    <xf numFmtId="0" fontId="6" fillId="0" borderId="33" xfId="74" applyBorder="1" applyAlignment="1">
      <alignment vertical="center"/>
    </xf>
    <xf numFmtId="0" fontId="6" fillId="0" borderId="31" xfId="74" applyBorder="1" applyAlignment="1">
      <alignment horizontal="right" vertical="center"/>
    </xf>
    <xf numFmtId="180" fontId="6" fillId="0" borderId="56" xfId="74" applyNumberFormat="1" applyBorder="1" applyAlignment="1">
      <alignment vertical="center"/>
    </xf>
    <xf numFmtId="180" fontId="6" fillId="0" borderId="58" xfId="74" applyNumberFormat="1" applyBorder="1" applyAlignment="1">
      <alignment vertical="center"/>
    </xf>
    <xf numFmtId="180" fontId="6" fillId="0" borderId="56" xfId="45" applyNumberFormat="1" applyFont="1" applyFill="1" applyBorder="1" applyAlignment="1" applyProtection="1">
      <alignment vertical="center"/>
    </xf>
    <xf numFmtId="180" fontId="6" fillId="0" borderId="57" xfId="45" applyNumberFormat="1" applyFont="1" applyFill="1" applyBorder="1" applyAlignment="1" applyProtection="1">
      <alignment vertical="center"/>
    </xf>
    <xf numFmtId="180" fontId="6" fillId="0" borderId="58" xfId="45" applyNumberFormat="1" applyFont="1" applyFill="1" applyBorder="1" applyAlignment="1" applyProtection="1">
      <alignment vertical="center"/>
    </xf>
    <xf numFmtId="180" fontId="6" fillId="0" borderId="77" xfId="45" applyNumberFormat="1" applyFont="1" applyFill="1" applyBorder="1" applyAlignment="1" applyProtection="1">
      <alignment vertical="center"/>
    </xf>
    <xf numFmtId="0" fontId="6" fillId="0" borderId="64" xfId="74" applyBorder="1" applyAlignment="1">
      <alignment horizontal="left" vertical="center"/>
    </xf>
    <xf numFmtId="0" fontId="6" fillId="0" borderId="77" xfId="74" applyBorder="1" applyAlignment="1">
      <alignment vertical="center"/>
    </xf>
    <xf numFmtId="180" fontId="6" fillId="0" borderId="59" xfId="74" applyNumberFormat="1" applyBorder="1" applyAlignment="1">
      <alignment vertical="center"/>
    </xf>
    <xf numFmtId="180" fontId="6" fillId="0" borderId="60" xfId="74" applyNumberFormat="1" applyBorder="1" applyAlignment="1">
      <alignment vertical="center"/>
    </xf>
    <xf numFmtId="180" fontId="6" fillId="0" borderId="59" xfId="45" applyNumberFormat="1" applyFont="1" applyFill="1" applyBorder="1" applyAlignment="1" applyProtection="1">
      <alignment vertical="center"/>
    </xf>
    <xf numFmtId="180" fontId="6" fillId="0" borderId="46" xfId="45" applyNumberFormat="1" applyFont="1" applyFill="1" applyBorder="1" applyAlignment="1" applyProtection="1">
      <alignment vertical="center"/>
    </xf>
    <xf numFmtId="180" fontId="6" fillId="0" borderId="60" xfId="45" applyNumberFormat="1" applyFont="1" applyFill="1" applyBorder="1" applyAlignment="1" applyProtection="1">
      <alignment vertical="center"/>
    </xf>
    <xf numFmtId="180" fontId="6" fillId="0" borderId="76" xfId="45" applyNumberFormat="1" applyFont="1" applyFill="1" applyBorder="1" applyAlignment="1" applyProtection="1">
      <alignment vertical="center"/>
    </xf>
    <xf numFmtId="0" fontId="6" fillId="0" borderId="53" xfId="74" applyBorder="1" applyAlignment="1">
      <alignment horizontal="left" vertical="center"/>
    </xf>
    <xf numFmtId="0" fontId="6" fillId="0" borderId="76" xfId="74" applyBorder="1" applyAlignment="1">
      <alignment vertical="center"/>
    </xf>
    <xf numFmtId="180" fontId="6" fillId="0" borderId="59" xfId="45" applyNumberFormat="1" applyFont="1" applyFill="1" applyBorder="1" applyAlignment="1">
      <alignment vertical="center"/>
    </xf>
    <xf numFmtId="180" fontId="6" fillId="0" borderId="46" xfId="45" applyNumberFormat="1" applyFont="1" applyFill="1" applyBorder="1" applyAlignment="1">
      <alignment vertical="center"/>
    </xf>
    <xf numFmtId="180" fontId="6" fillId="0" borderId="60" xfId="45" applyNumberFormat="1" applyFont="1" applyFill="1" applyBorder="1" applyAlignment="1">
      <alignment vertical="center"/>
    </xf>
    <xf numFmtId="180" fontId="6" fillId="0" borderId="76" xfId="45" applyNumberFormat="1" applyFont="1" applyFill="1" applyBorder="1" applyAlignment="1">
      <alignment vertical="center"/>
    </xf>
    <xf numFmtId="180" fontId="6" fillId="0" borderId="61" xfId="74" applyNumberFormat="1" applyBorder="1" applyAlignment="1">
      <alignment vertical="center"/>
    </xf>
    <xf numFmtId="180" fontId="6" fillId="0" borderId="62" xfId="74" applyNumberFormat="1" applyBorder="1" applyAlignment="1">
      <alignment vertical="center"/>
    </xf>
    <xf numFmtId="180" fontId="6" fillId="0" borderId="61" xfId="45" applyNumberFormat="1" applyFont="1" applyFill="1" applyBorder="1" applyAlignment="1" applyProtection="1">
      <alignment vertical="center"/>
    </xf>
    <xf numFmtId="180" fontId="6" fillId="0" borderId="47" xfId="45" applyNumberFormat="1" applyFont="1" applyFill="1" applyBorder="1" applyAlignment="1" applyProtection="1">
      <alignment vertical="center"/>
    </xf>
    <xf numFmtId="180" fontId="6" fillId="0" borderId="62" xfId="45" applyNumberFormat="1" applyFont="1" applyFill="1" applyBorder="1" applyAlignment="1" applyProtection="1">
      <alignment vertical="center"/>
    </xf>
    <xf numFmtId="180" fontId="6" fillId="0" borderId="95" xfId="45" applyNumberFormat="1" applyFont="1" applyFill="1" applyBorder="1" applyAlignment="1" applyProtection="1">
      <alignment vertical="center"/>
    </xf>
    <xf numFmtId="0" fontId="6" fillId="0" borderId="65" xfId="74" applyBorder="1" applyAlignment="1">
      <alignment horizontal="left" vertical="center"/>
    </xf>
    <xf numFmtId="0" fontId="6" fillId="0" borderId="95" xfId="74" applyBorder="1" applyAlignment="1">
      <alignment vertical="center"/>
    </xf>
    <xf numFmtId="0" fontId="6" fillId="0" borderId="36" xfId="74" applyBorder="1" applyAlignment="1">
      <alignment horizontal="center" vertical="center" wrapText="1" shrinkToFit="1"/>
    </xf>
    <xf numFmtId="0" fontId="6" fillId="0" borderId="27" xfId="74" applyBorder="1" applyAlignment="1">
      <alignment horizontal="center" vertical="center" wrapText="1" shrinkToFit="1"/>
    </xf>
    <xf numFmtId="0" fontId="6" fillId="0" borderId="48" xfId="74" applyBorder="1" applyAlignment="1">
      <alignment horizontal="center" vertical="center" shrinkToFit="1"/>
    </xf>
    <xf numFmtId="0" fontId="6" fillId="0" borderId="27" xfId="74" applyBorder="1" applyAlignment="1">
      <alignment horizontal="center" vertical="center" shrinkToFit="1"/>
    </xf>
    <xf numFmtId="0" fontId="6" fillId="0" borderId="28" xfId="74" applyBorder="1" applyAlignment="1">
      <alignment vertical="center"/>
    </xf>
    <xf numFmtId="0" fontId="6" fillId="0" borderId="27" xfId="74" applyBorder="1" applyAlignment="1">
      <alignment vertical="center"/>
    </xf>
    <xf numFmtId="0" fontId="6" fillId="0" borderId="35" xfId="74" applyBorder="1" applyAlignment="1">
      <alignment horizontal="center" vertical="center" wrapText="1" shrinkToFit="1"/>
    </xf>
    <xf numFmtId="0" fontId="6" fillId="0" borderId="29" xfId="74" applyBorder="1" applyAlignment="1">
      <alignment horizontal="center" vertical="center" wrapText="1" shrinkToFit="1"/>
    </xf>
    <xf numFmtId="0" fontId="6" fillId="0" borderId="11" xfId="74" applyBorder="1" applyAlignment="1">
      <alignment horizontal="center" vertical="center" wrapText="1" shrinkToFit="1"/>
    </xf>
    <xf numFmtId="0" fontId="6" fillId="0" borderId="29" xfId="74" applyBorder="1" applyAlignment="1">
      <alignment horizontal="center" vertical="center" shrinkToFit="1"/>
    </xf>
    <xf numFmtId="0" fontId="6" fillId="0" borderId="30" xfId="74" applyBorder="1" applyAlignment="1">
      <alignment vertical="center"/>
    </xf>
    <xf numFmtId="0" fontId="6" fillId="0" borderId="29" xfId="74" applyBorder="1" applyAlignment="1">
      <alignment vertical="center"/>
    </xf>
    <xf numFmtId="0" fontId="6" fillId="0" borderId="35" xfId="74" applyBorder="1" applyAlignment="1">
      <alignment horizontal="center" vertical="center" shrinkToFit="1"/>
    </xf>
    <xf numFmtId="0" fontId="6" fillId="0" borderId="30" xfId="74" applyBorder="1" applyAlignment="1">
      <alignment horizontal="left" vertical="center"/>
    </xf>
    <xf numFmtId="0" fontId="6" fillId="0" borderId="75" xfId="74" applyBorder="1" applyAlignment="1">
      <alignment horizontal="center" vertical="center" shrinkToFit="1"/>
    </xf>
    <xf numFmtId="0" fontId="6" fillId="0" borderId="24" xfId="74" applyBorder="1" applyAlignment="1">
      <alignment horizontal="center" vertical="center" shrinkToFit="1"/>
    </xf>
    <xf numFmtId="0" fontId="6" fillId="0" borderId="26" xfId="74" applyBorder="1" applyAlignment="1">
      <alignment horizontal="left" vertical="center"/>
    </xf>
    <xf numFmtId="0" fontId="6" fillId="0" borderId="24" xfId="74" applyBorder="1" applyAlignment="1">
      <alignment vertical="center"/>
    </xf>
    <xf numFmtId="0" fontId="48" fillId="0" borderId="96" xfId="75" applyBorder="1">
      <alignment vertical="center"/>
    </xf>
    <xf numFmtId="0" fontId="48" fillId="0" borderId="97" xfId="75" applyBorder="1">
      <alignment vertical="center"/>
    </xf>
    <xf numFmtId="0" fontId="48" fillId="0" borderId="98" xfId="75" applyBorder="1">
      <alignment vertical="center"/>
    </xf>
    <xf numFmtId="0" fontId="48" fillId="0" borderId="99" xfId="75" applyBorder="1">
      <alignment vertical="center"/>
    </xf>
    <xf numFmtId="0" fontId="48" fillId="0" borderId="0" xfId="75" applyAlignment="1">
      <alignment horizontal="center" vertical="center" textRotation="255"/>
    </xf>
    <xf numFmtId="0" fontId="48" fillId="0" borderId="103" xfId="75" applyBorder="1">
      <alignment vertical="center"/>
    </xf>
    <xf numFmtId="0" fontId="48" fillId="0" borderId="106" xfId="75" applyBorder="1" applyAlignment="1">
      <alignment horizontal="center" vertical="center" textRotation="255"/>
    </xf>
    <xf numFmtId="0" fontId="48" fillId="0" borderId="99" xfId="75" applyBorder="1" applyAlignment="1">
      <alignment horizontal="center" vertical="center" textRotation="255"/>
    </xf>
    <xf numFmtId="0" fontId="48" fillId="0" borderId="0" xfId="75" applyAlignment="1">
      <alignment horizontal="center" vertical="top" textRotation="255"/>
    </xf>
    <xf numFmtId="0" fontId="48" fillId="0" borderId="99" xfId="75" applyBorder="1" applyAlignment="1">
      <alignment horizontal="center" vertical="center" textRotation="255" wrapText="1"/>
    </xf>
    <xf numFmtId="0" fontId="48" fillId="0" borderId="0" xfId="75" applyAlignment="1">
      <alignment horizontal="center" vertical="center" textRotation="255" wrapText="1"/>
    </xf>
    <xf numFmtId="0" fontId="48" fillId="0" borderId="120" xfId="75" applyBorder="1">
      <alignment vertical="center"/>
    </xf>
    <xf numFmtId="0" fontId="48" fillId="0" borderId="121" xfId="75" applyBorder="1">
      <alignment vertical="center"/>
    </xf>
    <xf numFmtId="0" fontId="48" fillId="0" borderId="0" xfId="75" applyAlignment="1">
      <alignment horizontal="center" vertical="center"/>
    </xf>
    <xf numFmtId="0" fontId="48" fillId="0" borderId="99" xfId="75" applyBorder="1" applyAlignment="1">
      <alignment horizontal="center" vertical="center"/>
    </xf>
    <xf numFmtId="0" fontId="6" fillId="0" borderId="0" xfId="77" applyFont="1" applyAlignment="1">
      <alignment horizontal="center" vertical="center"/>
    </xf>
    <xf numFmtId="0" fontId="6" fillId="0" borderId="0" xfId="77" applyFont="1" applyAlignment="1">
      <alignment horizontal="left" vertical="center"/>
    </xf>
    <xf numFmtId="0" fontId="42" fillId="0" borderId="137" xfId="74" applyFont="1" applyBorder="1" applyAlignment="1">
      <alignment vertical="center"/>
    </xf>
    <xf numFmtId="0" fontId="42" fillId="0" borderId="138" xfId="74" applyFont="1" applyBorder="1" applyAlignment="1">
      <alignment vertical="center"/>
    </xf>
    <xf numFmtId="0" fontId="42" fillId="0" borderId="139" xfId="74" applyFont="1" applyBorder="1" applyAlignment="1">
      <alignment vertical="center"/>
    </xf>
    <xf numFmtId="0" fontId="45" fillId="0" borderId="137" xfId="74" applyFont="1" applyBorder="1" applyAlignment="1">
      <alignment vertical="center"/>
    </xf>
    <xf numFmtId="0" fontId="45" fillId="0" borderId="138" xfId="74" applyFont="1" applyBorder="1" applyAlignment="1">
      <alignment vertical="center"/>
    </xf>
    <xf numFmtId="180" fontId="6" fillId="0" borderId="140" xfId="45" applyNumberFormat="1" applyFont="1" applyFill="1" applyBorder="1" applyAlignment="1">
      <alignment vertical="center"/>
    </xf>
    <xf numFmtId="180" fontId="6" fillId="0" borderId="136" xfId="45" applyNumberFormat="1" applyFont="1" applyFill="1" applyBorder="1" applyAlignment="1">
      <alignment vertical="center"/>
    </xf>
    <xf numFmtId="180" fontId="6" fillId="0" borderId="128" xfId="45" applyNumberFormat="1" applyFont="1" applyFill="1" applyBorder="1" applyAlignment="1">
      <alignment vertical="center"/>
    </xf>
    <xf numFmtId="0" fontId="6" fillId="0" borderId="128" xfId="74" applyBorder="1" applyAlignment="1">
      <alignment vertical="center"/>
    </xf>
    <xf numFmtId="0" fontId="6" fillId="0" borderId="135" xfId="74" applyBorder="1" applyAlignment="1">
      <alignment vertical="center"/>
    </xf>
    <xf numFmtId="180" fontId="6" fillId="0" borderId="134" xfId="45" applyNumberFormat="1" applyFont="1" applyFill="1" applyBorder="1" applyAlignment="1">
      <alignment vertical="center"/>
    </xf>
    <xf numFmtId="0" fontId="6" fillId="0" borderId="136" xfId="74" applyBorder="1" applyAlignment="1">
      <alignment vertical="center"/>
    </xf>
    <xf numFmtId="180" fontId="6" fillId="0" borderId="141" xfId="74" applyNumberFormat="1" applyBorder="1" applyAlignment="1">
      <alignment vertical="center"/>
    </xf>
    <xf numFmtId="180" fontId="6" fillId="0" borderId="42" xfId="74" applyNumberFormat="1" applyBorder="1" applyAlignment="1">
      <alignment vertical="center"/>
    </xf>
    <xf numFmtId="180" fontId="6" fillId="0" borderId="57" xfId="74" applyNumberFormat="1" applyBorder="1" applyAlignment="1">
      <alignment vertical="center"/>
    </xf>
    <xf numFmtId="179" fontId="6" fillId="46" borderId="57" xfId="74" applyNumberFormat="1" applyFill="1" applyBorder="1" applyAlignment="1">
      <alignment vertical="center"/>
    </xf>
    <xf numFmtId="179" fontId="6" fillId="46" borderId="44" xfId="74" applyNumberFormat="1" applyFill="1" applyBorder="1" applyAlignment="1">
      <alignment vertical="center"/>
    </xf>
    <xf numFmtId="180" fontId="6" fillId="38" borderId="45" xfId="74" applyNumberFormat="1" applyFill="1" applyBorder="1" applyAlignment="1">
      <alignment vertical="center"/>
    </xf>
    <xf numFmtId="180" fontId="6" fillId="38" borderId="57" xfId="74" applyNumberFormat="1" applyFill="1" applyBorder="1" applyAlignment="1">
      <alignment vertical="center"/>
    </xf>
    <xf numFmtId="0" fontId="6" fillId="0" borderId="44" xfId="74" applyBorder="1" applyAlignment="1">
      <alignment vertical="center"/>
    </xf>
    <xf numFmtId="0" fontId="6" fillId="0" borderId="42" xfId="74" applyBorder="1" applyAlignment="1">
      <alignment vertical="center"/>
    </xf>
    <xf numFmtId="180" fontId="6" fillId="0" borderId="142" xfId="74" applyNumberFormat="1" applyBorder="1" applyAlignment="1">
      <alignment vertical="center"/>
    </xf>
    <xf numFmtId="180" fontId="6" fillId="0" borderId="41" xfId="74" applyNumberFormat="1" applyBorder="1" applyAlignment="1">
      <alignment vertical="center"/>
    </xf>
    <xf numFmtId="180" fontId="6" fillId="0" borderId="46" xfId="74" applyNumberFormat="1" applyBorder="1" applyAlignment="1">
      <alignment vertical="center"/>
    </xf>
    <xf numFmtId="179" fontId="6" fillId="46" borderId="46" xfId="74" applyNumberFormat="1" applyFill="1" applyBorder="1" applyAlignment="1">
      <alignment vertical="center"/>
    </xf>
    <xf numFmtId="179" fontId="6" fillId="46" borderId="38" xfId="74" applyNumberFormat="1" applyFill="1" applyBorder="1" applyAlignment="1">
      <alignment vertical="center"/>
    </xf>
    <xf numFmtId="180" fontId="6" fillId="38" borderId="39" xfId="74" applyNumberFormat="1" applyFill="1" applyBorder="1" applyAlignment="1">
      <alignment vertical="center"/>
    </xf>
    <xf numFmtId="180" fontId="6" fillId="38" borderId="46" xfId="74" applyNumberFormat="1" applyFill="1" applyBorder="1" applyAlignment="1">
      <alignment vertical="center"/>
    </xf>
    <xf numFmtId="0" fontId="6" fillId="0" borderId="38" xfId="74" applyBorder="1" applyAlignment="1">
      <alignment vertical="center"/>
    </xf>
    <xf numFmtId="0" fontId="6" fillId="0" borderId="41" xfId="74" applyBorder="1" applyAlignment="1">
      <alignment vertical="center"/>
    </xf>
    <xf numFmtId="180" fontId="6" fillId="45" borderId="41" xfId="74" applyNumberFormat="1" applyFill="1" applyBorder="1" applyAlignment="1">
      <alignment vertical="center"/>
    </xf>
    <xf numFmtId="180" fontId="6" fillId="48" borderId="46" xfId="74" applyNumberFormat="1" applyFill="1" applyBorder="1" applyAlignment="1">
      <alignment horizontal="center" vertical="center"/>
    </xf>
    <xf numFmtId="180" fontId="6" fillId="0" borderId="143" xfId="74" applyNumberFormat="1" applyBorder="1" applyAlignment="1">
      <alignment vertical="center"/>
    </xf>
    <xf numFmtId="180" fontId="6" fillId="0" borderId="144" xfId="74" applyNumberFormat="1" applyBorder="1" applyAlignment="1">
      <alignment vertical="center"/>
    </xf>
    <xf numFmtId="180" fontId="6" fillId="0" borderId="145" xfId="74" applyNumberFormat="1" applyBorder="1" applyAlignment="1">
      <alignment vertical="center"/>
    </xf>
    <xf numFmtId="179" fontId="6" fillId="46" borderId="145" xfId="74" applyNumberFormat="1" applyFill="1" applyBorder="1" applyAlignment="1">
      <alignment vertical="center"/>
    </xf>
    <xf numFmtId="179" fontId="6" fillId="46" borderId="146" xfId="74" applyNumberFormat="1" applyFill="1" applyBorder="1" applyAlignment="1">
      <alignment vertical="center"/>
    </xf>
    <xf numFmtId="180" fontId="6" fillId="38" borderId="147" xfId="74" applyNumberFormat="1" applyFill="1" applyBorder="1" applyAlignment="1">
      <alignment vertical="center"/>
    </xf>
    <xf numFmtId="180" fontId="6" fillId="38" borderId="145" xfId="74" applyNumberFormat="1" applyFill="1" applyBorder="1" applyAlignment="1">
      <alignment vertical="center"/>
    </xf>
    <xf numFmtId="0" fontId="6" fillId="0" borderId="146" xfId="74" applyBorder="1" applyAlignment="1">
      <alignment vertical="center"/>
    </xf>
    <xf numFmtId="0" fontId="6" fillId="0" borderId="144" xfId="74" applyBorder="1" applyAlignment="1">
      <alignment vertical="center"/>
    </xf>
    <xf numFmtId="0" fontId="6" fillId="0" borderId="137" xfId="74" applyBorder="1" applyAlignment="1">
      <alignment horizontal="center" vertical="center"/>
    </xf>
    <xf numFmtId="0" fontId="6" fillId="0" borderId="125" xfId="74" applyBorder="1" applyAlignment="1">
      <alignment horizontal="center" vertical="center"/>
    </xf>
    <xf numFmtId="0" fontId="6" fillId="0" borderId="138" xfId="74" applyBorder="1" applyAlignment="1">
      <alignment horizontal="center" vertical="center"/>
    </xf>
    <xf numFmtId="0" fontId="6" fillId="0" borderId="139" xfId="74" applyBorder="1" applyAlignment="1">
      <alignment horizontal="center" vertical="center"/>
    </xf>
    <xf numFmtId="49" fontId="6" fillId="0" borderId="0" xfId="74" applyNumberFormat="1" applyAlignment="1">
      <alignment vertical="center"/>
    </xf>
    <xf numFmtId="49" fontId="6" fillId="0" borderId="0" xfId="74" quotePrefix="1" applyNumberFormat="1" applyAlignment="1">
      <alignment vertical="center"/>
    </xf>
    <xf numFmtId="178" fontId="6" fillId="0" borderId="0" xfId="74" applyNumberFormat="1" applyAlignment="1">
      <alignment vertical="center"/>
    </xf>
    <xf numFmtId="185" fontId="55" fillId="38" borderId="57" xfId="45" applyNumberFormat="1" applyFont="1" applyFill="1" applyBorder="1" applyAlignment="1">
      <alignment vertical="center"/>
    </xf>
    <xf numFmtId="185" fontId="6" fillId="46" borderId="57" xfId="74" applyNumberFormat="1" applyFill="1" applyBorder="1" applyAlignment="1">
      <alignment vertical="center"/>
    </xf>
    <xf numFmtId="0" fontId="6" fillId="0" borderId="57" xfId="74" applyBorder="1" applyAlignment="1">
      <alignment vertical="center"/>
    </xf>
    <xf numFmtId="185" fontId="55" fillId="38" borderId="46" xfId="45" applyNumberFormat="1" applyFont="1" applyFill="1" applyBorder="1" applyAlignment="1">
      <alignment vertical="center"/>
    </xf>
    <xf numFmtId="185" fontId="6" fillId="46" borderId="46" xfId="74" applyNumberFormat="1" applyFill="1" applyBorder="1" applyAlignment="1">
      <alignment vertical="center"/>
    </xf>
    <xf numFmtId="0" fontId="6" fillId="0" borderId="46" xfId="74" applyBorder="1" applyAlignment="1">
      <alignment vertical="center"/>
    </xf>
    <xf numFmtId="185" fontId="6" fillId="38" borderId="46" xfId="74" applyNumberFormat="1" applyFill="1" applyBorder="1" applyAlignment="1">
      <alignment vertical="center"/>
    </xf>
    <xf numFmtId="182" fontId="55" fillId="0" borderId="0" xfId="45" applyNumberFormat="1" applyFont="1" applyAlignment="1">
      <alignment vertical="center"/>
    </xf>
    <xf numFmtId="185" fontId="6" fillId="38" borderId="145" xfId="74" applyNumberFormat="1" applyFill="1" applyBorder="1" applyAlignment="1">
      <alignment vertical="center"/>
    </xf>
    <xf numFmtId="185" fontId="6" fillId="46" borderId="145" xfId="74" applyNumberFormat="1" applyFill="1" applyBorder="1" applyAlignment="1">
      <alignment vertical="center"/>
    </xf>
    <xf numFmtId="0" fontId="6" fillId="0" borderId="145" xfId="74" applyBorder="1" applyAlignment="1">
      <alignment vertical="center"/>
    </xf>
    <xf numFmtId="0" fontId="6" fillId="0" borderId="48" xfId="74" applyBorder="1" applyAlignment="1">
      <alignment horizontal="left" vertical="center"/>
    </xf>
    <xf numFmtId="0" fontId="6" fillId="0" borderId="48" xfId="74" applyBorder="1" applyAlignment="1">
      <alignment vertical="center"/>
    </xf>
    <xf numFmtId="0" fontId="6" fillId="0" borderId="125" xfId="74" applyBorder="1" applyAlignment="1">
      <alignment horizontal="left" vertical="center"/>
    </xf>
    <xf numFmtId="0" fontId="6" fillId="0" borderId="125" xfId="74" applyBorder="1" applyAlignment="1">
      <alignment vertical="center"/>
    </xf>
    <xf numFmtId="182" fontId="6" fillId="0" borderId="138" xfId="74" applyNumberFormat="1" applyBorder="1" applyAlignment="1">
      <alignment vertical="center"/>
    </xf>
    <xf numFmtId="182" fontId="6" fillId="0" borderId="145" xfId="74" applyNumberFormat="1" applyBorder="1" applyAlignment="1">
      <alignment vertical="center"/>
    </xf>
    <xf numFmtId="183" fontId="6" fillId="0" borderId="145" xfId="74" applyNumberFormat="1" applyBorder="1" applyAlignment="1">
      <alignment vertical="center"/>
    </xf>
    <xf numFmtId="182" fontId="6" fillId="0" borderId="128" xfId="74" applyNumberFormat="1" applyBorder="1" applyAlignment="1">
      <alignment horizontal="center" vertical="center"/>
    </xf>
    <xf numFmtId="183" fontId="6" fillId="38" borderId="128" xfId="74" applyNumberFormat="1" applyFill="1" applyBorder="1" applyAlignment="1">
      <alignment vertical="center"/>
    </xf>
    <xf numFmtId="181" fontId="44" fillId="0" borderId="33" xfId="74" applyNumberFormat="1" applyFont="1" applyBorder="1" applyAlignment="1">
      <alignment vertical="center"/>
    </xf>
    <xf numFmtId="182" fontId="44" fillId="0" borderId="33" xfId="74" applyNumberFormat="1" applyFont="1" applyBorder="1" applyAlignment="1">
      <alignment vertical="center"/>
    </xf>
    <xf numFmtId="0" fontId="44" fillId="0" borderId="31" xfId="74" applyFont="1" applyBorder="1" applyAlignment="1">
      <alignment vertical="center"/>
    </xf>
    <xf numFmtId="180" fontId="51" fillId="34" borderId="148" xfId="45" applyNumberFormat="1" applyFont="1" applyFill="1" applyBorder="1" applyAlignment="1">
      <alignment vertical="center" shrinkToFit="1"/>
    </xf>
    <xf numFmtId="180" fontId="51" fillId="34" borderId="149" xfId="45" applyNumberFormat="1" applyFont="1" applyFill="1" applyBorder="1" applyAlignment="1">
      <alignment vertical="center" shrinkToFit="1"/>
    </xf>
    <xf numFmtId="180" fontId="51" fillId="34" borderId="150" xfId="45" applyNumberFormat="1" applyFont="1" applyFill="1" applyBorder="1" applyAlignment="1">
      <alignment vertical="center" shrinkToFit="1"/>
    </xf>
    <xf numFmtId="182" fontId="44" fillId="34" borderId="153" xfId="74" applyNumberFormat="1" applyFont="1" applyFill="1" applyBorder="1" applyAlignment="1">
      <alignment horizontal="center" vertical="center"/>
    </xf>
    <xf numFmtId="180" fontId="51" fillId="34" borderId="136" xfId="45" applyNumberFormat="1" applyFont="1" applyFill="1" applyBorder="1" applyAlignment="1">
      <alignment vertical="center" shrinkToFit="1"/>
    </xf>
    <xf numFmtId="180" fontId="51" fillId="34" borderId="128" xfId="45" applyNumberFormat="1" applyFont="1" applyFill="1" applyBorder="1" applyAlignment="1">
      <alignment vertical="center" shrinkToFit="1"/>
    </xf>
    <xf numFmtId="180" fontId="51" fillId="34" borderId="154" xfId="45" applyNumberFormat="1" applyFont="1" applyFill="1" applyBorder="1" applyAlignment="1">
      <alignment vertical="center" shrinkToFit="1"/>
    </xf>
    <xf numFmtId="182" fontId="44" fillId="34" borderId="135" xfId="74" applyNumberFormat="1" applyFont="1" applyFill="1" applyBorder="1" applyAlignment="1">
      <alignment horizontal="right" vertical="center"/>
    </xf>
    <xf numFmtId="178" fontId="44" fillId="33" borderId="128" xfId="74" applyNumberFormat="1" applyFont="1" applyFill="1" applyBorder="1" applyAlignment="1">
      <alignment horizontal="center" vertical="center" wrapText="1" shrinkToFit="1"/>
    </xf>
    <xf numFmtId="0" fontId="44" fillId="33" borderId="128" xfId="74" applyFont="1" applyFill="1" applyBorder="1" applyAlignment="1">
      <alignment horizontal="center" vertical="center" wrapText="1" shrinkToFit="1"/>
    </xf>
    <xf numFmtId="0" fontId="44" fillId="33" borderId="154" xfId="74" applyFont="1" applyFill="1" applyBorder="1" applyAlignment="1">
      <alignment horizontal="center" vertical="center" shrinkToFit="1"/>
    </xf>
    <xf numFmtId="185" fontId="44" fillId="0" borderId="128" xfId="77" applyNumberFormat="1" applyFont="1" applyBorder="1" applyAlignment="1">
      <alignment vertical="center"/>
    </xf>
    <xf numFmtId="180" fontId="44" fillId="0" borderId="128" xfId="77" applyNumberFormat="1" applyFont="1" applyBorder="1" applyAlignment="1">
      <alignment vertical="center"/>
    </xf>
    <xf numFmtId="0" fontId="44" fillId="0" borderId="134" xfId="77" applyFont="1" applyBorder="1" applyAlignment="1">
      <alignment horizontal="right" vertical="center"/>
    </xf>
    <xf numFmtId="0" fontId="44" fillId="0" borderId="134" xfId="77" applyFont="1" applyBorder="1" applyAlignment="1">
      <alignment horizontal="right" vertical="center" shrinkToFit="1"/>
    </xf>
    <xf numFmtId="186" fontId="6" fillId="0" borderId="128" xfId="45" applyNumberFormat="1" applyFont="1" applyFill="1" applyBorder="1" applyAlignment="1" applyProtection="1">
      <alignment vertical="center"/>
    </xf>
    <xf numFmtId="183" fontId="6" fillId="47" borderId="128" xfId="74" applyNumberFormat="1" applyFill="1" applyBorder="1" applyAlignment="1">
      <alignment vertical="center"/>
    </xf>
    <xf numFmtId="0" fontId="6" fillId="0" borderId="134" xfId="74" applyBorder="1" applyAlignment="1">
      <alignment vertical="center"/>
    </xf>
    <xf numFmtId="0" fontId="6" fillId="46" borderId="48" xfId="74" applyFill="1" applyBorder="1" applyAlignment="1">
      <alignment vertical="center"/>
    </xf>
    <xf numFmtId="183" fontId="6" fillId="47" borderId="7" xfId="74" applyNumberFormat="1" applyFill="1" applyBorder="1" applyAlignment="1">
      <alignment vertical="center"/>
    </xf>
    <xf numFmtId="186" fontId="6" fillId="47" borderId="48" xfId="45" applyNumberFormat="1" applyFont="1" applyFill="1" applyBorder="1" applyAlignment="1">
      <alignment vertical="center"/>
    </xf>
    <xf numFmtId="183" fontId="6" fillId="47" borderId="6" xfId="74" applyNumberFormat="1" applyFill="1" applyBorder="1" applyAlignment="1">
      <alignment vertical="center"/>
    </xf>
    <xf numFmtId="186" fontId="6" fillId="47" borderId="2" xfId="45" applyNumberFormat="1" applyFont="1" applyFill="1" applyBorder="1" applyAlignment="1">
      <alignment vertical="center"/>
    </xf>
    <xf numFmtId="186" fontId="6" fillId="0" borderId="125" xfId="74" applyNumberFormat="1" applyBorder="1" applyAlignment="1">
      <alignment vertical="center"/>
    </xf>
    <xf numFmtId="183" fontId="6" fillId="46" borderId="125" xfId="74" applyNumberFormat="1" applyFill="1" applyBorder="1" applyAlignment="1">
      <alignment vertical="center"/>
    </xf>
    <xf numFmtId="186" fontId="6" fillId="0" borderId="137" xfId="45" applyNumberFormat="1" applyFont="1" applyFill="1" applyBorder="1" applyAlignment="1" applyProtection="1">
      <alignment vertical="center"/>
    </xf>
    <xf numFmtId="186" fontId="6" fillId="0" borderId="125" xfId="45" applyNumberFormat="1" applyFont="1" applyFill="1" applyBorder="1" applyAlignment="1" applyProtection="1">
      <alignment vertical="center"/>
    </xf>
    <xf numFmtId="183" fontId="6" fillId="46" borderId="137" xfId="74" applyNumberFormat="1" applyFill="1" applyBorder="1" applyAlignment="1">
      <alignment vertical="center"/>
    </xf>
    <xf numFmtId="186" fontId="6" fillId="0" borderId="139" xfId="74" applyNumberFormat="1" applyBorder="1" applyAlignment="1">
      <alignment vertical="center"/>
    </xf>
    <xf numFmtId="0" fontId="6" fillId="0" borderId="125" xfId="74" applyBorder="1" applyAlignment="1">
      <alignment horizontal="right" vertical="center"/>
    </xf>
    <xf numFmtId="0" fontId="6" fillId="46" borderId="139" xfId="74" applyFill="1" applyBorder="1" applyAlignment="1">
      <alignment vertical="center"/>
    </xf>
    <xf numFmtId="0" fontId="6" fillId="46" borderId="125" xfId="74" applyFill="1" applyBorder="1" applyAlignment="1">
      <alignment vertical="center"/>
    </xf>
    <xf numFmtId="178" fontId="6" fillId="46" borderId="125" xfId="74" applyNumberFormat="1" applyFill="1" applyBorder="1" applyAlignment="1">
      <alignment vertical="center"/>
    </xf>
    <xf numFmtId="177" fontId="6" fillId="46" borderId="125" xfId="76" applyNumberFormat="1" applyFont="1" applyFill="1" applyBorder="1" applyAlignment="1" applyProtection="1">
      <alignment vertical="center"/>
    </xf>
    <xf numFmtId="183" fontId="6" fillId="47" borderId="139" xfId="74" applyNumberFormat="1" applyFill="1" applyBorder="1" applyAlignment="1">
      <alignment vertical="center"/>
    </xf>
    <xf numFmtId="186" fontId="6" fillId="47" borderId="125" xfId="45" applyNumberFormat="1" applyFont="1" applyFill="1" applyBorder="1" applyAlignment="1">
      <alignment vertical="center"/>
    </xf>
    <xf numFmtId="0" fontId="6" fillId="0" borderId="137" xfId="74" applyBorder="1" applyAlignment="1">
      <alignment vertical="center"/>
    </xf>
    <xf numFmtId="0" fontId="6" fillId="0" borderId="139" xfId="74" applyBorder="1" applyAlignment="1">
      <alignment vertical="center"/>
    </xf>
    <xf numFmtId="0" fontId="6" fillId="0" borderId="12" xfId="74" applyBorder="1" applyAlignment="1">
      <alignment horizontal="center" vertical="center"/>
    </xf>
    <xf numFmtId="1" fontId="6" fillId="0" borderId="1" xfId="74" applyNumberFormat="1" applyBorder="1" applyAlignment="1">
      <alignment horizontal="center" vertical="center"/>
    </xf>
    <xf numFmtId="182" fontId="6" fillId="0" borderId="6" xfId="74" applyNumberFormat="1" applyBorder="1" applyAlignment="1">
      <alignment horizontal="center" vertical="center" shrinkToFit="1"/>
    </xf>
    <xf numFmtId="182" fontId="6" fillId="0" borderId="2" xfId="74" applyNumberFormat="1" applyBorder="1" applyAlignment="1">
      <alignment horizontal="center" vertical="center" shrinkToFit="1"/>
    </xf>
    <xf numFmtId="0" fontId="6" fillId="0" borderId="8" xfId="74" applyBorder="1" applyAlignment="1">
      <alignment horizontal="left" vertical="center"/>
    </xf>
    <xf numFmtId="182" fontId="6" fillId="0" borderId="2" xfId="74" applyNumberFormat="1" applyBorder="1" applyAlignment="1">
      <alignment horizontal="left" vertical="center"/>
    </xf>
    <xf numFmtId="183" fontId="6" fillId="0" borderId="1" xfId="74" applyNumberFormat="1" applyBorder="1" applyAlignment="1">
      <alignment horizontal="center" vertical="center"/>
    </xf>
    <xf numFmtId="0" fontId="6" fillId="0" borderId="1" xfId="74" applyBorder="1" applyAlignment="1">
      <alignment horizontal="right" vertical="center"/>
    </xf>
    <xf numFmtId="1" fontId="6" fillId="0" borderId="0" xfId="74" applyNumberFormat="1" applyAlignment="1">
      <alignment horizontal="left" vertical="center"/>
    </xf>
    <xf numFmtId="183" fontId="6" fillId="0" borderId="1" xfId="74" applyNumberFormat="1" applyBorder="1" applyAlignment="1">
      <alignment vertical="center"/>
    </xf>
    <xf numFmtId="0" fontId="6" fillId="0" borderId="138" xfId="74" applyBorder="1" applyAlignment="1">
      <alignment vertical="center"/>
    </xf>
    <xf numFmtId="0" fontId="6" fillId="0" borderId="135" xfId="74" applyBorder="1" applyAlignment="1">
      <alignment horizontal="left" vertical="center"/>
    </xf>
    <xf numFmtId="0" fontId="6" fillId="0" borderId="139" xfId="74" applyBorder="1" applyAlignment="1">
      <alignment horizontal="left" vertical="center"/>
    </xf>
    <xf numFmtId="0" fontId="6" fillId="46" borderId="128" xfId="74" applyFill="1" applyBorder="1" applyAlignment="1">
      <alignment vertical="center"/>
    </xf>
    <xf numFmtId="0" fontId="6" fillId="47" borderId="128" xfId="74" applyFill="1" applyBorder="1" applyAlignment="1">
      <alignment vertical="center"/>
    </xf>
    <xf numFmtId="0" fontId="44" fillId="0" borderId="0" xfId="77" applyFont="1" applyAlignment="1">
      <alignment horizontal="center" vertical="center"/>
    </xf>
    <xf numFmtId="0" fontId="44" fillId="0" borderId="103" xfId="77" applyFont="1" applyBorder="1" applyAlignment="1">
      <alignment horizontal="center" vertical="center"/>
    </xf>
    <xf numFmtId="0" fontId="48" fillId="0" borderId="0" xfId="75" applyAlignment="1">
      <alignment horizontal="left" vertical="center"/>
    </xf>
    <xf numFmtId="179" fontId="0" fillId="0" borderId="3" xfId="76" applyNumberFormat="1" applyFont="1" applyFill="1" applyBorder="1">
      <alignment vertical="center"/>
    </xf>
    <xf numFmtId="186" fontId="48" fillId="0" borderId="3" xfId="76" applyNumberFormat="1" applyFont="1" applyFill="1" applyBorder="1">
      <alignment vertical="center"/>
    </xf>
    <xf numFmtId="0" fontId="48" fillId="0" borderId="14" xfId="75" applyBorder="1">
      <alignment vertical="center"/>
    </xf>
    <xf numFmtId="0" fontId="48" fillId="0" borderId="4" xfId="75" applyBorder="1">
      <alignment vertical="center"/>
    </xf>
    <xf numFmtId="179" fontId="0" fillId="45" borderId="57" xfId="76" applyNumberFormat="1" applyFont="1" applyFill="1" applyBorder="1">
      <alignment vertical="center"/>
    </xf>
    <xf numFmtId="186" fontId="48" fillId="0" borderId="57" xfId="76" applyNumberFormat="1" applyFont="1" applyBorder="1">
      <alignment vertical="center"/>
    </xf>
    <xf numFmtId="0" fontId="48" fillId="0" borderId="45" xfId="75" applyBorder="1">
      <alignment vertical="center"/>
    </xf>
    <xf numFmtId="0" fontId="48" fillId="0" borderId="42" xfId="75" applyBorder="1">
      <alignment vertical="center"/>
    </xf>
    <xf numFmtId="179" fontId="0" fillId="45" borderId="46" xfId="76" applyNumberFormat="1" applyFont="1" applyFill="1" applyBorder="1">
      <alignment vertical="center"/>
    </xf>
    <xf numFmtId="186" fontId="48" fillId="0" borderId="46" xfId="76" applyNumberFormat="1" applyFont="1" applyBorder="1">
      <alignment vertical="center"/>
    </xf>
    <xf numFmtId="0" fontId="48" fillId="0" borderId="39" xfId="75" applyBorder="1">
      <alignment vertical="center"/>
    </xf>
    <xf numFmtId="0" fontId="48" fillId="0" borderId="41" xfId="75" applyBorder="1">
      <alignment vertical="center"/>
    </xf>
    <xf numFmtId="179" fontId="0" fillId="45" borderId="47" xfId="76" applyNumberFormat="1" applyFont="1" applyFill="1" applyBorder="1">
      <alignment vertical="center"/>
    </xf>
    <xf numFmtId="186" fontId="48" fillId="0" borderId="47" xfId="76" applyNumberFormat="1" applyFont="1" applyBorder="1">
      <alignment vertical="center"/>
    </xf>
    <xf numFmtId="0" fontId="48" fillId="0" borderId="43" xfId="75" applyBorder="1">
      <alignment vertical="center"/>
    </xf>
    <xf numFmtId="0" fontId="48" fillId="0" borderId="40" xfId="75" applyBorder="1">
      <alignment vertical="center"/>
    </xf>
    <xf numFmtId="0" fontId="48" fillId="0" borderId="3" xfId="75" applyBorder="1" applyAlignment="1">
      <alignment horizontal="center" vertical="center" shrinkToFit="1"/>
    </xf>
    <xf numFmtId="0" fontId="48" fillId="0" borderId="12" xfId="75" applyBorder="1">
      <alignment vertical="center"/>
    </xf>
    <xf numFmtId="0" fontId="48" fillId="0" borderId="7" xfId="75" applyBorder="1">
      <alignment vertical="center"/>
    </xf>
    <xf numFmtId="0" fontId="48" fillId="0" borderId="137" xfId="75" applyBorder="1">
      <alignment vertical="center"/>
    </xf>
    <xf numFmtId="0" fontId="48" fillId="0" borderId="139" xfId="75" applyBorder="1">
      <alignment vertical="center"/>
    </xf>
    <xf numFmtId="0" fontId="51" fillId="0" borderId="0" xfId="75" applyFont="1">
      <alignment vertical="center"/>
    </xf>
    <xf numFmtId="0" fontId="49" fillId="0" borderId="0" xfId="74" applyFont="1" applyAlignment="1">
      <alignment horizontal="center" vertical="center"/>
    </xf>
    <xf numFmtId="38" fontId="3" fillId="42" borderId="3" xfId="73" applyFont="1" applyFill="1" applyBorder="1">
      <alignment vertical="center"/>
    </xf>
    <xf numFmtId="0" fontId="1" fillId="34" borderId="0" xfId="68" applyFont="1" applyFill="1" applyAlignment="1">
      <alignment vertical="center" wrapText="1"/>
    </xf>
    <xf numFmtId="0" fontId="49" fillId="0" borderId="0" xfId="74" applyFont="1" applyBorder="1" applyAlignment="1">
      <alignment horizontal="center" vertical="center"/>
    </xf>
    <xf numFmtId="0" fontId="1" fillId="43" borderId="3" xfId="68" applyFont="1" applyFill="1" applyBorder="1">
      <alignment vertical="center"/>
    </xf>
    <xf numFmtId="0" fontId="3" fillId="34" borderId="3" xfId="68" applyFill="1" applyBorder="1" applyProtection="1">
      <alignment vertical="center"/>
      <protection locked="0"/>
    </xf>
    <xf numFmtId="0" fontId="3" fillId="34" borderId="11" xfId="68" applyFill="1" applyBorder="1" applyProtection="1">
      <alignment vertical="center"/>
      <protection locked="0"/>
    </xf>
    <xf numFmtId="0" fontId="2" fillId="34" borderId="0" xfId="68" applyFont="1" applyFill="1" applyAlignment="1">
      <alignment horizontal="left" vertical="center" wrapText="1"/>
    </xf>
    <xf numFmtId="0" fontId="44" fillId="0" borderId="4" xfId="74" applyFont="1" applyBorder="1" applyAlignment="1">
      <alignment horizontal="center" vertical="center"/>
    </xf>
    <xf numFmtId="0" fontId="44" fillId="0" borderId="14" xfId="74" applyFont="1" applyBorder="1" applyAlignment="1">
      <alignment horizontal="center" vertical="center"/>
    </xf>
    <xf numFmtId="0" fontId="6" fillId="0" borderId="5" xfId="74" applyBorder="1" applyAlignment="1">
      <alignment vertical="center" wrapText="1"/>
    </xf>
    <xf numFmtId="0" fontId="6" fillId="0" borderId="14" xfId="74" applyBorder="1" applyAlignment="1">
      <alignment vertical="center" wrapText="1"/>
    </xf>
    <xf numFmtId="0" fontId="49" fillId="0" borderId="4" xfId="74" applyFont="1" applyBorder="1" applyAlignment="1">
      <alignment horizontal="center" vertical="center"/>
    </xf>
    <xf numFmtId="0" fontId="49" fillId="0" borderId="5" xfId="74" applyFont="1" applyBorder="1" applyAlignment="1">
      <alignment horizontal="center" vertical="center"/>
    </xf>
    <xf numFmtId="0" fontId="49" fillId="0" borderId="14" xfId="74" applyFont="1" applyBorder="1" applyAlignment="1">
      <alignment horizontal="center" vertical="center"/>
    </xf>
    <xf numFmtId="0" fontId="6" fillId="0" borderId="5" xfId="74" applyBorder="1" applyAlignment="1">
      <alignment horizontal="center" vertical="center" wrapText="1"/>
    </xf>
    <xf numFmtId="38" fontId="6" fillId="34" borderId="5" xfId="45" applyFont="1" applyFill="1" applyBorder="1" applyAlignment="1" applyProtection="1">
      <alignment vertical="center" wrapText="1"/>
    </xf>
    <xf numFmtId="0" fontId="6" fillId="0" borderId="5" xfId="74" applyBorder="1" applyAlignment="1">
      <alignment vertical="center" shrinkToFit="1"/>
    </xf>
    <xf numFmtId="0" fontId="6" fillId="0" borderId="85" xfId="74" applyBorder="1" applyAlignment="1">
      <alignment vertical="center" shrinkToFit="1"/>
    </xf>
    <xf numFmtId="38" fontId="6" fillId="0" borderId="5" xfId="45" applyFont="1" applyFill="1" applyBorder="1" applyAlignment="1" applyProtection="1">
      <alignment vertical="center" wrapText="1"/>
    </xf>
    <xf numFmtId="38" fontId="6" fillId="0" borderId="80" xfId="45" applyFont="1" applyFill="1" applyBorder="1" applyAlignment="1" applyProtection="1">
      <alignment vertical="center" wrapText="1"/>
    </xf>
    <xf numFmtId="0" fontId="6" fillId="0" borderId="79" xfId="74" applyBorder="1" applyAlignment="1">
      <alignment vertical="center" wrapText="1"/>
    </xf>
    <xf numFmtId="0" fontId="44" fillId="34" borderId="67" xfId="74" applyFont="1" applyFill="1" applyBorder="1" applyAlignment="1">
      <alignment horizontal="left" vertical="center"/>
    </xf>
    <xf numFmtId="0" fontId="44" fillId="34" borderId="66" xfId="74" applyFont="1" applyFill="1" applyBorder="1" applyAlignment="1">
      <alignment horizontal="left" vertical="center"/>
    </xf>
    <xf numFmtId="0" fontId="44" fillId="0" borderId="5" xfId="74" applyFont="1" applyBorder="1" applyAlignment="1">
      <alignment horizontal="center" vertical="center"/>
    </xf>
    <xf numFmtId="0" fontId="44" fillId="0" borderId="4" xfId="77" applyFont="1" applyBorder="1" applyAlignment="1">
      <alignment vertical="center" shrinkToFit="1"/>
    </xf>
    <xf numFmtId="0" fontId="44" fillId="0" borderId="5" xfId="77" applyFont="1" applyBorder="1" applyAlignment="1">
      <alignment vertical="center" shrinkToFit="1"/>
    </xf>
    <xf numFmtId="0" fontId="44" fillId="0" borderId="3" xfId="77" applyFont="1" applyBorder="1" applyAlignment="1">
      <alignment horizontal="left" vertical="center"/>
    </xf>
    <xf numFmtId="0" fontId="44" fillId="34" borderId="72" xfId="74" applyFont="1" applyFill="1" applyBorder="1" applyAlignment="1">
      <alignment horizontal="left" vertical="center" wrapText="1"/>
    </xf>
    <xf numFmtId="0" fontId="44" fillId="34" borderId="13" xfId="74" applyFont="1" applyFill="1" applyBorder="1" applyAlignment="1">
      <alignment horizontal="left" vertical="center" wrapText="1"/>
    </xf>
    <xf numFmtId="0" fontId="44" fillId="34" borderId="9" xfId="74" applyFont="1" applyFill="1" applyBorder="1" applyAlignment="1">
      <alignment horizontal="left" vertical="center"/>
    </xf>
    <xf numFmtId="0" fontId="44" fillId="34" borderId="13" xfId="74" applyFont="1" applyFill="1" applyBorder="1" applyAlignment="1">
      <alignment horizontal="left" vertical="center"/>
    </xf>
    <xf numFmtId="0" fontId="54" fillId="0" borderId="2" xfId="75" applyFont="1" applyBorder="1" applyAlignment="1">
      <alignment horizontal="center" vertical="center" wrapText="1"/>
    </xf>
    <xf numFmtId="0" fontId="54" fillId="0" borderId="48" xfId="75" applyFont="1" applyBorder="1" applyAlignment="1">
      <alignment horizontal="center" vertical="center" wrapText="1"/>
    </xf>
    <xf numFmtId="0" fontId="6" fillId="0" borderId="1" xfId="75" applyFont="1" applyBorder="1" applyAlignment="1">
      <alignment horizontal="center" vertical="center" wrapText="1" shrinkToFit="1"/>
    </xf>
    <xf numFmtId="0" fontId="6" fillId="0" borderId="12" xfId="75" applyFont="1" applyBorder="1" applyAlignment="1">
      <alignment horizontal="center" vertical="center" wrapText="1" shrinkToFit="1"/>
    </xf>
    <xf numFmtId="0" fontId="49" fillId="0" borderId="9" xfId="74" applyFont="1" applyBorder="1" applyAlignment="1">
      <alignment horizontal="center" vertical="center"/>
    </xf>
    <xf numFmtId="0" fontId="49" fillId="0" borderId="10" xfId="74" applyFont="1" applyBorder="1" applyAlignment="1">
      <alignment horizontal="center" vertical="center"/>
    </xf>
    <xf numFmtId="0" fontId="49" fillId="0" borderId="7" xfId="74" applyFont="1" applyBorder="1" applyAlignment="1">
      <alignment horizontal="center" vertical="center"/>
    </xf>
    <xf numFmtId="0" fontId="49" fillId="0" borderId="12" xfId="74" applyFont="1" applyBorder="1" applyAlignment="1">
      <alignment horizontal="center" vertical="center"/>
    </xf>
    <xf numFmtId="0" fontId="6" fillId="0" borderId="35" xfId="74" applyBorder="1" applyAlignment="1">
      <alignment horizontal="center" vertical="center" wrapText="1" shrinkToFit="1"/>
    </xf>
    <xf numFmtId="0" fontId="6" fillId="0" borderId="36" xfId="74" applyBorder="1" applyAlignment="1">
      <alignment horizontal="center" vertical="center" wrapText="1" shrinkToFit="1"/>
    </xf>
    <xf numFmtId="0" fontId="6" fillId="0" borderId="24" xfId="74" applyBorder="1" applyAlignment="1">
      <alignment horizontal="center" vertical="center" shrinkToFit="1"/>
    </xf>
    <xf numFmtId="0" fontId="6" fillId="0" borderId="25" xfId="74" applyBorder="1" applyAlignment="1">
      <alignment horizontal="center" vertical="center" shrinkToFit="1"/>
    </xf>
    <xf numFmtId="0" fontId="6" fillId="0" borderId="26" xfId="74" applyBorder="1" applyAlignment="1">
      <alignment horizontal="center" vertical="center" shrinkToFit="1"/>
    </xf>
    <xf numFmtId="0" fontId="6" fillId="0" borderId="29" xfId="74" applyBorder="1" applyAlignment="1">
      <alignment horizontal="center" vertical="center" shrinkToFit="1"/>
    </xf>
    <xf numFmtId="0" fontId="6" fillId="0" borderId="0" xfId="74" applyAlignment="1">
      <alignment horizontal="center" vertical="center" shrinkToFit="1"/>
    </xf>
    <xf numFmtId="0" fontId="6" fillId="0" borderId="30" xfId="74" applyBorder="1" applyAlignment="1">
      <alignment horizontal="center" vertical="center" shrinkToFit="1"/>
    </xf>
    <xf numFmtId="0" fontId="6" fillId="0" borderId="71" xfId="74" applyBorder="1" applyAlignment="1">
      <alignment horizontal="center" vertical="center" shrinkToFit="1"/>
    </xf>
    <xf numFmtId="0" fontId="6" fillId="0" borderId="70" xfId="74" applyBorder="1" applyAlignment="1">
      <alignment horizontal="center" vertical="center" shrinkToFit="1"/>
    </xf>
    <xf numFmtId="0" fontId="48" fillId="0" borderId="0" xfId="75" applyAlignment="1">
      <alignment horizontal="center" vertical="center"/>
    </xf>
    <xf numFmtId="0" fontId="49" fillId="0" borderId="136" xfId="77" applyFont="1" applyBorder="1" applyAlignment="1">
      <alignment horizontal="center" vertical="center"/>
    </xf>
    <xf numFmtId="0" fontId="49" fillId="0" borderId="135" xfId="77" applyFont="1" applyBorder="1" applyAlignment="1">
      <alignment horizontal="center" vertical="center"/>
    </xf>
    <xf numFmtId="0" fontId="49" fillId="0" borderId="134" xfId="77" applyFont="1" applyBorder="1" applyAlignment="1">
      <alignment horizontal="center" vertical="center"/>
    </xf>
    <xf numFmtId="38" fontId="48" fillId="0" borderId="0" xfId="76" applyFont="1" applyBorder="1" applyAlignment="1">
      <alignment vertical="center"/>
    </xf>
    <xf numFmtId="0" fontId="48" fillId="0" borderId="108" xfId="75" applyBorder="1" applyAlignment="1">
      <alignment horizontal="center" vertical="center"/>
    </xf>
    <xf numFmtId="0" fontId="44" fillId="0" borderId="123" xfId="77" applyFont="1" applyBorder="1" applyAlignment="1">
      <alignment horizontal="center" vertical="center"/>
    </xf>
    <xf numFmtId="0" fontId="44" fillId="0" borderId="121" xfId="77" applyFont="1" applyBorder="1" applyAlignment="1">
      <alignment horizontal="center" vertical="center"/>
    </xf>
    <xf numFmtId="0" fontId="44" fillId="0" borderId="122" xfId="77" applyFont="1" applyBorder="1" applyAlignment="1">
      <alignment horizontal="center" vertical="center"/>
    </xf>
    <xf numFmtId="0" fontId="44" fillId="0" borderId="119" xfId="77" applyFont="1" applyBorder="1" applyAlignment="1">
      <alignment horizontal="center" vertical="center"/>
    </xf>
    <xf numFmtId="0" fontId="44" fillId="0" borderId="8" xfId="77" applyFont="1" applyBorder="1" applyAlignment="1">
      <alignment horizontal="center" vertical="center"/>
    </xf>
    <xf numFmtId="0" fontId="44" fillId="0" borderId="12" xfId="77" applyFont="1" applyBorder="1" applyAlignment="1">
      <alignment horizontal="center" vertical="center"/>
    </xf>
    <xf numFmtId="0" fontId="48" fillId="0" borderId="116" xfId="75" applyBorder="1" applyAlignment="1">
      <alignment horizontal="center" vertical="center" textRotation="255" wrapText="1"/>
    </xf>
    <xf numFmtId="0" fontId="48" fillId="0" borderId="113" xfId="75" applyBorder="1" applyAlignment="1">
      <alignment horizontal="center" vertical="center" textRotation="255" wrapText="1"/>
    </xf>
    <xf numFmtId="0" fontId="48" fillId="0" borderId="115" xfId="75" applyBorder="1" applyAlignment="1">
      <alignment horizontal="center" vertical="center" textRotation="255" wrapText="1"/>
    </xf>
    <xf numFmtId="0" fontId="48" fillId="0" borderId="105" xfId="75" applyBorder="1" applyAlignment="1">
      <alignment horizontal="center" vertical="center" textRotation="255" wrapText="1"/>
    </xf>
    <xf numFmtId="0" fontId="48" fillId="0" borderId="0" xfId="75" applyAlignment="1">
      <alignment horizontal="center" vertical="center" textRotation="255" wrapText="1"/>
    </xf>
    <xf numFmtId="0" fontId="48" fillId="0" borderId="104" xfId="75" applyBorder="1" applyAlignment="1">
      <alignment horizontal="center" vertical="center" textRotation="255" wrapText="1"/>
    </xf>
    <xf numFmtId="0" fontId="48" fillId="0" borderId="102" xfId="75" applyBorder="1" applyAlignment="1">
      <alignment horizontal="center" vertical="center" textRotation="255" wrapText="1"/>
    </xf>
    <xf numFmtId="0" fontId="48" fillId="0" borderId="101" xfId="75" applyBorder="1" applyAlignment="1">
      <alignment horizontal="center" vertical="center" textRotation="255" wrapText="1"/>
    </xf>
    <xf numFmtId="0" fontId="48" fillId="0" borderId="100" xfId="75" applyBorder="1" applyAlignment="1">
      <alignment horizontal="center" vertical="center" textRotation="255" wrapText="1"/>
    </xf>
    <xf numFmtId="0" fontId="48" fillId="0" borderId="118" xfId="75" applyBorder="1" applyAlignment="1">
      <alignment horizontal="center" vertical="center" textRotation="255"/>
    </xf>
    <xf numFmtId="0" fontId="48" fillId="0" borderId="106" xfId="75" applyBorder="1" applyAlignment="1">
      <alignment horizontal="center" vertical="center" textRotation="255"/>
    </xf>
    <xf numFmtId="0" fontId="48" fillId="0" borderId="117" xfId="75" applyBorder="1" applyAlignment="1">
      <alignment horizontal="center" vertical="center" textRotation="255"/>
    </xf>
    <xf numFmtId="0" fontId="48" fillId="0" borderId="111" xfId="75" applyBorder="1" applyAlignment="1">
      <alignment horizontal="center" vertical="center" textRotation="255"/>
    </xf>
    <xf numFmtId="0" fontId="48" fillId="0" borderId="0" xfId="75" applyAlignment="1">
      <alignment horizontal="center" vertical="center" textRotation="255"/>
    </xf>
    <xf numFmtId="0" fontId="48" fillId="0" borderId="110" xfId="75" applyBorder="1" applyAlignment="1">
      <alignment horizontal="center" vertical="center" textRotation="255"/>
    </xf>
    <xf numFmtId="0" fontId="48" fillId="0" borderId="109" xfId="75" applyBorder="1" applyAlignment="1">
      <alignment horizontal="center" vertical="center" textRotation="255"/>
    </xf>
    <xf numFmtId="0" fontId="48" fillId="0" borderId="108" xfId="75" applyBorder="1" applyAlignment="1">
      <alignment horizontal="center" vertical="center" textRotation="255"/>
    </xf>
    <xf numFmtId="0" fontId="48" fillId="0" borderId="107" xfId="75" applyBorder="1" applyAlignment="1">
      <alignment horizontal="center" vertical="center" textRotation="255"/>
    </xf>
    <xf numFmtId="0" fontId="48" fillId="0" borderId="118" xfId="75" applyBorder="1" applyAlignment="1">
      <alignment horizontal="center" vertical="center" textRotation="255" wrapText="1"/>
    </xf>
    <xf numFmtId="0" fontId="48" fillId="0" borderId="106" xfId="75" applyBorder="1" applyAlignment="1">
      <alignment horizontal="center" vertical="center" textRotation="255" wrapText="1"/>
    </xf>
    <xf numFmtId="0" fontId="48" fillId="0" borderId="117" xfId="75" applyBorder="1" applyAlignment="1">
      <alignment horizontal="center" vertical="center" textRotation="255" wrapText="1"/>
    </xf>
    <xf numFmtId="0" fontId="48" fillId="0" borderId="111" xfId="75" applyBorder="1" applyAlignment="1">
      <alignment horizontal="center" vertical="center" textRotation="255" wrapText="1"/>
    </xf>
    <xf numFmtId="0" fontId="48" fillId="0" borderId="110" xfId="75" applyBorder="1" applyAlignment="1">
      <alignment horizontal="center" vertical="center" textRotation="255" wrapText="1"/>
    </xf>
    <xf numFmtId="0" fontId="48" fillId="0" borderId="113" xfId="75" applyBorder="1" applyAlignment="1">
      <alignment horizontal="center" vertical="center" textRotation="255"/>
    </xf>
    <xf numFmtId="0" fontId="48" fillId="0" borderId="115" xfId="75" applyBorder="1" applyAlignment="1">
      <alignment horizontal="center" vertical="center" textRotation="255"/>
    </xf>
    <xf numFmtId="0" fontId="48" fillId="0" borderId="105" xfId="75" applyBorder="1" applyAlignment="1">
      <alignment horizontal="center" vertical="center" textRotation="255"/>
    </xf>
    <xf numFmtId="0" fontId="48" fillId="0" borderId="104" xfId="75" applyBorder="1" applyAlignment="1">
      <alignment horizontal="center" vertical="center" textRotation="255"/>
    </xf>
    <xf numFmtId="0" fontId="48" fillId="0" borderId="102" xfId="75" applyBorder="1" applyAlignment="1">
      <alignment horizontal="center" vertical="center" textRotation="255"/>
    </xf>
    <xf numFmtId="0" fontId="48" fillId="0" borderId="101" xfId="75" applyBorder="1" applyAlignment="1">
      <alignment horizontal="center" vertical="center" textRotation="255"/>
    </xf>
    <xf numFmtId="0" fontId="48" fillId="0" borderId="100" xfId="75" applyBorder="1" applyAlignment="1">
      <alignment horizontal="center" vertical="center" textRotation="255"/>
    </xf>
    <xf numFmtId="0" fontId="48" fillId="0" borderId="109" xfId="75" applyBorder="1" applyAlignment="1">
      <alignment horizontal="center" vertical="center" textRotation="255" wrapText="1"/>
    </xf>
    <xf numFmtId="0" fontId="48" fillId="0" borderId="108" xfId="75" applyBorder="1" applyAlignment="1">
      <alignment horizontal="center" vertical="center" textRotation="255" wrapText="1"/>
    </xf>
    <xf numFmtId="0" fontId="48" fillId="0" borderId="107" xfId="75" applyBorder="1" applyAlignment="1">
      <alignment horizontal="center" vertical="center" textRotation="255" wrapText="1"/>
    </xf>
    <xf numFmtId="0" fontId="48" fillId="0" borderId="6" xfId="75" applyBorder="1" applyAlignment="1">
      <alignment horizontal="center" vertical="center"/>
    </xf>
    <xf numFmtId="0" fontId="48" fillId="0" borderId="1" xfId="75" applyBorder="1" applyAlignment="1">
      <alignment horizontal="center" vertical="center"/>
    </xf>
    <xf numFmtId="0" fontId="48" fillId="0" borderId="7" xfId="75" applyBorder="1" applyAlignment="1">
      <alignment horizontal="center" vertical="center"/>
    </xf>
    <xf numFmtId="0" fontId="48" fillId="0" borderId="8" xfId="75" applyBorder="1" applyAlignment="1">
      <alignment horizontal="center" vertical="center"/>
    </xf>
    <xf numFmtId="0" fontId="48" fillId="0" borderId="12" xfId="75" applyBorder="1" applyAlignment="1">
      <alignment horizontal="center" vertical="center"/>
    </xf>
    <xf numFmtId="0" fontId="48" fillId="45" borderId="116" xfId="75" applyFill="1" applyBorder="1" applyAlignment="1">
      <alignment horizontal="center" vertical="center" textRotation="255" wrapText="1"/>
    </xf>
    <xf numFmtId="0" fontId="48" fillId="45" borderId="113" xfId="75" applyFill="1" applyBorder="1" applyAlignment="1">
      <alignment horizontal="center" vertical="center" textRotation="255"/>
    </xf>
    <xf numFmtId="0" fontId="48" fillId="45" borderId="115" xfId="75" applyFill="1" applyBorder="1" applyAlignment="1">
      <alignment horizontal="center" vertical="center" textRotation="255"/>
    </xf>
    <xf numFmtId="0" fontId="48" fillId="45" borderId="105" xfId="75" applyFill="1" applyBorder="1" applyAlignment="1">
      <alignment horizontal="center" vertical="center" textRotation="255"/>
    </xf>
    <xf numFmtId="0" fontId="48" fillId="45" borderId="0" xfId="75" applyFill="1" applyAlignment="1">
      <alignment horizontal="center" vertical="center" textRotation="255"/>
    </xf>
    <xf numFmtId="0" fontId="48" fillId="45" borderId="104" xfId="75" applyFill="1" applyBorder="1" applyAlignment="1">
      <alignment horizontal="center" vertical="center" textRotation="255"/>
    </xf>
    <xf numFmtId="0" fontId="48" fillId="45" borderId="102" xfId="75" applyFill="1" applyBorder="1" applyAlignment="1">
      <alignment horizontal="center" vertical="center" textRotation="255"/>
    </xf>
    <xf numFmtId="0" fontId="48" fillId="45" borderId="101" xfId="75" applyFill="1" applyBorder="1" applyAlignment="1">
      <alignment horizontal="center" vertical="center" textRotation="255"/>
    </xf>
    <xf numFmtId="0" fontId="48" fillId="45" borderId="100" xfId="75" applyFill="1" applyBorder="1" applyAlignment="1">
      <alignment horizontal="center" vertical="center" textRotation="255"/>
    </xf>
    <xf numFmtId="0" fontId="48" fillId="0" borderId="116" xfId="75" applyBorder="1" applyAlignment="1">
      <alignment horizontal="center" vertical="center" textRotation="255"/>
    </xf>
    <xf numFmtId="0" fontId="48" fillId="45" borderId="113" xfId="75" applyFill="1" applyBorder="1" applyAlignment="1">
      <alignment horizontal="center" vertical="center" textRotation="255" wrapText="1"/>
    </xf>
    <xf numFmtId="0" fontId="48" fillId="45" borderId="115" xfId="75" applyFill="1" applyBorder="1" applyAlignment="1">
      <alignment horizontal="center" vertical="center" textRotation="255" wrapText="1"/>
    </xf>
    <xf numFmtId="0" fontId="48" fillId="45" borderId="105" xfId="75" applyFill="1" applyBorder="1" applyAlignment="1">
      <alignment horizontal="center" vertical="center" textRotation="255" wrapText="1"/>
    </xf>
    <xf numFmtId="0" fontId="48" fillId="45" borderId="0" xfId="75" applyFill="1" applyAlignment="1">
      <alignment horizontal="center" vertical="center" textRotation="255" wrapText="1"/>
    </xf>
    <xf numFmtId="0" fontId="48" fillId="45" borderId="104" xfId="75" applyFill="1" applyBorder="1" applyAlignment="1">
      <alignment horizontal="center" vertical="center" textRotation="255" wrapText="1"/>
    </xf>
    <xf numFmtId="0" fontId="48" fillId="45" borderId="102" xfId="75" applyFill="1" applyBorder="1" applyAlignment="1">
      <alignment horizontal="center" vertical="center" textRotation="255" wrapText="1"/>
    </xf>
    <xf numFmtId="0" fontId="48" fillId="45" borderId="101" xfId="75" applyFill="1" applyBorder="1" applyAlignment="1">
      <alignment horizontal="center" vertical="center" textRotation="255" wrapText="1"/>
    </xf>
    <xf numFmtId="0" fontId="48" fillId="45" borderId="100" xfId="75" applyFill="1" applyBorder="1" applyAlignment="1">
      <alignment horizontal="center" vertical="center" textRotation="255" wrapText="1"/>
    </xf>
    <xf numFmtId="0" fontId="48" fillId="0" borderId="114" xfId="75" applyBorder="1" applyAlignment="1">
      <alignment horizontal="center" vertical="center"/>
    </xf>
    <xf numFmtId="0" fontId="48" fillId="0" borderId="113" xfId="75" applyBorder="1" applyAlignment="1">
      <alignment horizontal="center" vertical="center"/>
    </xf>
    <xf numFmtId="0" fontId="48" fillId="0" borderId="112" xfId="75" applyBorder="1" applyAlignment="1">
      <alignment horizontal="center" vertical="center"/>
    </xf>
    <xf numFmtId="0" fontId="44" fillId="0" borderId="0" xfId="77" applyFont="1" applyAlignment="1">
      <alignment horizontal="center" vertical="center"/>
    </xf>
    <xf numFmtId="0" fontId="48" fillId="45" borderId="132" xfId="75" applyFill="1" applyBorder="1" applyAlignment="1">
      <alignment horizontal="center" vertical="center" textRotation="255" wrapText="1"/>
    </xf>
    <xf numFmtId="0" fontId="48" fillId="45" borderId="131" xfId="75" applyFill="1" applyBorder="1" applyAlignment="1">
      <alignment horizontal="center" vertical="center" textRotation="255"/>
    </xf>
    <xf numFmtId="0" fontId="48" fillId="45" borderId="130" xfId="75" applyFill="1" applyBorder="1" applyAlignment="1">
      <alignment horizontal="center" vertical="center" textRotation="255"/>
    </xf>
    <xf numFmtId="0" fontId="48" fillId="45" borderId="129" xfId="75" applyFill="1" applyBorder="1" applyAlignment="1">
      <alignment horizontal="center" vertical="center" textRotation="255"/>
    </xf>
    <xf numFmtId="0" fontId="48" fillId="45" borderId="128" xfId="75" applyFill="1" applyBorder="1" applyAlignment="1">
      <alignment horizontal="center" vertical="center" textRotation="255"/>
    </xf>
    <xf numFmtId="0" fontId="48" fillId="45" borderId="127" xfId="75" applyFill="1" applyBorder="1" applyAlignment="1">
      <alignment horizontal="center" vertical="center" textRotation="255"/>
    </xf>
    <xf numFmtId="0" fontId="48" fillId="45" borderId="126" xfId="75" applyFill="1" applyBorder="1" applyAlignment="1">
      <alignment horizontal="center" vertical="center" textRotation="255"/>
    </xf>
    <xf numFmtId="0" fontId="48" fillId="45" borderId="125" xfId="75" applyFill="1" applyBorder="1" applyAlignment="1">
      <alignment horizontal="center" vertical="center" textRotation="255"/>
    </xf>
    <xf numFmtId="0" fontId="48" fillId="45" borderId="124" xfId="75" applyFill="1" applyBorder="1" applyAlignment="1">
      <alignment horizontal="center" vertical="center" textRotation="255"/>
    </xf>
    <xf numFmtId="0" fontId="44" fillId="0" borderId="120" xfId="77" applyFont="1" applyBorder="1" applyAlignment="1">
      <alignment horizontal="center" vertical="center"/>
    </xf>
    <xf numFmtId="0" fontId="44" fillId="0" borderId="133" xfId="77" applyFont="1" applyBorder="1" applyAlignment="1">
      <alignment horizontal="center" vertical="center"/>
    </xf>
    <xf numFmtId="0" fontId="48" fillId="45" borderId="116" xfId="75" applyFill="1" applyBorder="1" applyAlignment="1">
      <alignment horizontal="center" vertical="top" textRotation="255" wrapText="1"/>
    </xf>
    <xf numFmtId="0" fontId="48" fillId="45" borderId="113" xfId="75" applyFill="1" applyBorder="1" applyAlignment="1">
      <alignment horizontal="center" vertical="top" textRotation="255"/>
    </xf>
    <xf numFmtId="0" fontId="48" fillId="45" borderId="115" xfId="75" applyFill="1" applyBorder="1" applyAlignment="1">
      <alignment horizontal="center" vertical="top" textRotation="255"/>
    </xf>
    <xf numFmtId="0" fontId="48" fillId="45" borderId="105" xfId="75" applyFill="1" applyBorder="1" applyAlignment="1">
      <alignment horizontal="center" vertical="top" textRotation="255"/>
    </xf>
    <xf numFmtId="0" fontId="48" fillId="45" borderId="0" xfId="75" applyFill="1" applyAlignment="1">
      <alignment horizontal="center" vertical="top" textRotation="255"/>
    </xf>
    <xf numFmtId="0" fontId="48" fillId="45" borderId="104" xfId="75" applyFill="1" applyBorder="1" applyAlignment="1">
      <alignment horizontal="center" vertical="top" textRotation="255"/>
    </xf>
    <xf numFmtId="0" fontId="48" fillId="45" borderId="102" xfId="75" applyFill="1" applyBorder="1" applyAlignment="1">
      <alignment horizontal="center" vertical="top" textRotation="255"/>
    </xf>
    <xf numFmtId="0" fontId="48" fillId="45" borderId="101" xfId="75" applyFill="1" applyBorder="1" applyAlignment="1">
      <alignment horizontal="center" vertical="top" textRotation="255"/>
    </xf>
    <xf numFmtId="0" fontId="48" fillId="45" borderId="100" xfId="75" applyFill="1" applyBorder="1" applyAlignment="1">
      <alignment horizontal="center" vertical="top" textRotation="255"/>
    </xf>
    <xf numFmtId="0" fontId="48" fillId="45" borderId="105" xfId="75" applyFill="1" applyBorder="1" applyAlignment="1">
      <alignment horizontal="center" vertical="top" textRotation="255" wrapText="1"/>
    </xf>
    <xf numFmtId="0" fontId="44" fillId="0" borderId="136" xfId="74" applyFont="1" applyBorder="1" applyAlignment="1">
      <alignment horizontal="center" vertical="center"/>
    </xf>
    <xf numFmtId="0" fontId="44" fillId="0" borderId="134" xfId="74" applyFont="1" applyBorder="1" applyAlignment="1">
      <alignment horizontal="center" vertical="center"/>
    </xf>
    <xf numFmtId="0" fontId="49" fillId="0" borderId="136" xfId="74" applyFont="1" applyBorder="1" applyAlignment="1">
      <alignment horizontal="center" vertical="center"/>
    </xf>
    <xf numFmtId="0" fontId="49" fillId="0" borderId="134" xfId="74" applyFont="1" applyBorder="1" applyAlignment="1">
      <alignment horizontal="center" vertical="center"/>
    </xf>
    <xf numFmtId="0" fontId="6" fillId="0" borderId="139" xfId="74" applyBorder="1" applyAlignment="1">
      <alignment horizontal="center" vertical="center"/>
    </xf>
    <xf numFmtId="0" fontId="6" fillId="0" borderId="137" xfId="74" applyBorder="1" applyAlignment="1">
      <alignment horizontal="center" vertical="center"/>
    </xf>
    <xf numFmtId="0" fontId="6" fillId="0" borderId="139" xfId="74" applyBorder="1" applyAlignment="1">
      <alignment horizontal="center" vertical="center" wrapText="1"/>
    </xf>
    <xf numFmtId="0" fontId="6" fillId="0" borderId="6" xfId="74" applyBorder="1" applyAlignment="1">
      <alignment horizontal="center" vertical="center" wrapText="1"/>
    </xf>
    <xf numFmtId="0" fontId="6" fillId="0" borderId="94" xfId="74" applyBorder="1" applyAlignment="1">
      <alignment horizontal="center" vertical="center" wrapText="1"/>
    </xf>
    <xf numFmtId="0" fontId="6" fillId="0" borderId="91" xfId="74" applyBorder="1" applyAlignment="1">
      <alignment horizontal="center" vertical="center" wrapText="1"/>
    </xf>
    <xf numFmtId="0" fontId="49" fillId="0" borderId="135" xfId="74" applyFont="1" applyBorder="1" applyAlignment="1">
      <alignment horizontal="center" vertical="center"/>
    </xf>
    <xf numFmtId="0" fontId="44" fillId="34" borderId="139" xfId="74" applyFont="1" applyFill="1" applyBorder="1" applyAlignment="1">
      <alignment horizontal="left" vertical="center"/>
    </xf>
    <xf numFmtId="0" fontId="44" fillId="34" borderId="138" xfId="74" applyFont="1" applyFill="1" applyBorder="1" applyAlignment="1">
      <alignment horizontal="left" vertical="center"/>
    </xf>
    <xf numFmtId="0" fontId="44" fillId="34" borderId="152" xfId="74" applyFont="1" applyFill="1" applyBorder="1" applyAlignment="1">
      <alignment horizontal="left" vertical="center"/>
    </xf>
    <xf numFmtId="0" fontId="44" fillId="34" borderId="151" xfId="74" applyFont="1" applyFill="1" applyBorder="1" applyAlignment="1">
      <alignment horizontal="left" vertical="center"/>
    </xf>
    <xf numFmtId="0" fontId="44" fillId="0" borderId="135" xfId="74" applyFont="1" applyBorder="1" applyAlignment="1">
      <alignment horizontal="center" vertical="center"/>
    </xf>
    <xf numFmtId="0" fontId="44" fillId="0" borderId="136" xfId="77" applyFont="1" applyBorder="1" applyAlignment="1">
      <alignment vertical="center" shrinkToFit="1"/>
    </xf>
    <xf numFmtId="0" fontId="44" fillId="0" borderId="135" xfId="77" applyFont="1" applyBorder="1" applyAlignment="1">
      <alignment vertical="center" shrinkToFit="1"/>
    </xf>
    <xf numFmtId="0" fontId="44" fillId="0" borderId="136" xfId="77" applyFont="1" applyBorder="1" applyAlignment="1">
      <alignment vertical="center"/>
    </xf>
    <xf numFmtId="0" fontId="44" fillId="0" borderId="135" xfId="77" applyFont="1" applyBorder="1" applyAlignment="1">
      <alignment vertical="center"/>
    </xf>
    <xf numFmtId="0" fontId="44" fillId="0" borderId="128" xfId="77" applyFont="1" applyBorder="1" applyAlignment="1">
      <alignment horizontal="left" vertical="center"/>
    </xf>
    <xf numFmtId="0" fontId="44" fillId="34" borderId="155" xfId="74" applyFont="1" applyFill="1" applyBorder="1" applyAlignment="1">
      <alignment horizontal="left" vertical="center" wrapText="1"/>
    </xf>
    <xf numFmtId="0" fontId="44" fillId="34" borderId="138" xfId="74" applyFont="1" applyFill="1" applyBorder="1" applyAlignment="1">
      <alignment horizontal="left" vertical="center" wrapText="1"/>
    </xf>
    <xf numFmtId="0" fontId="49" fillId="0" borderId="139" xfId="74" applyFont="1" applyBorder="1" applyAlignment="1">
      <alignment horizontal="center" vertical="center"/>
    </xf>
    <xf numFmtId="0" fontId="49" fillId="0" borderId="137" xfId="74" applyFont="1" applyBorder="1" applyAlignment="1">
      <alignment horizontal="center" vertical="center"/>
    </xf>
    <xf numFmtId="0" fontId="49" fillId="0" borderId="4" xfId="77" applyFont="1" applyBorder="1" applyAlignment="1">
      <alignment horizontal="center" vertical="center"/>
    </xf>
    <xf numFmtId="0" fontId="49" fillId="0" borderId="5" xfId="77" applyFont="1" applyBorder="1" applyAlignment="1">
      <alignment horizontal="center" vertical="center"/>
    </xf>
    <xf numFmtId="0" fontId="49" fillId="0" borderId="14" xfId="77" applyFont="1" applyBorder="1" applyAlignment="1">
      <alignment horizontal="center" vertical="center"/>
    </xf>
    <xf numFmtId="38" fontId="0" fillId="0" borderId="0" xfId="76" applyFont="1" applyBorder="1" applyAlignment="1">
      <alignment vertical="center"/>
    </xf>
    <xf numFmtId="0" fontId="48" fillId="45" borderId="159" xfId="75" applyFill="1" applyBorder="1" applyAlignment="1">
      <alignment horizontal="center" vertical="center" textRotation="255"/>
    </xf>
    <xf numFmtId="0" fontId="48" fillId="45" borderId="3" xfId="75" applyFill="1" applyBorder="1" applyAlignment="1">
      <alignment horizontal="center" vertical="center" textRotation="255"/>
    </xf>
    <xf numFmtId="0" fontId="48" fillId="45" borderId="158" xfId="75" applyFill="1" applyBorder="1" applyAlignment="1">
      <alignment horizontal="center" vertical="center" textRotation="255"/>
    </xf>
    <xf numFmtId="0" fontId="48" fillId="45" borderId="157" xfId="75" applyFill="1" applyBorder="1" applyAlignment="1">
      <alignment horizontal="center" vertical="center" textRotation="255"/>
    </xf>
    <xf numFmtId="0" fontId="48" fillId="45" borderId="11" xfId="75" applyFill="1" applyBorder="1" applyAlignment="1">
      <alignment horizontal="center" vertical="center" textRotation="255"/>
    </xf>
    <xf numFmtId="0" fontId="48" fillId="45" borderId="156" xfId="75" applyFill="1" applyBorder="1" applyAlignment="1">
      <alignment horizontal="center" vertical="center" textRotation="255"/>
    </xf>
    <xf numFmtId="0" fontId="48" fillId="0" borderId="6" xfId="75" applyBorder="1" applyAlignment="1">
      <alignment horizontal="center" vertical="center" wrapText="1"/>
    </xf>
    <xf numFmtId="0" fontId="49" fillId="0" borderId="4" xfId="74" applyFont="1" applyBorder="1" applyAlignment="1">
      <alignment horizontal="left" vertical="center"/>
    </xf>
    <xf numFmtId="0" fontId="49" fillId="0" borderId="14" xfId="74" applyFont="1" applyBorder="1" applyAlignment="1">
      <alignment horizontal="left" vertical="center"/>
    </xf>
    <xf numFmtId="0" fontId="48" fillId="0" borderId="3" xfId="75" applyBorder="1" applyAlignment="1">
      <alignment horizontal="center" vertical="center"/>
    </xf>
  </cellXfs>
  <cellStyles count="78">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あか" xfId="46" xr:uid="{00000000-0005-0000-0000-000012000000}"/>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47" xr:uid="{00000000-0005-0000-0000-00001C000000}"/>
    <cellStyle name="パーセント 2 2" xfId="48" xr:uid="{00000000-0005-0000-0000-00001D000000}"/>
    <cellStyle name="メモ" xfId="28" builtinId="10" customBuiltin="1"/>
    <cellStyle name="メモ 2" xfId="49" xr:uid="{00000000-0005-0000-0000-000020000000}"/>
    <cellStyle name="リンク セル" xfId="29" builtinId="24" customBuiltin="1"/>
    <cellStyle name="悪い" xfId="30" builtinId="27" customBuiltin="1"/>
    <cellStyle name="計算" xfId="31" builtinId="22" customBuiltin="1"/>
    <cellStyle name="計算 2" xfId="50" xr:uid="{00000000-0005-0000-0000-000024000000}"/>
    <cellStyle name="警告文" xfId="32" builtinId="11" customBuiltin="1"/>
    <cellStyle name="桁区切り" xfId="73" builtinId="6"/>
    <cellStyle name="桁区切り 2" xfId="45" xr:uid="{00000000-0005-0000-0000-000027000000}"/>
    <cellStyle name="桁区切り 2 2" xfId="51" xr:uid="{00000000-0005-0000-0000-000028000000}"/>
    <cellStyle name="桁区切り 3" xfId="52" xr:uid="{00000000-0005-0000-0000-000029000000}"/>
    <cellStyle name="桁区切り 4" xfId="53" xr:uid="{00000000-0005-0000-0000-00002A000000}"/>
    <cellStyle name="桁区切り 5" xfId="54" xr:uid="{00000000-0005-0000-0000-00002B000000}"/>
    <cellStyle name="桁区切り 6" xfId="72" xr:uid="{E58C1D78-AA10-425E-BD10-CE519CCB0FE7}"/>
    <cellStyle name="桁区切り 7" xfId="76" xr:uid="{A9EDBBD0-49C3-413D-ACAA-43E22FE0F4CB}"/>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集計 2" xfId="55" xr:uid="{00000000-0005-0000-0000-000031000000}"/>
    <cellStyle name="出力" xfId="38" builtinId="21" customBuiltin="1"/>
    <cellStyle name="出力 2" xfId="56" xr:uid="{00000000-0005-0000-0000-000033000000}"/>
    <cellStyle name="説明文" xfId="39" builtinId="53" customBuiltin="1"/>
    <cellStyle name="通貨 2" xfId="57" xr:uid="{00000000-0005-0000-0000-000035000000}"/>
    <cellStyle name="入力" xfId="40" builtinId="20" customBuiltin="1"/>
    <cellStyle name="入力 2" xfId="58" xr:uid="{00000000-0005-0000-0000-000037000000}"/>
    <cellStyle name="標準" xfId="0" builtinId="0"/>
    <cellStyle name="標準 2" xfId="41" xr:uid="{00000000-0005-0000-0000-000039000000}"/>
    <cellStyle name="標準 2 2" xfId="59" xr:uid="{00000000-0005-0000-0000-00003A000000}"/>
    <cellStyle name="標準 2 3" xfId="60" xr:uid="{00000000-0005-0000-0000-00003B000000}"/>
    <cellStyle name="標準 2 4" xfId="74" xr:uid="{A3E34479-BB5B-44CB-B476-F6DA06BCC518}"/>
    <cellStyle name="標準 2_(S11)遡及推計統計表_20120627" xfId="61" xr:uid="{00000000-0005-0000-0000-00003C000000}"/>
    <cellStyle name="標準 3" xfId="43" xr:uid="{00000000-0005-0000-0000-00003D000000}"/>
    <cellStyle name="標準 3 2" xfId="62" xr:uid="{00000000-0005-0000-0000-00003E000000}"/>
    <cellStyle name="標準 3 3" xfId="70" xr:uid="{8B744954-B2B2-42D3-92F5-C5366A98A25C}"/>
    <cellStyle name="標準 3 4" xfId="71" xr:uid="{6F3E66D1-BF6C-4E26-958A-A628CA1AFD54}"/>
    <cellStyle name="標準 4" xfId="44" xr:uid="{00000000-0005-0000-0000-00003F000000}"/>
    <cellStyle name="標準 4 2" xfId="63" xr:uid="{00000000-0005-0000-0000-000040000000}"/>
    <cellStyle name="標準 4 2 2" xfId="69" xr:uid="{86801BD1-2AA1-429D-8B3C-8CACAEAC5BA7}"/>
    <cellStyle name="標準 4 3" xfId="64" xr:uid="{00000000-0005-0000-0000-000041000000}"/>
    <cellStyle name="標準 4 4" xfId="65" xr:uid="{00000000-0005-0000-0000-000042000000}"/>
    <cellStyle name="標準 5" xfId="66" xr:uid="{00000000-0005-0000-0000-000043000000}"/>
    <cellStyle name="標準 57" xfId="67" xr:uid="{00000000-0005-0000-0000-000044000000}"/>
    <cellStyle name="標準 6" xfId="68" xr:uid="{C1E37CA9-5533-4B01-B2AF-DC218F46061F}"/>
    <cellStyle name="標準 7" xfId="75" xr:uid="{DB771427-5170-497D-AE05-307E78214B8B}"/>
    <cellStyle name="標準_34部門分析（新）" xfId="77" xr:uid="{A50D0D8B-8D08-402E-BC44-EE31B92CDAD7}"/>
    <cellStyle name="良い" xfId="42" builtinId="26" customBuiltin="1"/>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Light16">
    <tableStyle name="MySqlDefault" pivot="0" table="0" count="2" xr9:uid="{00000000-0011-0000-FFFF-FFFF00000000}">
      <tableStyleElement type="wholeTable" dxfId="1"/>
      <tableStyleElement type="headerRow" dxfId="0"/>
    </tableStyle>
  </tableStyles>
  <colors>
    <mruColors>
      <color rgb="FFCCFFFF"/>
      <color rgb="FF66FFFF"/>
      <color rgb="FFCC99FF"/>
      <color rgb="FFCCFFCC"/>
      <color rgb="FF99FF99"/>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xdr:col>
      <xdr:colOff>66675</xdr:colOff>
      <xdr:row>2</xdr:row>
      <xdr:rowOff>104775</xdr:rowOff>
    </xdr:from>
    <xdr:to>
      <xdr:col>5</xdr:col>
      <xdr:colOff>112394</xdr:colOff>
      <xdr:row>15</xdr:row>
      <xdr:rowOff>133350</xdr:rowOff>
    </xdr:to>
    <xdr:sp macro="" textlink="">
      <xdr:nvSpPr>
        <xdr:cNvPr id="2" name="右中かっこ 1">
          <a:extLst>
            <a:ext uri="{FF2B5EF4-FFF2-40B4-BE49-F238E27FC236}">
              <a16:creationId xmlns:a16="http://schemas.microsoft.com/office/drawing/2014/main" id="{286F977D-20AA-47C2-8293-DA9137126DD8}"/>
            </a:ext>
          </a:extLst>
        </xdr:cNvPr>
        <xdr:cNvSpPr/>
      </xdr:nvSpPr>
      <xdr:spPr>
        <a:xfrm>
          <a:off x="3495675" y="466725"/>
          <a:ext cx="45719" cy="2381250"/>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180975</xdr:colOff>
      <xdr:row>3</xdr:row>
      <xdr:rowOff>66675</xdr:rowOff>
    </xdr:from>
    <xdr:to>
      <xdr:col>7</xdr:col>
      <xdr:colOff>38100</xdr:colOff>
      <xdr:row>13</xdr:row>
      <xdr:rowOff>104775</xdr:rowOff>
    </xdr:to>
    <xdr:sp macro="" textlink="">
      <xdr:nvSpPr>
        <xdr:cNvPr id="3" name="テキスト ボックス 2">
          <a:extLst>
            <a:ext uri="{FF2B5EF4-FFF2-40B4-BE49-F238E27FC236}">
              <a16:creationId xmlns:a16="http://schemas.microsoft.com/office/drawing/2014/main" id="{C758DD88-C23F-4AE2-A8DA-7B9040FAB7FB}"/>
            </a:ext>
          </a:extLst>
        </xdr:cNvPr>
        <xdr:cNvSpPr txBox="1"/>
      </xdr:nvSpPr>
      <xdr:spPr>
        <a:xfrm>
          <a:off x="3190875" y="790575"/>
          <a:ext cx="1000125" cy="18161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Meiryo UI" panose="020B0604030504040204" pitchFamily="50" charset="-128"/>
              <a:ea typeface="Meiryo UI" panose="020B0604030504040204" pitchFamily="50" charset="-128"/>
            </a:rPr>
            <a:t>平成</a:t>
          </a:r>
          <a:r>
            <a:rPr kumimoji="1" lang="en-US" altLang="ja-JP" sz="1000">
              <a:latin typeface="Meiryo UI" panose="020B0604030504040204" pitchFamily="50" charset="-128"/>
              <a:ea typeface="Meiryo UI" panose="020B0604030504040204" pitchFamily="50" charset="-128"/>
            </a:rPr>
            <a:t>27</a:t>
          </a:r>
          <a:r>
            <a:rPr kumimoji="1" lang="ja-JP" altLang="en-US" sz="1000">
              <a:latin typeface="Meiryo UI" panose="020B0604030504040204" pitchFamily="50" charset="-128"/>
              <a:ea typeface="Meiryo UI" panose="020B0604030504040204" pitchFamily="50" charset="-128"/>
            </a:rPr>
            <a:t>年新潟県県産業連関表経済波及効果ツール「分析ツール（建設）平成</a:t>
          </a:r>
          <a:r>
            <a:rPr kumimoji="1" lang="en-US" altLang="ja-JP" sz="1000">
              <a:latin typeface="Meiryo UI" panose="020B0604030504040204" pitchFamily="50" charset="-128"/>
              <a:ea typeface="Meiryo UI" panose="020B0604030504040204" pitchFamily="50" charset="-128"/>
            </a:rPr>
            <a:t>27</a:t>
          </a:r>
          <a:r>
            <a:rPr kumimoji="1" lang="ja-JP" altLang="en-US" sz="1000">
              <a:latin typeface="Meiryo UI" panose="020B0604030504040204" pitchFamily="50" charset="-128"/>
              <a:ea typeface="Meiryo UI" panose="020B0604030504040204" pitchFamily="50" charset="-128"/>
            </a:rPr>
            <a:t>年表版 」を利用</a:t>
          </a:r>
        </a:p>
      </xdr:txBody>
    </xdr:sp>
    <xdr:clientData/>
  </xdr:twoCellAnchor>
  <xdr:twoCellAnchor>
    <xdr:from>
      <xdr:col>5</xdr:col>
      <xdr:colOff>76200</xdr:colOff>
      <xdr:row>16</xdr:row>
      <xdr:rowOff>47625</xdr:rowOff>
    </xdr:from>
    <xdr:to>
      <xdr:col>5</xdr:col>
      <xdr:colOff>121919</xdr:colOff>
      <xdr:row>23</xdr:row>
      <xdr:rowOff>112800</xdr:rowOff>
    </xdr:to>
    <xdr:sp macro="" textlink="">
      <xdr:nvSpPr>
        <xdr:cNvPr id="4" name="右中かっこ 3">
          <a:extLst>
            <a:ext uri="{FF2B5EF4-FFF2-40B4-BE49-F238E27FC236}">
              <a16:creationId xmlns:a16="http://schemas.microsoft.com/office/drawing/2014/main" id="{58FBA977-B7AB-44F7-BC3C-A188698A1EA4}"/>
            </a:ext>
          </a:extLst>
        </xdr:cNvPr>
        <xdr:cNvSpPr/>
      </xdr:nvSpPr>
      <xdr:spPr>
        <a:xfrm>
          <a:off x="3505200" y="2943225"/>
          <a:ext cx="45719" cy="1332000"/>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76200</xdr:colOff>
      <xdr:row>28</xdr:row>
      <xdr:rowOff>19050</xdr:rowOff>
    </xdr:from>
    <xdr:to>
      <xdr:col>5</xdr:col>
      <xdr:colOff>121919</xdr:colOff>
      <xdr:row>29</xdr:row>
      <xdr:rowOff>162075</xdr:rowOff>
    </xdr:to>
    <xdr:sp macro="" textlink="">
      <xdr:nvSpPr>
        <xdr:cNvPr id="6" name="右中かっこ 5">
          <a:extLst>
            <a:ext uri="{FF2B5EF4-FFF2-40B4-BE49-F238E27FC236}">
              <a16:creationId xmlns:a16="http://schemas.microsoft.com/office/drawing/2014/main" id="{82839D4F-ADA5-472A-B312-2BB1661717CF}"/>
            </a:ext>
          </a:extLst>
        </xdr:cNvPr>
        <xdr:cNvSpPr/>
      </xdr:nvSpPr>
      <xdr:spPr>
        <a:xfrm>
          <a:off x="2905125" y="4724400"/>
          <a:ext cx="45719" cy="324000"/>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165101</xdr:colOff>
      <xdr:row>15</xdr:row>
      <xdr:rowOff>50800</xdr:rowOff>
    </xdr:from>
    <xdr:to>
      <xdr:col>6</xdr:col>
      <xdr:colOff>558801</xdr:colOff>
      <xdr:row>25</xdr:row>
      <xdr:rowOff>88900</xdr:rowOff>
    </xdr:to>
    <xdr:sp macro="" textlink="">
      <xdr:nvSpPr>
        <xdr:cNvPr id="8" name="テキスト ボックス 7">
          <a:extLst>
            <a:ext uri="{FF2B5EF4-FFF2-40B4-BE49-F238E27FC236}">
              <a16:creationId xmlns:a16="http://schemas.microsoft.com/office/drawing/2014/main" id="{A83F1085-86DE-4B1F-8813-657153DCE663}"/>
            </a:ext>
          </a:extLst>
        </xdr:cNvPr>
        <xdr:cNvSpPr txBox="1"/>
      </xdr:nvSpPr>
      <xdr:spPr>
        <a:xfrm>
          <a:off x="3175001" y="2908300"/>
          <a:ext cx="965200" cy="18161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Meiryo UI" panose="020B0604030504040204" pitchFamily="50" charset="-128"/>
              <a:ea typeface="Meiryo UI" panose="020B0604030504040204" pitchFamily="50" charset="-128"/>
            </a:rPr>
            <a:t>平成</a:t>
          </a:r>
          <a:r>
            <a:rPr kumimoji="1" lang="en-US" altLang="ja-JP" sz="1000">
              <a:latin typeface="Meiryo UI" panose="020B0604030504040204" pitchFamily="50" charset="-128"/>
              <a:ea typeface="Meiryo UI" panose="020B0604030504040204" pitchFamily="50" charset="-128"/>
            </a:rPr>
            <a:t>27</a:t>
          </a:r>
          <a:r>
            <a:rPr kumimoji="1" lang="ja-JP" altLang="en-US" sz="1000">
              <a:latin typeface="Meiryo UI" panose="020B0604030504040204" pitchFamily="50" charset="-128"/>
              <a:ea typeface="Meiryo UI" panose="020B0604030504040204" pitchFamily="50" charset="-128"/>
            </a:rPr>
            <a:t>年新潟県産業連関表経済波及効果ツール「分析ツール（基本）平成</a:t>
          </a:r>
          <a:r>
            <a:rPr kumimoji="1" lang="en-US" altLang="ja-JP" sz="1000">
              <a:latin typeface="Meiryo UI" panose="020B0604030504040204" pitchFamily="50" charset="-128"/>
              <a:ea typeface="Meiryo UI" panose="020B0604030504040204" pitchFamily="50" charset="-128"/>
            </a:rPr>
            <a:t>27</a:t>
          </a:r>
          <a:r>
            <a:rPr kumimoji="1" lang="ja-JP" altLang="en-US" sz="1000">
              <a:latin typeface="Meiryo UI" panose="020B0604030504040204" pitchFamily="50" charset="-128"/>
              <a:ea typeface="Meiryo UI" panose="020B0604030504040204" pitchFamily="50" charset="-128"/>
            </a:rPr>
            <a:t>年表版 」を利用</a:t>
          </a:r>
        </a:p>
      </xdr:txBody>
    </xdr:sp>
    <xdr:clientData/>
  </xdr:twoCellAnchor>
  <xdr:twoCellAnchor>
    <xdr:from>
      <xdr:col>5</xdr:col>
      <xdr:colOff>139700</xdr:colOff>
      <xdr:row>25</xdr:row>
      <xdr:rowOff>63500</xdr:rowOff>
    </xdr:from>
    <xdr:to>
      <xdr:col>6</xdr:col>
      <xdr:colOff>533400</xdr:colOff>
      <xdr:row>34</xdr:row>
      <xdr:rowOff>139700</xdr:rowOff>
    </xdr:to>
    <xdr:sp macro="" textlink="">
      <xdr:nvSpPr>
        <xdr:cNvPr id="10" name="テキスト ボックス 9">
          <a:extLst>
            <a:ext uri="{FF2B5EF4-FFF2-40B4-BE49-F238E27FC236}">
              <a16:creationId xmlns:a16="http://schemas.microsoft.com/office/drawing/2014/main" id="{BEC981FE-051F-4B95-91CA-DC4AF1FA3E06}"/>
            </a:ext>
          </a:extLst>
        </xdr:cNvPr>
        <xdr:cNvSpPr txBox="1"/>
      </xdr:nvSpPr>
      <xdr:spPr>
        <a:xfrm>
          <a:off x="3149600" y="4699000"/>
          <a:ext cx="965200" cy="18161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Meiryo UI" panose="020B0604030504040204" pitchFamily="50" charset="-128"/>
              <a:ea typeface="Meiryo UI" panose="020B0604030504040204" pitchFamily="50" charset="-128"/>
            </a:rPr>
            <a:t>平成</a:t>
          </a:r>
          <a:r>
            <a:rPr kumimoji="1" lang="en-US" altLang="ja-JP" sz="1000">
              <a:latin typeface="Meiryo UI" panose="020B0604030504040204" pitchFamily="50" charset="-128"/>
              <a:ea typeface="Meiryo UI" panose="020B0604030504040204" pitchFamily="50" charset="-128"/>
            </a:rPr>
            <a:t>27</a:t>
          </a:r>
          <a:r>
            <a:rPr kumimoji="1" lang="ja-JP" altLang="en-US" sz="1000">
              <a:latin typeface="Meiryo UI" panose="020B0604030504040204" pitchFamily="50" charset="-128"/>
              <a:ea typeface="Meiryo UI" panose="020B0604030504040204" pitchFamily="50" charset="-128"/>
            </a:rPr>
            <a:t>年新潟県産業連関表経済波及効果ツール「分析ツール（基本）平成</a:t>
          </a:r>
          <a:r>
            <a:rPr kumimoji="1" lang="en-US" altLang="ja-JP" sz="1000">
              <a:latin typeface="Meiryo UI" panose="020B0604030504040204" pitchFamily="50" charset="-128"/>
              <a:ea typeface="Meiryo UI" panose="020B0604030504040204" pitchFamily="50" charset="-128"/>
            </a:rPr>
            <a:t>27</a:t>
          </a:r>
          <a:r>
            <a:rPr kumimoji="1" lang="ja-JP" altLang="en-US" sz="1000">
              <a:latin typeface="Meiryo UI" panose="020B0604030504040204" pitchFamily="50" charset="-128"/>
              <a:ea typeface="Meiryo UI" panose="020B0604030504040204" pitchFamily="50" charset="-128"/>
            </a:rPr>
            <a:t>年表版 」を利用</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71438</xdr:colOff>
      <xdr:row>6</xdr:row>
      <xdr:rowOff>130969</xdr:rowOff>
    </xdr:from>
    <xdr:to>
      <xdr:col>2</xdr:col>
      <xdr:colOff>1952626</xdr:colOff>
      <xdr:row>10</xdr:row>
      <xdr:rowOff>166688</xdr:rowOff>
    </xdr:to>
    <xdr:sp macro="" textlink="">
      <xdr:nvSpPr>
        <xdr:cNvPr id="2" name="四角形吹き出し 3">
          <a:extLst>
            <a:ext uri="{FF2B5EF4-FFF2-40B4-BE49-F238E27FC236}">
              <a16:creationId xmlns:a16="http://schemas.microsoft.com/office/drawing/2014/main" id="{2241A52E-CB1C-4E16-8C23-D995B67F2AB7}"/>
            </a:ext>
          </a:extLst>
        </xdr:cNvPr>
        <xdr:cNvSpPr/>
      </xdr:nvSpPr>
      <xdr:spPr>
        <a:xfrm>
          <a:off x="688658" y="1136809"/>
          <a:ext cx="1164908" cy="706279"/>
        </a:xfrm>
        <a:prstGeom prst="wedgeRectCallout">
          <a:avLst>
            <a:gd name="adj1" fmla="val 56440"/>
            <a:gd name="adj2" fmla="val -25338"/>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900">
              <a:solidFill>
                <a:sysClr val="windowText" lastClr="000000"/>
              </a:solidFill>
            </a:rPr>
            <a:t>産業連関表の建設部門では、</a:t>
          </a:r>
        </a:p>
        <a:p>
          <a:pPr algn="l"/>
          <a:r>
            <a:rPr kumimoji="1" lang="ja-JP" altLang="en-US" sz="900">
              <a:solidFill>
                <a:sysClr val="windowText" lastClr="000000"/>
              </a:solidFill>
            </a:rPr>
            <a:t>「県内の新規需要は、全て県内で生産（供給）される。」として扱います。</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149225</xdr:colOff>
      <xdr:row>15</xdr:row>
      <xdr:rowOff>44450</xdr:rowOff>
    </xdr:from>
    <xdr:to>
      <xdr:col>8</xdr:col>
      <xdr:colOff>120650</xdr:colOff>
      <xdr:row>16</xdr:row>
      <xdr:rowOff>111125</xdr:rowOff>
    </xdr:to>
    <xdr:sp macro="" textlink="">
      <xdr:nvSpPr>
        <xdr:cNvPr id="2" name="右矢印 6">
          <a:extLst>
            <a:ext uri="{FF2B5EF4-FFF2-40B4-BE49-F238E27FC236}">
              <a16:creationId xmlns:a16="http://schemas.microsoft.com/office/drawing/2014/main" id="{07C8CA43-26C3-4ADA-912D-E83FE4A68D53}"/>
            </a:ext>
          </a:extLst>
        </xdr:cNvPr>
        <xdr:cNvSpPr/>
      </xdr:nvSpPr>
      <xdr:spPr>
        <a:xfrm>
          <a:off x="1337945" y="255905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133350</xdr:colOff>
      <xdr:row>15</xdr:row>
      <xdr:rowOff>57150</xdr:rowOff>
    </xdr:from>
    <xdr:to>
      <xdr:col>20</xdr:col>
      <xdr:colOff>104775</xdr:colOff>
      <xdr:row>16</xdr:row>
      <xdr:rowOff>123825</xdr:rowOff>
    </xdr:to>
    <xdr:sp macro="" textlink="">
      <xdr:nvSpPr>
        <xdr:cNvPr id="3" name="右矢印 8">
          <a:extLst>
            <a:ext uri="{FF2B5EF4-FFF2-40B4-BE49-F238E27FC236}">
              <a16:creationId xmlns:a16="http://schemas.microsoft.com/office/drawing/2014/main" id="{E41F9E8F-265A-4644-A762-B7973E57D06D}"/>
            </a:ext>
          </a:extLst>
        </xdr:cNvPr>
        <xdr:cNvSpPr/>
      </xdr:nvSpPr>
      <xdr:spPr>
        <a:xfrm>
          <a:off x="3699510" y="257175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139700</xdr:colOff>
      <xdr:row>15</xdr:row>
      <xdr:rowOff>42069</xdr:rowOff>
    </xdr:from>
    <xdr:to>
      <xdr:col>26</xdr:col>
      <xdr:colOff>111125</xdr:colOff>
      <xdr:row>16</xdr:row>
      <xdr:rowOff>115094</xdr:rowOff>
    </xdr:to>
    <xdr:sp macro="" textlink="">
      <xdr:nvSpPr>
        <xdr:cNvPr id="4" name="右矢印 9">
          <a:extLst>
            <a:ext uri="{FF2B5EF4-FFF2-40B4-BE49-F238E27FC236}">
              <a16:creationId xmlns:a16="http://schemas.microsoft.com/office/drawing/2014/main" id="{6C8F91D2-2331-4247-9725-2EC9EA132790}"/>
            </a:ext>
          </a:extLst>
        </xdr:cNvPr>
        <xdr:cNvSpPr/>
      </xdr:nvSpPr>
      <xdr:spPr>
        <a:xfrm>
          <a:off x="4894580" y="2556669"/>
          <a:ext cx="367665" cy="24066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145256</xdr:colOff>
      <xdr:row>15</xdr:row>
      <xdr:rowOff>47626</xdr:rowOff>
    </xdr:from>
    <xdr:to>
      <xdr:col>32</xdr:col>
      <xdr:colOff>116681</xdr:colOff>
      <xdr:row>16</xdr:row>
      <xdr:rowOff>114301</xdr:rowOff>
    </xdr:to>
    <xdr:sp macro="" textlink="">
      <xdr:nvSpPr>
        <xdr:cNvPr id="5" name="右矢印 10">
          <a:extLst>
            <a:ext uri="{FF2B5EF4-FFF2-40B4-BE49-F238E27FC236}">
              <a16:creationId xmlns:a16="http://schemas.microsoft.com/office/drawing/2014/main" id="{CB243242-DFC3-4D22-873C-1556DE8CE242}"/>
            </a:ext>
          </a:extLst>
        </xdr:cNvPr>
        <xdr:cNvSpPr/>
      </xdr:nvSpPr>
      <xdr:spPr>
        <a:xfrm>
          <a:off x="6088856" y="2562226"/>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114300</xdr:colOff>
      <xdr:row>15</xdr:row>
      <xdr:rowOff>57151</xdr:rowOff>
    </xdr:from>
    <xdr:to>
      <xdr:col>38</xdr:col>
      <xdr:colOff>85725</xdr:colOff>
      <xdr:row>16</xdr:row>
      <xdr:rowOff>119063</xdr:rowOff>
    </xdr:to>
    <xdr:sp macro="" textlink="">
      <xdr:nvSpPr>
        <xdr:cNvPr id="6" name="右矢印 11">
          <a:extLst>
            <a:ext uri="{FF2B5EF4-FFF2-40B4-BE49-F238E27FC236}">
              <a16:creationId xmlns:a16="http://schemas.microsoft.com/office/drawing/2014/main" id="{BDDF905C-2D8D-4C9C-A239-86B45DDA3FAA}"/>
            </a:ext>
          </a:extLst>
        </xdr:cNvPr>
        <xdr:cNvSpPr/>
      </xdr:nvSpPr>
      <xdr:spPr>
        <a:xfrm>
          <a:off x="7246620" y="2571751"/>
          <a:ext cx="367665" cy="229552"/>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127000</xdr:colOff>
      <xdr:row>15</xdr:row>
      <xdr:rowOff>50800</xdr:rowOff>
    </xdr:from>
    <xdr:to>
      <xdr:col>14</xdr:col>
      <xdr:colOff>98425</xdr:colOff>
      <xdr:row>16</xdr:row>
      <xdr:rowOff>117475</xdr:rowOff>
    </xdr:to>
    <xdr:sp macro="" textlink="">
      <xdr:nvSpPr>
        <xdr:cNvPr id="7" name="右矢印 19">
          <a:extLst>
            <a:ext uri="{FF2B5EF4-FFF2-40B4-BE49-F238E27FC236}">
              <a16:creationId xmlns:a16="http://schemas.microsoft.com/office/drawing/2014/main" id="{699EC04F-4873-4AEF-AEB1-DA42D7B8B248}"/>
            </a:ext>
          </a:extLst>
        </xdr:cNvPr>
        <xdr:cNvSpPr/>
      </xdr:nvSpPr>
      <xdr:spPr>
        <a:xfrm>
          <a:off x="2504440" y="256540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127000</xdr:colOff>
      <xdr:row>46</xdr:row>
      <xdr:rowOff>50800</xdr:rowOff>
    </xdr:from>
    <xdr:to>
      <xdr:col>8</xdr:col>
      <xdr:colOff>98425</xdr:colOff>
      <xdr:row>47</xdr:row>
      <xdr:rowOff>117475</xdr:rowOff>
    </xdr:to>
    <xdr:sp macro="" textlink="">
      <xdr:nvSpPr>
        <xdr:cNvPr id="8" name="右矢印 46">
          <a:extLst>
            <a:ext uri="{FF2B5EF4-FFF2-40B4-BE49-F238E27FC236}">
              <a16:creationId xmlns:a16="http://schemas.microsoft.com/office/drawing/2014/main" id="{648F1A60-90E6-4252-9CFB-29082BE5825F}"/>
            </a:ext>
          </a:extLst>
        </xdr:cNvPr>
        <xdr:cNvSpPr/>
      </xdr:nvSpPr>
      <xdr:spPr>
        <a:xfrm>
          <a:off x="1315720" y="77622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127000</xdr:colOff>
      <xdr:row>46</xdr:row>
      <xdr:rowOff>63500</xdr:rowOff>
    </xdr:from>
    <xdr:to>
      <xdr:col>14</xdr:col>
      <xdr:colOff>98425</xdr:colOff>
      <xdr:row>47</xdr:row>
      <xdr:rowOff>130175</xdr:rowOff>
    </xdr:to>
    <xdr:sp macro="" textlink="">
      <xdr:nvSpPr>
        <xdr:cNvPr id="9" name="右矢印 47">
          <a:extLst>
            <a:ext uri="{FF2B5EF4-FFF2-40B4-BE49-F238E27FC236}">
              <a16:creationId xmlns:a16="http://schemas.microsoft.com/office/drawing/2014/main" id="{F58102FA-51F6-4A6D-B111-7987D63F10FA}"/>
            </a:ext>
          </a:extLst>
        </xdr:cNvPr>
        <xdr:cNvSpPr/>
      </xdr:nvSpPr>
      <xdr:spPr>
        <a:xfrm>
          <a:off x="2504440" y="77749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114300</xdr:colOff>
      <xdr:row>46</xdr:row>
      <xdr:rowOff>50800</xdr:rowOff>
    </xdr:from>
    <xdr:to>
      <xdr:col>26</xdr:col>
      <xdr:colOff>85725</xdr:colOff>
      <xdr:row>47</xdr:row>
      <xdr:rowOff>117475</xdr:rowOff>
    </xdr:to>
    <xdr:sp macro="" textlink="">
      <xdr:nvSpPr>
        <xdr:cNvPr id="10" name="右矢印 49">
          <a:extLst>
            <a:ext uri="{FF2B5EF4-FFF2-40B4-BE49-F238E27FC236}">
              <a16:creationId xmlns:a16="http://schemas.microsoft.com/office/drawing/2014/main" id="{3F0859CA-E4AE-481F-AA84-ECC2803F0346}"/>
            </a:ext>
          </a:extLst>
        </xdr:cNvPr>
        <xdr:cNvSpPr/>
      </xdr:nvSpPr>
      <xdr:spPr>
        <a:xfrm>
          <a:off x="4869180" y="77622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139700</xdr:colOff>
      <xdr:row>46</xdr:row>
      <xdr:rowOff>50800</xdr:rowOff>
    </xdr:from>
    <xdr:to>
      <xdr:col>20</xdr:col>
      <xdr:colOff>111125</xdr:colOff>
      <xdr:row>47</xdr:row>
      <xdr:rowOff>117475</xdr:rowOff>
    </xdr:to>
    <xdr:sp macro="" textlink="">
      <xdr:nvSpPr>
        <xdr:cNvPr id="11" name="右矢印 57">
          <a:extLst>
            <a:ext uri="{FF2B5EF4-FFF2-40B4-BE49-F238E27FC236}">
              <a16:creationId xmlns:a16="http://schemas.microsoft.com/office/drawing/2014/main" id="{014E6D12-54A2-484C-BDF1-51ACE7CE8153}"/>
            </a:ext>
          </a:extLst>
        </xdr:cNvPr>
        <xdr:cNvSpPr/>
      </xdr:nvSpPr>
      <xdr:spPr>
        <a:xfrm>
          <a:off x="3705860" y="77622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127000</xdr:colOff>
      <xdr:row>46</xdr:row>
      <xdr:rowOff>50800</xdr:rowOff>
    </xdr:from>
    <xdr:to>
      <xdr:col>32</xdr:col>
      <xdr:colOff>98425</xdr:colOff>
      <xdr:row>47</xdr:row>
      <xdr:rowOff>117475</xdr:rowOff>
    </xdr:to>
    <xdr:sp macro="" textlink="">
      <xdr:nvSpPr>
        <xdr:cNvPr id="12" name="右矢印 58">
          <a:extLst>
            <a:ext uri="{FF2B5EF4-FFF2-40B4-BE49-F238E27FC236}">
              <a16:creationId xmlns:a16="http://schemas.microsoft.com/office/drawing/2014/main" id="{55BDB7DE-199A-4558-A130-7E128DD89C57}"/>
            </a:ext>
          </a:extLst>
        </xdr:cNvPr>
        <xdr:cNvSpPr/>
      </xdr:nvSpPr>
      <xdr:spPr>
        <a:xfrm>
          <a:off x="6070600" y="77622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127000</xdr:colOff>
      <xdr:row>46</xdr:row>
      <xdr:rowOff>50800</xdr:rowOff>
    </xdr:from>
    <xdr:to>
      <xdr:col>38</xdr:col>
      <xdr:colOff>98425</xdr:colOff>
      <xdr:row>47</xdr:row>
      <xdr:rowOff>117475</xdr:rowOff>
    </xdr:to>
    <xdr:sp macro="" textlink="">
      <xdr:nvSpPr>
        <xdr:cNvPr id="13" name="右矢印 59">
          <a:extLst>
            <a:ext uri="{FF2B5EF4-FFF2-40B4-BE49-F238E27FC236}">
              <a16:creationId xmlns:a16="http://schemas.microsoft.com/office/drawing/2014/main" id="{DB50A013-3148-463A-9FEC-FD5BBE5AE45B}"/>
            </a:ext>
          </a:extLst>
        </xdr:cNvPr>
        <xdr:cNvSpPr/>
      </xdr:nvSpPr>
      <xdr:spPr>
        <a:xfrm>
          <a:off x="7259320" y="77622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142872</xdr:colOff>
      <xdr:row>15</xdr:row>
      <xdr:rowOff>59530</xdr:rowOff>
    </xdr:from>
    <xdr:to>
      <xdr:col>44</xdr:col>
      <xdr:colOff>114297</xdr:colOff>
      <xdr:row>16</xdr:row>
      <xdr:rowOff>121442</xdr:rowOff>
    </xdr:to>
    <xdr:sp macro="" textlink="">
      <xdr:nvSpPr>
        <xdr:cNvPr id="14" name="右矢印 26">
          <a:extLst>
            <a:ext uri="{FF2B5EF4-FFF2-40B4-BE49-F238E27FC236}">
              <a16:creationId xmlns:a16="http://schemas.microsoft.com/office/drawing/2014/main" id="{6216CCC5-1D7F-472F-9E39-416A23E280B7}"/>
            </a:ext>
          </a:extLst>
        </xdr:cNvPr>
        <xdr:cNvSpPr/>
      </xdr:nvSpPr>
      <xdr:spPr>
        <a:xfrm>
          <a:off x="8463912" y="2574130"/>
          <a:ext cx="367665" cy="229552"/>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48</xdr:col>
      <xdr:colOff>130966</xdr:colOff>
      <xdr:row>15</xdr:row>
      <xdr:rowOff>59530</xdr:rowOff>
    </xdr:from>
    <xdr:to>
      <xdr:col>50</xdr:col>
      <xdr:colOff>102391</xdr:colOff>
      <xdr:row>16</xdr:row>
      <xdr:rowOff>121442</xdr:rowOff>
    </xdr:to>
    <xdr:sp macro="" textlink="">
      <xdr:nvSpPr>
        <xdr:cNvPr id="15" name="右矢印 28">
          <a:extLst>
            <a:ext uri="{FF2B5EF4-FFF2-40B4-BE49-F238E27FC236}">
              <a16:creationId xmlns:a16="http://schemas.microsoft.com/office/drawing/2014/main" id="{74AC035D-0654-4725-85F5-1077AD9F0EDA}"/>
            </a:ext>
          </a:extLst>
        </xdr:cNvPr>
        <xdr:cNvSpPr/>
      </xdr:nvSpPr>
      <xdr:spPr>
        <a:xfrm>
          <a:off x="9640726" y="2574130"/>
          <a:ext cx="367665" cy="229552"/>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119063</xdr:colOff>
      <xdr:row>28</xdr:row>
      <xdr:rowOff>23803</xdr:rowOff>
    </xdr:from>
    <xdr:to>
      <xdr:col>50</xdr:col>
      <xdr:colOff>119063</xdr:colOff>
      <xdr:row>29</xdr:row>
      <xdr:rowOff>154780</xdr:rowOff>
    </xdr:to>
    <xdr:sp macro="" textlink="">
      <xdr:nvSpPr>
        <xdr:cNvPr id="16" name="右矢印 29">
          <a:extLst>
            <a:ext uri="{FF2B5EF4-FFF2-40B4-BE49-F238E27FC236}">
              <a16:creationId xmlns:a16="http://schemas.microsoft.com/office/drawing/2014/main" id="{FBDB655F-82F4-47A6-9AAF-6EB20B8EA82E}"/>
            </a:ext>
          </a:extLst>
        </xdr:cNvPr>
        <xdr:cNvSpPr/>
      </xdr:nvSpPr>
      <xdr:spPr>
        <a:xfrm>
          <a:off x="3685223" y="4717723"/>
          <a:ext cx="6339840" cy="298617"/>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51</xdr:col>
      <xdr:colOff>175019</xdr:colOff>
      <xdr:row>19</xdr:row>
      <xdr:rowOff>71443</xdr:rowOff>
    </xdr:from>
    <xdr:to>
      <xdr:col>53</xdr:col>
      <xdr:colOff>23812</xdr:colOff>
      <xdr:row>21</xdr:row>
      <xdr:rowOff>142874</xdr:rowOff>
    </xdr:to>
    <xdr:sp macro="" textlink="">
      <xdr:nvSpPr>
        <xdr:cNvPr id="17" name="右矢印 30">
          <a:extLst>
            <a:ext uri="{FF2B5EF4-FFF2-40B4-BE49-F238E27FC236}">
              <a16:creationId xmlns:a16="http://schemas.microsoft.com/office/drawing/2014/main" id="{9E932816-987B-4740-BE76-D1EC5BAA5C40}"/>
            </a:ext>
          </a:extLst>
        </xdr:cNvPr>
        <xdr:cNvSpPr/>
      </xdr:nvSpPr>
      <xdr:spPr>
        <a:xfrm rot="5400000">
          <a:off x="10198300" y="3337442"/>
          <a:ext cx="406711" cy="245033"/>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142872</xdr:colOff>
      <xdr:row>28</xdr:row>
      <xdr:rowOff>47616</xdr:rowOff>
    </xdr:from>
    <xdr:to>
      <xdr:col>14</xdr:col>
      <xdr:colOff>114297</xdr:colOff>
      <xdr:row>29</xdr:row>
      <xdr:rowOff>114291</xdr:rowOff>
    </xdr:to>
    <xdr:sp macro="" textlink="">
      <xdr:nvSpPr>
        <xdr:cNvPr id="18" name="右矢印 31">
          <a:extLst>
            <a:ext uri="{FF2B5EF4-FFF2-40B4-BE49-F238E27FC236}">
              <a16:creationId xmlns:a16="http://schemas.microsoft.com/office/drawing/2014/main" id="{761152A7-21CA-41F9-A48C-A5A6CB32904C}"/>
            </a:ext>
          </a:extLst>
        </xdr:cNvPr>
        <xdr:cNvSpPr/>
      </xdr:nvSpPr>
      <xdr:spPr>
        <a:xfrm>
          <a:off x="2520312" y="4741536"/>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107156</xdr:colOff>
      <xdr:row>8</xdr:row>
      <xdr:rowOff>130968</xdr:rowOff>
    </xdr:from>
    <xdr:to>
      <xdr:col>61</xdr:col>
      <xdr:colOff>178593</xdr:colOff>
      <xdr:row>24</xdr:row>
      <xdr:rowOff>11906</xdr:rowOff>
    </xdr:to>
    <xdr:sp macro="" textlink="">
      <xdr:nvSpPr>
        <xdr:cNvPr id="19" name="フリーフォーム 4">
          <a:extLst>
            <a:ext uri="{FF2B5EF4-FFF2-40B4-BE49-F238E27FC236}">
              <a16:creationId xmlns:a16="http://schemas.microsoft.com/office/drawing/2014/main" id="{67B43466-9B21-43C8-8B3F-6BEC8D528825}"/>
            </a:ext>
          </a:extLst>
        </xdr:cNvPr>
        <xdr:cNvSpPr/>
      </xdr:nvSpPr>
      <xdr:spPr>
        <a:xfrm>
          <a:off x="899636" y="1472088"/>
          <a:ext cx="11364277" cy="2563178"/>
        </a:xfrm>
        <a:custGeom>
          <a:avLst/>
          <a:gdLst>
            <a:gd name="connsiteX0" fmla="*/ 0 w 11989594"/>
            <a:gd name="connsiteY0" fmla="*/ 714375 h 3512344"/>
            <a:gd name="connsiteX1" fmla="*/ 0 w 11989594"/>
            <a:gd name="connsiteY1" fmla="*/ 0 h 3512344"/>
            <a:gd name="connsiteX2" fmla="*/ 11584782 w 11989594"/>
            <a:gd name="connsiteY2" fmla="*/ 0 h 3512344"/>
            <a:gd name="connsiteX3" fmla="*/ 11584782 w 11989594"/>
            <a:gd name="connsiteY3" fmla="*/ 3512344 h 3512344"/>
            <a:gd name="connsiteX4" fmla="*/ 11989594 w 11989594"/>
            <a:gd name="connsiteY4" fmla="*/ 3512344 h 3512344"/>
            <a:gd name="connsiteX5" fmla="*/ 11989594 w 11989594"/>
            <a:gd name="connsiteY5" fmla="*/ 3488532 h 351234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11989594" h="3512344">
              <a:moveTo>
                <a:pt x="0" y="714375"/>
              </a:moveTo>
              <a:lnTo>
                <a:pt x="0" y="0"/>
              </a:lnTo>
              <a:lnTo>
                <a:pt x="11584782" y="0"/>
              </a:lnTo>
              <a:lnTo>
                <a:pt x="11584782" y="3512344"/>
              </a:lnTo>
              <a:lnTo>
                <a:pt x="11989594" y="3512344"/>
              </a:lnTo>
              <a:lnTo>
                <a:pt x="11989594" y="3488532"/>
              </a:lnTo>
            </a:path>
          </a:pathLst>
        </a:custGeom>
        <a:noFill/>
        <a:ln w="88900">
          <a:solidFill>
            <a:srgbClr val="FFC000"/>
          </a:solidFill>
          <a:miter lim="800000"/>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119062</xdr:colOff>
      <xdr:row>35</xdr:row>
      <xdr:rowOff>47625</xdr:rowOff>
    </xdr:from>
    <xdr:to>
      <xdr:col>52</xdr:col>
      <xdr:colOff>107156</xdr:colOff>
      <xdr:row>42</xdr:row>
      <xdr:rowOff>178592</xdr:rowOff>
    </xdr:to>
    <xdr:sp macro="" textlink="">
      <xdr:nvSpPr>
        <xdr:cNvPr id="20" name="フリーフォーム 33">
          <a:extLst>
            <a:ext uri="{FF2B5EF4-FFF2-40B4-BE49-F238E27FC236}">
              <a16:creationId xmlns:a16="http://schemas.microsoft.com/office/drawing/2014/main" id="{EFE05B37-EE47-4CDB-BF98-07B36B4FB875}"/>
            </a:ext>
          </a:extLst>
        </xdr:cNvPr>
        <xdr:cNvSpPr/>
      </xdr:nvSpPr>
      <xdr:spPr>
        <a:xfrm>
          <a:off x="911542" y="5915025"/>
          <a:ext cx="9497854" cy="1296827"/>
        </a:xfrm>
        <a:custGeom>
          <a:avLst/>
          <a:gdLst>
            <a:gd name="connsiteX0" fmla="*/ 11549063 w 11549063"/>
            <a:gd name="connsiteY0" fmla="*/ 0 h 1250156"/>
            <a:gd name="connsiteX1" fmla="*/ 11549063 w 11549063"/>
            <a:gd name="connsiteY1" fmla="*/ 892969 h 1250156"/>
            <a:gd name="connsiteX2" fmla="*/ 11906 w 11549063"/>
            <a:gd name="connsiteY2" fmla="*/ 892969 h 1250156"/>
            <a:gd name="connsiteX3" fmla="*/ 11906 w 11549063"/>
            <a:gd name="connsiteY3" fmla="*/ 1250156 h 1250156"/>
            <a:gd name="connsiteX4" fmla="*/ 0 w 11549063"/>
            <a:gd name="connsiteY4" fmla="*/ 1238250 h 1250156"/>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11549063" h="1250156">
              <a:moveTo>
                <a:pt x="11549063" y="0"/>
              </a:moveTo>
              <a:lnTo>
                <a:pt x="11549063" y="892969"/>
              </a:lnTo>
              <a:lnTo>
                <a:pt x="11906" y="892969"/>
              </a:lnTo>
              <a:lnTo>
                <a:pt x="11906" y="1250156"/>
              </a:lnTo>
              <a:lnTo>
                <a:pt x="0" y="1238250"/>
              </a:lnTo>
            </a:path>
          </a:pathLst>
        </a:custGeom>
        <a:noFill/>
        <a:ln w="88900">
          <a:solidFill>
            <a:srgbClr val="FFC000"/>
          </a:solidFill>
          <a:miter lim="800000"/>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119065</xdr:colOff>
      <xdr:row>46</xdr:row>
      <xdr:rowOff>142875</xdr:rowOff>
    </xdr:from>
    <xdr:to>
      <xdr:col>61</xdr:col>
      <xdr:colOff>107156</xdr:colOff>
      <xdr:row>47</xdr:row>
      <xdr:rowOff>9</xdr:rowOff>
    </xdr:to>
    <xdr:cxnSp macro="">
      <xdr:nvCxnSpPr>
        <xdr:cNvPr id="21" name="直線コネクタ 20">
          <a:extLst>
            <a:ext uri="{FF2B5EF4-FFF2-40B4-BE49-F238E27FC236}">
              <a16:creationId xmlns:a16="http://schemas.microsoft.com/office/drawing/2014/main" id="{726CF31B-BA18-4EE3-B02D-6226C0797AC0}"/>
            </a:ext>
          </a:extLst>
        </xdr:cNvPr>
        <xdr:cNvCxnSpPr/>
      </xdr:nvCxnSpPr>
      <xdr:spPr>
        <a:xfrm flipV="1">
          <a:off x="8440105" y="7854315"/>
          <a:ext cx="3752371" cy="24774"/>
        </a:xfrm>
        <a:prstGeom prst="line">
          <a:avLst/>
        </a:prstGeom>
        <a:ln w="88900">
          <a:solidFill>
            <a:srgbClr val="FFC000"/>
          </a:solidFill>
          <a:miter lim="8000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40</xdr:col>
      <xdr:colOff>119062</xdr:colOff>
      <xdr:row>10</xdr:row>
      <xdr:rowOff>42862</xdr:rowOff>
    </xdr:from>
    <xdr:to>
      <xdr:col>61</xdr:col>
      <xdr:colOff>176212</xdr:colOff>
      <xdr:row>39</xdr:row>
      <xdr:rowOff>23812</xdr:rowOff>
    </xdr:to>
    <xdr:sp macro="" textlink="">
      <xdr:nvSpPr>
        <xdr:cNvPr id="22" name="フリーフォーム 20">
          <a:extLst>
            <a:ext uri="{FF2B5EF4-FFF2-40B4-BE49-F238E27FC236}">
              <a16:creationId xmlns:a16="http://schemas.microsoft.com/office/drawing/2014/main" id="{73FF1926-EEAD-400A-A232-4A6F3B98F60B}"/>
            </a:ext>
          </a:extLst>
        </xdr:cNvPr>
        <xdr:cNvSpPr/>
      </xdr:nvSpPr>
      <xdr:spPr>
        <a:xfrm>
          <a:off x="8043862" y="1719262"/>
          <a:ext cx="4217670" cy="4842510"/>
        </a:xfrm>
        <a:custGeom>
          <a:avLst/>
          <a:gdLst>
            <a:gd name="connsiteX0" fmla="*/ 0 w 4857750"/>
            <a:gd name="connsiteY0" fmla="*/ 285750 h 5505450"/>
            <a:gd name="connsiteX1" fmla="*/ 0 w 4857750"/>
            <a:gd name="connsiteY1" fmla="*/ 0 h 5505450"/>
            <a:gd name="connsiteX2" fmla="*/ 4057650 w 4857750"/>
            <a:gd name="connsiteY2" fmla="*/ 0 h 5505450"/>
            <a:gd name="connsiteX3" fmla="*/ 4057650 w 4857750"/>
            <a:gd name="connsiteY3" fmla="*/ 5505450 h 5505450"/>
            <a:gd name="connsiteX4" fmla="*/ 4857750 w 4857750"/>
            <a:gd name="connsiteY4" fmla="*/ 5505450 h 5505450"/>
            <a:gd name="connsiteX5" fmla="*/ 4857750 w 4857750"/>
            <a:gd name="connsiteY5" fmla="*/ 5467350 h 550545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4857750" h="5505450">
              <a:moveTo>
                <a:pt x="0" y="285750"/>
              </a:moveTo>
              <a:lnTo>
                <a:pt x="0" y="0"/>
              </a:lnTo>
              <a:lnTo>
                <a:pt x="4057650" y="0"/>
              </a:lnTo>
              <a:lnTo>
                <a:pt x="4057650" y="5505450"/>
              </a:lnTo>
              <a:lnTo>
                <a:pt x="4857750" y="5505450"/>
              </a:lnTo>
              <a:lnTo>
                <a:pt x="4857750" y="5467350"/>
              </a:lnTo>
            </a:path>
          </a:pathLst>
        </a:custGeom>
        <a:noFill/>
        <a:ln w="88900">
          <a:solidFill>
            <a:srgbClr val="FFC000"/>
          </a:solidFill>
          <a:miter lim="800000"/>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76</xdr:col>
      <xdr:colOff>135731</xdr:colOff>
      <xdr:row>20</xdr:row>
      <xdr:rowOff>42052</xdr:rowOff>
    </xdr:from>
    <xdr:to>
      <xdr:col>78</xdr:col>
      <xdr:colOff>107156</xdr:colOff>
      <xdr:row>21</xdr:row>
      <xdr:rowOff>108727</xdr:rowOff>
    </xdr:to>
    <xdr:sp macro="" textlink="">
      <xdr:nvSpPr>
        <xdr:cNvPr id="23" name="右矢印 43">
          <a:extLst>
            <a:ext uri="{FF2B5EF4-FFF2-40B4-BE49-F238E27FC236}">
              <a16:creationId xmlns:a16="http://schemas.microsoft.com/office/drawing/2014/main" id="{B5510E06-6276-44E3-9C33-1F81706BACAB}"/>
            </a:ext>
          </a:extLst>
        </xdr:cNvPr>
        <xdr:cNvSpPr/>
      </xdr:nvSpPr>
      <xdr:spPr>
        <a:xfrm>
          <a:off x="15192851" y="3394852"/>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76</xdr:col>
      <xdr:colOff>128585</xdr:colOff>
      <xdr:row>42</xdr:row>
      <xdr:rowOff>52346</xdr:rowOff>
    </xdr:from>
    <xdr:to>
      <xdr:col>78</xdr:col>
      <xdr:colOff>100010</xdr:colOff>
      <xdr:row>43</xdr:row>
      <xdr:rowOff>119020</xdr:rowOff>
    </xdr:to>
    <xdr:sp macro="" textlink="">
      <xdr:nvSpPr>
        <xdr:cNvPr id="24" name="右矢印 44">
          <a:extLst>
            <a:ext uri="{FF2B5EF4-FFF2-40B4-BE49-F238E27FC236}">
              <a16:creationId xmlns:a16="http://schemas.microsoft.com/office/drawing/2014/main" id="{391B82D2-E2B5-4C15-B52C-868596A87449}"/>
            </a:ext>
          </a:extLst>
        </xdr:cNvPr>
        <xdr:cNvSpPr/>
      </xdr:nvSpPr>
      <xdr:spPr>
        <a:xfrm>
          <a:off x="15185705" y="7093226"/>
          <a:ext cx="367665" cy="234314"/>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70</xdr:col>
      <xdr:colOff>142875</xdr:colOff>
      <xdr:row>20</xdr:row>
      <xdr:rowOff>45248</xdr:rowOff>
    </xdr:from>
    <xdr:to>
      <xdr:col>72</xdr:col>
      <xdr:colOff>114300</xdr:colOff>
      <xdr:row>21</xdr:row>
      <xdr:rowOff>107160</xdr:rowOff>
    </xdr:to>
    <xdr:sp macro="" textlink="">
      <xdr:nvSpPr>
        <xdr:cNvPr id="25" name="右矢印 45">
          <a:extLst>
            <a:ext uri="{FF2B5EF4-FFF2-40B4-BE49-F238E27FC236}">
              <a16:creationId xmlns:a16="http://schemas.microsoft.com/office/drawing/2014/main" id="{8C8C9615-4755-4377-ABA2-6A8D88AC3144}"/>
            </a:ext>
          </a:extLst>
        </xdr:cNvPr>
        <xdr:cNvSpPr/>
      </xdr:nvSpPr>
      <xdr:spPr>
        <a:xfrm>
          <a:off x="14011275" y="3398048"/>
          <a:ext cx="367665" cy="229552"/>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70</xdr:col>
      <xdr:colOff>161925</xdr:colOff>
      <xdr:row>42</xdr:row>
      <xdr:rowOff>52396</xdr:rowOff>
    </xdr:from>
    <xdr:to>
      <xdr:col>72</xdr:col>
      <xdr:colOff>133350</xdr:colOff>
      <xdr:row>43</xdr:row>
      <xdr:rowOff>114307</xdr:rowOff>
    </xdr:to>
    <xdr:sp macro="" textlink="">
      <xdr:nvSpPr>
        <xdr:cNvPr id="26" name="右矢印 48">
          <a:extLst>
            <a:ext uri="{FF2B5EF4-FFF2-40B4-BE49-F238E27FC236}">
              <a16:creationId xmlns:a16="http://schemas.microsoft.com/office/drawing/2014/main" id="{EDF67178-98F3-4FC6-B8D6-83037D727E50}"/>
            </a:ext>
          </a:extLst>
        </xdr:cNvPr>
        <xdr:cNvSpPr/>
      </xdr:nvSpPr>
      <xdr:spPr>
        <a:xfrm>
          <a:off x="14030325" y="7093276"/>
          <a:ext cx="367665" cy="229551"/>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76</xdr:col>
      <xdr:colOff>135731</xdr:colOff>
      <xdr:row>31</xdr:row>
      <xdr:rowOff>53957</xdr:rowOff>
    </xdr:from>
    <xdr:to>
      <xdr:col>78</xdr:col>
      <xdr:colOff>107156</xdr:colOff>
      <xdr:row>32</xdr:row>
      <xdr:rowOff>120633</xdr:rowOff>
    </xdr:to>
    <xdr:sp macro="" textlink="">
      <xdr:nvSpPr>
        <xdr:cNvPr id="27" name="右矢印 50">
          <a:extLst>
            <a:ext uri="{FF2B5EF4-FFF2-40B4-BE49-F238E27FC236}">
              <a16:creationId xmlns:a16="http://schemas.microsoft.com/office/drawing/2014/main" id="{DB25AAFE-96E0-4EE5-9A9B-94DD427B1830}"/>
            </a:ext>
          </a:extLst>
        </xdr:cNvPr>
        <xdr:cNvSpPr/>
      </xdr:nvSpPr>
      <xdr:spPr>
        <a:xfrm>
          <a:off x="15192851" y="5250797"/>
          <a:ext cx="367665" cy="234316"/>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70</xdr:col>
      <xdr:colOff>142875</xdr:colOff>
      <xdr:row>31</xdr:row>
      <xdr:rowOff>57153</xdr:rowOff>
    </xdr:from>
    <xdr:to>
      <xdr:col>72</xdr:col>
      <xdr:colOff>114300</xdr:colOff>
      <xdr:row>32</xdr:row>
      <xdr:rowOff>119066</xdr:rowOff>
    </xdr:to>
    <xdr:sp macro="" textlink="">
      <xdr:nvSpPr>
        <xdr:cNvPr id="28" name="右矢印 51">
          <a:extLst>
            <a:ext uri="{FF2B5EF4-FFF2-40B4-BE49-F238E27FC236}">
              <a16:creationId xmlns:a16="http://schemas.microsoft.com/office/drawing/2014/main" id="{F986F714-BEBA-43F6-A790-FFEC65293CB5}"/>
            </a:ext>
          </a:extLst>
        </xdr:cNvPr>
        <xdr:cNvSpPr/>
      </xdr:nvSpPr>
      <xdr:spPr>
        <a:xfrm>
          <a:off x="14011275" y="5253993"/>
          <a:ext cx="367665" cy="229553"/>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6</xdr:col>
      <xdr:colOff>133350</xdr:colOff>
      <xdr:row>13</xdr:row>
      <xdr:rowOff>44450</xdr:rowOff>
    </xdr:from>
    <xdr:to>
      <xdr:col>8</xdr:col>
      <xdr:colOff>104775</xdr:colOff>
      <xdr:row>14</xdr:row>
      <xdr:rowOff>111125</xdr:rowOff>
    </xdr:to>
    <xdr:sp macro="" textlink="">
      <xdr:nvSpPr>
        <xdr:cNvPr id="2" name="右矢印 4">
          <a:extLst>
            <a:ext uri="{FF2B5EF4-FFF2-40B4-BE49-F238E27FC236}">
              <a16:creationId xmlns:a16="http://schemas.microsoft.com/office/drawing/2014/main" id="{416A57E1-84A5-4E31-8370-033647D13302}"/>
            </a:ext>
          </a:extLst>
        </xdr:cNvPr>
        <xdr:cNvSpPr/>
      </xdr:nvSpPr>
      <xdr:spPr>
        <a:xfrm>
          <a:off x="1322070" y="222377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127000</xdr:colOff>
      <xdr:row>13</xdr:row>
      <xdr:rowOff>53975</xdr:rowOff>
    </xdr:from>
    <xdr:to>
      <xdr:col>14</xdr:col>
      <xdr:colOff>98425</xdr:colOff>
      <xdr:row>14</xdr:row>
      <xdr:rowOff>127000</xdr:rowOff>
    </xdr:to>
    <xdr:sp macro="" textlink="">
      <xdr:nvSpPr>
        <xdr:cNvPr id="3" name="右矢印 5">
          <a:extLst>
            <a:ext uri="{FF2B5EF4-FFF2-40B4-BE49-F238E27FC236}">
              <a16:creationId xmlns:a16="http://schemas.microsoft.com/office/drawing/2014/main" id="{EAE90E68-09F5-40B3-A059-3131B2EA9D31}"/>
            </a:ext>
          </a:extLst>
        </xdr:cNvPr>
        <xdr:cNvSpPr/>
      </xdr:nvSpPr>
      <xdr:spPr>
        <a:xfrm>
          <a:off x="2504440" y="2233295"/>
          <a:ext cx="367665" cy="24066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149225</xdr:colOff>
      <xdr:row>13</xdr:row>
      <xdr:rowOff>44450</xdr:rowOff>
    </xdr:from>
    <xdr:to>
      <xdr:col>20</xdr:col>
      <xdr:colOff>120650</xdr:colOff>
      <xdr:row>14</xdr:row>
      <xdr:rowOff>111125</xdr:rowOff>
    </xdr:to>
    <xdr:sp macro="" textlink="">
      <xdr:nvSpPr>
        <xdr:cNvPr id="4" name="右矢印 6">
          <a:extLst>
            <a:ext uri="{FF2B5EF4-FFF2-40B4-BE49-F238E27FC236}">
              <a16:creationId xmlns:a16="http://schemas.microsoft.com/office/drawing/2014/main" id="{AE0EC043-D8E3-4A76-9699-8B8DEE4243DF}"/>
            </a:ext>
          </a:extLst>
        </xdr:cNvPr>
        <xdr:cNvSpPr/>
      </xdr:nvSpPr>
      <xdr:spPr>
        <a:xfrm>
          <a:off x="3715385" y="222377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133350</xdr:colOff>
      <xdr:row>13</xdr:row>
      <xdr:rowOff>57150</xdr:rowOff>
    </xdr:from>
    <xdr:to>
      <xdr:col>32</xdr:col>
      <xdr:colOff>104775</xdr:colOff>
      <xdr:row>14</xdr:row>
      <xdr:rowOff>123825</xdr:rowOff>
    </xdr:to>
    <xdr:sp macro="" textlink="">
      <xdr:nvSpPr>
        <xdr:cNvPr id="5" name="右矢印 8">
          <a:extLst>
            <a:ext uri="{FF2B5EF4-FFF2-40B4-BE49-F238E27FC236}">
              <a16:creationId xmlns:a16="http://schemas.microsoft.com/office/drawing/2014/main" id="{15BD3110-9964-40D6-9496-FCDC6D74BBD6}"/>
            </a:ext>
          </a:extLst>
        </xdr:cNvPr>
        <xdr:cNvSpPr/>
      </xdr:nvSpPr>
      <xdr:spPr>
        <a:xfrm>
          <a:off x="6076950" y="223647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139700</xdr:colOff>
      <xdr:row>13</xdr:row>
      <xdr:rowOff>42069</xdr:rowOff>
    </xdr:from>
    <xdr:to>
      <xdr:col>38</xdr:col>
      <xdr:colOff>111125</xdr:colOff>
      <xdr:row>14</xdr:row>
      <xdr:rowOff>115094</xdr:rowOff>
    </xdr:to>
    <xdr:sp macro="" textlink="">
      <xdr:nvSpPr>
        <xdr:cNvPr id="6" name="右矢印 9">
          <a:extLst>
            <a:ext uri="{FF2B5EF4-FFF2-40B4-BE49-F238E27FC236}">
              <a16:creationId xmlns:a16="http://schemas.microsoft.com/office/drawing/2014/main" id="{5DE2A32C-8A4D-43CC-B0B6-283587AD4D40}"/>
            </a:ext>
          </a:extLst>
        </xdr:cNvPr>
        <xdr:cNvSpPr/>
      </xdr:nvSpPr>
      <xdr:spPr>
        <a:xfrm>
          <a:off x="7272020" y="2221389"/>
          <a:ext cx="367665" cy="24066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145256</xdr:colOff>
      <xdr:row>13</xdr:row>
      <xdr:rowOff>47626</xdr:rowOff>
    </xdr:from>
    <xdr:to>
      <xdr:col>44</xdr:col>
      <xdr:colOff>116681</xdr:colOff>
      <xdr:row>14</xdr:row>
      <xdr:rowOff>114301</xdr:rowOff>
    </xdr:to>
    <xdr:sp macro="" textlink="">
      <xdr:nvSpPr>
        <xdr:cNvPr id="7" name="右矢印 10">
          <a:extLst>
            <a:ext uri="{FF2B5EF4-FFF2-40B4-BE49-F238E27FC236}">
              <a16:creationId xmlns:a16="http://schemas.microsoft.com/office/drawing/2014/main" id="{967100B3-CD0B-4EDF-A1A9-60E793FD572A}"/>
            </a:ext>
          </a:extLst>
        </xdr:cNvPr>
        <xdr:cNvSpPr/>
      </xdr:nvSpPr>
      <xdr:spPr>
        <a:xfrm>
          <a:off x="8466296" y="2226946"/>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48</xdr:col>
      <xdr:colOff>114300</xdr:colOff>
      <xdr:row>13</xdr:row>
      <xdr:rowOff>57151</xdr:rowOff>
    </xdr:from>
    <xdr:to>
      <xdr:col>50</xdr:col>
      <xdr:colOff>85725</xdr:colOff>
      <xdr:row>14</xdr:row>
      <xdr:rowOff>119063</xdr:rowOff>
    </xdr:to>
    <xdr:sp macro="" textlink="">
      <xdr:nvSpPr>
        <xdr:cNvPr id="8" name="右矢印 11">
          <a:extLst>
            <a:ext uri="{FF2B5EF4-FFF2-40B4-BE49-F238E27FC236}">
              <a16:creationId xmlns:a16="http://schemas.microsoft.com/office/drawing/2014/main" id="{A6988ED7-F73E-4BE2-B834-3096AADB37F8}"/>
            </a:ext>
          </a:extLst>
        </xdr:cNvPr>
        <xdr:cNvSpPr/>
      </xdr:nvSpPr>
      <xdr:spPr>
        <a:xfrm>
          <a:off x="9624060" y="2236471"/>
          <a:ext cx="367665" cy="229552"/>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127000</xdr:colOff>
      <xdr:row>13</xdr:row>
      <xdr:rowOff>50800</xdr:rowOff>
    </xdr:from>
    <xdr:to>
      <xdr:col>26</xdr:col>
      <xdr:colOff>98425</xdr:colOff>
      <xdr:row>14</xdr:row>
      <xdr:rowOff>117475</xdr:rowOff>
    </xdr:to>
    <xdr:sp macro="" textlink="">
      <xdr:nvSpPr>
        <xdr:cNvPr id="9" name="右矢印 19">
          <a:extLst>
            <a:ext uri="{FF2B5EF4-FFF2-40B4-BE49-F238E27FC236}">
              <a16:creationId xmlns:a16="http://schemas.microsoft.com/office/drawing/2014/main" id="{5555F2B8-A0FE-47EE-8C08-E4F833B2568C}"/>
            </a:ext>
          </a:extLst>
        </xdr:cNvPr>
        <xdr:cNvSpPr/>
      </xdr:nvSpPr>
      <xdr:spPr>
        <a:xfrm>
          <a:off x="4881880" y="223012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139700</xdr:colOff>
      <xdr:row>46</xdr:row>
      <xdr:rowOff>50800</xdr:rowOff>
    </xdr:from>
    <xdr:to>
      <xdr:col>8</xdr:col>
      <xdr:colOff>111125</xdr:colOff>
      <xdr:row>47</xdr:row>
      <xdr:rowOff>117475</xdr:rowOff>
    </xdr:to>
    <xdr:sp macro="" textlink="">
      <xdr:nvSpPr>
        <xdr:cNvPr id="10" name="右矢印 44">
          <a:extLst>
            <a:ext uri="{FF2B5EF4-FFF2-40B4-BE49-F238E27FC236}">
              <a16:creationId xmlns:a16="http://schemas.microsoft.com/office/drawing/2014/main" id="{57E75C3A-62A7-48CC-81CE-D198E9B87DAF}"/>
            </a:ext>
          </a:extLst>
        </xdr:cNvPr>
        <xdr:cNvSpPr/>
      </xdr:nvSpPr>
      <xdr:spPr>
        <a:xfrm>
          <a:off x="1328420" y="77622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139700</xdr:colOff>
      <xdr:row>46</xdr:row>
      <xdr:rowOff>63500</xdr:rowOff>
    </xdr:from>
    <xdr:to>
      <xdr:col>14</xdr:col>
      <xdr:colOff>111125</xdr:colOff>
      <xdr:row>47</xdr:row>
      <xdr:rowOff>130175</xdr:rowOff>
    </xdr:to>
    <xdr:sp macro="" textlink="">
      <xdr:nvSpPr>
        <xdr:cNvPr id="11" name="右矢印 45">
          <a:extLst>
            <a:ext uri="{FF2B5EF4-FFF2-40B4-BE49-F238E27FC236}">
              <a16:creationId xmlns:a16="http://schemas.microsoft.com/office/drawing/2014/main" id="{EED5291C-0D4F-4347-9F74-DC0FD54AA41C}"/>
            </a:ext>
          </a:extLst>
        </xdr:cNvPr>
        <xdr:cNvSpPr/>
      </xdr:nvSpPr>
      <xdr:spPr>
        <a:xfrm>
          <a:off x="2517140" y="77749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127000</xdr:colOff>
      <xdr:row>46</xdr:row>
      <xdr:rowOff>50800</xdr:rowOff>
    </xdr:from>
    <xdr:to>
      <xdr:col>20</xdr:col>
      <xdr:colOff>98425</xdr:colOff>
      <xdr:row>47</xdr:row>
      <xdr:rowOff>117475</xdr:rowOff>
    </xdr:to>
    <xdr:sp macro="" textlink="">
      <xdr:nvSpPr>
        <xdr:cNvPr id="12" name="右矢印 46">
          <a:extLst>
            <a:ext uri="{FF2B5EF4-FFF2-40B4-BE49-F238E27FC236}">
              <a16:creationId xmlns:a16="http://schemas.microsoft.com/office/drawing/2014/main" id="{340BF774-755D-471D-B3FF-008E39E51A28}"/>
            </a:ext>
          </a:extLst>
        </xdr:cNvPr>
        <xdr:cNvSpPr/>
      </xdr:nvSpPr>
      <xdr:spPr>
        <a:xfrm>
          <a:off x="3693160" y="77622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127000</xdr:colOff>
      <xdr:row>46</xdr:row>
      <xdr:rowOff>63500</xdr:rowOff>
    </xdr:from>
    <xdr:to>
      <xdr:col>26</xdr:col>
      <xdr:colOff>98425</xdr:colOff>
      <xdr:row>47</xdr:row>
      <xdr:rowOff>130175</xdr:rowOff>
    </xdr:to>
    <xdr:sp macro="" textlink="">
      <xdr:nvSpPr>
        <xdr:cNvPr id="13" name="右矢印 47">
          <a:extLst>
            <a:ext uri="{FF2B5EF4-FFF2-40B4-BE49-F238E27FC236}">
              <a16:creationId xmlns:a16="http://schemas.microsoft.com/office/drawing/2014/main" id="{8D270F6C-E39D-4F4F-81CE-5E905ED258A9}"/>
            </a:ext>
          </a:extLst>
        </xdr:cNvPr>
        <xdr:cNvSpPr/>
      </xdr:nvSpPr>
      <xdr:spPr>
        <a:xfrm>
          <a:off x="4881880" y="77749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114300</xdr:colOff>
      <xdr:row>46</xdr:row>
      <xdr:rowOff>50800</xdr:rowOff>
    </xdr:from>
    <xdr:to>
      <xdr:col>38</xdr:col>
      <xdr:colOff>85725</xdr:colOff>
      <xdr:row>47</xdr:row>
      <xdr:rowOff>117475</xdr:rowOff>
    </xdr:to>
    <xdr:sp macro="" textlink="">
      <xdr:nvSpPr>
        <xdr:cNvPr id="14" name="右矢印 49">
          <a:extLst>
            <a:ext uri="{FF2B5EF4-FFF2-40B4-BE49-F238E27FC236}">
              <a16:creationId xmlns:a16="http://schemas.microsoft.com/office/drawing/2014/main" id="{884E774E-7290-458F-B179-5D4E04C58D16}"/>
            </a:ext>
          </a:extLst>
        </xdr:cNvPr>
        <xdr:cNvSpPr/>
      </xdr:nvSpPr>
      <xdr:spPr>
        <a:xfrm>
          <a:off x="7246620" y="77622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139700</xdr:colOff>
      <xdr:row>46</xdr:row>
      <xdr:rowOff>50800</xdr:rowOff>
    </xdr:from>
    <xdr:to>
      <xdr:col>32</xdr:col>
      <xdr:colOff>111125</xdr:colOff>
      <xdr:row>47</xdr:row>
      <xdr:rowOff>117475</xdr:rowOff>
    </xdr:to>
    <xdr:sp macro="" textlink="">
      <xdr:nvSpPr>
        <xdr:cNvPr id="15" name="右矢印 57">
          <a:extLst>
            <a:ext uri="{FF2B5EF4-FFF2-40B4-BE49-F238E27FC236}">
              <a16:creationId xmlns:a16="http://schemas.microsoft.com/office/drawing/2014/main" id="{900B934D-E924-4DFF-B04D-A898EF9530DA}"/>
            </a:ext>
          </a:extLst>
        </xdr:cNvPr>
        <xdr:cNvSpPr/>
      </xdr:nvSpPr>
      <xdr:spPr>
        <a:xfrm>
          <a:off x="6083300" y="77622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127000</xdr:colOff>
      <xdr:row>46</xdr:row>
      <xdr:rowOff>50800</xdr:rowOff>
    </xdr:from>
    <xdr:to>
      <xdr:col>44</xdr:col>
      <xdr:colOff>98425</xdr:colOff>
      <xdr:row>47</xdr:row>
      <xdr:rowOff>117475</xdr:rowOff>
    </xdr:to>
    <xdr:sp macro="" textlink="">
      <xdr:nvSpPr>
        <xdr:cNvPr id="16" name="右矢印 58">
          <a:extLst>
            <a:ext uri="{FF2B5EF4-FFF2-40B4-BE49-F238E27FC236}">
              <a16:creationId xmlns:a16="http://schemas.microsoft.com/office/drawing/2014/main" id="{CE1DB0CA-74A4-4AED-BC17-0BA4855AAFDA}"/>
            </a:ext>
          </a:extLst>
        </xdr:cNvPr>
        <xdr:cNvSpPr/>
      </xdr:nvSpPr>
      <xdr:spPr>
        <a:xfrm>
          <a:off x="8448040" y="77622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48</xdr:col>
      <xdr:colOff>127000</xdr:colOff>
      <xdr:row>46</xdr:row>
      <xdr:rowOff>50800</xdr:rowOff>
    </xdr:from>
    <xdr:to>
      <xdr:col>50</xdr:col>
      <xdr:colOff>98425</xdr:colOff>
      <xdr:row>47</xdr:row>
      <xdr:rowOff>117475</xdr:rowOff>
    </xdr:to>
    <xdr:sp macro="" textlink="">
      <xdr:nvSpPr>
        <xdr:cNvPr id="17" name="右矢印 59">
          <a:extLst>
            <a:ext uri="{FF2B5EF4-FFF2-40B4-BE49-F238E27FC236}">
              <a16:creationId xmlns:a16="http://schemas.microsoft.com/office/drawing/2014/main" id="{31CBC1D2-EED9-4200-BED9-A9EDFA46A85F}"/>
            </a:ext>
          </a:extLst>
        </xdr:cNvPr>
        <xdr:cNvSpPr/>
      </xdr:nvSpPr>
      <xdr:spPr>
        <a:xfrm>
          <a:off x="9636760" y="7762240"/>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81</xdr:col>
      <xdr:colOff>135731</xdr:colOff>
      <xdr:row>22</xdr:row>
      <xdr:rowOff>42052</xdr:rowOff>
    </xdr:from>
    <xdr:to>
      <xdr:col>83</xdr:col>
      <xdr:colOff>107156</xdr:colOff>
      <xdr:row>23</xdr:row>
      <xdr:rowOff>108727</xdr:rowOff>
    </xdr:to>
    <xdr:sp macro="" textlink="">
      <xdr:nvSpPr>
        <xdr:cNvPr id="18" name="右矢印 63">
          <a:extLst>
            <a:ext uri="{FF2B5EF4-FFF2-40B4-BE49-F238E27FC236}">
              <a16:creationId xmlns:a16="http://schemas.microsoft.com/office/drawing/2014/main" id="{27AD1940-0132-46C2-8420-7EAFF3FB3383}"/>
            </a:ext>
          </a:extLst>
        </xdr:cNvPr>
        <xdr:cNvSpPr/>
      </xdr:nvSpPr>
      <xdr:spPr>
        <a:xfrm>
          <a:off x="16183451" y="3730132"/>
          <a:ext cx="367665" cy="234315"/>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81</xdr:col>
      <xdr:colOff>128585</xdr:colOff>
      <xdr:row>44</xdr:row>
      <xdr:rowOff>52346</xdr:rowOff>
    </xdr:from>
    <xdr:to>
      <xdr:col>83</xdr:col>
      <xdr:colOff>100010</xdr:colOff>
      <xdr:row>45</xdr:row>
      <xdr:rowOff>119020</xdr:rowOff>
    </xdr:to>
    <xdr:sp macro="" textlink="">
      <xdr:nvSpPr>
        <xdr:cNvPr id="19" name="右矢印 71">
          <a:extLst>
            <a:ext uri="{FF2B5EF4-FFF2-40B4-BE49-F238E27FC236}">
              <a16:creationId xmlns:a16="http://schemas.microsoft.com/office/drawing/2014/main" id="{FCE454F6-F13E-468D-81B4-DB2B9B1F12BD}"/>
            </a:ext>
          </a:extLst>
        </xdr:cNvPr>
        <xdr:cNvSpPr/>
      </xdr:nvSpPr>
      <xdr:spPr>
        <a:xfrm>
          <a:off x="16176305" y="7428506"/>
          <a:ext cx="367665" cy="234314"/>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75</xdr:col>
      <xdr:colOff>142875</xdr:colOff>
      <xdr:row>22</xdr:row>
      <xdr:rowOff>45248</xdr:rowOff>
    </xdr:from>
    <xdr:to>
      <xdr:col>77</xdr:col>
      <xdr:colOff>114300</xdr:colOff>
      <xdr:row>23</xdr:row>
      <xdr:rowOff>107160</xdr:rowOff>
    </xdr:to>
    <xdr:sp macro="" textlink="">
      <xdr:nvSpPr>
        <xdr:cNvPr id="20" name="右矢印 75">
          <a:extLst>
            <a:ext uri="{FF2B5EF4-FFF2-40B4-BE49-F238E27FC236}">
              <a16:creationId xmlns:a16="http://schemas.microsoft.com/office/drawing/2014/main" id="{AC3F4D65-995B-4052-802D-E91EAA5CAC50}"/>
            </a:ext>
          </a:extLst>
        </xdr:cNvPr>
        <xdr:cNvSpPr/>
      </xdr:nvSpPr>
      <xdr:spPr>
        <a:xfrm>
          <a:off x="15001875" y="3733328"/>
          <a:ext cx="367665" cy="229552"/>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75</xdr:col>
      <xdr:colOff>161925</xdr:colOff>
      <xdr:row>44</xdr:row>
      <xdr:rowOff>52396</xdr:rowOff>
    </xdr:from>
    <xdr:to>
      <xdr:col>77</xdr:col>
      <xdr:colOff>133350</xdr:colOff>
      <xdr:row>45</xdr:row>
      <xdr:rowOff>114307</xdr:rowOff>
    </xdr:to>
    <xdr:sp macro="" textlink="">
      <xdr:nvSpPr>
        <xdr:cNvPr id="21" name="右矢印 79">
          <a:extLst>
            <a:ext uri="{FF2B5EF4-FFF2-40B4-BE49-F238E27FC236}">
              <a16:creationId xmlns:a16="http://schemas.microsoft.com/office/drawing/2014/main" id="{AA63BCE7-9694-4C19-805F-2B8988FE9EB7}"/>
            </a:ext>
          </a:extLst>
        </xdr:cNvPr>
        <xdr:cNvSpPr/>
      </xdr:nvSpPr>
      <xdr:spPr>
        <a:xfrm>
          <a:off x="15020925" y="7428556"/>
          <a:ext cx="367665" cy="229551"/>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142874</xdr:colOff>
      <xdr:row>7</xdr:row>
      <xdr:rowOff>47624</xdr:rowOff>
    </xdr:from>
    <xdr:to>
      <xdr:col>58</xdr:col>
      <xdr:colOff>119062</xdr:colOff>
      <xdr:row>9</xdr:row>
      <xdr:rowOff>166685</xdr:rowOff>
    </xdr:to>
    <xdr:sp macro="" textlink="">
      <xdr:nvSpPr>
        <xdr:cNvPr id="22" name="フリーフォーム 16">
          <a:extLst>
            <a:ext uri="{FF2B5EF4-FFF2-40B4-BE49-F238E27FC236}">
              <a16:creationId xmlns:a16="http://schemas.microsoft.com/office/drawing/2014/main" id="{435EE558-44E3-4C99-B0D1-A67224142A92}"/>
            </a:ext>
          </a:extLst>
        </xdr:cNvPr>
        <xdr:cNvSpPr/>
      </xdr:nvSpPr>
      <xdr:spPr>
        <a:xfrm>
          <a:off x="3312794" y="1221104"/>
          <a:ext cx="8297228" cy="454341"/>
        </a:xfrm>
        <a:custGeom>
          <a:avLst/>
          <a:gdLst>
            <a:gd name="connsiteX0" fmla="*/ 0 w 9024938"/>
            <a:gd name="connsiteY0" fmla="*/ 381000 h 381000"/>
            <a:gd name="connsiteX1" fmla="*/ 0 w 9024938"/>
            <a:gd name="connsiteY1" fmla="*/ 0 h 381000"/>
            <a:gd name="connsiteX2" fmla="*/ 9024938 w 9024938"/>
            <a:gd name="connsiteY2" fmla="*/ 0 h 381000"/>
            <a:gd name="connsiteX3" fmla="*/ 9024938 w 9024938"/>
            <a:gd name="connsiteY3" fmla="*/ 369094 h 381000"/>
          </a:gdLst>
          <a:ahLst/>
          <a:cxnLst>
            <a:cxn ang="0">
              <a:pos x="connsiteX0" y="connsiteY0"/>
            </a:cxn>
            <a:cxn ang="0">
              <a:pos x="connsiteX1" y="connsiteY1"/>
            </a:cxn>
            <a:cxn ang="0">
              <a:pos x="connsiteX2" y="connsiteY2"/>
            </a:cxn>
            <a:cxn ang="0">
              <a:pos x="connsiteX3" y="connsiteY3"/>
            </a:cxn>
          </a:cxnLst>
          <a:rect l="l" t="t" r="r" b="b"/>
          <a:pathLst>
            <a:path w="9024938" h="381000">
              <a:moveTo>
                <a:pt x="0" y="381000"/>
              </a:moveTo>
              <a:lnTo>
                <a:pt x="0" y="0"/>
              </a:lnTo>
              <a:lnTo>
                <a:pt x="9024938" y="0"/>
              </a:lnTo>
              <a:lnTo>
                <a:pt x="9024938" y="369094"/>
              </a:lnTo>
            </a:path>
          </a:pathLst>
        </a:custGeom>
        <a:noFill/>
        <a:ln w="88900">
          <a:solidFill>
            <a:srgbClr val="FFC000"/>
          </a:solidFill>
          <a:miter lim="800000"/>
          <a:tailEnd type="triangle" w="med" len="me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52</xdr:col>
      <xdr:colOff>107156</xdr:colOff>
      <xdr:row>21</xdr:row>
      <xdr:rowOff>107156</xdr:rowOff>
    </xdr:from>
    <xdr:to>
      <xdr:col>56</xdr:col>
      <xdr:colOff>11906</xdr:colOff>
      <xdr:row>30</xdr:row>
      <xdr:rowOff>11907</xdr:rowOff>
    </xdr:to>
    <xdr:sp macro="" textlink="">
      <xdr:nvSpPr>
        <xdr:cNvPr id="23" name="フリーフォーム 17">
          <a:extLst>
            <a:ext uri="{FF2B5EF4-FFF2-40B4-BE49-F238E27FC236}">
              <a16:creationId xmlns:a16="http://schemas.microsoft.com/office/drawing/2014/main" id="{544F26F0-E3CD-4D44-801E-13ADE215492B}"/>
            </a:ext>
          </a:extLst>
        </xdr:cNvPr>
        <xdr:cNvSpPr/>
      </xdr:nvSpPr>
      <xdr:spPr>
        <a:xfrm>
          <a:off x="10409396" y="3627596"/>
          <a:ext cx="697230" cy="1413511"/>
        </a:xfrm>
        <a:custGeom>
          <a:avLst/>
          <a:gdLst>
            <a:gd name="connsiteX0" fmla="*/ 0 w 762000"/>
            <a:gd name="connsiteY0" fmla="*/ 0 h 1512094"/>
            <a:gd name="connsiteX1" fmla="*/ 0 w 762000"/>
            <a:gd name="connsiteY1" fmla="*/ 1512094 h 1512094"/>
            <a:gd name="connsiteX2" fmla="*/ 762000 w 762000"/>
            <a:gd name="connsiteY2" fmla="*/ 1512094 h 1512094"/>
            <a:gd name="connsiteX3" fmla="*/ 762000 w 762000"/>
            <a:gd name="connsiteY3" fmla="*/ 1512094 h 1512094"/>
          </a:gdLst>
          <a:ahLst/>
          <a:cxnLst>
            <a:cxn ang="0">
              <a:pos x="connsiteX0" y="connsiteY0"/>
            </a:cxn>
            <a:cxn ang="0">
              <a:pos x="connsiteX1" y="connsiteY1"/>
            </a:cxn>
            <a:cxn ang="0">
              <a:pos x="connsiteX2" y="connsiteY2"/>
            </a:cxn>
            <a:cxn ang="0">
              <a:pos x="connsiteX3" y="connsiteY3"/>
            </a:cxn>
          </a:cxnLst>
          <a:rect l="l" t="t" r="r" b="b"/>
          <a:pathLst>
            <a:path w="762000" h="1512094">
              <a:moveTo>
                <a:pt x="0" y="0"/>
              </a:moveTo>
              <a:lnTo>
                <a:pt x="0" y="1512094"/>
              </a:lnTo>
              <a:lnTo>
                <a:pt x="762000" y="1512094"/>
              </a:lnTo>
              <a:lnTo>
                <a:pt x="762000" y="1512094"/>
              </a:lnTo>
            </a:path>
          </a:pathLst>
        </a:custGeom>
        <a:noFill/>
        <a:ln w="88900">
          <a:solidFill>
            <a:srgbClr val="FFC000"/>
          </a:solidFill>
          <a:miter lim="800000"/>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60</xdr:col>
      <xdr:colOff>107159</xdr:colOff>
      <xdr:row>23</xdr:row>
      <xdr:rowOff>3</xdr:rowOff>
    </xdr:from>
    <xdr:to>
      <xdr:col>66</xdr:col>
      <xdr:colOff>119063</xdr:colOff>
      <xdr:row>23</xdr:row>
      <xdr:rowOff>3</xdr:rowOff>
    </xdr:to>
    <xdr:cxnSp macro="">
      <xdr:nvCxnSpPr>
        <xdr:cNvPr id="24" name="直線コネクタ 23">
          <a:extLst>
            <a:ext uri="{FF2B5EF4-FFF2-40B4-BE49-F238E27FC236}">
              <a16:creationId xmlns:a16="http://schemas.microsoft.com/office/drawing/2014/main" id="{61C3B6E2-105C-4CD3-88AB-6A16B193162C}"/>
            </a:ext>
          </a:extLst>
        </xdr:cNvPr>
        <xdr:cNvCxnSpPr/>
      </xdr:nvCxnSpPr>
      <xdr:spPr>
        <a:xfrm>
          <a:off x="11994359" y="3855723"/>
          <a:ext cx="1200624" cy="0"/>
        </a:xfrm>
        <a:prstGeom prst="line">
          <a:avLst/>
        </a:prstGeom>
        <a:ln w="88900">
          <a:solidFill>
            <a:srgbClr val="FFC000"/>
          </a:solidFill>
          <a:miter lim="8000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54</xdr:col>
      <xdr:colOff>107158</xdr:colOff>
      <xdr:row>46</xdr:row>
      <xdr:rowOff>154782</xdr:rowOff>
    </xdr:from>
    <xdr:to>
      <xdr:col>66</xdr:col>
      <xdr:colOff>119063</xdr:colOff>
      <xdr:row>46</xdr:row>
      <xdr:rowOff>166688</xdr:rowOff>
    </xdr:to>
    <xdr:cxnSp macro="">
      <xdr:nvCxnSpPr>
        <xdr:cNvPr id="25" name="直線コネクタ 24">
          <a:extLst>
            <a:ext uri="{FF2B5EF4-FFF2-40B4-BE49-F238E27FC236}">
              <a16:creationId xmlns:a16="http://schemas.microsoft.com/office/drawing/2014/main" id="{39FDBB63-E0EC-4307-BF89-3E8AA3E366FD}"/>
            </a:ext>
          </a:extLst>
        </xdr:cNvPr>
        <xdr:cNvCxnSpPr/>
      </xdr:nvCxnSpPr>
      <xdr:spPr>
        <a:xfrm flipV="1">
          <a:off x="10805638" y="7866222"/>
          <a:ext cx="2389345" cy="11906"/>
        </a:xfrm>
        <a:prstGeom prst="line">
          <a:avLst/>
        </a:prstGeom>
        <a:ln w="88900">
          <a:solidFill>
            <a:srgbClr val="FFC000"/>
          </a:solidFill>
          <a:miter lim="8000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119065</xdr:colOff>
      <xdr:row>35</xdr:row>
      <xdr:rowOff>47626</xdr:rowOff>
    </xdr:from>
    <xdr:to>
      <xdr:col>58</xdr:col>
      <xdr:colOff>107158</xdr:colOff>
      <xdr:row>43</xdr:row>
      <xdr:rowOff>0</xdr:rowOff>
    </xdr:to>
    <xdr:sp macro="" textlink="">
      <xdr:nvSpPr>
        <xdr:cNvPr id="26" name="フリーフォーム 26">
          <a:extLst>
            <a:ext uri="{FF2B5EF4-FFF2-40B4-BE49-F238E27FC236}">
              <a16:creationId xmlns:a16="http://schemas.microsoft.com/office/drawing/2014/main" id="{EDEB6F2E-5C94-43BC-A36F-86D62B81DAE8}"/>
            </a:ext>
          </a:extLst>
        </xdr:cNvPr>
        <xdr:cNvSpPr/>
      </xdr:nvSpPr>
      <xdr:spPr>
        <a:xfrm>
          <a:off x="911545" y="5915026"/>
          <a:ext cx="10686573" cy="1293494"/>
        </a:xfrm>
        <a:custGeom>
          <a:avLst/>
          <a:gdLst>
            <a:gd name="connsiteX0" fmla="*/ 11549063 w 11549063"/>
            <a:gd name="connsiteY0" fmla="*/ 0 h 1250156"/>
            <a:gd name="connsiteX1" fmla="*/ 11549063 w 11549063"/>
            <a:gd name="connsiteY1" fmla="*/ 892969 h 1250156"/>
            <a:gd name="connsiteX2" fmla="*/ 11906 w 11549063"/>
            <a:gd name="connsiteY2" fmla="*/ 892969 h 1250156"/>
            <a:gd name="connsiteX3" fmla="*/ 11906 w 11549063"/>
            <a:gd name="connsiteY3" fmla="*/ 1250156 h 1250156"/>
            <a:gd name="connsiteX4" fmla="*/ 0 w 11549063"/>
            <a:gd name="connsiteY4" fmla="*/ 1238250 h 1250156"/>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11549063" h="1250156">
              <a:moveTo>
                <a:pt x="11549063" y="0"/>
              </a:moveTo>
              <a:lnTo>
                <a:pt x="11549063" y="892969"/>
              </a:lnTo>
              <a:lnTo>
                <a:pt x="11906" y="892969"/>
              </a:lnTo>
              <a:lnTo>
                <a:pt x="11906" y="1250156"/>
              </a:lnTo>
              <a:lnTo>
                <a:pt x="0" y="1238250"/>
              </a:lnTo>
            </a:path>
          </a:pathLst>
        </a:custGeom>
        <a:noFill/>
        <a:ln w="88900">
          <a:solidFill>
            <a:srgbClr val="FFC000"/>
          </a:solidFill>
          <a:miter lim="800000"/>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81</xdr:col>
      <xdr:colOff>135731</xdr:colOff>
      <xdr:row>33</xdr:row>
      <xdr:rowOff>53957</xdr:rowOff>
    </xdr:from>
    <xdr:to>
      <xdr:col>83</xdr:col>
      <xdr:colOff>107156</xdr:colOff>
      <xdr:row>34</xdr:row>
      <xdr:rowOff>120633</xdr:rowOff>
    </xdr:to>
    <xdr:sp macro="" textlink="">
      <xdr:nvSpPr>
        <xdr:cNvPr id="27" name="右矢印 48">
          <a:extLst>
            <a:ext uri="{FF2B5EF4-FFF2-40B4-BE49-F238E27FC236}">
              <a16:creationId xmlns:a16="http://schemas.microsoft.com/office/drawing/2014/main" id="{042806F4-4441-428D-94BB-CE1918A9B410}"/>
            </a:ext>
          </a:extLst>
        </xdr:cNvPr>
        <xdr:cNvSpPr/>
      </xdr:nvSpPr>
      <xdr:spPr>
        <a:xfrm>
          <a:off x="16183451" y="5586077"/>
          <a:ext cx="367665" cy="234316"/>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75</xdr:col>
      <xdr:colOff>142875</xdr:colOff>
      <xdr:row>33</xdr:row>
      <xdr:rowOff>57153</xdr:rowOff>
    </xdr:from>
    <xdr:to>
      <xdr:col>77</xdr:col>
      <xdr:colOff>114300</xdr:colOff>
      <xdr:row>34</xdr:row>
      <xdr:rowOff>119066</xdr:rowOff>
    </xdr:to>
    <xdr:sp macro="" textlink="">
      <xdr:nvSpPr>
        <xdr:cNvPr id="28" name="右矢印 50">
          <a:extLst>
            <a:ext uri="{FF2B5EF4-FFF2-40B4-BE49-F238E27FC236}">
              <a16:creationId xmlns:a16="http://schemas.microsoft.com/office/drawing/2014/main" id="{C2138561-2A22-4828-9E1C-63EEF9BA93D6}"/>
            </a:ext>
          </a:extLst>
        </xdr:cNvPr>
        <xdr:cNvSpPr/>
      </xdr:nvSpPr>
      <xdr:spPr>
        <a:xfrm>
          <a:off x="15001875" y="5589273"/>
          <a:ext cx="367665" cy="229553"/>
        </a:xfrm>
        <a:prstGeom prst="rightArrow">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toukei.pref.gunma.jp/toukei/sokuhou_temp/&#38745;&#23713;&#30476;/&#38745;&#23713;&#30476;&#20844;&#2084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B00120XSV2\&#35299;&#26512;\&#29987;&#26989;&#36899;&#38306;&#34920;&#38306;&#20418;\&#65320;&#65303;&#29987;&#26989;&#36899;&#38306;&#34920;&#20844;&#34920;&#29992;&#36039;&#26009;\&#27010;&#35201;\&#29983;&#29987;&#38989;\&#65320;&#65303;&#29987;&#26989;&#36899;&#38306;&#34920;&#29983;&#29987;&#38989;&#25512;&#35336;&#12381;&#12398;2-3.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B00120XSV2\&#35299;&#26512;\&#30476;&#27665;&#32076;&#28168;&#35336;&#31639;\&#32207;&#36039;&#26412;&#24418;&#2510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ivfs\&#25152;&#23646;&#29992;&#12501;&#12449;&#12452;&#12523;&#12469;&#12540;&#12496;\DOCUME~1\009810\LOCALS~1\Temp\B2Temp\Attach\&#24195;&#23798;&#30476;\&#38656;&#35201;&#25313;&#2282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説明"/>
      <sheetName val="入力"/>
      <sheetName val="結果"/>
      <sheetName val="間接1次"/>
      <sheetName val="間接2次"/>
      <sheetName val="波及合計"/>
      <sheetName val="登録"/>
      <sheetName val="各種係数"/>
      <sheetName val="投入係数"/>
      <sheetName val="逆行列係数"/>
      <sheetName val="建設係数"/>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第２次産業 "/>
    </sheetNames>
    <sheetDataSet>
      <sheetData sheetId="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推計作業の流れ"/>
      <sheetName val="資本総括"/>
      <sheetName val="資本09"/>
      <sheetName val="資本08"/>
      <sheetName val="資本07"/>
      <sheetName val="資本06"/>
      <sheetName val="資本05"/>
      <sheetName val="資本04"/>
    </sheetNames>
    <sheetDataSet>
      <sheetData sheetId="0"/>
      <sheetData sheetId="1"/>
      <sheetData sheetId="2"/>
      <sheetData sheetId="3"/>
      <sheetData sheetId="4"/>
      <sheetData sheetId="5"/>
      <sheetData sheetId="6"/>
      <sheetData sheetId="7"/>
      <sheetData sheetId="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シート"/>
      <sheetName val="総括表"/>
      <sheetName val="フロー図"/>
      <sheetName val="１次効果"/>
      <sheetName val="２次効果"/>
      <sheetName val="総合効果"/>
      <sheetName val="分析履歴"/>
      <sheetName val="各種係数"/>
      <sheetName val="投入係数"/>
      <sheetName val="逆行列(IM)"/>
    </sheetNames>
    <sheetDataSet>
      <sheetData sheetId="0"/>
      <sheetData sheetId="1"/>
      <sheetData sheetId="2"/>
      <sheetData sheetId="3"/>
      <sheetData sheetId="4"/>
      <sheetData sheetId="5"/>
      <sheetData sheetId="6">
        <row r="7">
          <cell r="A7" t="str">
            <v>新規入力…</v>
          </cell>
        </row>
        <row r="8">
          <cell r="A8" t="str">
            <v>県内で県内産の自動車に対する需要が１００億円増加した場合の経済波及効果</v>
          </cell>
        </row>
      </sheetData>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4.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097A8-E938-4338-AFDE-4F6F800CDFFF}">
  <dimension ref="B2:B4"/>
  <sheetViews>
    <sheetView showGridLines="0" view="pageBreakPreview" zoomScale="60" zoomScaleNormal="70" workbookViewId="0">
      <selection activeCell="H2" sqref="H2"/>
    </sheetView>
  </sheetViews>
  <sheetFormatPr defaultColWidth="8.6640625" defaultRowHeight="18" customHeight="1"/>
  <cols>
    <col min="1" max="1" width="1.6640625" style="35" customWidth="1"/>
    <col min="2" max="16384" width="8.6640625" style="35"/>
  </cols>
  <sheetData>
    <row r="2" spans="2:2" ht="18" customHeight="1">
      <c r="B2" s="36" t="s">
        <v>105</v>
      </c>
    </row>
    <row r="4" spans="2:2" ht="18" customHeight="1">
      <c r="B4" s="35" t="s">
        <v>145</v>
      </c>
    </row>
  </sheetData>
  <sheetProtection algorithmName="SHA-512" hashValue="+ApkRiesgUfN5xEZO1foAvlEVjf+42tEkxR7XFvQySohhvqzt6Wb6Iu8jTyYjvagGA9uXivbimV1SOdMxTQPsQ==" saltValue="6dZ9XWBVgFScNAR4J86cww==" spinCount="100000" sheet="1" objects="1" scenarios="1"/>
  <phoneticPr fontId="24"/>
  <pageMargins left="0.7" right="0.7" top="0.75" bottom="0.75" header="0.3" footer="0.3"/>
  <pageSetup paperSize="9" scale="5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02120D-2F25-4168-9260-6ADD04E4C076}">
  <dimension ref="A1:Y40"/>
  <sheetViews>
    <sheetView tabSelected="1" view="pageBreakPreview" zoomScaleNormal="100" zoomScaleSheetLayoutView="100" workbookViewId="0">
      <selection activeCell="D39" sqref="D39"/>
    </sheetView>
  </sheetViews>
  <sheetFormatPr defaultColWidth="9.33203125" defaultRowHeight="14.25"/>
  <cols>
    <col min="1" max="1" width="9.33203125" style="1"/>
    <col min="2" max="2" width="2.6640625" style="1" customWidth="1"/>
    <col min="3" max="3" width="3.33203125" style="1" customWidth="1"/>
    <col min="4" max="4" width="24.6640625" style="1" customWidth="1"/>
    <col min="5" max="7" width="9.33203125" style="1"/>
    <col min="8" max="8" width="6.6640625" style="1" bestFit="1" customWidth="1"/>
    <col min="9" max="9" width="30.5" style="1" bestFit="1" customWidth="1"/>
    <col min="10" max="20" width="9.33203125" style="1"/>
    <col min="21" max="22" width="12.1640625" style="1" customWidth="1"/>
    <col min="23" max="16384" width="9.33203125" style="1"/>
  </cols>
  <sheetData>
    <row r="1" spans="1:25">
      <c r="A1" s="3"/>
      <c r="B1" s="3"/>
      <c r="C1" s="3"/>
      <c r="D1" s="3"/>
      <c r="E1" s="3"/>
      <c r="F1" s="3"/>
      <c r="G1" s="3"/>
      <c r="H1" s="3"/>
      <c r="I1" s="3"/>
      <c r="J1" s="3" t="s">
        <v>102</v>
      </c>
      <c r="K1" s="3"/>
      <c r="L1" s="3" t="s">
        <v>101</v>
      </c>
      <c r="M1" s="3"/>
      <c r="N1" s="3"/>
      <c r="O1" s="37" t="s">
        <v>144</v>
      </c>
      <c r="P1" s="3"/>
      <c r="Q1" s="3"/>
      <c r="R1" s="3" t="s">
        <v>100</v>
      </c>
      <c r="S1" s="3"/>
      <c r="T1" s="3"/>
      <c r="U1" s="3"/>
      <c r="V1" s="3"/>
      <c r="W1" s="3"/>
      <c r="X1" s="3"/>
      <c r="Y1" s="3"/>
    </row>
    <row r="2" spans="1:25" ht="42.75">
      <c r="A2" s="3"/>
      <c r="B2" s="3" t="s">
        <v>99</v>
      </c>
      <c r="C2" s="3"/>
      <c r="D2" s="3"/>
      <c r="E2" s="3" t="s">
        <v>98</v>
      </c>
      <c r="F2" s="3"/>
      <c r="G2" s="3"/>
      <c r="H2" s="3"/>
      <c r="I2" s="3"/>
      <c r="J2" s="29" t="s">
        <v>97</v>
      </c>
      <c r="K2" s="29" t="s">
        <v>96</v>
      </c>
      <c r="L2" s="29" t="s">
        <v>95</v>
      </c>
      <c r="M2" s="29" t="s">
        <v>97</v>
      </c>
      <c r="N2" s="29" t="s">
        <v>143</v>
      </c>
      <c r="O2" s="29" t="s">
        <v>95</v>
      </c>
      <c r="P2" s="29" t="s">
        <v>97</v>
      </c>
      <c r="Q2" s="29" t="s">
        <v>143</v>
      </c>
      <c r="R2" s="29" t="s">
        <v>95</v>
      </c>
      <c r="S2" s="29" t="s">
        <v>97</v>
      </c>
      <c r="T2" s="29" t="s">
        <v>143</v>
      </c>
      <c r="U2" s="508" t="s">
        <v>639</v>
      </c>
      <c r="V2" s="508" t="s">
        <v>640</v>
      </c>
      <c r="W2" s="3"/>
      <c r="X2" s="3"/>
      <c r="Y2" s="3"/>
    </row>
    <row r="3" spans="1:25">
      <c r="A3" s="3"/>
      <c r="B3" s="28" t="s">
        <v>94</v>
      </c>
      <c r="C3" s="27"/>
      <c r="D3" s="27"/>
      <c r="E3" s="26">
        <f>SUM(E4,E13)</f>
        <v>0</v>
      </c>
      <c r="F3" s="3"/>
      <c r="G3" s="3"/>
      <c r="H3" s="21" t="s">
        <v>61</v>
      </c>
      <c r="I3" s="21" t="s">
        <v>345</v>
      </c>
      <c r="J3" s="38">
        <f>計算結果!I9+'計算結果 (2)'!I9</f>
        <v>0</v>
      </c>
      <c r="K3" s="38">
        <f>計算結果!M9+'計算結果 (2)'!M9</f>
        <v>0</v>
      </c>
      <c r="L3" s="38">
        <f>計算結果!F9+'計算結果 (2)'!F9</f>
        <v>0</v>
      </c>
      <c r="M3" s="38">
        <f>計算結果!J9+'計算結果 (2)'!J9</f>
        <v>0</v>
      </c>
      <c r="N3" s="38">
        <f>計算結果!N9+'計算結果 (2)'!N9</f>
        <v>0</v>
      </c>
      <c r="O3" s="38">
        <f>計算結果!G9+'計算結果 (2)'!G9</f>
        <v>0</v>
      </c>
      <c r="P3" s="38">
        <f>計算結果!K9+'計算結果 (2)'!K9</f>
        <v>0</v>
      </c>
      <c r="Q3" s="38">
        <f>計算結果!O9+'計算結果 (2)'!O9</f>
        <v>0</v>
      </c>
      <c r="R3" s="38">
        <f>計算結果!H9+'計算結果 (2)'!H9</f>
        <v>0</v>
      </c>
      <c r="S3" s="38">
        <f>計算結果!L9+'計算結果 (2)'!L9</f>
        <v>0</v>
      </c>
      <c r="T3" s="38">
        <f>計算結果!P9+'計算結果 (2)'!P9</f>
        <v>0</v>
      </c>
      <c r="U3" s="38">
        <f>計算結果!Q9+'計算結果 (2)'!Q9</f>
        <v>0</v>
      </c>
      <c r="V3" s="38">
        <f>計算結果!R9+'計算結果 (2)'!R9</f>
        <v>0</v>
      </c>
      <c r="W3" s="3"/>
      <c r="X3" s="3"/>
      <c r="Y3" s="3"/>
    </row>
    <row r="4" spans="1:25">
      <c r="A4" s="3"/>
      <c r="B4" s="16"/>
      <c r="C4" s="24" t="s">
        <v>93</v>
      </c>
      <c r="D4" s="23"/>
      <c r="E4" s="22">
        <f>SUM(E5:E12)</f>
        <v>0</v>
      </c>
      <c r="F4" s="3"/>
      <c r="G4" s="3"/>
      <c r="H4" s="21" t="s">
        <v>62</v>
      </c>
      <c r="I4" s="21" t="s">
        <v>0</v>
      </c>
      <c r="J4" s="38">
        <f>計算結果!I10+'計算結果 (2)'!I10</f>
        <v>0</v>
      </c>
      <c r="K4" s="38">
        <f>計算結果!M10+'計算結果 (2)'!M10</f>
        <v>0</v>
      </c>
      <c r="L4" s="38">
        <f>計算結果!F10+'計算結果 (2)'!F10</f>
        <v>0</v>
      </c>
      <c r="M4" s="38">
        <f>計算結果!J10+'計算結果 (2)'!J10</f>
        <v>0</v>
      </c>
      <c r="N4" s="38">
        <f>計算結果!N10+'計算結果 (2)'!N10</f>
        <v>0</v>
      </c>
      <c r="O4" s="38">
        <f>計算結果!G10+'計算結果 (2)'!G10</f>
        <v>0</v>
      </c>
      <c r="P4" s="38">
        <f>計算結果!K10+'計算結果 (2)'!K10</f>
        <v>0</v>
      </c>
      <c r="Q4" s="38">
        <f>計算結果!O10+'計算結果 (2)'!O10</f>
        <v>0</v>
      </c>
      <c r="R4" s="38">
        <f>計算結果!H10+'計算結果 (2)'!H10</f>
        <v>0</v>
      </c>
      <c r="S4" s="38">
        <f>計算結果!L10+'計算結果 (2)'!L10</f>
        <v>0</v>
      </c>
      <c r="T4" s="38">
        <f>計算結果!P10+'計算結果 (2)'!P10</f>
        <v>0</v>
      </c>
      <c r="U4" s="38">
        <f>計算結果!Q10+'計算結果 (2)'!Q10</f>
        <v>0</v>
      </c>
      <c r="V4" s="38">
        <f>計算結果!R10+'計算結果 (2)'!R10</f>
        <v>0</v>
      </c>
      <c r="W4" s="3"/>
      <c r="X4" s="3"/>
      <c r="Y4" s="3"/>
    </row>
    <row r="5" spans="1:25">
      <c r="A5" s="3"/>
      <c r="B5" s="16"/>
      <c r="C5" s="20"/>
      <c r="D5" s="6" t="s">
        <v>37</v>
      </c>
      <c r="E5" s="511"/>
      <c r="F5" s="3"/>
      <c r="G5" s="3"/>
      <c r="H5" s="21" t="s">
        <v>42</v>
      </c>
      <c r="I5" s="21" t="s">
        <v>1</v>
      </c>
      <c r="J5" s="38">
        <f>計算結果!I11+'計算結果 (2)'!I11</f>
        <v>0</v>
      </c>
      <c r="K5" s="38">
        <f>計算結果!M11+'計算結果 (2)'!M11</f>
        <v>0</v>
      </c>
      <c r="L5" s="38">
        <f>計算結果!F11+'計算結果 (2)'!F11</f>
        <v>0</v>
      </c>
      <c r="M5" s="38">
        <f>計算結果!J11+'計算結果 (2)'!J11</f>
        <v>0</v>
      </c>
      <c r="N5" s="38">
        <f>計算結果!N11+'計算結果 (2)'!N11</f>
        <v>0</v>
      </c>
      <c r="O5" s="38">
        <f>計算結果!G11+'計算結果 (2)'!G11</f>
        <v>0</v>
      </c>
      <c r="P5" s="38">
        <f>計算結果!K11+'計算結果 (2)'!K11</f>
        <v>0</v>
      </c>
      <c r="Q5" s="38">
        <f>計算結果!O11+'計算結果 (2)'!O11</f>
        <v>0</v>
      </c>
      <c r="R5" s="38">
        <f>計算結果!H11+'計算結果 (2)'!H11</f>
        <v>0</v>
      </c>
      <c r="S5" s="38">
        <f>計算結果!L11+'計算結果 (2)'!L11</f>
        <v>0</v>
      </c>
      <c r="T5" s="38">
        <f>計算結果!P11+'計算結果 (2)'!P11</f>
        <v>0</v>
      </c>
      <c r="U5" s="38">
        <f>計算結果!Q11+'計算結果 (2)'!Q11</f>
        <v>0</v>
      </c>
      <c r="V5" s="38">
        <f>計算結果!R11+'計算結果 (2)'!R11</f>
        <v>0</v>
      </c>
      <c r="W5" s="3"/>
      <c r="X5" s="3"/>
      <c r="Y5" s="3"/>
    </row>
    <row r="6" spans="1:25">
      <c r="A6" s="3"/>
      <c r="B6" s="16"/>
      <c r="C6" s="20"/>
      <c r="D6" s="6" t="s">
        <v>92</v>
      </c>
      <c r="E6" s="511"/>
      <c r="F6" s="3"/>
      <c r="G6" s="3"/>
      <c r="H6" s="21" t="s">
        <v>43</v>
      </c>
      <c r="I6" s="21" t="s">
        <v>2</v>
      </c>
      <c r="J6" s="38">
        <f>計算結果!I12+'計算結果 (2)'!I12</f>
        <v>0</v>
      </c>
      <c r="K6" s="38">
        <f>計算結果!M12+'計算結果 (2)'!M12</f>
        <v>0</v>
      </c>
      <c r="L6" s="38">
        <f>計算結果!F12+'計算結果 (2)'!F12</f>
        <v>0</v>
      </c>
      <c r="M6" s="38">
        <f>計算結果!J12+'計算結果 (2)'!J12</f>
        <v>0</v>
      </c>
      <c r="N6" s="38">
        <f>計算結果!N12+'計算結果 (2)'!N12</f>
        <v>0</v>
      </c>
      <c r="O6" s="38">
        <f>計算結果!G12+'計算結果 (2)'!G12</f>
        <v>0</v>
      </c>
      <c r="P6" s="38">
        <f>計算結果!K12+'計算結果 (2)'!K12</f>
        <v>0</v>
      </c>
      <c r="Q6" s="38">
        <f>計算結果!O12+'計算結果 (2)'!O12</f>
        <v>0</v>
      </c>
      <c r="R6" s="38">
        <f>計算結果!H12+'計算結果 (2)'!H12</f>
        <v>0</v>
      </c>
      <c r="S6" s="38">
        <f>計算結果!L12+'計算結果 (2)'!L12</f>
        <v>0</v>
      </c>
      <c r="T6" s="38">
        <f>計算結果!P12+'計算結果 (2)'!P12</f>
        <v>0</v>
      </c>
      <c r="U6" s="38">
        <f>計算結果!Q12+'計算結果 (2)'!Q12</f>
        <v>0</v>
      </c>
      <c r="V6" s="38">
        <f>計算結果!R12+'計算結果 (2)'!R12</f>
        <v>0</v>
      </c>
      <c r="W6" s="3"/>
      <c r="X6" s="3"/>
      <c r="Y6" s="3"/>
    </row>
    <row r="7" spans="1:25">
      <c r="A7" s="3"/>
      <c r="B7" s="16"/>
      <c r="C7" s="20"/>
      <c r="D7" s="6" t="s">
        <v>91</v>
      </c>
      <c r="E7" s="511"/>
      <c r="F7" s="3"/>
      <c r="G7" s="3"/>
      <c r="H7" s="21" t="s">
        <v>44</v>
      </c>
      <c r="I7" s="21" t="s">
        <v>3</v>
      </c>
      <c r="J7" s="38">
        <f>計算結果!I13+'計算結果 (2)'!I13</f>
        <v>0</v>
      </c>
      <c r="K7" s="38">
        <f>計算結果!M13+'計算結果 (2)'!M13</f>
        <v>0</v>
      </c>
      <c r="L7" s="38">
        <f>計算結果!F13+'計算結果 (2)'!F13</f>
        <v>0</v>
      </c>
      <c r="M7" s="38">
        <f>計算結果!J13+'計算結果 (2)'!J13</f>
        <v>0</v>
      </c>
      <c r="N7" s="38">
        <f>計算結果!N13+'計算結果 (2)'!N13</f>
        <v>0</v>
      </c>
      <c r="O7" s="38">
        <f>計算結果!G13+'計算結果 (2)'!G13</f>
        <v>0</v>
      </c>
      <c r="P7" s="38">
        <f>計算結果!K13+'計算結果 (2)'!K13</f>
        <v>0</v>
      </c>
      <c r="Q7" s="38">
        <f>計算結果!O13+'計算結果 (2)'!O13</f>
        <v>0</v>
      </c>
      <c r="R7" s="38">
        <f>計算結果!H13+'計算結果 (2)'!H13</f>
        <v>0</v>
      </c>
      <c r="S7" s="38">
        <f>計算結果!L13+'計算結果 (2)'!L13</f>
        <v>0</v>
      </c>
      <c r="T7" s="38">
        <f>計算結果!P13+'計算結果 (2)'!P13</f>
        <v>0</v>
      </c>
      <c r="U7" s="38">
        <f>計算結果!Q13+'計算結果 (2)'!Q13</f>
        <v>0</v>
      </c>
      <c r="V7" s="38">
        <f>計算結果!R13+'計算結果 (2)'!R13</f>
        <v>0</v>
      </c>
      <c r="W7" s="3"/>
      <c r="X7" s="3"/>
      <c r="Y7" s="3"/>
    </row>
    <row r="8" spans="1:25">
      <c r="A8" s="3"/>
      <c r="B8" s="16"/>
      <c r="C8" s="20"/>
      <c r="D8" s="6" t="s">
        <v>38</v>
      </c>
      <c r="E8" s="511"/>
      <c r="F8" s="3"/>
      <c r="G8" s="3"/>
      <c r="H8" s="21" t="s">
        <v>45</v>
      </c>
      <c r="I8" s="21" t="s">
        <v>4</v>
      </c>
      <c r="J8" s="38">
        <f>計算結果!I14+'計算結果 (2)'!I14</f>
        <v>0</v>
      </c>
      <c r="K8" s="38">
        <f>計算結果!M14+'計算結果 (2)'!M14</f>
        <v>0</v>
      </c>
      <c r="L8" s="38">
        <f>計算結果!F14+'計算結果 (2)'!F14</f>
        <v>0</v>
      </c>
      <c r="M8" s="38">
        <f>計算結果!J14+'計算結果 (2)'!J14</f>
        <v>0</v>
      </c>
      <c r="N8" s="38">
        <f>計算結果!N14+'計算結果 (2)'!N14</f>
        <v>0</v>
      </c>
      <c r="O8" s="38">
        <f>計算結果!G14+'計算結果 (2)'!G14</f>
        <v>0</v>
      </c>
      <c r="P8" s="38">
        <f>計算結果!K14+'計算結果 (2)'!K14</f>
        <v>0</v>
      </c>
      <c r="Q8" s="38">
        <f>計算結果!O14+'計算結果 (2)'!O14</f>
        <v>0</v>
      </c>
      <c r="R8" s="38">
        <f>計算結果!H14+'計算結果 (2)'!H14</f>
        <v>0</v>
      </c>
      <c r="S8" s="38">
        <f>計算結果!L14+'計算結果 (2)'!L14</f>
        <v>0</v>
      </c>
      <c r="T8" s="38">
        <f>計算結果!P14+'計算結果 (2)'!P14</f>
        <v>0</v>
      </c>
      <c r="U8" s="38">
        <f>計算結果!Q14+'計算結果 (2)'!Q14</f>
        <v>0</v>
      </c>
      <c r="V8" s="38">
        <f>計算結果!R14+'計算結果 (2)'!R14</f>
        <v>0</v>
      </c>
      <c r="W8" s="3"/>
      <c r="X8" s="3"/>
      <c r="Y8" s="3"/>
    </row>
    <row r="9" spans="1:25">
      <c r="A9" s="3"/>
      <c r="B9" s="16"/>
      <c r="C9" s="20"/>
      <c r="D9" s="6" t="s">
        <v>90</v>
      </c>
      <c r="E9" s="511"/>
      <c r="F9" s="3"/>
      <c r="G9" s="3"/>
      <c r="H9" s="21" t="s">
        <v>46</v>
      </c>
      <c r="I9" s="21" t="s">
        <v>5</v>
      </c>
      <c r="J9" s="38">
        <f>計算結果!I15+'計算結果 (2)'!I15</f>
        <v>0</v>
      </c>
      <c r="K9" s="38">
        <f>計算結果!M15+'計算結果 (2)'!M15</f>
        <v>0</v>
      </c>
      <c r="L9" s="38">
        <f>計算結果!F15+'計算結果 (2)'!F15</f>
        <v>0</v>
      </c>
      <c r="M9" s="38">
        <f>計算結果!J15+'計算結果 (2)'!J15</f>
        <v>0</v>
      </c>
      <c r="N9" s="38">
        <f>計算結果!N15+'計算結果 (2)'!N15</f>
        <v>0</v>
      </c>
      <c r="O9" s="38">
        <f>計算結果!G15+'計算結果 (2)'!G15</f>
        <v>0</v>
      </c>
      <c r="P9" s="38">
        <f>計算結果!K15+'計算結果 (2)'!K15</f>
        <v>0</v>
      </c>
      <c r="Q9" s="38">
        <f>計算結果!O15+'計算結果 (2)'!O15</f>
        <v>0</v>
      </c>
      <c r="R9" s="38">
        <f>計算結果!H15+'計算結果 (2)'!H15</f>
        <v>0</v>
      </c>
      <c r="S9" s="38">
        <f>計算結果!L15+'計算結果 (2)'!L15</f>
        <v>0</v>
      </c>
      <c r="T9" s="38">
        <f>計算結果!P15+'計算結果 (2)'!P15</f>
        <v>0</v>
      </c>
      <c r="U9" s="38">
        <f>計算結果!Q15+'計算結果 (2)'!Q15</f>
        <v>0</v>
      </c>
      <c r="V9" s="38">
        <f>計算結果!R15+'計算結果 (2)'!R15</f>
        <v>0</v>
      </c>
      <c r="W9" s="3"/>
      <c r="X9" s="3"/>
      <c r="Y9" s="3"/>
    </row>
    <row r="10" spans="1:25">
      <c r="A10" s="3"/>
      <c r="B10" s="16"/>
      <c r="C10" s="20"/>
      <c r="D10" s="6" t="s">
        <v>89</v>
      </c>
      <c r="E10" s="511"/>
      <c r="F10" s="3"/>
      <c r="G10" s="3"/>
      <c r="H10" s="21" t="s">
        <v>47</v>
      </c>
      <c r="I10" s="21" t="s">
        <v>71</v>
      </c>
      <c r="J10" s="38">
        <f>計算結果!I16+'計算結果 (2)'!I16</f>
        <v>0</v>
      </c>
      <c r="K10" s="38">
        <f>計算結果!M16+'計算結果 (2)'!M16</f>
        <v>0</v>
      </c>
      <c r="L10" s="38">
        <f>計算結果!F16+'計算結果 (2)'!F16</f>
        <v>0</v>
      </c>
      <c r="M10" s="38">
        <f>計算結果!J16+'計算結果 (2)'!J16</f>
        <v>0</v>
      </c>
      <c r="N10" s="38">
        <f>計算結果!N16+'計算結果 (2)'!N16</f>
        <v>0</v>
      </c>
      <c r="O10" s="38">
        <f>計算結果!G16+'計算結果 (2)'!G16</f>
        <v>0</v>
      </c>
      <c r="P10" s="38">
        <f>計算結果!K16+'計算結果 (2)'!K16</f>
        <v>0</v>
      </c>
      <c r="Q10" s="38">
        <f>計算結果!O16+'計算結果 (2)'!O16</f>
        <v>0</v>
      </c>
      <c r="R10" s="38">
        <f>計算結果!H16+'計算結果 (2)'!H16</f>
        <v>0</v>
      </c>
      <c r="S10" s="38">
        <f>計算結果!L16+'計算結果 (2)'!L16</f>
        <v>0</v>
      </c>
      <c r="T10" s="38">
        <f>計算結果!P16+'計算結果 (2)'!P16</f>
        <v>0</v>
      </c>
      <c r="U10" s="38">
        <f>計算結果!Q16+'計算結果 (2)'!Q16</f>
        <v>0</v>
      </c>
      <c r="V10" s="38">
        <f>計算結果!R16+'計算結果 (2)'!R16</f>
        <v>0</v>
      </c>
      <c r="W10" s="3"/>
      <c r="X10" s="3"/>
      <c r="Y10" s="3"/>
    </row>
    <row r="11" spans="1:25">
      <c r="A11" s="3"/>
      <c r="B11" s="16"/>
      <c r="C11" s="20"/>
      <c r="D11" s="6" t="s">
        <v>39</v>
      </c>
      <c r="E11" s="511"/>
      <c r="F11" s="3"/>
      <c r="G11" s="3"/>
      <c r="H11" s="21" t="s">
        <v>48</v>
      </c>
      <c r="I11" s="21" t="s">
        <v>6</v>
      </c>
      <c r="J11" s="38">
        <f>計算結果!I17+'計算結果 (2)'!I17</f>
        <v>0</v>
      </c>
      <c r="K11" s="38">
        <f>計算結果!M17+'計算結果 (2)'!M17</f>
        <v>0</v>
      </c>
      <c r="L11" s="38">
        <f>計算結果!F17+'計算結果 (2)'!F17</f>
        <v>0</v>
      </c>
      <c r="M11" s="38">
        <f>計算結果!J17+'計算結果 (2)'!J17</f>
        <v>0</v>
      </c>
      <c r="N11" s="38">
        <f>計算結果!N17+'計算結果 (2)'!N17</f>
        <v>0</v>
      </c>
      <c r="O11" s="38">
        <f>計算結果!G17+'計算結果 (2)'!G17</f>
        <v>0</v>
      </c>
      <c r="P11" s="38">
        <f>計算結果!K17+'計算結果 (2)'!K17</f>
        <v>0</v>
      </c>
      <c r="Q11" s="38">
        <f>計算結果!O17+'計算結果 (2)'!O17</f>
        <v>0</v>
      </c>
      <c r="R11" s="38">
        <f>計算結果!H17+'計算結果 (2)'!H17</f>
        <v>0</v>
      </c>
      <c r="S11" s="38">
        <f>計算結果!L17+'計算結果 (2)'!L17</f>
        <v>0</v>
      </c>
      <c r="T11" s="38">
        <f>計算結果!P17+'計算結果 (2)'!P17</f>
        <v>0</v>
      </c>
      <c r="U11" s="38">
        <f>計算結果!Q17+'計算結果 (2)'!Q17</f>
        <v>0</v>
      </c>
      <c r="V11" s="38">
        <f>計算結果!R17+'計算結果 (2)'!R17</f>
        <v>0</v>
      </c>
      <c r="W11" s="3"/>
      <c r="X11" s="3"/>
      <c r="Y11" s="3"/>
    </row>
    <row r="12" spans="1:25">
      <c r="A12" s="3"/>
      <c r="B12" s="16"/>
      <c r="C12" s="20"/>
      <c r="D12" s="14" t="s">
        <v>88</v>
      </c>
      <c r="E12" s="512"/>
      <c r="F12" s="3"/>
      <c r="G12" s="3"/>
      <c r="H12" s="21" t="s">
        <v>49</v>
      </c>
      <c r="I12" s="21" t="s">
        <v>7</v>
      </c>
      <c r="J12" s="38">
        <f>計算結果!I18+'計算結果 (2)'!I18</f>
        <v>0</v>
      </c>
      <c r="K12" s="38">
        <f>計算結果!M18+'計算結果 (2)'!M18</f>
        <v>0</v>
      </c>
      <c r="L12" s="38">
        <f>計算結果!F18+'計算結果 (2)'!F18</f>
        <v>0</v>
      </c>
      <c r="M12" s="38">
        <f>計算結果!J18+'計算結果 (2)'!J18</f>
        <v>0</v>
      </c>
      <c r="N12" s="38">
        <f>計算結果!N18+'計算結果 (2)'!N18</f>
        <v>0</v>
      </c>
      <c r="O12" s="38">
        <f>計算結果!G18+'計算結果 (2)'!G18</f>
        <v>0</v>
      </c>
      <c r="P12" s="38">
        <f>計算結果!K18+'計算結果 (2)'!K18</f>
        <v>0</v>
      </c>
      <c r="Q12" s="38">
        <f>計算結果!O18+'計算結果 (2)'!O18</f>
        <v>0</v>
      </c>
      <c r="R12" s="38">
        <f>計算結果!H18+'計算結果 (2)'!H18</f>
        <v>0</v>
      </c>
      <c r="S12" s="38">
        <f>計算結果!L18+'計算結果 (2)'!L18</f>
        <v>0</v>
      </c>
      <c r="T12" s="38">
        <f>計算結果!P18+'計算結果 (2)'!P18</f>
        <v>0</v>
      </c>
      <c r="U12" s="38">
        <f>計算結果!Q18+'計算結果 (2)'!Q18</f>
        <v>0</v>
      </c>
      <c r="V12" s="38">
        <f>計算結果!R18+'計算結果 (2)'!R18</f>
        <v>0</v>
      </c>
      <c r="W12" s="3"/>
      <c r="X12" s="3"/>
      <c r="Y12" s="3"/>
    </row>
    <row r="13" spans="1:25">
      <c r="A13" s="3"/>
      <c r="B13" s="16"/>
      <c r="C13" s="19" t="s">
        <v>87</v>
      </c>
      <c r="D13" s="18"/>
      <c r="E13" s="17">
        <f>SUM(E14:E16)</f>
        <v>0</v>
      </c>
      <c r="F13" s="3"/>
      <c r="G13" s="3"/>
      <c r="H13" s="21" t="s">
        <v>50</v>
      </c>
      <c r="I13" s="21" t="s">
        <v>8</v>
      </c>
      <c r="J13" s="38">
        <f>計算結果!I19+'計算結果 (2)'!I19</f>
        <v>0</v>
      </c>
      <c r="K13" s="38">
        <f>計算結果!M19+'計算結果 (2)'!M19</f>
        <v>0</v>
      </c>
      <c r="L13" s="38">
        <f>計算結果!F19+'計算結果 (2)'!F19</f>
        <v>0</v>
      </c>
      <c r="M13" s="38">
        <f>計算結果!J19+'計算結果 (2)'!J19</f>
        <v>0</v>
      </c>
      <c r="N13" s="38">
        <f>計算結果!N19+'計算結果 (2)'!N19</f>
        <v>0</v>
      </c>
      <c r="O13" s="38">
        <f>計算結果!G19+'計算結果 (2)'!G19</f>
        <v>0</v>
      </c>
      <c r="P13" s="38">
        <f>計算結果!K19+'計算結果 (2)'!K19</f>
        <v>0</v>
      </c>
      <c r="Q13" s="38">
        <f>計算結果!O19+'計算結果 (2)'!O19</f>
        <v>0</v>
      </c>
      <c r="R13" s="38">
        <f>計算結果!H19+'計算結果 (2)'!H19</f>
        <v>0</v>
      </c>
      <c r="S13" s="38">
        <f>計算結果!L19+'計算結果 (2)'!L19</f>
        <v>0</v>
      </c>
      <c r="T13" s="38">
        <f>計算結果!P19+'計算結果 (2)'!P19</f>
        <v>0</v>
      </c>
      <c r="U13" s="38">
        <f>計算結果!Q19+'計算結果 (2)'!Q19</f>
        <v>0</v>
      </c>
      <c r="V13" s="38">
        <f>計算結果!R19+'計算結果 (2)'!R19</f>
        <v>0</v>
      </c>
      <c r="W13" s="3"/>
      <c r="X13" s="3"/>
      <c r="Y13" s="3"/>
    </row>
    <row r="14" spans="1:25">
      <c r="A14" s="3"/>
      <c r="B14" s="16"/>
      <c r="C14" s="15"/>
      <c r="D14" s="6" t="s">
        <v>86</v>
      </c>
      <c r="E14" s="511"/>
      <c r="F14" s="3"/>
      <c r="G14" s="3"/>
      <c r="H14" s="21" t="s">
        <v>51</v>
      </c>
      <c r="I14" s="21" t="s">
        <v>9</v>
      </c>
      <c r="J14" s="38">
        <f>計算結果!I20+'計算結果 (2)'!I20</f>
        <v>0</v>
      </c>
      <c r="K14" s="38">
        <f>計算結果!M20+'計算結果 (2)'!M20</f>
        <v>0</v>
      </c>
      <c r="L14" s="38">
        <f>計算結果!F20+'計算結果 (2)'!F20</f>
        <v>0</v>
      </c>
      <c r="M14" s="38">
        <f>計算結果!J20+'計算結果 (2)'!J20</f>
        <v>0</v>
      </c>
      <c r="N14" s="38">
        <f>計算結果!N20+'計算結果 (2)'!N20</f>
        <v>0</v>
      </c>
      <c r="O14" s="38">
        <f>計算結果!G20+'計算結果 (2)'!G20</f>
        <v>0</v>
      </c>
      <c r="P14" s="38">
        <f>計算結果!K20+'計算結果 (2)'!K20</f>
        <v>0</v>
      </c>
      <c r="Q14" s="38">
        <f>計算結果!O20+'計算結果 (2)'!O20</f>
        <v>0</v>
      </c>
      <c r="R14" s="38">
        <f>計算結果!H20+'計算結果 (2)'!H20</f>
        <v>0</v>
      </c>
      <c r="S14" s="38">
        <f>計算結果!L20+'計算結果 (2)'!L20</f>
        <v>0</v>
      </c>
      <c r="T14" s="38">
        <f>計算結果!P20+'計算結果 (2)'!P20</f>
        <v>0</v>
      </c>
      <c r="U14" s="38">
        <f>計算結果!Q20+'計算結果 (2)'!Q20</f>
        <v>0</v>
      </c>
      <c r="V14" s="38">
        <f>計算結果!R20+'計算結果 (2)'!R20</f>
        <v>0</v>
      </c>
      <c r="W14" s="3"/>
      <c r="X14" s="3"/>
      <c r="Y14" s="3"/>
    </row>
    <row r="15" spans="1:25">
      <c r="A15" s="3"/>
      <c r="B15" s="16"/>
      <c r="C15" s="15"/>
      <c r="D15" s="6" t="s">
        <v>85</v>
      </c>
      <c r="E15" s="511"/>
      <c r="F15" s="3"/>
      <c r="G15" s="3"/>
      <c r="H15" s="21" t="s">
        <v>52</v>
      </c>
      <c r="I15" s="21" t="s">
        <v>64</v>
      </c>
      <c r="J15" s="38">
        <f>計算結果!I21+'計算結果 (2)'!I21</f>
        <v>0</v>
      </c>
      <c r="K15" s="38">
        <f>計算結果!M21+'計算結果 (2)'!M21</f>
        <v>0</v>
      </c>
      <c r="L15" s="38">
        <f>計算結果!F21+'計算結果 (2)'!F21</f>
        <v>0</v>
      </c>
      <c r="M15" s="38">
        <f>計算結果!J21+'計算結果 (2)'!J21</f>
        <v>0</v>
      </c>
      <c r="N15" s="38">
        <f>計算結果!N21+'計算結果 (2)'!N21</f>
        <v>0</v>
      </c>
      <c r="O15" s="38">
        <f>計算結果!G21+'計算結果 (2)'!G21</f>
        <v>0</v>
      </c>
      <c r="P15" s="38">
        <f>計算結果!K21+'計算結果 (2)'!K21</f>
        <v>0</v>
      </c>
      <c r="Q15" s="38">
        <f>計算結果!O21+'計算結果 (2)'!O21</f>
        <v>0</v>
      </c>
      <c r="R15" s="38">
        <f>計算結果!H21+'計算結果 (2)'!H21</f>
        <v>0</v>
      </c>
      <c r="S15" s="38">
        <f>計算結果!L21+'計算結果 (2)'!L21</f>
        <v>0</v>
      </c>
      <c r="T15" s="38">
        <f>計算結果!P21+'計算結果 (2)'!P21</f>
        <v>0</v>
      </c>
      <c r="U15" s="38">
        <f>計算結果!Q21+'計算結果 (2)'!Q21</f>
        <v>0</v>
      </c>
      <c r="V15" s="38">
        <f>計算結果!R21+'計算結果 (2)'!R21</f>
        <v>0</v>
      </c>
      <c r="W15" s="3"/>
      <c r="X15" s="3"/>
      <c r="Y15" s="3"/>
    </row>
    <row r="16" spans="1:25">
      <c r="A16" s="3"/>
      <c r="B16" s="16"/>
      <c r="C16" s="15"/>
      <c r="D16" s="14" t="s">
        <v>84</v>
      </c>
      <c r="E16" s="512"/>
      <c r="F16" s="3"/>
      <c r="G16" s="3"/>
      <c r="H16" s="21" t="s">
        <v>53</v>
      </c>
      <c r="I16" s="21" t="s">
        <v>65</v>
      </c>
      <c r="J16" s="38">
        <f>計算結果!I22+'計算結果 (2)'!I22</f>
        <v>0</v>
      </c>
      <c r="K16" s="38">
        <f>計算結果!M22+'計算結果 (2)'!M22</f>
        <v>0</v>
      </c>
      <c r="L16" s="38">
        <f>計算結果!F22+'計算結果 (2)'!F22</f>
        <v>0</v>
      </c>
      <c r="M16" s="38">
        <f>計算結果!J22+'計算結果 (2)'!J22</f>
        <v>0</v>
      </c>
      <c r="N16" s="38">
        <f>計算結果!N22+'計算結果 (2)'!N22</f>
        <v>0</v>
      </c>
      <c r="O16" s="38">
        <f>計算結果!G22+'計算結果 (2)'!G22</f>
        <v>0</v>
      </c>
      <c r="P16" s="38">
        <f>計算結果!K22+'計算結果 (2)'!K22</f>
        <v>0</v>
      </c>
      <c r="Q16" s="38">
        <f>計算結果!O22+'計算結果 (2)'!O22</f>
        <v>0</v>
      </c>
      <c r="R16" s="38">
        <f>計算結果!H22+'計算結果 (2)'!H22</f>
        <v>0</v>
      </c>
      <c r="S16" s="38">
        <f>計算結果!L22+'計算結果 (2)'!L22</f>
        <v>0</v>
      </c>
      <c r="T16" s="38">
        <f>計算結果!P22+'計算結果 (2)'!P22</f>
        <v>0</v>
      </c>
      <c r="U16" s="38">
        <f>計算結果!Q22+'計算結果 (2)'!Q22</f>
        <v>0</v>
      </c>
      <c r="V16" s="38">
        <f>計算結果!R22+'計算結果 (2)'!R22</f>
        <v>0</v>
      </c>
      <c r="W16" s="3"/>
      <c r="X16" s="3"/>
      <c r="Y16" s="3"/>
    </row>
    <row r="17" spans="1:25">
      <c r="A17" s="3"/>
      <c r="B17" s="13" t="s">
        <v>83</v>
      </c>
      <c r="C17" s="12"/>
      <c r="D17" s="12"/>
      <c r="E17" s="11">
        <f>SUM(E18:E24)</f>
        <v>0</v>
      </c>
      <c r="F17" s="3"/>
      <c r="G17" s="3"/>
      <c r="H17" s="21" t="s">
        <v>54</v>
      </c>
      <c r="I17" s="21" t="s">
        <v>66</v>
      </c>
      <c r="J17" s="38">
        <f>計算結果!I23+'計算結果 (2)'!I23</f>
        <v>0</v>
      </c>
      <c r="K17" s="38">
        <f>計算結果!M23+'計算結果 (2)'!M23</f>
        <v>0</v>
      </c>
      <c r="L17" s="38">
        <f>計算結果!F23+'計算結果 (2)'!F23</f>
        <v>0</v>
      </c>
      <c r="M17" s="38">
        <f>計算結果!J23+'計算結果 (2)'!J23</f>
        <v>0</v>
      </c>
      <c r="N17" s="38">
        <f>計算結果!N23+'計算結果 (2)'!N23</f>
        <v>0</v>
      </c>
      <c r="O17" s="38">
        <f>計算結果!G23+'計算結果 (2)'!G23</f>
        <v>0</v>
      </c>
      <c r="P17" s="38">
        <f>計算結果!K23+'計算結果 (2)'!K23</f>
        <v>0</v>
      </c>
      <c r="Q17" s="38">
        <f>計算結果!O23+'計算結果 (2)'!O23</f>
        <v>0</v>
      </c>
      <c r="R17" s="38">
        <f>計算結果!H23+'計算結果 (2)'!H23</f>
        <v>0</v>
      </c>
      <c r="S17" s="38">
        <f>計算結果!L23+'計算結果 (2)'!L23</f>
        <v>0</v>
      </c>
      <c r="T17" s="38">
        <f>計算結果!P23+'計算結果 (2)'!P23</f>
        <v>0</v>
      </c>
      <c r="U17" s="38">
        <f>計算結果!Q23+'計算結果 (2)'!Q23</f>
        <v>0</v>
      </c>
      <c r="V17" s="38">
        <f>計算結果!R23+'計算結果 (2)'!R23</f>
        <v>0</v>
      </c>
      <c r="W17" s="3"/>
      <c r="X17" s="3"/>
      <c r="Y17" s="3"/>
    </row>
    <row r="18" spans="1:25">
      <c r="A18" s="3"/>
      <c r="B18" s="10"/>
      <c r="C18" s="8" t="s">
        <v>82</v>
      </c>
      <c r="D18" s="7"/>
      <c r="E18" s="511"/>
      <c r="F18" s="3"/>
      <c r="G18" s="3"/>
      <c r="H18" s="21" t="s">
        <v>55</v>
      </c>
      <c r="I18" s="21" t="s">
        <v>11</v>
      </c>
      <c r="J18" s="38">
        <f>計算結果!I24+'計算結果 (2)'!I24</f>
        <v>0</v>
      </c>
      <c r="K18" s="38">
        <f>計算結果!M24+'計算結果 (2)'!M24</f>
        <v>0</v>
      </c>
      <c r="L18" s="38">
        <f>計算結果!F24+'計算結果 (2)'!F24</f>
        <v>0</v>
      </c>
      <c r="M18" s="38">
        <f>計算結果!J24+'計算結果 (2)'!J24</f>
        <v>0</v>
      </c>
      <c r="N18" s="38">
        <f>計算結果!N24+'計算結果 (2)'!N24</f>
        <v>0</v>
      </c>
      <c r="O18" s="38">
        <f>計算結果!G24+'計算結果 (2)'!G24</f>
        <v>0</v>
      </c>
      <c r="P18" s="38">
        <f>計算結果!K24+'計算結果 (2)'!K24</f>
        <v>0</v>
      </c>
      <c r="Q18" s="38">
        <f>計算結果!O24+'計算結果 (2)'!O24</f>
        <v>0</v>
      </c>
      <c r="R18" s="38">
        <f>計算結果!H24+'計算結果 (2)'!H24</f>
        <v>0</v>
      </c>
      <c r="S18" s="38">
        <f>計算結果!L24+'計算結果 (2)'!L24</f>
        <v>0</v>
      </c>
      <c r="T18" s="38">
        <f>計算結果!P24+'計算結果 (2)'!P24</f>
        <v>0</v>
      </c>
      <c r="U18" s="38">
        <f>計算結果!Q24+'計算結果 (2)'!Q24</f>
        <v>0</v>
      </c>
      <c r="V18" s="38">
        <f>計算結果!R24+'計算結果 (2)'!R24</f>
        <v>0</v>
      </c>
      <c r="W18" s="3"/>
      <c r="X18" s="3"/>
      <c r="Y18" s="3"/>
    </row>
    <row r="19" spans="1:25">
      <c r="A19" s="3"/>
      <c r="B19" s="10"/>
      <c r="C19" s="8" t="s">
        <v>81</v>
      </c>
      <c r="D19" s="7"/>
      <c r="E19" s="511"/>
      <c r="F19" s="3"/>
      <c r="G19" s="3"/>
      <c r="H19" s="21" t="s">
        <v>56</v>
      </c>
      <c r="I19" s="510" t="s">
        <v>678</v>
      </c>
      <c r="J19" s="38">
        <f>計算結果!I25+'計算結果 (2)'!I25</f>
        <v>0</v>
      </c>
      <c r="K19" s="38">
        <f>計算結果!M25+'計算結果 (2)'!M25</f>
        <v>0</v>
      </c>
      <c r="L19" s="38">
        <f>計算結果!F25+'計算結果 (2)'!F25</f>
        <v>0</v>
      </c>
      <c r="M19" s="38">
        <f>計算結果!J25+'計算結果 (2)'!J25</f>
        <v>0</v>
      </c>
      <c r="N19" s="38">
        <f>計算結果!N25+'計算結果 (2)'!N25</f>
        <v>0</v>
      </c>
      <c r="O19" s="38">
        <f>計算結果!G25+'計算結果 (2)'!G25</f>
        <v>0</v>
      </c>
      <c r="P19" s="38">
        <f>計算結果!K25+'計算結果 (2)'!K25</f>
        <v>0</v>
      </c>
      <c r="Q19" s="38">
        <f>計算結果!O25+'計算結果 (2)'!O25</f>
        <v>0</v>
      </c>
      <c r="R19" s="38">
        <f>計算結果!H25+'計算結果 (2)'!H25</f>
        <v>0</v>
      </c>
      <c r="S19" s="38">
        <f>計算結果!L25+'計算結果 (2)'!L25</f>
        <v>0</v>
      </c>
      <c r="T19" s="38">
        <f>計算結果!P25+'計算結果 (2)'!P25</f>
        <v>0</v>
      </c>
      <c r="U19" s="38">
        <f>計算結果!Q25+'計算結果 (2)'!Q25</f>
        <v>0</v>
      </c>
      <c r="V19" s="38">
        <f>計算結果!R25+'計算結果 (2)'!R25</f>
        <v>0</v>
      </c>
      <c r="W19" s="3"/>
      <c r="X19" s="3"/>
      <c r="Y19" s="3"/>
    </row>
    <row r="20" spans="1:25">
      <c r="A20" s="3"/>
      <c r="B20" s="10"/>
      <c r="C20" s="8" t="s">
        <v>80</v>
      </c>
      <c r="D20" s="7"/>
      <c r="E20" s="511"/>
      <c r="F20" s="3"/>
      <c r="G20" s="3"/>
      <c r="H20" s="21" t="s">
        <v>57</v>
      </c>
      <c r="I20" s="21" t="s">
        <v>72</v>
      </c>
      <c r="J20" s="38">
        <f>計算結果!I26+'計算結果 (2)'!I26</f>
        <v>0</v>
      </c>
      <c r="K20" s="38">
        <f>計算結果!M26+'計算結果 (2)'!M26</f>
        <v>0</v>
      </c>
      <c r="L20" s="38">
        <f>計算結果!F26+'計算結果 (2)'!F26</f>
        <v>0</v>
      </c>
      <c r="M20" s="38">
        <f>計算結果!J26+'計算結果 (2)'!J26</f>
        <v>0</v>
      </c>
      <c r="N20" s="38">
        <f>計算結果!N26+'計算結果 (2)'!N26</f>
        <v>0</v>
      </c>
      <c r="O20" s="38">
        <f>計算結果!G26+'計算結果 (2)'!G26</f>
        <v>0</v>
      </c>
      <c r="P20" s="38">
        <f>計算結果!K26+'計算結果 (2)'!K26</f>
        <v>0</v>
      </c>
      <c r="Q20" s="38">
        <f>計算結果!O26+'計算結果 (2)'!O26</f>
        <v>0</v>
      </c>
      <c r="R20" s="38">
        <f>計算結果!H26+'計算結果 (2)'!H26</f>
        <v>0</v>
      </c>
      <c r="S20" s="38">
        <f>計算結果!L26+'計算結果 (2)'!L26</f>
        <v>0</v>
      </c>
      <c r="T20" s="38">
        <f>計算結果!P26+'計算結果 (2)'!P26</f>
        <v>0</v>
      </c>
      <c r="U20" s="38">
        <f>計算結果!Q26+'計算結果 (2)'!Q26</f>
        <v>0</v>
      </c>
      <c r="V20" s="38">
        <f>計算結果!R26+'計算結果 (2)'!R26</f>
        <v>0</v>
      </c>
      <c r="W20" s="3"/>
      <c r="X20" s="3"/>
      <c r="Y20" s="3"/>
    </row>
    <row r="21" spans="1:25">
      <c r="A21" s="3"/>
      <c r="B21" s="10"/>
      <c r="C21" s="8" t="s">
        <v>79</v>
      </c>
      <c r="D21" s="7"/>
      <c r="E21" s="511"/>
      <c r="F21" s="3"/>
      <c r="G21" s="3"/>
      <c r="H21" s="21" t="s">
        <v>58</v>
      </c>
      <c r="I21" s="21" t="s">
        <v>12</v>
      </c>
      <c r="J21" s="38">
        <f>計算結果!I27+'計算結果 (2)'!I27</f>
        <v>0</v>
      </c>
      <c r="K21" s="38">
        <f>計算結果!M27+'計算結果 (2)'!M27</f>
        <v>0</v>
      </c>
      <c r="L21" s="38">
        <f>計算結果!F27+'計算結果 (2)'!F27</f>
        <v>0</v>
      </c>
      <c r="M21" s="38">
        <f>計算結果!J27+'計算結果 (2)'!J27</f>
        <v>0</v>
      </c>
      <c r="N21" s="38">
        <f>計算結果!N27+'計算結果 (2)'!N27</f>
        <v>0</v>
      </c>
      <c r="O21" s="38">
        <f>計算結果!G27+'計算結果 (2)'!G27</f>
        <v>0</v>
      </c>
      <c r="P21" s="38">
        <f>計算結果!K27+'計算結果 (2)'!K27</f>
        <v>0</v>
      </c>
      <c r="Q21" s="38">
        <f>計算結果!O27+'計算結果 (2)'!O27</f>
        <v>0</v>
      </c>
      <c r="R21" s="38">
        <f>計算結果!H27+'計算結果 (2)'!H27</f>
        <v>0</v>
      </c>
      <c r="S21" s="38">
        <f>計算結果!L27+'計算結果 (2)'!L27</f>
        <v>0</v>
      </c>
      <c r="T21" s="38">
        <f>計算結果!P27+'計算結果 (2)'!P27</f>
        <v>0</v>
      </c>
      <c r="U21" s="38">
        <f>計算結果!Q27+'計算結果 (2)'!Q27</f>
        <v>0</v>
      </c>
      <c r="V21" s="38">
        <f>計算結果!R27+'計算結果 (2)'!R27</f>
        <v>0</v>
      </c>
      <c r="W21" s="3"/>
      <c r="X21" s="3"/>
      <c r="Y21" s="3"/>
    </row>
    <row r="22" spans="1:25">
      <c r="A22" s="3"/>
      <c r="B22" s="10"/>
      <c r="C22" s="8" t="s">
        <v>78</v>
      </c>
      <c r="D22" s="7"/>
      <c r="E22" s="511"/>
      <c r="F22" s="3"/>
      <c r="G22" s="3"/>
      <c r="H22" s="21" t="s">
        <v>59</v>
      </c>
      <c r="I22" s="21" t="s">
        <v>13</v>
      </c>
      <c r="J22" s="38">
        <f>計算結果!I28+'計算結果 (2)'!I28</f>
        <v>0</v>
      </c>
      <c r="K22" s="38">
        <f>計算結果!M28+'計算結果 (2)'!M28</f>
        <v>0</v>
      </c>
      <c r="L22" s="38">
        <f>計算結果!F28+'計算結果 (2)'!F28</f>
        <v>0</v>
      </c>
      <c r="M22" s="38">
        <f>計算結果!J28+'計算結果 (2)'!J28</f>
        <v>0</v>
      </c>
      <c r="N22" s="38">
        <f>計算結果!N28+'計算結果 (2)'!N28</f>
        <v>0</v>
      </c>
      <c r="O22" s="38">
        <f>計算結果!G28+'計算結果 (2)'!G28</f>
        <v>0</v>
      </c>
      <c r="P22" s="38">
        <f>計算結果!K28+'計算結果 (2)'!K28</f>
        <v>0</v>
      </c>
      <c r="Q22" s="38">
        <f>計算結果!O28+'計算結果 (2)'!O28</f>
        <v>0</v>
      </c>
      <c r="R22" s="38">
        <f>計算結果!H28+'計算結果 (2)'!H28</f>
        <v>0</v>
      </c>
      <c r="S22" s="38">
        <f>計算結果!L28+'計算結果 (2)'!L28</f>
        <v>0</v>
      </c>
      <c r="T22" s="38">
        <f>計算結果!P28+'計算結果 (2)'!P28</f>
        <v>0</v>
      </c>
      <c r="U22" s="38">
        <f>計算結果!Q28+'計算結果 (2)'!Q28</f>
        <v>0</v>
      </c>
      <c r="V22" s="38">
        <f>計算結果!R28+'計算結果 (2)'!R28</f>
        <v>0</v>
      </c>
      <c r="W22" s="3"/>
      <c r="X22" s="3"/>
      <c r="Y22" s="3"/>
    </row>
    <row r="23" spans="1:25">
      <c r="A23" s="3"/>
      <c r="B23" s="10"/>
      <c r="C23" s="8" t="s">
        <v>77</v>
      </c>
      <c r="D23" s="7"/>
      <c r="E23" s="511"/>
      <c r="F23" s="3"/>
      <c r="G23" s="3"/>
      <c r="H23" s="21" t="s">
        <v>344</v>
      </c>
      <c r="I23" s="21" t="s">
        <v>14</v>
      </c>
      <c r="J23" s="38">
        <f>計算結果!I29+'計算結果 (2)'!I29</f>
        <v>0</v>
      </c>
      <c r="K23" s="38">
        <f>計算結果!M29+'計算結果 (2)'!M29</f>
        <v>0</v>
      </c>
      <c r="L23" s="38">
        <f>計算結果!F29+'計算結果 (2)'!F29</f>
        <v>0</v>
      </c>
      <c r="M23" s="38">
        <f>計算結果!J29+'計算結果 (2)'!J29</f>
        <v>0</v>
      </c>
      <c r="N23" s="38">
        <f>計算結果!N29+'計算結果 (2)'!N29</f>
        <v>0</v>
      </c>
      <c r="O23" s="38">
        <f>計算結果!G29+'計算結果 (2)'!G29</f>
        <v>0</v>
      </c>
      <c r="P23" s="38">
        <f>計算結果!K29+'計算結果 (2)'!K29</f>
        <v>0</v>
      </c>
      <c r="Q23" s="38">
        <f>計算結果!O29+'計算結果 (2)'!O29</f>
        <v>0</v>
      </c>
      <c r="R23" s="38">
        <f>計算結果!H29+'計算結果 (2)'!H29</f>
        <v>0</v>
      </c>
      <c r="S23" s="38">
        <f>計算結果!L29+'計算結果 (2)'!L29</f>
        <v>0</v>
      </c>
      <c r="T23" s="38">
        <f>計算結果!P29+'計算結果 (2)'!P29</f>
        <v>0</v>
      </c>
      <c r="U23" s="38">
        <f>計算結果!Q29+'計算結果 (2)'!Q29</f>
        <v>0</v>
      </c>
      <c r="V23" s="38">
        <f>計算結果!R29+'計算結果 (2)'!R29</f>
        <v>0</v>
      </c>
      <c r="W23" s="3"/>
      <c r="X23" s="3"/>
      <c r="Y23" s="3"/>
    </row>
    <row r="24" spans="1:25">
      <c r="A24" s="3"/>
      <c r="B24" s="9"/>
      <c r="C24" s="8" t="s">
        <v>76</v>
      </c>
      <c r="D24" s="7"/>
      <c r="E24" s="511"/>
      <c r="F24" s="3"/>
      <c r="G24" s="3"/>
      <c r="H24" s="21" t="s">
        <v>343</v>
      </c>
      <c r="I24" s="21" t="s">
        <v>15</v>
      </c>
      <c r="J24" s="38">
        <f>計算結果!I30+'計算結果 (2)'!I30</f>
        <v>0</v>
      </c>
      <c r="K24" s="38">
        <f>計算結果!M30+'計算結果 (2)'!M30</f>
        <v>0</v>
      </c>
      <c r="L24" s="38">
        <f>計算結果!F30+'計算結果 (2)'!F30</f>
        <v>0</v>
      </c>
      <c r="M24" s="38">
        <f>計算結果!J30+'計算結果 (2)'!J30</f>
        <v>0</v>
      </c>
      <c r="N24" s="38">
        <f>計算結果!N30+'計算結果 (2)'!N30</f>
        <v>0</v>
      </c>
      <c r="O24" s="38">
        <f>計算結果!G30+'計算結果 (2)'!G30</f>
        <v>0</v>
      </c>
      <c r="P24" s="38">
        <f>計算結果!K30+'計算結果 (2)'!K30</f>
        <v>0</v>
      </c>
      <c r="Q24" s="38">
        <f>計算結果!O30+'計算結果 (2)'!O30</f>
        <v>0</v>
      </c>
      <c r="R24" s="38">
        <f>計算結果!H30+'計算結果 (2)'!H30</f>
        <v>0</v>
      </c>
      <c r="S24" s="38">
        <f>計算結果!L30+'計算結果 (2)'!L30</f>
        <v>0</v>
      </c>
      <c r="T24" s="38">
        <f>計算結果!P30+'計算結果 (2)'!P30</f>
        <v>0</v>
      </c>
      <c r="U24" s="38">
        <f>計算結果!Q30+'計算結果 (2)'!Q30</f>
        <v>0</v>
      </c>
      <c r="V24" s="38">
        <f>計算結果!R30+'計算結果 (2)'!R30</f>
        <v>0</v>
      </c>
      <c r="W24" s="3"/>
      <c r="X24" s="3"/>
      <c r="Y24" s="3"/>
    </row>
    <row r="25" spans="1:25">
      <c r="A25" s="3"/>
      <c r="B25" s="5" t="s">
        <v>75</v>
      </c>
      <c r="C25" s="4"/>
      <c r="D25" s="4"/>
      <c r="E25" s="2">
        <f>SUM(E3,E17)</f>
        <v>0</v>
      </c>
      <c r="F25" s="3"/>
      <c r="G25" s="3"/>
      <c r="H25" s="21" t="s">
        <v>342</v>
      </c>
      <c r="I25" s="21" t="s">
        <v>26</v>
      </c>
      <c r="J25" s="38">
        <f>計算結果!I31+'計算結果 (2)'!I31</f>
        <v>0</v>
      </c>
      <c r="K25" s="38">
        <f>計算結果!M31+'計算結果 (2)'!M31</f>
        <v>0</v>
      </c>
      <c r="L25" s="38">
        <f>計算結果!F31+'計算結果 (2)'!F31</f>
        <v>0</v>
      </c>
      <c r="M25" s="38">
        <f>計算結果!J31+'計算結果 (2)'!J31</f>
        <v>0</v>
      </c>
      <c r="N25" s="38">
        <f>計算結果!N31+'計算結果 (2)'!N31</f>
        <v>0</v>
      </c>
      <c r="O25" s="38">
        <f>計算結果!G31+'計算結果 (2)'!G31</f>
        <v>0</v>
      </c>
      <c r="P25" s="38">
        <f>計算結果!K31+'計算結果 (2)'!K31</f>
        <v>0</v>
      </c>
      <c r="Q25" s="38">
        <f>計算結果!O31+'計算結果 (2)'!O31</f>
        <v>0</v>
      </c>
      <c r="R25" s="38">
        <f>計算結果!H31+'計算結果 (2)'!H31</f>
        <v>0</v>
      </c>
      <c r="S25" s="38">
        <f>計算結果!L31+'計算結果 (2)'!L31</f>
        <v>0</v>
      </c>
      <c r="T25" s="38">
        <f>計算結果!P31+'計算結果 (2)'!P31</f>
        <v>0</v>
      </c>
      <c r="U25" s="38">
        <f>計算結果!Q31+'計算結果 (2)'!Q31</f>
        <v>0</v>
      </c>
      <c r="V25" s="38">
        <f>計算結果!R31+'計算結果 (2)'!R31</f>
        <v>0</v>
      </c>
      <c r="W25" s="3"/>
      <c r="X25" s="3"/>
      <c r="Y25" s="3"/>
    </row>
    <row r="26" spans="1:25">
      <c r="A26" s="3"/>
      <c r="B26" s="3"/>
      <c r="C26" s="3"/>
      <c r="D26" s="3"/>
      <c r="E26" s="3"/>
      <c r="F26" s="3"/>
      <c r="G26" s="3"/>
      <c r="H26" s="21" t="s">
        <v>341</v>
      </c>
      <c r="I26" s="21" t="s">
        <v>27</v>
      </c>
      <c r="J26" s="38">
        <f>計算結果!I32+'計算結果 (2)'!I32</f>
        <v>0</v>
      </c>
      <c r="K26" s="38">
        <f>計算結果!M32+'計算結果 (2)'!M32</f>
        <v>0</v>
      </c>
      <c r="L26" s="38">
        <f>計算結果!F32+'計算結果 (2)'!F32</f>
        <v>0</v>
      </c>
      <c r="M26" s="38">
        <f>計算結果!J32+'計算結果 (2)'!J32</f>
        <v>0</v>
      </c>
      <c r="N26" s="38">
        <f>計算結果!N32+'計算結果 (2)'!N32</f>
        <v>0</v>
      </c>
      <c r="O26" s="38">
        <f>計算結果!G32+'計算結果 (2)'!G32</f>
        <v>0</v>
      </c>
      <c r="P26" s="38">
        <f>計算結果!K32+'計算結果 (2)'!K32</f>
        <v>0</v>
      </c>
      <c r="Q26" s="38">
        <f>計算結果!O32+'計算結果 (2)'!O32</f>
        <v>0</v>
      </c>
      <c r="R26" s="38">
        <f>計算結果!H32+'計算結果 (2)'!H32</f>
        <v>0</v>
      </c>
      <c r="S26" s="38">
        <f>計算結果!L32+'計算結果 (2)'!L32</f>
        <v>0</v>
      </c>
      <c r="T26" s="38">
        <f>計算結果!P32+'計算結果 (2)'!P32</f>
        <v>0</v>
      </c>
      <c r="U26" s="38">
        <f>計算結果!Q32+'計算結果 (2)'!Q32</f>
        <v>0</v>
      </c>
      <c r="V26" s="38">
        <f>計算結果!R32+'計算結果 (2)'!R32</f>
        <v>0</v>
      </c>
      <c r="W26" s="3"/>
      <c r="X26" s="3"/>
      <c r="Y26" s="3"/>
    </row>
    <row r="27" spans="1:25" ht="25.5" customHeight="1">
      <c r="A27" s="3"/>
      <c r="B27" s="3" t="s">
        <v>104</v>
      </c>
      <c r="C27" s="3"/>
      <c r="D27" s="3"/>
      <c r="E27" s="3"/>
      <c r="F27" s="3"/>
      <c r="G27" s="3"/>
      <c r="H27" s="21" t="s">
        <v>340</v>
      </c>
      <c r="I27" s="21" t="s">
        <v>16</v>
      </c>
      <c r="J27" s="38">
        <f>計算結果!I33+'計算結果 (2)'!I33</f>
        <v>0</v>
      </c>
      <c r="K27" s="38">
        <f>計算結果!M33+'計算結果 (2)'!M33</f>
        <v>0</v>
      </c>
      <c r="L27" s="38">
        <f>計算結果!F33+'計算結果 (2)'!F33</f>
        <v>0</v>
      </c>
      <c r="M27" s="38">
        <f>計算結果!J33+'計算結果 (2)'!J33</f>
        <v>0</v>
      </c>
      <c r="N27" s="38">
        <f>計算結果!N33+'計算結果 (2)'!N33</f>
        <v>0</v>
      </c>
      <c r="O27" s="38">
        <f>計算結果!G33+'計算結果 (2)'!G33</f>
        <v>0</v>
      </c>
      <c r="P27" s="38">
        <f>計算結果!K33+'計算結果 (2)'!K33</f>
        <v>0</v>
      </c>
      <c r="Q27" s="38">
        <f>計算結果!O33+'計算結果 (2)'!O33</f>
        <v>0</v>
      </c>
      <c r="R27" s="38">
        <f>計算結果!H33+'計算結果 (2)'!H33</f>
        <v>0</v>
      </c>
      <c r="S27" s="38">
        <f>計算結果!L33+'計算結果 (2)'!L33</f>
        <v>0</v>
      </c>
      <c r="T27" s="38">
        <f>計算結果!P33+'計算結果 (2)'!P33</f>
        <v>0</v>
      </c>
      <c r="U27" s="38">
        <f>計算結果!Q33+'計算結果 (2)'!Q33</f>
        <v>0</v>
      </c>
      <c r="V27" s="38">
        <f>計算結果!R33+'計算結果 (2)'!R33</f>
        <v>0</v>
      </c>
      <c r="W27" s="3"/>
      <c r="X27" s="3"/>
      <c r="Y27" s="3"/>
    </row>
    <row r="28" spans="1:25">
      <c r="A28" s="3"/>
      <c r="B28" s="34" t="s">
        <v>103</v>
      </c>
      <c r="C28" s="31"/>
      <c r="D28" s="31"/>
      <c r="E28" s="32">
        <f>SUM(E29:E30)</f>
        <v>0</v>
      </c>
      <c r="F28" s="3"/>
      <c r="G28" s="3"/>
      <c r="H28" s="21" t="s">
        <v>339</v>
      </c>
      <c r="I28" s="21" t="s">
        <v>17</v>
      </c>
      <c r="J28" s="38">
        <f>計算結果!I34+'計算結果 (2)'!I34</f>
        <v>0</v>
      </c>
      <c r="K28" s="38">
        <f>計算結果!M34+'計算結果 (2)'!M34</f>
        <v>0</v>
      </c>
      <c r="L28" s="38">
        <f>計算結果!F34+'計算結果 (2)'!F34</f>
        <v>0</v>
      </c>
      <c r="M28" s="38">
        <f>計算結果!J34+'計算結果 (2)'!J34</f>
        <v>0</v>
      </c>
      <c r="N28" s="38">
        <f>計算結果!N34+'計算結果 (2)'!N34</f>
        <v>0</v>
      </c>
      <c r="O28" s="38">
        <f>計算結果!G34+'計算結果 (2)'!G34</f>
        <v>0</v>
      </c>
      <c r="P28" s="38">
        <f>計算結果!K34+'計算結果 (2)'!K34</f>
        <v>0</v>
      </c>
      <c r="Q28" s="38">
        <f>計算結果!O34+'計算結果 (2)'!O34</f>
        <v>0</v>
      </c>
      <c r="R28" s="38">
        <f>計算結果!H34+'計算結果 (2)'!H34</f>
        <v>0</v>
      </c>
      <c r="S28" s="38">
        <f>計算結果!L34+'計算結果 (2)'!L34</f>
        <v>0</v>
      </c>
      <c r="T28" s="38">
        <f>計算結果!P34+'計算結果 (2)'!P34</f>
        <v>0</v>
      </c>
      <c r="U28" s="38">
        <f>計算結果!Q34+'計算結果 (2)'!Q34</f>
        <v>0</v>
      </c>
      <c r="V28" s="38">
        <f>計算結果!R34+'計算結果 (2)'!R34</f>
        <v>0</v>
      </c>
      <c r="W28" s="3"/>
      <c r="X28" s="3"/>
      <c r="Y28" s="3"/>
    </row>
    <row r="29" spans="1:25">
      <c r="A29" s="3"/>
      <c r="B29" s="33"/>
      <c r="C29" s="8" t="s">
        <v>15</v>
      </c>
      <c r="D29" s="7"/>
      <c r="E29" s="511"/>
      <c r="F29" s="3"/>
      <c r="G29" s="3"/>
      <c r="H29" s="21" t="s">
        <v>338</v>
      </c>
      <c r="I29" s="21" t="s">
        <v>18</v>
      </c>
      <c r="J29" s="38">
        <f>計算結果!I35+'計算結果 (2)'!I35</f>
        <v>0</v>
      </c>
      <c r="K29" s="38">
        <f>計算結果!M35+'計算結果 (2)'!M35</f>
        <v>0</v>
      </c>
      <c r="L29" s="38">
        <f>計算結果!F35+'計算結果 (2)'!F35</f>
        <v>0</v>
      </c>
      <c r="M29" s="38">
        <f>計算結果!J35+'計算結果 (2)'!J35</f>
        <v>0</v>
      </c>
      <c r="N29" s="38">
        <f>計算結果!N35+'計算結果 (2)'!N35</f>
        <v>0</v>
      </c>
      <c r="O29" s="38">
        <f>計算結果!G35+'計算結果 (2)'!G35</f>
        <v>0</v>
      </c>
      <c r="P29" s="38">
        <f>計算結果!K35+'計算結果 (2)'!K35</f>
        <v>0</v>
      </c>
      <c r="Q29" s="38">
        <f>計算結果!O35+'計算結果 (2)'!O35</f>
        <v>0</v>
      </c>
      <c r="R29" s="38">
        <f>計算結果!H35+'計算結果 (2)'!H35</f>
        <v>0</v>
      </c>
      <c r="S29" s="38">
        <f>計算結果!L35+'計算結果 (2)'!L35</f>
        <v>0</v>
      </c>
      <c r="T29" s="38">
        <f>計算結果!P35+'計算結果 (2)'!P35</f>
        <v>0</v>
      </c>
      <c r="U29" s="38">
        <f>計算結果!Q35+'計算結果 (2)'!Q35</f>
        <v>0</v>
      </c>
      <c r="V29" s="38">
        <f>計算結果!R35+'計算結果 (2)'!R35</f>
        <v>0</v>
      </c>
      <c r="W29" s="3"/>
      <c r="X29" s="3"/>
      <c r="Y29" s="3"/>
    </row>
    <row r="30" spans="1:25">
      <c r="A30" s="3"/>
      <c r="B30" s="30"/>
      <c r="C30" s="8" t="s">
        <v>63</v>
      </c>
      <c r="D30" s="7"/>
      <c r="E30" s="511"/>
      <c r="F30" s="3"/>
      <c r="G30" s="3"/>
      <c r="H30" s="21" t="s">
        <v>337</v>
      </c>
      <c r="I30" s="21" t="s">
        <v>29</v>
      </c>
      <c r="J30" s="38">
        <f>計算結果!I36+'計算結果 (2)'!I36</f>
        <v>0</v>
      </c>
      <c r="K30" s="38">
        <f>計算結果!M36+'計算結果 (2)'!M36</f>
        <v>0</v>
      </c>
      <c r="L30" s="38">
        <f>計算結果!F36+'計算結果 (2)'!F36</f>
        <v>0</v>
      </c>
      <c r="M30" s="38">
        <f>計算結果!J36+'計算結果 (2)'!J36</f>
        <v>0</v>
      </c>
      <c r="N30" s="38">
        <f>計算結果!N36+'計算結果 (2)'!N36</f>
        <v>0</v>
      </c>
      <c r="O30" s="38">
        <f>計算結果!G36+'計算結果 (2)'!G36</f>
        <v>0</v>
      </c>
      <c r="P30" s="38">
        <f>計算結果!K36+'計算結果 (2)'!K36</f>
        <v>0</v>
      </c>
      <c r="Q30" s="38">
        <f>計算結果!O36+'計算結果 (2)'!O36</f>
        <v>0</v>
      </c>
      <c r="R30" s="38">
        <f>計算結果!H36+'計算結果 (2)'!H36</f>
        <v>0</v>
      </c>
      <c r="S30" s="38">
        <f>計算結果!L36+'計算結果 (2)'!L36</f>
        <v>0</v>
      </c>
      <c r="T30" s="38">
        <f>計算結果!P36+'計算結果 (2)'!P36</f>
        <v>0</v>
      </c>
      <c r="U30" s="38">
        <f>計算結果!Q36+'計算結果 (2)'!Q36</f>
        <v>0</v>
      </c>
      <c r="V30" s="38">
        <f>計算結果!R36+'計算結果 (2)'!R36</f>
        <v>0</v>
      </c>
      <c r="W30" s="3"/>
      <c r="X30" s="3"/>
      <c r="Y30" s="3"/>
    </row>
    <row r="31" spans="1:25">
      <c r="A31" s="3"/>
      <c r="B31" s="3"/>
      <c r="C31" s="3"/>
      <c r="D31" s="3"/>
      <c r="E31" s="3"/>
      <c r="F31" s="3"/>
      <c r="G31" s="3"/>
      <c r="H31" s="21" t="s">
        <v>336</v>
      </c>
      <c r="I31" s="21" t="s">
        <v>19</v>
      </c>
      <c r="J31" s="38">
        <f>計算結果!I37+'計算結果 (2)'!I37</f>
        <v>0</v>
      </c>
      <c r="K31" s="38">
        <f>計算結果!M37+'計算結果 (2)'!M37</f>
        <v>0</v>
      </c>
      <c r="L31" s="38">
        <f>計算結果!F37+'計算結果 (2)'!F37</f>
        <v>0</v>
      </c>
      <c r="M31" s="38">
        <f>計算結果!J37+'計算結果 (2)'!J37</f>
        <v>0</v>
      </c>
      <c r="N31" s="38">
        <f>計算結果!N37+'計算結果 (2)'!N37</f>
        <v>0</v>
      </c>
      <c r="O31" s="38">
        <f>計算結果!G37+'計算結果 (2)'!G37</f>
        <v>0</v>
      </c>
      <c r="P31" s="38">
        <f>計算結果!K37+'計算結果 (2)'!K37</f>
        <v>0</v>
      </c>
      <c r="Q31" s="38">
        <f>計算結果!O37+'計算結果 (2)'!O37</f>
        <v>0</v>
      </c>
      <c r="R31" s="38">
        <f>計算結果!H37+'計算結果 (2)'!H37</f>
        <v>0</v>
      </c>
      <c r="S31" s="38">
        <f>計算結果!L37+'計算結果 (2)'!L37</f>
        <v>0</v>
      </c>
      <c r="T31" s="38">
        <f>計算結果!P37+'計算結果 (2)'!P37</f>
        <v>0</v>
      </c>
      <c r="U31" s="38">
        <f>計算結果!Q37+'計算結果 (2)'!Q37</f>
        <v>0</v>
      </c>
      <c r="V31" s="38">
        <f>計算結果!R37+'計算結果 (2)'!R37</f>
        <v>0</v>
      </c>
      <c r="W31" s="3"/>
      <c r="X31" s="3"/>
      <c r="Y31" s="3"/>
    </row>
    <row r="32" spans="1:25">
      <c r="A32" s="3"/>
      <c r="B32" s="3"/>
      <c r="C32" s="3"/>
      <c r="D32" s="3"/>
      <c r="E32" s="3"/>
      <c r="F32" s="3"/>
      <c r="G32" s="3"/>
      <c r="H32" s="21" t="s">
        <v>335</v>
      </c>
      <c r="I32" s="21" t="s">
        <v>20</v>
      </c>
      <c r="J32" s="38">
        <f>計算結果!I38+'計算結果 (2)'!I38</f>
        <v>0</v>
      </c>
      <c r="K32" s="38">
        <f>計算結果!M38+'計算結果 (2)'!M38</f>
        <v>0</v>
      </c>
      <c r="L32" s="38">
        <f>計算結果!F38+'計算結果 (2)'!F38</f>
        <v>0</v>
      </c>
      <c r="M32" s="38">
        <f>計算結果!J38+'計算結果 (2)'!J38</f>
        <v>0</v>
      </c>
      <c r="N32" s="38">
        <f>計算結果!N38+'計算結果 (2)'!N38</f>
        <v>0</v>
      </c>
      <c r="O32" s="38">
        <f>計算結果!G38+'計算結果 (2)'!G38</f>
        <v>0</v>
      </c>
      <c r="P32" s="38">
        <f>計算結果!K38+'計算結果 (2)'!K38</f>
        <v>0</v>
      </c>
      <c r="Q32" s="38">
        <f>計算結果!O38+'計算結果 (2)'!O38</f>
        <v>0</v>
      </c>
      <c r="R32" s="38">
        <f>計算結果!H38+'計算結果 (2)'!H38</f>
        <v>0</v>
      </c>
      <c r="S32" s="38">
        <f>計算結果!L38+'計算結果 (2)'!L38</f>
        <v>0</v>
      </c>
      <c r="T32" s="38">
        <f>計算結果!P38+'計算結果 (2)'!P38</f>
        <v>0</v>
      </c>
      <c r="U32" s="38">
        <f>計算結果!Q38+'計算結果 (2)'!Q38</f>
        <v>0</v>
      </c>
      <c r="V32" s="38">
        <f>計算結果!R38+'計算結果 (2)'!R38</f>
        <v>0</v>
      </c>
      <c r="W32" s="3"/>
      <c r="X32" s="3"/>
      <c r="Y32" s="3"/>
    </row>
    <row r="33" spans="1:25">
      <c r="A33" s="3"/>
      <c r="B33" s="37" t="s">
        <v>141</v>
      </c>
      <c r="C33" s="3"/>
      <c r="D33" s="3"/>
      <c r="E33" s="3"/>
      <c r="F33" s="3"/>
      <c r="G33" s="3"/>
      <c r="H33" s="21" t="s">
        <v>334</v>
      </c>
      <c r="I33" s="21" t="s">
        <v>21</v>
      </c>
      <c r="J33" s="38">
        <f>計算結果!I39+'計算結果 (2)'!I39</f>
        <v>0</v>
      </c>
      <c r="K33" s="38">
        <f>計算結果!M39+'計算結果 (2)'!M39</f>
        <v>0</v>
      </c>
      <c r="L33" s="38">
        <f>計算結果!F39+'計算結果 (2)'!F39</f>
        <v>0</v>
      </c>
      <c r="M33" s="38">
        <f>計算結果!J39+'計算結果 (2)'!J39</f>
        <v>0</v>
      </c>
      <c r="N33" s="38">
        <f>計算結果!N39+'計算結果 (2)'!N39</f>
        <v>0</v>
      </c>
      <c r="O33" s="38">
        <f>計算結果!G39+'計算結果 (2)'!G39</f>
        <v>0</v>
      </c>
      <c r="P33" s="38">
        <f>計算結果!K39+'計算結果 (2)'!K39</f>
        <v>0</v>
      </c>
      <c r="Q33" s="38">
        <f>計算結果!O39+'計算結果 (2)'!O39</f>
        <v>0</v>
      </c>
      <c r="R33" s="38">
        <f>計算結果!H39+'計算結果 (2)'!H39</f>
        <v>0</v>
      </c>
      <c r="S33" s="38">
        <f>計算結果!L39+'計算結果 (2)'!L39</f>
        <v>0</v>
      </c>
      <c r="T33" s="38">
        <f>計算結果!P39+'計算結果 (2)'!P39</f>
        <v>0</v>
      </c>
      <c r="U33" s="38">
        <f>計算結果!Q39+'計算結果 (2)'!Q39</f>
        <v>0</v>
      </c>
      <c r="V33" s="38">
        <f>計算結果!R39+'計算結果 (2)'!R39</f>
        <v>0</v>
      </c>
      <c r="W33" s="3"/>
      <c r="X33" s="3"/>
      <c r="Y33" s="3"/>
    </row>
    <row r="34" spans="1:25">
      <c r="A34" s="3"/>
      <c r="B34" s="513" t="s">
        <v>142</v>
      </c>
      <c r="C34" s="513"/>
      <c r="D34" s="513"/>
      <c r="E34" s="513"/>
      <c r="F34" s="3"/>
      <c r="G34" s="3"/>
      <c r="H34" s="21" t="s">
        <v>333</v>
      </c>
      <c r="I34" s="21" t="s">
        <v>28</v>
      </c>
      <c r="J34" s="38">
        <f>計算結果!I40+'計算結果 (2)'!I40</f>
        <v>0</v>
      </c>
      <c r="K34" s="38">
        <f>計算結果!M40+'計算結果 (2)'!M40</f>
        <v>0</v>
      </c>
      <c r="L34" s="38">
        <f>計算結果!F40+'計算結果 (2)'!F40</f>
        <v>0</v>
      </c>
      <c r="M34" s="38">
        <f>計算結果!J40+'計算結果 (2)'!J40</f>
        <v>0</v>
      </c>
      <c r="N34" s="38">
        <f>計算結果!N40+'計算結果 (2)'!N40</f>
        <v>0</v>
      </c>
      <c r="O34" s="38">
        <f>計算結果!G40+'計算結果 (2)'!G40</f>
        <v>0</v>
      </c>
      <c r="P34" s="38">
        <f>計算結果!K40+'計算結果 (2)'!K40</f>
        <v>0</v>
      </c>
      <c r="Q34" s="38">
        <f>計算結果!O40+'計算結果 (2)'!O40</f>
        <v>0</v>
      </c>
      <c r="R34" s="38">
        <f>計算結果!H40+'計算結果 (2)'!H40</f>
        <v>0</v>
      </c>
      <c r="S34" s="38">
        <f>計算結果!L40+'計算結果 (2)'!L40</f>
        <v>0</v>
      </c>
      <c r="T34" s="38">
        <f>計算結果!P40+'計算結果 (2)'!P40</f>
        <v>0</v>
      </c>
      <c r="U34" s="38">
        <f>計算結果!Q40+'計算結果 (2)'!Q40</f>
        <v>0</v>
      </c>
      <c r="V34" s="38">
        <f>計算結果!R40+'計算結果 (2)'!R40</f>
        <v>0</v>
      </c>
      <c r="W34" s="3"/>
      <c r="X34" s="3"/>
      <c r="Y34" s="3"/>
    </row>
    <row r="35" spans="1:25">
      <c r="A35" s="3"/>
      <c r="B35" s="513"/>
      <c r="C35" s="513"/>
      <c r="D35" s="513"/>
      <c r="E35" s="513"/>
      <c r="F35" s="3"/>
      <c r="G35" s="3"/>
      <c r="H35" s="21" t="s">
        <v>332</v>
      </c>
      <c r="I35" s="21" t="s">
        <v>68</v>
      </c>
      <c r="J35" s="38">
        <f>計算結果!I41+'計算結果 (2)'!I41</f>
        <v>0</v>
      </c>
      <c r="K35" s="38">
        <f>計算結果!M41+'計算結果 (2)'!M41</f>
        <v>0</v>
      </c>
      <c r="L35" s="38">
        <f>計算結果!F41+'計算結果 (2)'!F41</f>
        <v>0</v>
      </c>
      <c r="M35" s="38">
        <f>計算結果!J41+'計算結果 (2)'!J41</f>
        <v>0</v>
      </c>
      <c r="N35" s="38">
        <f>計算結果!N41+'計算結果 (2)'!N41</f>
        <v>0</v>
      </c>
      <c r="O35" s="38">
        <f>計算結果!G41+'計算結果 (2)'!G41</f>
        <v>0</v>
      </c>
      <c r="P35" s="38">
        <f>計算結果!K41+'計算結果 (2)'!K41</f>
        <v>0</v>
      </c>
      <c r="Q35" s="38">
        <f>計算結果!O41+'計算結果 (2)'!O41</f>
        <v>0</v>
      </c>
      <c r="R35" s="38">
        <f>計算結果!H41+'計算結果 (2)'!H41</f>
        <v>0</v>
      </c>
      <c r="S35" s="38">
        <f>計算結果!L41+'計算結果 (2)'!L41</f>
        <v>0</v>
      </c>
      <c r="T35" s="38">
        <f>計算結果!P41+'計算結果 (2)'!P41</f>
        <v>0</v>
      </c>
      <c r="U35" s="38">
        <f>計算結果!Q41+'計算結果 (2)'!Q41</f>
        <v>0</v>
      </c>
      <c r="V35" s="38">
        <f>計算結果!R41+'計算結果 (2)'!R41</f>
        <v>0</v>
      </c>
      <c r="W35" s="3"/>
      <c r="X35" s="3"/>
      <c r="Y35" s="3"/>
    </row>
    <row r="36" spans="1:25">
      <c r="A36" s="3"/>
      <c r="B36" s="3"/>
      <c r="C36" s="3"/>
      <c r="D36" s="3"/>
      <c r="E36" s="3"/>
      <c r="F36" s="3"/>
      <c r="G36" s="3"/>
      <c r="H36" s="21" t="s">
        <v>331</v>
      </c>
      <c r="I36" s="21" t="s">
        <v>22</v>
      </c>
      <c r="J36" s="38">
        <f>計算結果!I42+'計算結果 (2)'!I42</f>
        <v>0</v>
      </c>
      <c r="K36" s="38">
        <f>計算結果!M42+'計算結果 (2)'!M42</f>
        <v>0</v>
      </c>
      <c r="L36" s="38">
        <f>計算結果!F42+'計算結果 (2)'!F42</f>
        <v>0</v>
      </c>
      <c r="M36" s="38">
        <f>計算結果!J42+'計算結果 (2)'!J42</f>
        <v>0</v>
      </c>
      <c r="N36" s="38">
        <f>計算結果!N42+'計算結果 (2)'!N42</f>
        <v>0</v>
      </c>
      <c r="O36" s="38">
        <f>計算結果!G42+'計算結果 (2)'!G42</f>
        <v>0</v>
      </c>
      <c r="P36" s="38">
        <f>計算結果!K42+'計算結果 (2)'!K42</f>
        <v>0</v>
      </c>
      <c r="Q36" s="38">
        <f>計算結果!O42+'計算結果 (2)'!O42</f>
        <v>0</v>
      </c>
      <c r="R36" s="38">
        <f>計算結果!H42+'計算結果 (2)'!H42</f>
        <v>0</v>
      </c>
      <c r="S36" s="38">
        <f>計算結果!L42+'計算結果 (2)'!L42</f>
        <v>0</v>
      </c>
      <c r="T36" s="38">
        <f>計算結果!P42+'計算結果 (2)'!P42</f>
        <v>0</v>
      </c>
      <c r="U36" s="38">
        <f>計算結果!Q42+'計算結果 (2)'!Q42</f>
        <v>0</v>
      </c>
      <c r="V36" s="38">
        <f>計算結果!R42+'計算結果 (2)'!R42</f>
        <v>0</v>
      </c>
      <c r="W36" s="3"/>
      <c r="X36" s="3"/>
      <c r="Y36" s="3"/>
    </row>
    <row r="37" spans="1:25">
      <c r="A37" s="3"/>
      <c r="B37" s="3"/>
      <c r="C37" s="3"/>
      <c r="D37" s="3"/>
      <c r="E37" s="3"/>
      <c r="F37" s="3"/>
      <c r="G37" s="3"/>
      <c r="H37" s="21" t="s">
        <v>330</v>
      </c>
      <c r="I37" s="21" t="s">
        <v>23</v>
      </c>
      <c r="J37" s="38">
        <f>計算結果!I43+'計算結果 (2)'!I43</f>
        <v>0</v>
      </c>
      <c r="K37" s="38">
        <f>計算結果!M43+'計算結果 (2)'!M43</f>
        <v>0</v>
      </c>
      <c r="L37" s="38">
        <f>計算結果!F43+'計算結果 (2)'!F43</f>
        <v>0</v>
      </c>
      <c r="M37" s="38">
        <f>計算結果!J43+'計算結果 (2)'!J43</f>
        <v>0</v>
      </c>
      <c r="N37" s="38">
        <f>計算結果!N43+'計算結果 (2)'!N43</f>
        <v>0</v>
      </c>
      <c r="O37" s="38">
        <f>計算結果!G43+'計算結果 (2)'!G43</f>
        <v>0</v>
      </c>
      <c r="P37" s="38">
        <f>計算結果!K43+'計算結果 (2)'!K43</f>
        <v>0</v>
      </c>
      <c r="Q37" s="38">
        <f>計算結果!O43+'計算結果 (2)'!O43</f>
        <v>0</v>
      </c>
      <c r="R37" s="38">
        <f>計算結果!H43+'計算結果 (2)'!H43</f>
        <v>0</v>
      </c>
      <c r="S37" s="38">
        <f>計算結果!L43+'計算結果 (2)'!L43</f>
        <v>0</v>
      </c>
      <c r="T37" s="38">
        <f>計算結果!P43+'計算結果 (2)'!P43</f>
        <v>0</v>
      </c>
      <c r="U37" s="38">
        <f>計算結果!Q43+'計算結果 (2)'!Q43</f>
        <v>0</v>
      </c>
      <c r="V37" s="38">
        <f>計算結果!R43+'計算結果 (2)'!R43</f>
        <v>0</v>
      </c>
      <c r="W37" s="3"/>
      <c r="X37" s="3"/>
      <c r="Y37" s="3"/>
    </row>
    <row r="38" spans="1:25">
      <c r="A38" s="3"/>
      <c r="B38" s="3"/>
      <c r="C38" s="3"/>
      <c r="D38" s="3"/>
      <c r="E38" s="3"/>
      <c r="F38" s="3"/>
      <c r="G38" s="3"/>
      <c r="H38" s="21" t="s">
        <v>329</v>
      </c>
      <c r="I38" s="21" t="s">
        <v>24</v>
      </c>
      <c r="J38" s="38">
        <f>計算結果!I44+'計算結果 (2)'!I44</f>
        <v>0</v>
      </c>
      <c r="K38" s="38">
        <f>計算結果!M44+'計算結果 (2)'!M44</f>
        <v>0</v>
      </c>
      <c r="L38" s="38">
        <f>計算結果!F44+'計算結果 (2)'!F44</f>
        <v>0</v>
      </c>
      <c r="M38" s="38">
        <f>計算結果!J44+'計算結果 (2)'!J44</f>
        <v>0</v>
      </c>
      <c r="N38" s="38">
        <f>計算結果!N44+'計算結果 (2)'!N44</f>
        <v>0</v>
      </c>
      <c r="O38" s="38">
        <f>計算結果!G44+'計算結果 (2)'!G44</f>
        <v>0</v>
      </c>
      <c r="P38" s="38">
        <f>計算結果!K44+'計算結果 (2)'!K44</f>
        <v>0</v>
      </c>
      <c r="Q38" s="38">
        <f>計算結果!O44+'計算結果 (2)'!O44</f>
        <v>0</v>
      </c>
      <c r="R38" s="38">
        <f>計算結果!H44+'計算結果 (2)'!H44</f>
        <v>0</v>
      </c>
      <c r="S38" s="38">
        <f>計算結果!L44+'計算結果 (2)'!L44</f>
        <v>0</v>
      </c>
      <c r="T38" s="38">
        <f>計算結果!P44+'計算結果 (2)'!P44</f>
        <v>0</v>
      </c>
      <c r="U38" s="38">
        <f>計算結果!Q44+'計算結果 (2)'!Q44</f>
        <v>0</v>
      </c>
      <c r="V38" s="38">
        <f>計算結果!R44+'計算結果 (2)'!R44</f>
        <v>0</v>
      </c>
      <c r="W38" s="3"/>
    </row>
    <row r="39" spans="1:25">
      <c r="A39" s="3"/>
      <c r="B39" s="3"/>
      <c r="C39" s="3"/>
      <c r="D39" s="3"/>
      <c r="E39" s="3"/>
      <c r="F39" s="3"/>
      <c r="G39" s="3"/>
      <c r="H39" s="21" t="s">
        <v>328</v>
      </c>
      <c r="I39" s="21" t="s">
        <v>25</v>
      </c>
      <c r="J39" s="38">
        <f>計算結果!I45+'計算結果 (2)'!I45</f>
        <v>0</v>
      </c>
      <c r="K39" s="38">
        <f>計算結果!M45+'計算結果 (2)'!M45</f>
        <v>0</v>
      </c>
      <c r="L39" s="38">
        <f>計算結果!F45+'計算結果 (2)'!F45</f>
        <v>0</v>
      </c>
      <c r="M39" s="38">
        <f>計算結果!J45+'計算結果 (2)'!J45</f>
        <v>0</v>
      </c>
      <c r="N39" s="38">
        <f>計算結果!N45+'計算結果 (2)'!N45</f>
        <v>0</v>
      </c>
      <c r="O39" s="38">
        <f>計算結果!G45+'計算結果 (2)'!G45</f>
        <v>0</v>
      </c>
      <c r="P39" s="38">
        <f>計算結果!K45+'計算結果 (2)'!K45</f>
        <v>0</v>
      </c>
      <c r="Q39" s="38">
        <f>計算結果!O45+'計算結果 (2)'!O45</f>
        <v>0</v>
      </c>
      <c r="R39" s="38">
        <f>計算結果!H45+'計算結果 (2)'!H45</f>
        <v>0</v>
      </c>
      <c r="S39" s="38">
        <f>計算結果!L45+'計算結果 (2)'!L45</f>
        <v>0</v>
      </c>
      <c r="T39" s="38">
        <f>計算結果!P45+'計算結果 (2)'!P45</f>
        <v>0</v>
      </c>
      <c r="U39" s="38">
        <f>計算結果!Q45+'計算結果 (2)'!Q45</f>
        <v>0</v>
      </c>
      <c r="V39" s="38">
        <f>計算結果!R45+'計算結果 (2)'!R45</f>
        <v>0</v>
      </c>
      <c r="W39" s="3"/>
    </row>
    <row r="40" spans="1:25">
      <c r="A40" s="3"/>
      <c r="B40" s="3"/>
      <c r="C40" s="3"/>
      <c r="D40" s="3"/>
      <c r="E40" s="3"/>
      <c r="F40" s="3"/>
      <c r="G40" s="3"/>
      <c r="H40" s="25" t="s">
        <v>73</v>
      </c>
      <c r="I40" s="25"/>
      <c r="J40" s="507">
        <f t="shared" ref="J40:V40" si="0">SUM(J3:J39)</f>
        <v>0</v>
      </c>
      <c r="K40" s="507">
        <f t="shared" si="0"/>
        <v>0</v>
      </c>
      <c r="L40" s="507">
        <f t="shared" si="0"/>
        <v>0</v>
      </c>
      <c r="M40" s="507">
        <f t="shared" si="0"/>
        <v>0</v>
      </c>
      <c r="N40" s="507">
        <f t="shared" si="0"/>
        <v>0</v>
      </c>
      <c r="O40" s="507">
        <f t="shared" si="0"/>
        <v>0</v>
      </c>
      <c r="P40" s="507">
        <f t="shared" si="0"/>
        <v>0</v>
      </c>
      <c r="Q40" s="507">
        <f t="shared" si="0"/>
        <v>0</v>
      </c>
      <c r="R40" s="507">
        <f t="shared" si="0"/>
        <v>0</v>
      </c>
      <c r="S40" s="507">
        <f t="shared" si="0"/>
        <v>0</v>
      </c>
      <c r="T40" s="507">
        <f t="shared" si="0"/>
        <v>0</v>
      </c>
      <c r="U40" s="507">
        <f t="shared" si="0"/>
        <v>0</v>
      </c>
      <c r="V40" s="507">
        <f t="shared" si="0"/>
        <v>0</v>
      </c>
      <c r="W40" s="3"/>
    </row>
  </sheetData>
  <sheetProtection algorithmName="SHA-512" hashValue="awM6ZMCs6q00zreDLzAfQJaB3NxLB7XdExi9e5GVLrx22XteMHckDhHljEmxvyvvpEiOPg+uTQHe1Vaelq8x7A==" saltValue="WCFqBLIYzDBGC/dIrYazZQ==" spinCount="100000" sheet="1" objects="1" scenarios="1"/>
  <mergeCells count="1">
    <mergeCell ref="B34:E35"/>
  </mergeCells>
  <phoneticPr fontId="24"/>
  <pageMargins left="0.7" right="0.7" top="0.75" bottom="0.75" header="0.3" footer="0.3"/>
  <pageSetup paperSize="9" scale="59" orientation="portrait" horizontalDpi="90" verticalDpi="90" r:id="rId1"/>
  <colBreaks count="1" manualBreakCount="1">
    <brk id="23" max="1048575" man="1"/>
  </colBreaks>
  <ignoredErrors>
    <ignoredError sqref="H40" numberStoredAsText="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73BF45-EEB1-40BA-8432-DF0F5CDD06E0}">
  <sheetPr>
    <tabColor rgb="FFFF0000"/>
  </sheetPr>
  <dimension ref="A1"/>
  <sheetViews>
    <sheetView workbookViewId="0">
      <selection activeCell="E48" sqref="E48"/>
    </sheetView>
  </sheetViews>
  <sheetFormatPr defaultRowHeight="11.25"/>
  <sheetData/>
  <sheetProtection algorithmName="SHA-512" hashValue="SWkjDVuZWAqgPhXDdA70xWlXm6APfDkbNgkWfJPAz/GmAX4Qlu0oP1FepfGi0oCCR3v4broTETE1rzLNckm8nA==" saltValue="tw4YyqZWPlaqAhC9camx1A==" spinCount="100000" sheet="1" objects="1" scenarios="1"/>
  <phoneticPr fontId="24"/>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5FDE12-8ED4-46EE-8BBA-00E1CEE1AE1F}">
  <sheetPr>
    <pageSetUpPr fitToPage="1"/>
  </sheetPr>
  <dimension ref="B1:J38"/>
  <sheetViews>
    <sheetView showGridLines="0" topLeftCell="A7" workbookViewId="0">
      <selection activeCell="I19" sqref="I19"/>
    </sheetView>
  </sheetViews>
  <sheetFormatPr defaultColWidth="9.5" defaultRowHeight="15" customHeight="1"/>
  <cols>
    <col min="1" max="2" width="1.83203125" style="39" customWidth="1"/>
    <col min="3" max="4" width="34.5" style="39" customWidth="1"/>
    <col min="5" max="5" width="4.5" style="39" customWidth="1"/>
    <col min="6" max="8" width="1.83203125" style="39" customWidth="1"/>
    <col min="9" max="9" width="76.33203125" style="39" customWidth="1"/>
    <col min="10" max="10" width="2.33203125" style="39" customWidth="1"/>
    <col min="11" max="13" width="10.83203125" style="39" customWidth="1"/>
    <col min="14" max="16384" width="9.5" style="39"/>
  </cols>
  <sheetData>
    <row r="1" spans="2:10" ht="7.5" customHeight="1"/>
    <row r="2" spans="2:10" ht="30" customHeight="1">
      <c r="B2" s="514" t="s">
        <v>202</v>
      </c>
      <c r="C2" s="515"/>
      <c r="D2" s="56"/>
      <c r="E2" s="56"/>
      <c r="F2" s="56"/>
      <c r="G2" s="56"/>
      <c r="J2" s="56"/>
    </row>
    <row r="4" spans="2:10" ht="15" customHeight="1">
      <c r="C4" s="39" t="s">
        <v>201</v>
      </c>
    </row>
    <row r="5" spans="2:10" ht="15" customHeight="1">
      <c r="C5" s="39" t="s">
        <v>200</v>
      </c>
    </row>
    <row r="6" spans="2:10" ht="15" customHeight="1">
      <c r="C6" s="39" t="s">
        <v>199</v>
      </c>
    </row>
    <row r="8" spans="2:10" ht="15" customHeight="1">
      <c r="B8" s="55" t="s">
        <v>198</v>
      </c>
      <c r="C8" s="54"/>
      <c r="D8" s="54"/>
      <c r="E8" s="54"/>
      <c r="F8" s="54"/>
      <c r="G8" s="54"/>
      <c r="H8" s="55" t="s">
        <v>197</v>
      </c>
      <c r="I8" s="54"/>
      <c r="J8" s="54"/>
    </row>
    <row r="9" spans="2:10" ht="15" customHeight="1">
      <c r="B9" s="47"/>
      <c r="C9" s="52"/>
      <c r="D9" s="52"/>
      <c r="E9" s="51"/>
      <c r="F9" s="53"/>
      <c r="G9" s="53"/>
      <c r="H9" s="47"/>
      <c r="I9" s="52"/>
      <c r="J9" s="51"/>
    </row>
    <row r="10" spans="2:10" ht="15" customHeight="1">
      <c r="B10" s="44"/>
      <c r="C10" s="39" t="s">
        <v>196</v>
      </c>
      <c r="E10" s="43"/>
      <c r="H10" s="44"/>
      <c r="I10" s="39" t="s">
        <v>195</v>
      </c>
      <c r="J10" s="43"/>
    </row>
    <row r="11" spans="2:10" ht="15" customHeight="1">
      <c r="B11" s="44"/>
      <c r="C11" s="39" t="s">
        <v>194</v>
      </c>
      <c r="E11" s="43"/>
      <c r="H11" s="44"/>
      <c r="I11" s="39" t="s">
        <v>193</v>
      </c>
      <c r="J11" s="43"/>
    </row>
    <row r="12" spans="2:10" ht="15" customHeight="1">
      <c r="B12" s="44"/>
      <c r="C12" s="39" t="s">
        <v>192</v>
      </c>
      <c r="E12" s="43"/>
      <c r="H12" s="44"/>
      <c r="I12" s="39" t="s">
        <v>191</v>
      </c>
      <c r="J12" s="43"/>
    </row>
    <row r="13" spans="2:10" ht="15" customHeight="1">
      <c r="B13" s="44"/>
      <c r="C13" s="39" t="s">
        <v>190</v>
      </c>
      <c r="E13" s="43"/>
      <c r="H13" s="44"/>
      <c r="I13" s="39" t="s">
        <v>189</v>
      </c>
      <c r="J13" s="43"/>
    </row>
    <row r="14" spans="2:10" ht="15" customHeight="1">
      <c r="B14" s="44"/>
      <c r="C14" s="39" t="s">
        <v>188</v>
      </c>
      <c r="E14" s="43"/>
      <c r="H14" s="44"/>
      <c r="I14" s="39" t="s">
        <v>187</v>
      </c>
      <c r="J14" s="43"/>
    </row>
    <row r="15" spans="2:10" ht="15" customHeight="1">
      <c r="B15" s="44"/>
      <c r="C15" s="39" t="s">
        <v>186</v>
      </c>
      <c r="E15" s="43"/>
      <c r="H15" s="44"/>
      <c r="I15" s="39" t="s">
        <v>185</v>
      </c>
      <c r="J15" s="43"/>
    </row>
    <row r="16" spans="2:10" ht="15" customHeight="1">
      <c r="B16" s="44"/>
      <c r="C16" s="39" t="s">
        <v>184</v>
      </c>
      <c r="E16" s="43"/>
      <c r="H16" s="44"/>
      <c r="I16" s="39" t="s">
        <v>183</v>
      </c>
      <c r="J16" s="43"/>
    </row>
    <row r="17" spans="2:10" ht="15" customHeight="1">
      <c r="B17" s="44"/>
      <c r="C17" s="39" t="s">
        <v>182</v>
      </c>
      <c r="E17" s="43"/>
      <c r="H17" s="44"/>
      <c r="I17" s="50" t="s">
        <v>181</v>
      </c>
      <c r="J17" s="43"/>
    </row>
    <row r="18" spans="2:10" ht="15" customHeight="1">
      <c r="B18" s="44"/>
      <c r="C18" s="39" t="s">
        <v>180</v>
      </c>
      <c r="E18" s="43"/>
      <c r="H18" s="44"/>
      <c r="I18" s="49" t="s">
        <v>179</v>
      </c>
      <c r="J18" s="43"/>
    </row>
    <row r="19" spans="2:10" ht="15" customHeight="1">
      <c r="B19" s="44"/>
      <c r="C19" s="39" t="s">
        <v>178</v>
      </c>
      <c r="E19" s="43"/>
      <c r="H19" s="44"/>
      <c r="I19" s="39" t="s">
        <v>177</v>
      </c>
      <c r="J19" s="43"/>
    </row>
    <row r="20" spans="2:10" ht="15" customHeight="1">
      <c r="B20" s="44"/>
      <c r="C20" s="39" t="s">
        <v>176</v>
      </c>
      <c r="E20" s="43"/>
      <c r="H20" s="44"/>
      <c r="I20" s="39" t="s">
        <v>175</v>
      </c>
      <c r="J20" s="43"/>
    </row>
    <row r="21" spans="2:10" ht="15" customHeight="1">
      <c r="B21" s="44"/>
      <c r="C21" s="39" t="s">
        <v>174</v>
      </c>
      <c r="E21" s="43"/>
      <c r="H21" s="44"/>
      <c r="I21" s="39" t="s">
        <v>173</v>
      </c>
      <c r="J21" s="43"/>
    </row>
    <row r="22" spans="2:10" ht="15" customHeight="1">
      <c r="B22" s="44"/>
      <c r="C22" s="39" t="s">
        <v>172</v>
      </c>
      <c r="E22" s="43"/>
      <c r="H22" s="44"/>
      <c r="I22" s="39" t="s">
        <v>171</v>
      </c>
      <c r="J22" s="43"/>
    </row>
    <row r="23" spans="2:10" ht="15" customHeight="1">
      <c r="B23" s="44"/>
      <c r="C23" s="39" t="s">
        <v>170</v>
      </c>
      <c r="E23" s="43"/>
      <c r="H23" s="44"/>
      <c r="I23" s="39" t="s">
        <v>169</v>
      </c>
      <c r="J23" s="43"/>
    </row>
    <row r="24" spans="2:10" ht="15" customHeight="1">
      <c r="B24" s="44"/>
      <c r="C24" s="39" t="s">
        <v>168</v>
      </c>
      <c r="E24" s="43"/>
      <c r="H24" s="44"/>
      <c r="I24" s="39" t="s">
        <v>167</v>
      </c>
      <c r="J24" s="43"/>
    </row>
    <row r="25" spans="2:10" ht="15" customHeight="1">
      <c r="B25" s="44"/>
      <c r="C25" s="39" t="s">
        <v>166</v>
      </c>
      <c r="E25" s="43"/>
      <c r="H25" s="44"/>
      <c r="I25" s="39" t="s">
        <v>165</v>
      </c>
      <c r="J25" s="43"/>
    </row>
    <row r="26" spans="2:10" ht="15" customHeight="1">
      <c r="B26" s="44"/>
      <c r="C26" s="39" t="s">
        <v>164</v>
      </c>
      <c r="E26" s="43"/>
      <c r="H26" s="44"/>
      <c r="I26" s="39" t="s">
        <v>163</v>
      </c>
      <c r="J26" s="43"/>
    </row>
    <row r="27" spans="2:10" ht="15" customHeight="1">
      <c r="B27" s="44"/>
      <c r="C27" s="39" t="s">
        <v>162</v>
      </c>
      <c r="E27" s="43"/>
      <c r="H27" s="44"/>
      <c r="I27" s="39" t="s">
        <v>161</v>
      </c>
      <c r="J27" s="43"/>
    </row>
    <row r="28" spans="2:10" ht="15" customHeight="1">
      <c r="B28" s="44"/>
      <c r="C28" s="39" t="s">
        <v>160</v>
      </c>
      <c r="E28" s="43"/>
      <c r="H28" s="44"/>
      <c r="I28" s="39" t="s">
        <v>159</v>
      </c>
      <c r="J28" s="43"/>
    </row>
    <row r="29" spans="2:10" ht="15" customHeight="1">
      <c r="B29" s="44"/>
      <c r="C29" s="39" t="s">
        <v>158</v>
      </c>
      <c r="E29" s="43"/>
      <c r="H29" s="44"/>
      <c r="I29" s="39" t="s">
        <v>157</v>
      </c>
      <c r="J29" s="43"/>
    </row>
    <row r="30" spans="2:10" ht="15" customHeight="1">
      <c r="B30" s="44"/>
      <c r="C30" s="39" t="s">
        <v>156</v>
      </c>
      <c r="E30" s="43"/>
      <c r="H30" s="42"/>
      <c r="I30" s="41"/>
      <c r="J30" s="40"/>
    </row>
    <row r="31" spans="2:10" ht="15" customHeight="1">
      <c r="B31" s="44"/>
      <c r="C31" s="39" t="s">
        <v>155</v>
      </c>
      <c r="E31" s="43"/>
      <c r="H31" s="46"/>
      <c r="I31" s="46"/>
      <c r="J31" s="46"/>
    </row>
    <row r="32" spans="2:10" ht="15" customHeight="1">
      <c r="B32" s="44"/>
      <c r="C32" s="39" t="s">
        <v>154</v>
      </c>
      <c r="E32" s="43"/>
      <c r="H32" s="48" t="s">
        <v>153</v>
      </c>
      <c r="I32" s="41"/>
      <c r="J32" s="41"/>
    </row>
    <row r="33" spans="2:10" ht="15" customHeight="1">
      <c r="B33" s="44"/>
      <c r="C33" s="39" t="s">
        <v>152</v>
      </c>
      <c r="E33" s="43"/>
      <c r="H33" s="47"/>
      <c r="I33" s="46"/>
      <c r="J33" s="45"/>
    </row>
    <row r="34" spans="2:10" ht="15" customHeight="1">
      <c r="B34" s="44"/>
      <c r="C34" s="39" t="s">
        <v>151</v>
      </c>
      <c r="E34" s="43"/>
      <c r="H34" s="44"/>
      <c r="I34" s="39" t="s">
        <v>150</v>
      </c>
      <c r="J34" s="43"/>
    </row>
    <row r="35" spans="2:10" ht="15" customHeight="1">
      <c r="B35" s="44"/>
      <c r="C35" s="39" t="s">
        <v>149</v>
      </c>
      <c r="E35" s="43"/>
      <c r="H35" s="44"/>
      <c r="I35" s="39" t="s">
        <v>148</v>
      </c>
      <c r="J35" s="43"/>
    </row>
    <row r="36" spans="2:10" ht="15" customHeight="1">
      <c r="B36" s="44"/>
      <c r="C36" s="39" t="s">
        <v>147</v>
      </c>
      <c r="E36" s="43"/>
      <c r="H36" s="42"/>
      <c r="I36" s="41"/>
      <c r="J36" s="40"/>
    </row>
    <row r="37" spans="2:10" ht="15" customHeight="1">
      <c r="B37" s="44"/>
      <c r="C37" s="39" t="s">
        <v>146</v>
      </c>
      <c r="E37" s="43"/>
    </row>
    <row r="38" spans="2:10" ht="15" customHeight="1">
      <c r="B38" s="42"/>
      <c r="C38" s="41"/>
      <c r="D38" s="41"/>
      <c r="E38" s="40"/>
    </row>
  </sheetData>
  <sheetProtection algorithmName="SHA-512" hashValue="xihLrYBPslhnG05t1x5zYUOioH6yvr0b8VOTsFB/vNbVNi+yMU6vmpCwJd33cq1PkZYRv3FOU6nut/BsI+Uw4A==" saltValue="YV+UQI3pQqTY8l8NJT5stg==" spinCount="100000" sheet="1" objects="1" scenarios="1"/>
  <mergeCells count="1">
    <mergeCell ref="B2:C2"/>
  </mergeCells>
  <phoneticPr fontId="24"/>
  <pageMargins left="0.39370078740157499" right="0.39370078740157499" top="0.59055118110236204" bottom="0.39370078740157499" header="0.196850393700787" footer="0.196850393700787"/>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4C6FF9-DEAA-4117-8875-38FE2381406F}">
  <sheetPr>
    <tabColor rgb="FFFF0000"/>
  </sheetPr>
  <dimension ref="B1:N82"/>
  <sheetViews>
    <sheetView showGridLines="0" zoomScale="85" zoomScaleNormal="85" workbookViewId="0">
      <selection activeCell="J15" sqref="J15"/>
    </sheetView>
  </sheetViews>
  <sheetFormatPr defaultColWidth="11.6640625" defaultRowHeight="15" customHeight="1"/>
  <cols>
    <col min="1" max="1" width="1.83203125" style="57" customWidth="1"/>
    <col min="2" max="9" width="3.5" style="57" customWidth="1"/>
    <col min="10" max="10" width="17.6640625" style="57" customWidth="1"/>
    <col min="11" max="11" width="17.6640625" style="58" customWidth="1"/>
    <col min="12" max="12" width="78.1640625" style="58" customWidth="1"/>
    <col min="13" max="13" width="21.1640625" style="58" customWidth="1"/>
    <col min="14" max="16384" width="11.6640625" style="57"/>
  </cols>
  <sheetData>
    <row r="1" spans="2:14" ht="7.5" customHeight="1"/>
    <row r="2" spans="2:14" ht="30" customHeight="1">
      <c r="B2" s="518" t="s">
        <v>288</v>
      </c>
      <c r="C2" s="519"/>
      <c r="D2" s="519"/>
      <c r="E2" s="519"/>
      <c r="F2" s="519"/>
      <c r="G2" s="519"/>
      <c r="H2" s="519"/>
      <c r="I2" s="520"/>
      <c r="K2" s="57"/>
    </row>
    <row r="3" spans="2:14" s="55" customFormat="1" ht="7.5" hidden="1" customHeight="1">
      <c r="K3" s="82"/>
      <c r="L3" s="82"/>
      <c r="M3" s="82"/>
    </row>
    <row r="4" spans="2:14" s="55" customFormat="1" ht="15" hidden="1" customHeight="1">
      <c r="B4" s="55" t="s">
        <v>287</v>
      </c>
      <c r="K4" s="82"/>
      <c r="L4" s="82"/>
      <c r="M4" s="82"/>
    </row>
    <row r="5" spans="2:14" s="55" customFormat="1" ht="15" hidden="1" customHeight="1">
      <c r="B5" s="55" t="s">
        <v>286</v>
      </c>
      <c r="K5" s="82"/>
      <c r="L5" s="82"/>
      <c r="M5" s="82"/>
    </row>
    <row r="6" spans="2:14" s="55" customFormat="1" ht="15" hidden="1" customHeight="1">
      <c r="B6" s="55" t="s">
        <v>285</v>
      </c>
      <c r="K6" s="82"/>
      <c r="L6" s="82"/>
      <c r="M6" s="82"/>
    </row>
    <row r="7" spans="2:14" s="55" customFormat="1" ht="15" hidden="1" customHeight="1">
      <c r="B7" s="55" t="s">
        <v>284</v>
      </c>
      <c r="K7" s="82"/>
      <c r="L7" s="82"/>
      <c r="M7" s="82"/>
    </row>
    <row r="8" spans="2:14" s="55" customFormat="1" ht="15" hidden="1" customHeight="1">
      <c r="K8" s="82"/>
      <c r="L8" s="82"/>
      <c r="M8" s="82"/>
    </row>
    <row r="9" spans="2:14" s="55" customFormat="1" ht="15" hidden="1" customHeight="1">
      <c r="B9" s="55" t="s">
        <v>283</v>
      </c>
      <c r="K9" s="82"/>
      <c r="L9" s="82"/>
      <c r="M9" s="82"/>
    </row>
    <row r="10" spans="2:14" s="55" customFormat="1" ht="14.25" customHeight="1" thickBot="1">
      <c r="K10" s="81"/>
      <c r="L10" s="80"/>
      <c r="M10" s="80" t="s">
        <v>282</v>
      </c>
    </row>
    <row r="11" spans="2:14" ht="14.25" thickTop="1">
      <c r="B11" s="79" t="s">
        <v>281</v>
      </c>
      <c r="C11" s="78"/>
      <c r="D11" s="78"/>
      <c r="E11" s="78"/>
      <c r="F11" s="78"/>
      <c r="G11" s="78"/>
      <c r="H11" s="78"/>
      <c r="I11" s="78"/>
      <c r="J11" s="78"/>
      <c r="K11" s="77" t="s">
        <v>280</v>
      </c>
      <c r="L11" s="521" t="s">
        <v>279</v>
      </c>
      <c r="M11" s="517"/>
    </row>
    <row r="12" spans="2:14" ht="15" customHeight="1">
      <c r="B12" s="72">
        <v>1</v>
      </c>
      <c r="C12" s="57" t="s">
        <v>14</v>
      </c>
      <c r="I12" s="73"/>
      <c r="J12" s="73"/>
      <c r="K12" s="69">
        <v>0</v>
      </c>
      <c r="L12" s="522"/>
      <c r="M12" s="517"/>
      <c r="N12" s="64"/>
    </row>
    <row r="13" spans="2:14" ht="15" customHeight="1">
      <c r="B13" s="72"/>
      <c r="C13" s="74">
        <v>2</v>
      </c>
      <c r="D13" s="73" t="s">
        <v>60</v>
      </c>
      <c r="E13" s="73"/>
      <c r="F13" s="73"/>
      <c r="G13" s="73"/>
      <c r="H13" s="73"/>
      <c r="I13" s="73"/>
      <c r="J13" s="73"/>
      <c r="K13" s="69">
        <v>0</v>
      </c>
      <c r="L13" s="522"/>
      <c r="M13" s="517"/>
      <c r="N13" s="64"/>
    </row>
    <row r="14" spans="2:14" ht="15" customHeight="1">
      <c r="B14" s="76"/>
      <c r="C14" s="72"/>
      <c r="D14" s="74">
        <v>3</v>
      </c>
      <c r="E14" s="73" t="s">
        <v>69</v>
      </c>
      <c r="F14" s="73"/>
      <c r="G14" s="73"/>
      <c r="H14" s="73"/>
      <c r="I14" s="73"/>
      <c r="J14" s="73"/>
      <c r="K14" s="69">
        <v>0</v>
      </c>
      <c r="L14" s="522"/>
      <c r="M14" s="517"/>
      <c r="N14" s="64"/>
    </row>
    <row r="15" spans="2:14" ht="30" customHeight="1">
      <c r="B15" s="76"/>
      <c r="C15" s="72"/>
      <c r="D15" s="72"/>
      <c r="E15" s="74">
        <v>4</v>
      </c>
      <c r="F15" s="73" t="s">
        <v>129</v>
      </c>
      <c r="G15" s="73"/>
      <c r="H15" s="73"/>
      <c r="I15" s="73"/>
      <c r="J15" s="73"/>
      <c r="K15" s="69">
        <v>0</v>
      </c>
      <c r="L15" s="516" t="s">
        <v>278</v>
      </c>
      <c r="M15" s="517"/>
      <c r="N15" s="64"/>
    </row>
    <row r="16" spans="2:14" ht="15" customHeight="1">
      <c r="B16" s="72"/>
      <c r="C16" s="72"/>
      <c r="D16" s="72"/>
      <c r="E16" s="72"/>
      <c r="F16" s="71">
        <v>5</v>
      </c>
      <c r="G16" s="70" t="s">
        <v>128</v>
      </c>
      <c r="H16" s="70"/>
      <c r="I16" s="70"/>
      <c r="J16" s="70"/>
      <c r="K16" s="69">
        <v>0</v>
      </c>
      <c r="L16" s="516" t="s">
        <v>277</v>
      </c>
      <c r="M16" s="517"/>
      <c r="N16" s="64"/>
    </row>
    <row r="17" spans="2:14" ht="15" customHeight="1">
      <c r="B17" s="72"/>
      <c r="C17" s="72"/>
      <c r="D17" s="72"/>
      <c r="E17" s="63"/>
      <c r="F17" s="71">
        <v>6</v>
      </c>
      <c r="G17" s="70" t="s">
        <v>127</v>
      </c>
      <c r="H17" s="70"/>
      <c r="I17" s="70"/>
      <c r="J17" s="70"/>
      <c r="K17" s="69">
        <v>0</v>
      </c>
      <c r="L17" s="516" t="s">
        <v>276</v>
      </c>
      <c r="M17" s="517"/>
      <c r="N17" s="64"/>
    </row>
    <row r="18" spans="2:14" ht="15" customHeight="1">
      <c r="B18" s="72"/>
      <c r="C18" s="72"/>
      <c r="D18" s="72"/>
      <c r="E18" s="74">
        <v>7</v>
      </c>
      <c r="F18" s="73" t="s">
        <v>126</v>
      </c>
      <c r="G18" s="73"/>
      <c r="H18" s="73"/>
      <c r="I18" s="73"/>
      <c r="J18" s="73"/>
      <c r="K18" s="69">
        <v>0</v>
      </c>
      <c r="L18" s="516" t="s">
        <v>275</v>
      </c>
      <c r="M18" s="517"/>
      <c r="N18" s="64"/>
    </row>
    <row r="19" spans="2:14" ht="15" customHeight="1">
      <c r="B19" s="72"/>
      <c r="C19" s="72"/>
      <c r="D19" s="72"/>
      <c r="E19" s="72"/>
      <c r="F19" s="71">
        <v>8</v>
      </c>
      <c r="G19" s="70" t="s">
        <v>31</v>
      </c>
      <c r="H19" s="70"/>
      <c r="I19" s="70"/>
      <c r="J19" s="70"/>
      <c r="K19" s="69">
        <v>0</v>
      </c>
      <c r="L19" s="516" t="s">
        <v>274</v>
      </c>
      <c r="M19" s="517"/>
      <c r="N19" s="64"/>
    </row>
    <row r="20" spans="2:14" ht="15" customHeight="1">
      <c r="B20" s="72"/>
      <c r="C20" s="72"/>
      <c r="D20" s="72"/>
      <c r="E20" s="72"/>
      <c r="F20" s="74">
        <v>9</v>
      </c>
      <c r="G20" s="73" t="s">
        <v>125</v>
      </c>
      <c r="H20" s="73"/>
      <c r="I20" s="73"/>
      <c r="J20" s="73"/>
      <c r="K20" s="69">
        <v>0</v>
      </c>
      <c r="L20" s="516" t="s">
        <v>273</v>
      </c>
      <c r="M20" s="517"/>
      <c r="N20" s="64"/>
    </row>
    <row r="21" spans="2:14" ht="15" customHeight="1">
      <c r="B21" s="72"/>
      <c r="C21" s="72"/>
      <c r="D21" s="72"/>
      <c r="E21" s="72"/>
      <c r="F21" s="72"/>
      <c r="G21" s="71">
        <v>10</v>
      </c>
      <c r="H21" s="70" t="s">
        <v>272</v>
      </c>
      <c r="I21" s="70"/>
      <c r="J21" s="70"/>
      <c r="K21" s="69">
        <v>0</v>
      </c>
      <c r="L21" s="516" t="s">
        <v>271</v>
      </c>
      <c r="M21" s="517"/>
      <c r="N21" s="64"/>
    </row>
    <row r="22" spans="2:14" ht="15" customHeight="1">
      <c r="B22" s="72"/>
      <c r="C22" s="72"/>
      <c r="D22" s="72"/>
      <c r="E22" s="72"/>
      <c r="F22" s="63"/>
      <c r="G22" s="71">
        <v>11</v>
      </c>
      <c r="H22" s="70" t="s">
        <v>270</v>
      </c>
      <c r="I22" s="70"/>
      <c r="J22" s="70"/>
      <c r="K22" s="69">
        <v>0</v>
      </c>
      <c r="L22" s="516" t="s">
        <v>267</v>
      </c>
      <c r="M22" s="517"/>
      <c r="N22" s="64"/>
    </row>
    <row r="23" spans="2:14" ht="15" customHeight="1">
      <c r="B23" s="72"/>
      <c r="C23" s="72"/>
      <c r="D23" s="72"/>
      <c r="E23" s="72"/>
      <c r="F23" s="74">
        <v>12</v>
      </c>
      <c r="G23" s="73" t="s">
        <v>124</v>
      </c>
      <c r="H23" s="73"/>
      <c r="I23" s="73"/>
      <c r="J23" s="73"/>
      <c r="K23" s="69">
        <v>0</v>
      </c>
      <c r="L23" s="516" t="s">
        <v>269</v>
      </c>
      <c r="M23" s="517"/>
      <c r="N23" s="64"/>
    </row>
    <row r="24" spans="2:14" ht="15" customHeight="1">
      <c r="B24" s="72"/>
      <c r="C24" s="72"/>
      <c r="D24" s="72"/>
      <c r="E24" s="72"/>
      <c r="F24" s="72"/>
      <c r="G24" s="71">
        <v>13</v>
      </c>
      <c r="H24" s="70" t="s">
        <v>32</v>
      </c>
      <c r="I24" s="70"/>
      <c r="J24" s="70"/>
      <c r="K24" s="69">
        <v>0</v>
      </c>
      <c r="L24" s="516" t="s">
        <v>268</v>
      </c>
      <c r="M24" s="517"/>
      <c r="N24" s="64"/>
    </row>
    <row r="25" spans="2:14" ht="15" customHeight="1">
      <c r="B25" s="72"/>
      <c r="C25" s="72"/>
      <c r="D25" s="72"/>
      <c r="E25" s="72"/>
      <c r="F25" s="63"/>
      <c r="G25" s="71">
        <v>14</v>
      </c>
      <c r="H25" s="70" t="s">
        <v>33</v>
      </c>
      <c r="I25" s="70"/>
      <c r="J25" s="70"/>
      <c r="K25" s="69">
        <v>0</v>
      </c>
      <c r="L25" s="516" t="s">
        <v>267</v>
      </c>
      <c r="M25" s="517"/>
      <c r="N25" s="64"/>
    </row>
    <row r="26" spans="2:14" ht="15" customHeight="1">
      <c r="B26" s="72"/>
      <c r="C26" s="72"/>
      <c r="D26" s="63"/>
      <c r="E26" s="63"/>
      <c r="F26" s="71">
        <v>15</v>
      </c>
      <c r="G26" s="70" t="s">
        <v>123</v>
      </c>
      <c r="H26" s="70"/>
      <c r="I26" s="70"/>
      <c r="J26" s="70"/>
      <c r="K26" s="69">
        <v>0</v>
      </c>
      <c r="L26" s="516" t="s">
        <v>266</v>
      </c>
      <c r="M26" s="517"/>
      <c r="N26" s="64"/>
    </row>
    <row r="27" spans="2:14" ht="15" customHeight="1">
      <c r="B27" s="72"/>
      <c r="C27" s="72"/>
      <c r="D27" s="74">
        <v>16</v>
      </c>
      <c r="E27" s="73" t="s">
        <v>34</v>
      </c>
      <c r="F27" s="73"/>
      <c r="G27" s="73"/>
      <c r="H27" s="73"/>
      <c r="I27" s="73"/>
      <c r="J27" s="73"/>
      <c r="K27" s="69">
        <v>0</v>
      </c>
      <c r="L27" s="522"/>
      <c r="M27" s="517"/>
      <c r="N27" s="64"/>
    </row>
    <row r="28" spans="2:14" ht="15" customHeight="1">
      <c r="B28" s="72"/>
      <c r="C28" s="72"/>
      <c r="D28" s="72"/>
      <c r="E28" s="74">
        <v>17</v>
      </c>
      <c r="F28" s="73" t="s">
        <v>122</v>
      </c>
      <c r="G28" s="73"/>
      <c r="H28" s="73"/>
      <c r="I28" s="73"/>
      <c r="J28" s="73"/>
      <c r="K28" s="69">
        <v>0</v>
      </c>
      <c r="L28" s="516" t="s">
        <v>265</v>
      </c>
      <c r="M28" s="517"/>
      <c r="N28" s="64"/>
    </row>
    <row r="29" spans="2:14" ht="15" customHeight="1">
      <c r="B29" s="72"/>
      <c r="C29" s="72"/>
      <c r="D29" s="72"/>
      <c r="E29" s="72"/>
      <c r="F29" s="71">
        <v>18</v>
      </c>
      <c r="G29" s="70" t="s">
        <v>121</v>
      </c>
      <c r="H29" s="70"/>
      <c r="I29" s="70"/>
      <c r="J29" s="70"/>
      <c r="K29" s="69">
        <f>'（入力用）総括表'!E12</f>
        <v>0</v>
      </c>
      <c r="L29" s="516" t="s">
        <v>264</v>
      </c>
      <c r="M29" s="517"/>
      <c r="N29" s="64"/>
    </row>
    <row r="30" spans="2:14" ht="15" customHeight="1">
      <c r="B30" s="72"/>
      <c r="C30" s="72"/>
      <c r="D30" s="72"/>
      <c r="E30" s="63"/>
      <c r="F30" s="71">
        <v>19</v>
      </c>
      <c r="G30" s="70" t="s">
        <v>35</v>
      </c>
      <c r="H30" s="70"/>
      <c r="I30" s="70"/>
      <c r="J30" s="70"/>
      <c r="K30" s="69">
        <v>0</v>
      </c>
      <c r="L30" s="516" t="s">
        <v>263</v>
      </c>
      <c r="M30" s="517"/>
      <c r="N30" s="64"/>
    </row>
    <row r="31" spans="2:14" ht="15" customHeight="1">
      <c r="B31" s="72"/>
      <c r="C31" s="72"/>
      <c r="D31" s="72"/>
      <c r="E31" s="74">
        <v>20</v>
      </c>
      <c r="F31" s="73" t="s">
        <v>120</v>
      </c>
      <c r="G31" s="73"/>
      <c r="H31" s="73"/>
      <c r="I31" s="73"/>
      <c r="J31" s="73"/>
      <c r="K31" s="69">
        <v>0</v>
      </c>
      <c r="L31" s="516" t="s">
        <v>262</v>
      </c>
      <c r="M31" s="517"/>
      <c r="N31" s="64"/>
    </row>
    <row r="32" spans="2:14" ht="15" customHeight="1">
      <c r="B32" s="72"/>
      <c r="C32" s="72"/>
      <c r="D32" s="72"/>
      <c r="E32" s="72"/>
      <c r="F32" s="71">
        <v>21</v>
      </c>
      <c r="G32" s="70" t="s">
        <v>37</v>
      </c>
      <c r="H32" s="70"/>
      <c r="I32" s="70"/>
      <c r="J32" s="70"/>
      <c r="K32" s="69">
        <f>'（入力用）総括表'!E5</f>
        <v>0</v>
      </c>
      <c r="L32" s="516" t="s">
        <v>261</v>
      </c>
      <c r="M32" s="517"/>
      <c r="N32" s="64"/>
    </row>
    <row r="33" spans="2:14" ht="15" customHeight="1">
      <c r="B33" s="72"/>
      <c r="C33" s="72"/>
      <c r="D33" s="72"/>
      <c r="E33" s="72"/>
      <c r="F33" s="71">
        <v>22</v>
      </c>
      <c r="G33" s="70" t="s">
        <v>92</v>
      </c>
      <c r="H33" s="70"/>
      <c r="I33" s="70"/>
      <c r="J33" s="70"/>
      <c r="K33" s="69">
        <f>'（入力用）総括表'!E6</f>
        <v>0</v>
      </c>
      <c r="L33" s="516" t="s">
        <v>260</v>
      </c>
      <c r="M33" s="517"/>
      <c r="N33" s="64"/>
    </row>
    <row r="34" spans="2:14" ht="15" customHeight="1">
      <c r="B34" s="72"/>
      <c r="C34" s="72"/>
      <c r="D34" s="72"/>
      <c r="E34" s="72"/>
      <c r="F34" s="71">
        <v>23</v>
      </c>
      <c r="G34" s="70" t="s">
        <v>91</v>
      </c>
      <c r="H34" s="70"/>
      <c r="I34" s="70"/>
      <c r="J34" s="70"/>
      <c r="K34" s="69">
        <f>'（入力用）総括表'!E7</f>
        <v>0</v>
      </c>
      <c r="L34" s="516" t="s">
        <v>259</v>
      </c>
      <c r="M34" s="517"/>
      <c r="N34" s="64"/>
    </row>
    <row r="35" spans="2:14" ht="15" customHeight="1">
      <c r="B35" s="72"/>
      <c r="C35" s="72"/>
      <c r="D35" s="72"/>
      <c r="E35" s="72"/>
      <c r="F35" s="71">
        <v>24</v>
      </c>
      <c r="G35" s="70" t="s">
        <v>119</v>
      </c>
      <c r="H35" s="70"/>
      <c r="I35" s="70"/>
      <c r="J35" s="70"/>
      <c r="K35" s="69">
        <v>0</v>
      </c>
      <c r="L35" s="516" t="s">
        <v>258</v>
      </c>
      <c r="M35" s="517"/>
      <c r="N35" s="64"/>
    </row>
    <row r="36" spans="2:14" ht="15" customHeight="1">
      <c r="B36" s="72"/>
      <c r="C36" s="72"/>
      <c r="D36" s="72"/>
      <c r="E36" s="72"/>
      <c r="F36" s="71">
        <v>25</v>
      </c>
      <c r="G36" s="70" t="s">
        <v>38</v>
      </c>
      <c r="H36" s="70"/>
      <c r="I36" s="70"/>
      <c r="J36" s="70"/>
      <c r="K36" s="69">
        <f>'（入力用）総括表'!E8</f>
        <v>0</v>
      </c>
      <c r="L36" s="516" t="s">
        <v>257</v>
      </c>
      <c r="M36" s="517"/>
      <c r="N36" s="64"/>
    </row>
    <row r="37" spans="2:14" ht="15" customHeight="1">
      <c r="B37" s="72"/>
      <c r="C37" s="72"/>
      <c r="D37" s="72"/>
      <c r="E37" s="72"/>
      <c r="F37" s="71">
        <v>26</v>
      </c>
      <c r="G37" s="70" t="s">
        <v>118</v>
      </c>
      <c r="H37" s="70"/>
      <c r="I37" s="70"/>
      <c r="J37" s="70"/>
      <c r="K37" s="69">
        <f>'（入力用）総括表'!E9</f>
        <v>0</v>
      </c>
      <c r="L37" s="516" t="s">
        <v>256</v>
      </c>
      <c r="M37" s="517"/>
      <c r="N37" s="64"/>
    </row>
    <row r="38" spans="2:14" ht="28.5" customHeight="1">
      <c r="B38" s="72"/>
      <c r="C38" s="72"/>
      <c r="D38" s="72"/>
      <c r="E38" s="72"/>
      <c r="F38" s="71">
        <v>27</v>
      </c>
      <c r="G38" s="70" t="s">
        <v>117</v>
      </c>
      <c r="H38" s="70"/>
      <c r="I38" s="70"/>
      <c r="J38" s="70"/>
      <c r="K38" s="69">
        <f>'（入力用）総括表'!E10</f>
        <v>0</v>
      </c>
      <c r="L38" s="516" t="s">
        <v>255</v>
      </c>
      <c r="M38" s="517"/>
      <c r="N38" s="64"/>
    </row>
    <row r="39" spans="2:14" ht="15" customHeight="1">
      <c r="B39" s="72"/>
      <c r="C39" s="63"/>
      <c r="D39" s="63"/>
      <c r="E39" s="63"/>
      <c r="F39" s="71">
        <v>28</v>
      </c>
      <c r="G39" s="70" t="s">
        <v>39</v>
      </c>
      <c r="H39" s="70"/>
      <c r="I39" s="70"/>
      <c r="J39" s="70"/>
      <c r="K39" s="69">
        <f>'（入力用）総括表'!E11</f>
        <v>0</v>
      </c>
      <c r="L39" s="516" t="s">
        <v>254</v>
      </c>
      <c r="M39" s="517"/>
      <c r="N39" s="64"/>
    </row>
    <row r="40" spans="2:14" ht="15" customHeight="1">
      <c r="B40" s="72"/>
      <c r="C40" s="74">
        <v>29</v>
      </c>
      <c r="D40" s="73" t="s">
        <v>140</v>
      </c>
      <c r="E40" s="73"/>
      <c r="F40" s="73"/>
      <c r="G40" s="73"/>
      <c r="H40" s="73"/>
      <c r="I40" s="73"/>
      <c r="J40" s="73"/>
      <c r="K40" s="69">
        <v>0</v>
      </c>
      <c r="L40" s="522"/>
      <c r="M40" s="517"/>
      <c r="N40" s="64"/>
    </row>
    <row r="41" spans="2:14" ht="15" customHeight="1">
      <c r="B41" s="72"/>
      <c r="C41" s="72"/>
      <c r="D41" s="74">
        <v>30</v>
      </c>
      <c r="E41" s="73" t="s">
        <v>67</v>
      </c>
      <c r="F41" s="73"/>
      <c r="G41" s="73"/>
      <c r="H41" s="73"/>
      <c r="I41" s="73"/>
      <c r="J41" s="73"/>
      <c r="K41" s="69">
        <v>0</v>
      </c>
      <c r="L41" s="516" t="s">
        <v>253</v>
      </c>
      <c r="M41" s="517"/>
      <c r="N41" s="64"/>
    </row>
    <row r="42" spans="2:14" ht="15" customHeight="1">
      <c r="B42" s="72"/>
      <c r="C42" s="72"/>
      <c r="D42" s="72"/>
      <c r="E42" s="74">
        <v>31</v>
      </c>
      <c r="F42" s="73" t="s">
        <v>252</v>
      </c>
      <c r="G42" s="73"/>
      <c r="H42" s="73"/>
      <c r="I42" s="73"/>
      <c r="J42" s="73"/>
      <c r="K42" s="69">
        <v>0</v>
      </c>
      <c r="L42" s="522"/>
      <c r="M42" s="517"/>
      <c r="N42" s="64"/>
    </row>
    <row r="43" spans="2:14" ht="15" customHeight="1">
      <c r="B43" s="72"/>
      <c r="C43" s="72"/>
      <c r="D43" s="72"/>
      <c r="E43" s="72"/>
      <c r="F43" s="74">
        <v>32</v>
      </c>
      <c r="G43" s="73" t="s">
        <v>116</v>
      </c>
      <c r="H43" s="73"/>
      <c r="I43" s="73"/>
      <c r="J43" s="73"/>
      <c r="K43" s="69">
        <v>0</v>
      </c>
      <c r="L43" s="522"/>
      <c r="M43" s="517"/>
      <c r="N43" s="64"/>
    </row>
    <row r="44" spans="2:14" ht="15" customHeight="1">
      <c r="B44" s="72"/>
      <c r="C44" s="72"/>
      <c r="D44" s="72"/>
      <c r="E44" s="72"/>
      <c r="F44" s="72"/>
      <c r="G44" s="74">
        <v>33</v>
      </c>
      <c r="H44" s="73" t="s">
        <v>115</v>
      </c>
      <c r="I44" s="73"/>
      <c r="J44" s="73"/>
      <c r="K44" s="69">
        <v>0</v>
      </c>
      <c r="L44" s="522"/>
      <c r="M44" s="517"/>
      <c r="N44" s="64"/>
    </row>
    <row r="45" spans="2:14" ht="15" customHeight="1">
      <c r="B45" s="72"/>
      <c r="C45" s="72"/>
      <c r="D45" s="72"/>
      <c r="E45" s="72"/>
      <c r="F45" s="72"/>
      <c r="G45" s="72"/>
      <c r="H45" s="71">
        <v>34</v>
      </c>
      <c r="I45" s="70" t="s">
        <v>139</v>
      </c>
      <c r="J45" s="70"/>
      <c r="K45" s="69">
        <v>0</v>
      </c>
      <c r="L45" s="516" t="s">
        <v>251</v>
      </c>
      <c r="M45" s="517"/>
      <c r="N45" s="64"/>
    </row>
    <row r="46" spans="2:14" ht="15" customHeight="1">
      <c r="B46" s="72"/>
      <c r="C46" s="72"/>
      <c r="D46" s="72"/>
      <c r="E46" s="72"/>
      <c r="F46" s="72"/>
      <c r="G46" s="72"/>
      <c r="H46" s="71">
        <v>35</v>
      </c>
      <c r="I46" s="70" t="s">
        <v>138</v>
      </c>
      <c r="J46" s="70"/>
      <c r="K46" s="69">
        <v>0</v>
      </c>
      <c r="L46" s="516" t="s">
        <v>250</v>
      </c>
      <c r="M46" s="517"/>
      <c r="N46" s="64"/>
    </row>
    <row r="47" spans="2:14" ht="15" customHeight="1">
      <c r="B47" s="72"/>
      <c r="C47" s="72"/>
      <c r="D47" s="72"/>
      <c r="E47" s="72"/>
      <c r="F47" s="72"/>
      <c r="G47" s="72"/>
      <c r="H47" s="71">
        <v>36</v>
      </c>
      <c r="I47" s="70" t="s">
        <v>137</v>
      </c>
      <c r="J47" s="70"/>
      <c r="K47" s="69">
        <v>0</v>
      </c>
      <c r="L47" s="516" t="s">
        <v>249</v>
      </c>
      <c r="M47" s="517"/>
      <c r="N47" s="64"/>
    </row>
    <row r="48" spans="2:14" ht="15" customHeight="1">
      <c r="B48" s="72"/>
      <c r="C48" s="72"/>
      <c r="D48" s="72"/>
      <c r="E48" s="72"/>
      <c r="F48" s="72"/>
      <c r="G48" s="72"/>
      <c r="H48" s="71">
        <v>37</v>
      </c>
      <c r="I48" s="70" t="s">
        <v>136</v>
      </c>
      <c r="J48" s="70"/>
      <c r="K48" s="69">
        <v>0</v>
      </c>
      <c r="L48" s="516" t="s">
        <v>248</v>
      </c>
      <c r="M48" s="517"/>
      <c r="N48" s="64"/>
    </row>
    <row r="49" spans="2:14" ht="15" customHeight="1">
      <c r="B49" s="72"/>
      <c r="C49" s="72"/>
      <c r="D49" s="72"/>
      <c r="E49" s="72"/>
      <c r="F49" s="72"/>
      <c r="G49" s="72"/>
      <c r="H49" s="71">
        <v>38</v>
      </c>
      <c r="I49" s="70" t="s">
        <v>135</v>
      </c>
      <c r="J49" s="70"/>
      <c r="K49" s="69">
        <v>0</v>
      </c>
      <c r="L49" s="516" t="s">
        <v>247</v>
      </c>
      <c r="M49" s="517"/>
      <c r="N49" s="64"/>
    </row>
    <row r="50" spans="2:14" ht="15" customHeight="1">
      <c r="B50" s="72"/>
      <c r="C50" s="72"/>
      <c r="D50" s="72"/>
      <c r="E50" s="72"/>
      <c r="F50" s="72"/>
      <c r="G50" s="72"/>
      <c r="H50" s="71">
        <v>39</v>
      </c>
      <c r="I50" s="70" t="s">
        <v>134</v>
      </c>
      <c r="J50" s="70"/>
      <c r="K50" s="69">
        <v>0</v>
      </c>
      <c r="L50" s="516" t="s">
        <v>246</v>
      </c>
      <c r="M50" s="517"/>
      <c r="N50" s="64"/>
    </row>
    <row r="51" spans="2:14" ht="15" customHeight="1">
      <c r="B51" s="72"/>
      <c r="C51" s="72"/>
      <c r="D51" s="72"/>
      <c r="E51" s="72"/>
      <c r="F51" s="72"/>
      <c r="G51" s="63"/>
      <c r="H51" s="71">
        <v>40</v>
      </c>
      <c r="I51" s="70" t="s">
        <v>133</v>
      </c>
      <c r="J51" s="70"/>
      <c r="K51" s="69">
        <v>0</v>
      </c>
      <c r="L51" s="516" t="s">
        <v>245</v>
      </c>
      <c r="M51" s="517"/>
      <c r="N51" s="64"/>
    </row>
    <row r="52" spans="2:14" ht="15" customHeight="1">
      <c r="B52" s="72"/>
      <c r="C52" s="72"/>
      <c r="D52" s="72"/>
      <c r="E52" s="72"/>
      <c r="F52" s="72"/>
      <c r="G52" s="74">
        <v>41</v>
      </c>
      <c r="H52" s="73" t="s">
        <v>114</v>
      </c>
      <c r="I52" s="73"/>
      <c r="J52" s="73"/>
      <c r="K52" s="69">
        <v>0</v>
      </c>
      <c r="L52" s="522"/>
      <c r="M52" s="517"/>
      <c r="N52" s="64"/>
    </row>
    <row r="53" spans="2:14" ht="15" customHeight="1">
      <c r="B53" s="72"/>
      <c r="C53" s="72"/>
      <c r="D53" s="72"/>
      <c r="E53" s="72"/>
      <c r="F53" s="72"/>
      <c r="G53" s="72"/>
      <c r="H53" s="74">
        <v>42</v>
      </c>
      <c r="I53" s="70" t="s">
        <v>244</v>
      </c>
      <c r="J53" s="70"/>
      <c r="K53" s="69">
        <v>0</v>
      </c>
      <c r="L53" s="516" t="s">
        <v>243</v>
      </c>
      <c r="M53" s="517"/>
      <c r="N53" s="64"/>
    </row>
    <row r="54" spans="2:14" ht="15" customHeight="1">
      <c r="B54" s="72"/>
      <c r="C54" s="72"/>
      <c r="D54" s="72"/>
      <c r="E54" s="72"/>
      <c r="F54" s="72"/>
      <c r="G54" s="72"/>
      <c r="H54" s="72"/>
      <c r="I54" s="71">
        <v>43</v>
      </c>
      <c r="J54" s="75" t="s">
        <v>234</v>
      </c>
      <c r="K54" s="69">
        <v>0</v>
      </c>
      <c r="L54" s="525" t="s">
        <v>233</v>
      </c>
      <c r="M54" s="517"/>
      <c r="N54" s="64"/>
    </row>
    <row r="55" spans="2:14" ht="15" customHeight="1">
      <c r="B55" s="72"/>
      <c r="C55" s="72"/>
      <c r="D55" s="72"/>
      <c r="E55" s="72"/>
      <c r="F55" s="72"/>
      <c r="G55" s="72"/>
      <c r="H55" s="72"/>
      <c r="I55" s="71">
        <v>44</v>
      </c>
      <c r="J55" s="70" t="s">
        <v>242</v>
      </c>
      <c r="K55" s="69">
        <v>0</v>
      </c>
      <c r="L55" s="525" t="s">
        <v>241</v>
      </c>
      <c r="M55" s="517"/>
      <c r="N55" s="64"/>
    </row>
    <row r="56" spans="2:14" ht="15" customHeight="1">
      <c r="B56" s="72"/>
      <c r="C56" s="72"/>
      <c r="D56" s="72"/>
      <c r="E56" s="72"/>
      <c r="F56" s="72"/>
      <c r="G56" s="72"/>
      <c r="H56" s="72"/>
      <c r="I56" s="71">
        <v>45</v>
      </c>
      <c r="J56" s="70" t="s">
        <v>240</v>
      </c>
      <c r="K56" s="69">
        <v>0</v>
      </c>
      <c r="L56" s="525" t="s">
        <v>239</v>
      </c>
      <c r="M56" s="517"/>
      <c r="N56" s="64"/>
    </row>
    <row r="57" spans="2:14" ht="15" customHeight="1">
      <c r="B57" s="72"/>
      <c r="C57" s="72"/>
      <c r="D57" s="72"/>
      <c r="E57" s="72"/>
      <c r="F57" s="72"/>
      <c r="G57" s="72"/>
      <c r="H57" s="63"/>
      <c r="I57" s="71">
        <v>46</v>
      </c>
      <c r="J57" s="75" t="s">
        <v>238</v>
      </c>
      <c r="K57" s="69">
        <v>0</v>
      </c>
      <c r="L57" s="525" t="s">
        <v>237</v>
      </c>
      <c r="M57" s="517"/>
      <c r="N57" s="64"/>
    </row>
    <row r="58" spans="2:14" ht="15" customHeight="1">
      <c r="B58" s="72"/>
      <c r="C58" s="72"/>
      <c r="D58" s="72"/>
      <c r="E58" s="72"/>
      <c r="F58" s="72"/>
      <c r="G58" s="72"/>
      <c r="H58" s="74">
        <v>47</v>
      </c>
      <c r="I58" s="70" t="s">
        <v>236</v>
      </c>
      <c r="J58" s="70"/>
      <c r="K58" s="69">
        <v>0</v>
      </c>
      <c r="L58" s="525" t="s">
        <v>235</v>
      </c>
      <c r="M58" s="517"/>
      <c r="N58" s="64"/>
    </row>
    <row r="59" spans="2:14" ht="15" customHeight="1">
      <c r="B59" s="72"/>
      <c r="C59" s="72"/>
      <c r="D59" s="72"/>
      <c r="E59" s="72"/>
      <c r="F59" s="72"/>
      <c r="G59" s="72"/>
      <c r="H59" s="72"/>
      <c r="I59" s="71">
        <v>48</v>
      </c>
      <c r="J59" s="75" t="s">
        <v>234</v>
      </c>
      <c r="K59" s="69">
        <v>0</v>
      </c>
      <c r="L59" s="525" t="s">
        <v>233</v>
      </c>
      <c r="M59" s="517"/>
      <c r="N59" s="64"/>
    </row>
    <row r="60" spans="2:14" ht="15" customHeight="1">
      <c r="B60" s="72"/>
      <c r="C60" s="72"/>
      <c r="D60" s="72"/>
      <c r="E60" s="72"/>
      <c r="F60" s="63"/>
      <c r="G60" s="63"/>
      <c r="H60" s="63"/>
      <c r="I60" s="71">
        <v>49</v>
      </c>
      <c r="J60" s="70" t="s">
        <v>232</v>
      </c>
      <c r="K60" s="69">
        <v>0</v>
      </c>
      <c r="L60" s="516" t="s">
        <v>231</v>
      </c>
      <c r="M60" s="517"/>
      <c r="N60" s="64"/>
    </row>
    <row r="61" spans="2:14" ht="15" customHeight="1">
      <c r="B61" s="72"/>
      <c r="C61" s="72"/>
      <c r="D61" s="72"/>
      <c r="E61" s="63"/>
      <c r="F61" s="71">
        <v>50</v>
      </c>
      <c r="G61" s="70" t="s">
        <v>113</v>
      </c>
      <c r="H61" s="70"/>
      <c r="I61" s="70"/>
      <c r="J61" s="70"/>
      <c r="K61" s="69">
        <v>0</v>
      </c>
      <c r="L61" s="516" t="s">
        <v>230</v>
      </c>
      <c r="M61" s="517"/>
      <c r="N61" s="64"/>
    </row>
    <row r="62" spans="2:14" ht="15" customHeight="1">
      <c r="B62" s="72"/>
      <c r="C62" s="72"/>
      <c r="D62" s="72"/>
      <c r="E62" s="74">
        <v>51</v>
      </c>
      <c r="F62" s="523" t="s">
        <v>229</v>
      </c>
      <c r="G62" s="523"/>
      <c r="H62" s="523"/>
      <c r="I62" s="523"/>
      <c r="J62" s="524"/>
      <c r="K62" s="69">
        <v>0</v>
      </c>
      <c r="L62" s="522"/>
      <c r="M62" s="517"/>
      <c r="N62" s="64"/>
    </row>
    <row r="63" spans="2:14" ht="15" customHeight="1">
      <c r="B63" s="72"/>
      <c r="C63" s="72"/>
      <c r="D63" s="72"/>
      <c r="E63" s="72"/>
      <c r="F63" s="74">
        <v>52</v>
      </c>
      <c r="G63" s="73" t="s">
        <v>112</v>
      </c>
      <c r="H63" s="73"/>
      <c r="I63" s="73"/>
      <c r="J63" s="73"/>
      <c r="K63" s="69">
        <v>0</v>
      </c>
      <c r="L63" s="522"/>
      <c r="M63" s="517"/>
      <c r="N63" s="64"/>
    </row>
    <row r="64" spans="2:14" ht="15" customHeight="1">
      <c r="B64" s="72"/>
      <c r="C64" s="72"/>
      <c r="D64" s="72"/>
      <c r="E64" s="72"/>
      <c r="F64" s="72"/>
      <c r="G64" s="71">
        <v>53</v>
      </c>
      <c r="H64" s="70" t="s">
        <v>111</v>
      </c>
      <c r="I64" s="70"/>
      <c r="J64" s="70"/>
      <c r="K64" s="69">
        <v>0</v>
      </c>
      <c r="L64" s="516" t="s">
        <v>228</v>
      </c>
      <c r="M64" s="517"/>
      <c r="N64" s="64"/>
    </row>
    <row r="65" spans="2:14" ht="15" customHeight="1">
      <c r="B65" s="72"/>
      <c r="C65" s="72"/>
      <c r="D65" s="72"/>
      <c r="E65" s="72"/>
      <c r="F65" s="72"/>
      <c r="G65" s="71">
        <v>54</v>
      </c>
      <c r="H65" s="70" t="s">
        <v>227</v>
      </c>
      <c r="I65" s="70"/>
      <c r="J65" s="70"/>
      <c r="K65" s="69">
        <v>0</v>
      </c>
      <c r="L65" s="516" t="s">
        <v>226</v>
      </c>
      <c r="M65" s="517"/>
      <c r="N65" s="64"/>
    </row>
    <row r="66" spans="2:14" ht="15" customHeight="1">
      <c r="B66" s="72"/>
      <c r="C66" s="72"/>
      <c r="D66" s="72"/>
      <c r="E66" s="72"/>
      <c r="F66" s="72"/>
      <c r="G66" s="71">
        <v>55</v>
      </c>
      <c r="H66" s="70" t="s">
        <v>132</v>
      </c>
      <c r="I66" s="70"/>
      <c r="J66" s="70"/>
      <c r="K66" s="69">
        <v>0</v>
      </c>
      <c r="L66" s="516" t="s">
        <v>225</v>
      </c>
      <c r="M66" s="517"/>
      <c r="N66" s="64"/>
    </row>
    <row r="67" spans="2:14" ht="15" customHeight="1">
      <c r="B67" s="72"/>
      <c r="C67" s="72"/>
      <c r="D67" s="72"/>
      <c r="E67" s="72"/>
      <c r="F67" s="63"/>
      <c r="G67" s="71">
        <v>56</v>
      </c>
      <c r="H67" s="70" t="s">
        <v>131</v>
      </c>
      <c r="I67" s="70"/>
      <c r="J67" s="70"/>
      <c r="K67" s="69">
        <v>0</v>
      </c>
      <c r="L67" s="516" t="s">
        <v>224</v>
      </c>
      <c r="M67" s="517"/>
      <c r="N67" s="64"/>
    </row>
    <row r="68" spans="2:14" ht="15" customHeight="1">
      <c r="B68" s="72"/>
      <c r="C68" s="72"/>
      <c r="D68" s="72"/>
      <c r="E68" s="72"/>
      <c r="F68" s="71">
        <v>57</v>
      </c>
      <c r="G68" s="70" t="s">
        <v>110</v>
      </c>
      <c r="H68" s="70"/>
      <c r="I68" s="70"/>
      <c r="J68" s="70"/>
      <c r="K68" s="69">
        <v>0</v>
      </c>
      <c r="L68" s="516" t="s">
        <v>223</v>
      </c>
      <c r="M68" s="517"/>
      <c r="N68" s="64"/>
    </row>
    <row r="69" spans="2:14" ht="15" customHeight="1">
      <c r="B69" s="72"/>
      <c r="C69" s="72"/>
      <c r="D69" s="72"/>
      <c r="E69" s="72"/>
      <c r="F69" s="71">
        <v>58</v>
      </c>
      <c r="G69" s="70" t="s">
        <v>41</v>
      </c>
      <c r="H69" s="70"/>
      <c r="I69" s="70"/>
      <c r="J69" s="70"/>
      <c r="K69" s="69">
        <v>0</v>
      </c>
      <c r="L69" s="516" t="s">
        <v>222</v>
      </c>
      <c r="M69" s="517"/>
      <c r="N69" s="64"/>
    </row>
    <row r="70" spans="2:14" ht="25.5" customHeight="1">
      <c r="B70" s="72"/>
      <c r="C70" s="72"/>
      <c r="D70" s="72"/>
      <c r="E70" s="72"/>
      <c r="F70" s="71">
        <v>59</v>
      </c>
      <c r="G70" s="70" t="s">
        <v>130</v>
      </c>
      <c r="H70" s="70"/>
      <c r="I70" s="70"/>
      <c r="J70" s="70"/>
      <c r="K70" s="69">
        <v>0</v>
      </c>
      <c r="L70" s="516" t="s">
        <v>221</v>
      </c>
      <c r="M70" s="517"/>
      <c r="N70" s="64"/>
    </row>
    <row r="71" spans="2:14" ht="15" customHeight="1">
      <c r="B71" s="72"/>
      <c r="C71" s="72"/>
      <c r="D71" s="72"/>
      <c r="E71" s="72"/>
      <c r="F71" s="71">
        <v>60</v>
      </c>
      <c r="G71" s="70" t="s">
        <v>220</v>
      </c>
      <c r="H71" s="70"/>
      <c r="I71" s="70"/>
      <c r="J71" s="70"/>
      <c r="K71" s="69">
        <v>0</v>
      </c>
      <c r="L71" s="516" t="s">
        <v>219</v>
      </c>
      <c r="M71" s="517"/>
      <c r="N71" s="64"/>
    </row>
    <row r="72" spans="2:14" ht="15" customHeight="1">
      <c r="B72" s="72"/>
      <c r="C72" s="72"/>
      <c r="D72" s="72"/>
      <c r="E72" s="72"/>
      <c r="F72" s="71">
        <v>61</v>
      </c>
      <c r="G72" s="70" t="s">
        <v>109</v>
      </c>
      <c r="H72" s="70"/>
      <c r="I72" s="70"/>
      <c r="J72" s="70"/>
      <c r="K72" s="69">
        <v>0</v>
      </c>
      <c r="L72" s="516" t="s">
        <v>218</v>
      </c>
      <c r="M72" s="517"/>
      <c r="N72" s="64"/>
    </row>
    <row r="73" spans="2:14" ht="15" customHeight="1">
      <c r="B73" s="72"/>
      <c r="C73" s="72"/>
      <c r="D73" s="63"/>
      <c r="E73" s="63"/>
      <c r="F73" s="71">
        <v>62</v>
      </c>
      <c r="G73" s="70" t="s">
        <v>108</v>
      </c>
      <c r="H73" s="70"/>
      <c r="I73" s="70"/>
      <c r="J73" s="70"/>
      <c r="K73" s="69">
        <v>0</v>
      </c>
      <c r="L73" s="516" t="s">
        <v>217</v>
      </c>
      <c r="M73" s="517"/>
      <c r="N73" s="64"/>
    </row>
    <row r="74" spans="2:14" ht="15" customHeight="1">
      <c r="B74" s="72"/>
      <c r="C74" s="72"/>
      <c r="D74" s="71">
        <v>63</v>
      </c>
      <c r="E74" s="70" t="s">
        <v>107</v>
      </c>
      <c r="F74" s="70"/>
      <c r="G74" s="70"/>
      <c r="H74" s="70"/>
      <c r="I74" s="70"/>
      <c r="J74" s="70"/>
      <c r="K74" s="69">
        <v>0</v>
      </c>
      <c r="L74" s="516" t="s">
        <v>216</v>
      </c>
      <c r="M74" s="517"/>
      <c r="N74" s="64"/>
    </row>
    <row r="75" spans="2:14" ht="15" customHeight="1">
      <c r="B75" s="72"/>
      <c r="C75" s="72"/>
      <c r="D75" s="74">
        <v>64</v>
      </c>
      <c r="E75" s="73" t="s">
        <v>215</v>
      </c>
      <c r="F75" s="73"/>
      <c r="G75" s="73"/>
      <c r="H75" s="73"/>
      <c r="I75" s="73"/>
      <c r="J75" s="70"/>
      <c r="K75" s="69">
        <v>0</v>
      </c>
      <c r="L75" s="522"/>
      <c r="M75" s="517"/>
      <c r="N75" s="64"/>
    </row>
    <row r="76" spans="2:14" ht="30" customHeight="1">
      <c r="B76" s="72"/>
      <c r="C76" s="72"/>
      <c r="D76" s="72"/>
      <c r="E76" s="71">
        <v>65</v>
      </c>
      <c r="F76" s="70" t="s">
        <v>214</v>
      </c>
      <c r="G76" s="70"/>
      <c r="H76" s="70"/>
      <c r="I76" s="70"/>
      <c r="J76" s="70"/>
      <c r="K76" s="69">
        <v>0</v>
      </c>
      <c r="L76" s="516" t="s">
        <v>213</v>
      </c>
      <c r="M76" s="517"/>
      <c r="N76" s="64"/>
    </row>
    <row r="77" spans="2:14" ht="30" customHeight="1">
      <c r="B77" s="72"/>
      <c r="C77" s="72"/>
      <c r="D77" s="72"/>
      <c r="E77" s="71">
        <v>66</v>
      </c>
      <c r="F77" s="70" t="s">
        <v>212</v>
      </c>
      <c r="G77" s="70"/>
      <c r="H77" s="70"/>
      <c r="I77" s="70"/>
      <c r="J77" s="70"/>
      <c r="K77" s="69">
        <f>'（入力用）総括表'!E14</f>
        <v>0</v>
      </c>
      <c r="L77" s="516" t="s">
        <v>211</v>
      </c>
      <c r="M77" s="517"/>
      <c r="N77" s="64"/>
    </row>
    <row r="78" spans="2:14" ht="32.25" customHeight="1">
      <c r="B78" s="72"/>
      <c r="C78" s="72"/>
      <c r="D78" s="72"/>
      <c r="E78" s="71">
        <v>67</v>
      </c>
      <c r="F78" s="70" t="s">
        <v>210</v>
      </c>
      <c r="G78" s="70"/>
      <c r="H78" s="70"/>
      <c r="I78" s="70"/>
      <c r="J78" s="70"/>
      <c r="K78" s="69">
        <f>'（入力用）総括表'!E15</f>
        <v>0</v>
      </c>
      <c r="L78" s="516" t="s">
        <v>209</v>
      </c>
      <c r="M78" s="517"/>
      <c r="N78" s="64"/>
    </row>
    <row r="79" spans="2:14" ht="13.5" customHeight="1">
      <c r="B79" s="72"/>
      <c r="C79" s="72"/>
      <c r="D79" s="72"/>
      <c r="E79" s="71">
        <v>68</v>
      </c>
      <c r="F79" s="70" t="s">
        <v>208</v>
      </c>
      <c r="G79" s="70"/>
      <c r="H79" s="70"/>
      <c r="I79" s="70"/>
      <c r="J79" s="70"/>
      <c r="K79" s="69">
        <v>0</v>
      </c>
      <c r="L79" s="516" t="s">
        <v>207</v>
      </c>
      <c r="M79" s="517"/>
      <c r="N79" s="64"/>
    </row>
    <row r="80" spans="2:14" ht="33.75" customHeight="1">
      <c r="B80" s="72"/>
      <c r="C80" s="72"/>
      <c r="D80" s="72"/>
      <c r="E80" s="71">
        <v>69</v>
      </c>
      <c r="F80" s="70" t="s">
        <v>106</v>
      </c>
      <c r="G80" s="70"/>
      <c r="H80" s="70"/>
      <c r="I80" s="70"/>
      <c r="J80" s="70"/>
      <c r="K80" s="69">
        <v>0</v>
      </c>
      <c r="L80" s="516" t="s">
        <v>206</v>
      </c>
      <c r="M80" s="517"/>
      <c r="N80" s="64"/>
    </row>
    <row r="81" spans="2:14" ht="43.5" customHeight="1" thickBot="1">
      <c r="B81" s="68"/>
      <c r="C81" s="68"/>
      <c r="D81" s="68"/>
      <c r="E81" s="67">
        <v>70</v>
      </c>
      <c r="F81" s="66" t="s">
        <v>205</v>
      </c>
      <c r="G81" s="66"/>
      <c r="H81" s="66"/>
      <c r="I81" s="66"/>
      <c r="J81" s="66"/>
      <c r="K81" s="65">
        <f>'（入力用）総括表'!E16</f>
        <v>0</v>
      </c>
      <c r="L81" s="526" t="s">
        <v>204</v>
      </c>
      <c r="M81" s="527"/>
      <c r="N81" s="64"/>
    </row>
    <row r="82" spans="2:14" ht="15" customHeight="1" thickTop="1" thickBot="1">
      <c r="B82" s="63"/>
      <c r="C82" s="62" t="s">
        <v>203</v>
      </c>
      <c r="D82" s="62"/>
      <c r="E82" s="62"/>
      <c r="F82" s="62"/>
      <c r="G82" s="62"/>
      <c r="H82" s="62"/>
      <c r="I82" s="62"/>
      <c r="J82" s="62"/>
      <c r="K82" s="61">
        <f>SUM(K12:K81)</f>
        <v>0</v>
      </c>
      <c r="L82" s="60"/>
      <c r="M82" s="59"/>
    </row>
  </sheetData>
  <sheetProtection algorithmName="SHA-512" hashValue="rgFyROafxfdsci0Pa4yZN0t+j93UpOMc7TKXpYtL9pafH45rWVd7E2F36LNsRWUMofmJHu1xM8hg3JvhhQ6twQ==" saltValue="svmULkKZfcmbDBzZO+fkyQ==" spinCount="100000" sheet="1" objects="1" scenarios="1"/>
  <mergeCells count="73">
    <mergeCell ref="L80:M80"/>
    <mergeCell ref="L81:M81"/>
    <mergeCell ref="L74:M74"/>
    <mergeCell ref="L75:M75"/>
    <mergeCell ref="L76:M76"/>
    <mergeCell ref="L77:M77"/>
    <mergeCell ref="L78:M78"/>
    <mergeCell ref="L79:M79"/>
    <mergeCell ref="L69:M69"/>
    <mergeCell ref="L70:M70"/>
    <mergeCell ref="L71:M71"/>
    <mergeCell ref="L72:M72"/>
    <mergeCell ref="L73:M73"/>
    <mergeCell ref="L68:M68"/>
    <mergeCell ref="L58:M58"/>
    <mergeCell ref="L59:M59"/>
    <mergeCell ref="L60:M60"/>
    <mergeCell ref="L61:M61"/>
    <mergeCell ref="L63:M63"/>
    <mergeCell ref="L64:M64"/>
    <mergeCell ref="L65:M65"/>
    <mergeCell ref="L66:M66"/>
    <mergeCell ref="L67:M67"/>
    <mergeCell ref="F62:J62"/>
    <mergeCell ref="L62:M62"/>
    <mergeCell ref="L52:M52"/>
    <mergeCell ref="L53:M53"/>
    <mergeCell ref="L54:M54"/>
    <mergeCell ref="L55:M55"/>
    <mergeCell ref="L56:M56"/>
    <mergeCell ref="L57:M57"/>
    <mergeCell ref="L51:M51"/>
    <mergeCell ref="L40:M40"/>
    <mergeCell ref="L41:M41"/>
    <mergeCell ref="L42:M42"/>
    <mergeCell ref="L43:M43"/>
    <mergeCell ref="L44:M44"/>
    <mergeCell ref="L45:M45"/>
    <mergeCell ref="L46:M46"/>
    <mergeCell ref="L47:M47"/>
    <mergeCell ref="L48:M48"/>
    <mergeCell ref="L49:M49"/>
    <mergeCell ref="L50:M50"/>
    <mergeCell ref="L39:M39"/>
    <mergeCell ref="L28:M28"/>
    <mergeCell ref="L29:M29"/>
    <mergeCell ref="L30:M30"/>
    <mergeCell ref="L31:M31"/>
    <mergeCell ref="L32:M32"/>
    <mergeCell ref="L33:M33"/>
    <mergeCell ref="L34:M34"/>
    <mergeCell ref="L35:M35"/>
    <mergeCell ref="L36:M36"/>
    <mergeCell ref="L37:M37"/>
    <mergeCell ref="L38:M38"/>
    <mergeCell ref="L27:M27"/>
    <mergeCell ref="L16:M16"/>
    <mergeCell ref="L17:M17"/>
    <mergeCell ref="L18:M18"/>
    <mergeCell ref="L19:M19"/>
    <mergeCell ref="L20:M20"/>
    <mergeCell ref="L21:M21"/>
    <mergeCell ref="L22:M22"/>
    <mergeCell ref="L23:M23"/>
    <mergeCell ref="L24:M24"/>
    <mergeCell ref="L25:M25"/>
    <mergeCell ref="L26:M26"/>
    <mergeCell ref="L15:M15"/>
    <mergeCell ref="B2:I2"/>
    <mergeCell ref="L11:M11"/>
    <mergeCell ref="L12:M12"/>
    <mergeCell ref="L13:M13"/>
    <mergeCell ref="L14:M14"/>
  </mergeCells>
  <phoneticPr fontId="24"/>
  <pageMargins left="0.39370078740157499" right="0.39370078740157499" top="0.59055118110236204" bottom="0.39370078740157499" header="0.196850393700787" footer="0.196850393700787"/>
  <pageSetup paperSize="9" scale="86" fitToWidth="0" pageOrder="overThenDown" orientation="landscape" horizontalDpi="300" verticalDpi="300" r:id="rId1"/>
  <headerFooter alignWithMargins="0"/>
  <rowBreaks count="1" manualBreakCount="1">
    <brk id="48"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EB11A-5F9C-4B95-A31C-E0547B4DFB51}">
  <dimension ref="B1:F22"/>
  <sheetViews>
    <sheetView showGridLines="0" zoomScale="80" zoomScaleNormal="80" workbookViewId="0">
      <selection activeCell="E20" sqref="E20"/>
    </sheetView>
  </sheetViews>
  <sheetFormatPr defaultColWidth="10.1640625" defaultRowHeight="15" customHeight="1"/>
  <cols>
    <col min="1" max="1" width="1.83203125" style="57" customWidth="1"/>
    <col min="2" max="3" width="4.1640625" style="57" customWidth="1"/>
    <col min="4" max="4" width="13.1640625" style="57" customWidth="1"/>
    <col min="5" max="5" width="95.6640625" style="57" customWidth="1"/>
    <col min="6" max="6" width="46.5" style="57" customWidth="1"/>
    <col min="7" max="7" width="10.1640625" style="57" customWidth="1"/>
    <col min="8" max="16384" width="10.1640625" style="57"/>
  </cols>
  <sheetData>
    <row r="1" spans="2:6" ht="7.5" customHeight="1"/>
    <row r="2" spans="2:6" ht="30" customHeight="1">
      <c r="B2" s="518" t="s">
        <v>303</v>
      </c>
      <c r="C2" s="519"/>
      <c r="D2" s="520"/>
    </row>
    <row r="3" spans="2:6" ht="7.5" customHeight="1"/>
    <row r="4" spans="2:6" ht="30" customHeight="1">
      <c r="B4" s="55" t="s">
        <v>302</v>
      </c>
    </row>
    <row r="5" spans="2:6" ht="7.5" customHeight="1"/>
    <row r="6" spans="2:6" ht="15" hidden="1" customHeight="1">
      <c r="C6" s="57" t="s">
        <v>301</v>
      </c>
    </row>
    <row r="7" spans="2:6" ht="15" hidden="1" customHeight="1">
      <c r="C7" s="57" t="s">
        <v>300</v>
      </c>
    </row>
    <row r="8" spans="2:6" ht="15" hidden="1" customHeight="1">
      <c r="C8" s="57" t="s">
        <v>299</v>
      </c>
    </row>
    <row r="9" spans="2:6" ht="15" hidden="1" customHeight="1">
      <c r="C9" s="57" t="s">
        <v>298</v>
      </c>
    </row>
    <row r="10" spans="2:6" ht="15" hidden="1" customHeight="1">
      <c r="C10" s="57" t="s">
        <v>297</v>
      </c>
    </row>
    <row r="12" spans="2:6" ht="15" customHeight="1">
      <c r="D12" s="97">
        <v>0.60289736448920195</v>
      </c>
      <c r="E12" s="57" t="s">
        <v>679</v>
      </c>
    </row>
    <row r="13" spans="2:6" ht="15" customHeight="1">
      <c r="E13" s="96"/>
    </row>
    <row r="14" spans="2:6" ht="15" customHeight="1">
      <c r="E14" s="96"/>
    </row>
    <row r="16" spans="2:6" ht="15" customHeight="1">
      <c r="D16" s="95" t="s">
        <v>296</v>
      </c>
      <c r="E16" s="94" t="s">
        <v>295</v>
      </c>
      <c r="F16" s="83"/>
    </row>
    <row r="17" spans="4:6" ht="15" customHeight="1">
      <c r="D17" s="93">
        <v>0.60367975161481602</v>
      </c>
      <c r="E17" s="92" t="s">
        <v>294</v>
      </c>
      <c r="F17" s="83"/>
    </row>
    <row r="18" spans="4:6" ht="15" customHeight="1">
      <c r="D18" s="91">
        <v>0.48178004278035502</v>
      </c>
      <c r="E18" s="90" t="s">
        <v>293</v>
      </c>
      <c r="F18" s="83"/>
    </row>
    <row r="19" spans="4:6" ht="15" customHeight="1">
      <c r="D19" s="89">
        <v>0.60289736448920195</v>
      </c>
      <c r="E19" s="88" t="s">
        <v>292</v>
      </c>
      <c r="F19" s="87" t="s">
        <v>291</v>
      </c>
    </row>
    <row r="20" spans="4:6" ht="15" customHeight="1">
      <c r="D20" s="86"/>
      <c r="E20" s="85"/>
      <c r="F20" s="83" t="s">
        <v>290</v>
      </c>
    </row>
    <row r="21" spans="4:6" ht="15" customHeight="1">
      <c r="E21" s="84"/>
      <c r="F21" s="83" t="s">
        <v>289</v>
      </c>
    </row>
    <row r="22" spans="4:6" ht="15" customHeight="1">
      <c r="E22" s="83"/>
      <c r="F22" s="83"/>
    </row>
  </sheetData>
  <sheetProtection algorithmName="SHA-512" hashValue="8Luw71XfABw9lWEomCtrzDnwUmfBTsNYVzSnfErcyPMfBLw5S2JoiT74zR7iM7zJBlz784ldyE9zue9iHJ5nDQ==" saltValue="eKVygdmX+5P/rRmd0RnUzA==" spinCount="100000" sheet="1" objects="1" scenarios="1"/>
  <mergeCells count="1">
    <mergeCell ref="B2:D2"/>
  </mergeCells>
  <phoneticPr fontId="24"/>
  <dataValidations count="1">
    <dataValidation type="list" allowBlank="1" showInputMessage="1" showErrorMessage="1" sqref="D12" xr:uid="{00000000-0002-0000-0200-000000000000}">
      <formula1>$D$17:$D$20</formula1>
    </dataValidation>
  </dataValidations>
  <pageMargins left="0.39370078740157499" right="0.39370078740157499" top="0.59055118110236204" bottom="0.39370078740157499" header="0.196850393700787" footer="0.196850393700787"/>
  <pageSetup paperSize="9" scale="6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ACD885-B7DF-4432-B363-494886E5F46E}">
  <dimension ref="B1:K22"/>
  <sheetViews>
    <sheetView showGridLines="0" zoomScale="95" zoomScaleNormal="95" workbookViewId="0">
      <selection activeCell="F5" sqref="F5"/>
    </sheetView>
  </sheetViews>
  <sheetFormatPr defaultColWidth="10.1640625" defaultRowHeight="27" customHeight="1"/>
  <cols>
    <col min="1" max="1" width="1.83203125" style="55" customWidth="1"/>
    <col min="2" max="3" width="5.1640625" style="55" customWidth="1"/>
    <col min="4" max="4" width="21" style="55" customWidth="1"/>
    <col min="5" max="5" width="12" style="55" customWidth="1"/>
    <col min="6" max="9" width="17.6640625" style="55" customWidth="1"/>
    <col min="10" max="16384" width="10.1640625" style="55"/>
  </cols>
  <sheetData>
    <row r="1" spans="2:11" ht="7.5" customHeight="1">
      <c r="K1" s="98"/>
    </row>
    <row r="2" spans="2:11" ht="27" customHeight="1">
      <c r="B2" s="514" t="s">
        <v>323</v>
      </c>
      <c r="C2" s="530"/>
      <c r="D2" s="515"/>
      <c r="F2" s="156" t="s">
        <v>322</v>
      </c>
      <c r="J2" s="98"/>
      <c r="K2" s="98"/>
    </row>
    <row r="3" spans="2:11" ht="27" customHeight="1">
      <c r="B3" s="155"/>
      <c r="C3" s="155"/>
      <c r="D3" s="155"/>
      <c r="J3" s="98"/>
      <c r="K3" s="98"/>
    </row>
    <row r="4" spans="2:11" s="116" customFormat="1" ht="27" customHeight="1">
      <c r="B4" s="116" t="s">
        <v>321</v>
      </c>
      <c r="J4" s="117"/>
      <c r="K4" s="117"/>
    </row>
    <row r="5" spans="2:11" s="116" customFormat="1" ht="27" customHeight="1">
      <c r="B5" s="531" t="s">
        <v>320</v>
      </c>
      <c r="C5" s="532"/>
      <c r="D5" s="532"/>
      <c r="E5" s="154" t="s">
        <v>312</v>
      </c>
      <c r="F5" s="153">
        <f>計算結果!D46</f>
        <v>0</v>
      </c>
      <c r="J5" s="117"/>
      <c r="K5" s="117"/>
    </row>
    <row r="6" spans="2:11" s="116" customFormat="1" ht="27" customHeight="1">
      <c r="B6" s="533" t="s">
        <v>319</v>
      </c>
      <c r="C6" s="533"/>
      <c r="D6" s="533"/>
      <c r="E6" s="533"/>
      <c r="F6" s="152">
        <f>入力②!D12</f>
        <v>0.60289736448920195</v>
      </c>
      <c r="J6" s="117"/>
      <c r="K6" s="117"/>
    </row>
    <row r="7" spans="2:11" s="116" customFormat="1" ht="14.25">
      <c r="B7" s="149"/>
      <c r="C7" s="149"/>
      <c r="D7" s="149"/>
      <c r="E7" s="149"/>
      <c r="F7" s="148"/>
      <c r="J7" s="117"/>
      <c r="K7" s="117"/>
    </row>
    <row r="8" spans="2:11" s="116" customFormat="1" ht="14.25">
      <c r="B8" s="151"/>
      <c r="C8" s="150"/>
      <c r="D8" s="150" t="s">
        <v>318</v>
      </c>
      <c r="E8" s="116" t="str">
        <f>VLOOKUP($F$6,入力②!$D$17:$E$20,2,0)</f>
        <v>家計調査　平成26～28年の加重平均値　新潟市2人以上勤労者世帯　消費支出÷実収入</v>
      </c>
      <c r="F8" s="148"/>
      <c r="J8" s="117"/>
      <c r="K8" s="117"/>
    </row>
    <row r="9" spans="2:11" s="116" customFormat="1" ht="14.25">
      <c r="B9" s="149"/>
      <c r="C9" s="149"/>
      <c r="D9" s="149"/>
      <c r="E9" s="149"/>
      <c r="F9" s="148"/>
      <c r="J9" s="117"/>
      <c r="K9" s="117"/>
    </row>
    <row r="10" spans="2:11" s="116" customFormat="1" ht="27" customHeight="1" thickBot="1">
      <c r="B10" s="116" t="s">
        <v>317</v>
      </c>
      <c r="H10" s="147"/>
      <c r="J10" s="117"/>
      <c r="K10" s="117"/>
    </row>
    <row r="11" spans="2:11" s="116" customFormat="1" ht="14.25">
      <c r="B11" s="146"/>
      <c r="C11" s="145"/>
      <c r="D11" s="145"/>
      <c r="E11" s="144"/>
      <c r="F11" s="143"/>
      <c r="G11" s="142"/>
      <c r="H11" s="141"/>
      <c r="I11" s="140"/>
      <c r="J11" s="117"/>
      <c r="K11" s="117"/>
    </row>
    <row r="12" spans="2:11" s="116" customFormat="1" ht="36" customHeight="1" thickBot="1">
      <c r="B12" s="139"/>
      <c r="C12" s="138"/>
      <c r="D12" s="138"/>
      <c r="E12" s="137"/>
      <c r="F12" s="136" t="s">
        <v>74</v>
      </c>
      <c r="G12" s="135" t="s">
        <v>316</v>
      </c>
      <c r="H12" s="134" t="s">
        <v>315</v>
      </c>
      <c r="I12" s="133" t="s">
        <v>314</v>
      </c>
      <c r="J12" s="117"/>
      <c r="K12" s="117"/>
    </row>
    <row r="13" spans="2:11" s="116" customFormat="1" ht="36" customHeight="1" thickTop="1" thickBot="1">
      <c r="B13" s="534" t="s">
        <v>313</v>
      </c>
      <c r="C13" s="535"/>
      <c r="D13" s="535"/>
      <c r="E13" s="132" t="s">
        <v>312</v>
      </c>
      <c r="F13" s="131">
        <f>計算結果!E46</f>
        <v>0</v>
      </c>
      <c r="G13" s="130">
        <f>計算結果!F46</f>
        <v>0</v>
      </c>
      <c r="H13" s="129">
        <f>計算結果!G46</f>
        <v>0</v>
      </c>
      <c r="I13" s="128">
        <f>計算結果!H46</f>
        <v>0</v>
      </c>
      <c r="J13" s="117"/>
      <c r="K13" s="117"/>
    </row>
    <row r="14" spans="2:11" s="116" customFormat="1" ht="36" customHeight="1" thickTop="1">
      <c r="B14" s="122"/>
      <c r="C14" s="536" t="s">
        <v>311</v>
      </c>
      <c r="D14" s="537"/>
      <c r="E14" s="127"/>
      <c r="F14" s="126">
        <f>計算結果!I46</f>
        <v>0</v>
      </c>
      <c r="G14" s="125">
        <f>計算結果!J46</f>
        <v>0</v>
      </c>
      <c r="H14" s="124">
        <f>計算結果!K46</f>
        <v>0</v>
      </c>
      <c r="I14" s="123">
        <f>計算結果!L46</f>
        <v>0</v>
      </c>
      <c r="J14" s="117"/>
      <c r="K14" s="117"/>
    </row>
    <row r="15" spans="2:11" s="116" customFormat="1" ht="36" customHeight="1" thickBot="1">
      <c r="B15" s="122"/>
      <c r="C15" s="121"/>
      <c r="D15" s="528" t="s">
        <v>310</v>
      </c>
      <c r="E15" s="529"/>
      <c r="F15" s="120">
        <f>計算結果!M46</f>
        <v>0</v>
      </c>
      <c r="G15" s="119">
        <f>計算結果!N46</f>
        <v>0</v>
      </c>
      <c r="H15" s="119">
        <f>計算結果!O46</f>
        <v>0</v>
      </c>
      <c r="I15" s="118">
        <f>計算結果!P46</f>
        <v>0</v>
      </c>
      <c r="J15" s="117"/>
      <c r="K15" s="117"/>
    </row>
    <row r="16" spans="2:11" ht="27" customHeight="1">
      <c r="B16" s="110" t="s">
        <v>309</v>
      </c>
      <c r="C16" s="109"/>
      <c r="D16" s="109"/>
      <c r="E16" s="115" t="s">
        <v>308</v>
      </c>
      <c r="F16" s="109"/>
      <c r="G16" s="110"/>
      <c r="H16" s="114"/>
      <c r="I16" s="114"/>
      <c r="J16" s="98"/>
      <c r="K16" s="98"/>
    </row>
    <row r="17" spans="2:11" ht="27" customHeight="1" thickBot="1">
      <c r="B17" s="111"/>
      <c r="C17" s="55" t="s">
        <v>307</v>
      </c>
      <c r="E17" s="113"/>
      <c r="F17" s="112" t="e">
        <f>I13/F5</f>
        <v>#DIV/0!</v>
      </c>
      <c r="G17" s="111"/>
      <c r="H17" s="99"/>
      <c r="I17" s="99"/>
      <c r="J17" s="98"/>
      <c r="K17" s="98"/>
    </row>
    <row r="18" spans="2:11" ht="27" customHeight="1">
      <c r="B18" s="110" t="s">
        <v>306</v>
      </c>
      <c r="C18" s="109"/>
      <c r="D18" s="109"/>
      <c r="E18" s="108"/>
      <c r="F18" s="107"/>
      <c r="H18" s="99"/>
      <c r="I18" s="99"/>
      <c r="J18" s="98"/>
      <c r="K18" s="98"/>
    </row>
    <row r="19" spans="2:11" ht="27" customHeight="1" thickBot="1">
      <c r="B19" s="106"/>
      <c r="C19" s="105"/>
      <c r="D19" s="105"/>
      <c r="E19" s="104" t="s">
        <v>305</v>
      </c>
      <c r="F19" s="103">
        <f>計算結果!R46</f>
        <v>0</v>
      </c>
      <c r="H19" s="99"/>
      <c r="I19" s="99"/>
      <c r="J19" s="98"/>
      <c r="K19" s="98"/>
    </row>
    <row r="20" spans="2:11" ht="14.25">
      <c r="B20" s="81"/>
      <c r="E20" s="102"/>
      <c r="F20" s="101"/>
      <c r="H20" s="99"/>
      <c r="I20" s="99"/>
      <c r="J20" s="98"/>
      <c r="K20" s="98"/>
    </row>
    <row r="21" spans="2:11" ht="14.25">
      <c r="B21" s="55" t="s">
        <v>304</v>
      </c>
      <c r="E21" s="100"/>
      <c r="H21" s="99"/>
      <c r="I21" s="99"/>
      <c r="J21" s="98"/>
      <c r="K21" s="98"/>
    </row>
    <row r="22" spans="2:11" ht="14.25">
      <c r="E22" s="100"/>
      <c r="H22" s="99"/>
      <c r="I22" s="99"/>
      <c r="J22" s="98"/>
      <c r="K22" s="98"/>
    </row>
  </sheetData>
  <sheetProtection algorithmName="SHA-512" hashValue="QivZHm05rMZEZwvUv/Ti/c5JukDirRgIzWI+oY1bOQ3L/ndqxkVnXFivZ2kDgJR01+iC8ldW+F7PkS1hWkXVgQ==" saltValue="DF67xHzBPcNY0aMXwDp00g==" spinCount="100000" sheet="1" objects="1" scenarios="1"/>
  <mergeCells count="6">
    <mergeCell ref="D15:E15"/>
    <mergeCell ref="B2:D2"/>
    <mergeCell ref="B5:D5"/>
    <mergeCell ref="B6:E6"/>
    <mergeCell ref="B13:D13"/>
    <mergeCell ref="C14:D14"/>
  </mergeCells>
  <phoneticPr fontId="24"/>
  <pageMargins left="0.70866141732283505" right="0.70866141732283505" top="0.74803149606299202" bottom="0.74803149606299202" header="0.31496062992126" footer="0.31496062992126"/>
  <pageSetup paperSize="9" scale="9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411704-E5B3-42A6-8B59-C22208BF65C3}">
  <dimension ref="A1:XFC53"/>
  <sheetViews>
    <sheetView showGridLines="0" zoomScale="80" zoomScaleNormal="80" workbookViewId="0">
      <pane xSplit="3" ySplit="13" topLeftCell="BY14" activePane="bottomRight" state="frozen"/>
      <selection activeCell="B2" sqref="B2:N2"/>
      <selection pane="topRight" activeCell="B2" sqref="B2:N2"/>
      <selection pane="bottomLeft" activeCell="B2" sqref="B2:N2"/>
      <selection pane="bottomRight" activeCell="CW9" sqref="CW9"/>
    </sheetView>
  </sheetViews>
  <sheetFormatPr defaultColWidth="10.1640625" defaultRowHeight="15" customHeight="1"/>
  <cols>
    <col min="1" max="1" width="1.83203125" style="57" customWidth="1"/>
    <col min="2" max="2" width="4.1640625" style="57" customWidth="1"/>
    <col min="3" max="3" width="31.5" style="57" customWidth="1"/>
    <col min="4" max="74" width="12.1640625" style="57" customWidth="1"/>
    <col min="75" max="76" width="12.1640625" style="64" customWidth="1"/>
    <col min="77" max="141" width="12.1640625" style="57" customWidth="1"/>
    <col min="142" max="16383" width="10.1640625" style="57"/>
    <col min="16384" max="16384" width="10.1640625" style="157"/>
  </cols>
  <sheetData>
    <row r="1" spans="2:141" ht="7.5" customHeight="1">
      <c r="BW1" s="158"/>
      <c r="BX1" s="158"/>
    </row>
    <row r="2" spans="2:141" ht="15" customHeight="1">
      <c r="B2" s="542" t="s">
        <v>512</v>
      </c>
      <c r="C2" s="543"/>
      <c r="E2" s="287"/>
      <c r="F2" s="57" t="s">
        <v>511</v>
      </c>
      <c r="BW2" s="158"/>
      <c r="BX2" s="158"/>
    </row>
    <row r="3" spans="2:141" ht="15" customHeight="1">
      <c r="B3" s="544"/>
      <c r="C3" s="545"/>
      <c r="E3" s="286"/>
      <c r="F3" s="57" t="s">
        <v>510</v>
      </c>
      <c r="BW3" s="158"/>
      <c r="BX3" s="158"/>
    </row>
    <row r="4" spans="2:141" ht="7.5" customHeight="1">
      <c r="BW4" s="158"/>
      <c r="BX4" s="158"/>
    </row>
    <row r="5" spans="2:141" ht="15" customHeight="1">
      <c r="B5" s="285" t="s">
        <v>282</v>
      </c>
      <c r="K5" s="285"/>
      <c r="AY5" s="285"/>
      <c r="BW5" s="158"/>
      <c r="BX5" s="158"/>
      <c r="DY5" s="250"/>
    </row>
    <row r="6" spans="2:141" ht="30" customHeight="1" thickBot="1">
      <c r="B6" s="284"/>
      <c r="C6" s="73"/>
      <c r="D6" s="74" t="s">
        <v>509</v>
      </c>
      <c r="E6" s="73"/>
      <c r="F6" s="73"/>
      <c r="G6" s="73"/>
      <c r="H6" s="73"/>
      <c r="I6" s="73"/>
      <c r="J6" s="73"/>
      <c r="K6" s="283"/>
      <c r="L6" s="73"/>
      <c r="M6" s="73"/>
      <c r="N6" s="73"/>
      <c r="O6" s="73"/>
      <c r="P6" s="73"/>
      <c r="Q6" s="73"/>
      <c r="R6" s="73"/>
      <c r="S6" s="73"/>
      <c r="T6" s="73"/>
      <c r="U6" s="73"/>
      <c r="V6" s="73"/>
      <c r="W6" s="73"/>
      <c r="X6" s="73"/>
      <c r="Y6" s="73"/>
      <c r="Z6" s="73"/>
      <c r="AA6" s="73"/>
      <c r="AB6" s="73"/>
      <c r="AC6" s="73"/>
      <c r="AD6" s="73"/>
      <c r="AE6" s="73"/>
      <c r="AF6" s="73"/>
      <c r="AG6" s="73"/>
      <c r="AH6" s="73"/>
      <c r="AI6" s="73"/>
      <c r="AJ6" s="73"/>
      <c r="AK6" s="73"/>
      <c r="AL6" s="73"/>
      <c r="AM6" s="73"/>
      <c r="AN6" s="73"/>
      <c r="AO6" s="73"/>
      <c r="AP6" s="73"/>
      <c r="AQ6" s="73"/>
      <c r="AR6" s="73"/>
      <c r="AS6" s="73"/>
      <c r="AT6" s="73"/>
      <c r="AU6" s="73"/>
      <c r="AV6" s="73"/>
      <c r="AW6" s="73"/>
      <c r="AX6" s="73"/>
      <c r="AY6" s="283"/>
      <c r="AZ6" s="73"/>
      <c r="BA6" s="73"/>
      <c r="BB6" s="73"/>
      <c r="BC6" s="73"/>
      <c r="BD6" s="73"/>
      <c r="BE6" s="73"/>
      <c r="BF6" s="73"/>
      <c r="BG6" s="73"/>
      <c r="BH6" s="73"/>
      <c r="BI6" s="73"/>
      <c r="BJ6" s="73"/>
      <c r="BK6" s="73"/>
      <c r="BL6" s="73"/>
      <c r="BM6" s="73"/>
      <c r="BN6" s="73"/>
      <c r="BO6" s="73"/>
      <c r="BP6" s="73"/>
      <c r="BQ6" s="73"/>
      <c r="BR6" s="73"/>
      <c r="BS6" s="73"/>
      <c r="BT6" s="73"/>
      <c r="BU6" s="73"/>
      <c r="BV6" s="73"/>
      <c r="BW6" s="282"/>
      <c r="BX6" s="282"/>
      <c r="BY6" s="73"/>
      <c r="BZ6" s="73"/>
      <c r="CA6" s="73"/>
      <c r="CB6" s="73" t="s">
        <v>509</v>
      </c>
      <c r="CC6" s="73"/>
      <c r="CD6" s="73"/>
      <c r="CE6" s="73"/>
      <c r="CF6" s="73"/>
      <c r="CG6" s="73"/>
      <c r="CH6" s="73"/>
      <c r="CI6" s="73"/>
      <c r="CJ6" s="73"/>
      <c r="CK6" s="73"/>
      <c r="CL6" s="73"/>
      <c r="CM6" s="73"/>
      <c r="CN6" s="73"/>
      <c r="CO6" s="73"/>
      <c r="CP6" s="73"/>
      <c r="CQ6" s="73"/>
      <c r="CR6" s="73"/>
      <c r="CS6" s="73"/>
      <c r="CT6" s="73"/>
      <c r="CU6" s="73"/>
      <c r="CV6" s="73"/>
      <c r="CW6" s="73"/>
      <c r="CX6" s="73"/>
      <c r="CY6" s="73"/>
      <c r="CZ6" s="73"/>
      <c r="DA6" s="73"/>
      <c r="DB6" s="73"/>
      <c r="DC6" s="73"/>
      <c r="DD6" s="73"/>
      <c r="DE6" s="73"/>
      <c r="DF6" s="73"/>
      <c r="DG6" s="73"/>
      <c r="DH6" s="73"/>
      <c r="DI6" s="73"/>
      <c r="DJ6" s="73"/>
      <c r="DK6" s="73"/>
      <c r="DL6" s="73"/>
      <c r="DM6" s="73"/>
      <c r="DN6" s="73"/>
      <c r="DO6" s="73"/>
      <c r="DP6" s="73"/>
      <c r="DQ6" s="73"/>
      <c r="DR6" s="73"/>
      <c r="DS6" s="73"/>
      <c r="DT6" s="73"/>
      <c r="DU6" s="73"/>
      <c r="DV6" s="73"/>
      <c r="DW6" s="73"/>
      <c r="DX6" s="71" t="s">
        <v>508</v>
      </c>
      <c r="DY6" s="275"/>
      <c r="DZ6" s="73"/>
      <c r="EA6" s="73"/>
      <c r="EB6" s="73"/>
      <c r="EC6" s="71" t="s">
        <v>507</v>
      </c>
      <c r="ED6" s="70"/>
      <c r="EE6" s="70"/>
      <c r="EF6" s="70"/>
      <c r="EG6" s="281"/>
      <c r="EH6" s="73" t="s">
        <v>506</v>
      </c>
      <c r="EI6" s="73"/>
      <c r="EJ6" s="73"/>
      <c r="EK6" s="280"/>
    </row>
    <row r="7" spans="2:141" ht="15" customHeight="1" thickTop="1">
      <c r="B7" s="235"/>
      <c r="C7" s="250"/>
      <c r="D7" s="274" t="s">
        <v>505</v>
      </c>
      <c r="E7" s="279" t="s">
        <v>504</v>
      </c>
      <c r="F7" s="278"/>
      <c r="G7" s="278"/>
      <c r="H7" s="278"/>
      <c r="I7" s="278"/>
      <c r="J7" s="278"/>
      <c r="K7" s="278"/>
      <c r="L7" s="278"/>
      <c r="M7" s="278"/>
      <c r="N7" s="278"/>
      <c r="O7" s="278"/>
      <c r="P7" s="278"/>
      <c r="Q7" s="278"/>
      <c r="R7" s="278"/>
      <c r="S7" s="278"/>
      <c r="T7" s="278"/>
      <c r="U7" s="278"/>
      <c r="V7" s="278"/>
      <c r="W7" s="278"/>
      <c r="X7" s="278"/>
      <c r="Y7" s="278"/>
      <c r="Z7" s="278"/>
      <c r="AA7" s="278"/>
      <c r="AB7" s="278"/>
      <c r="AC7" s="278"/>
      <c r="AD7" s="278"/>
      <c r="AE7" s="278"/>
      <c r="AF7" s="278"/>
      <c r="AG7" s="278"/>
      <c r="AH7" s="278"/>
      <c r="AI7" s="278"/>
      <c r="AJ7" s="278"/>
      <c r="AK7" s="278"/>
      <c r="AL7" s="278"/>
      <c r="AM7" s="278"/>
      <c r="AN7" s="278"/>
      <c r="AO7" s="278"/>
      <c r="AP7" s="278"/>
      <c r="AQ7" s="278"/>
      <c r="AR7" s="278"/>
      <c r="AS7" s="278"/>
      <c r="AT7" s="278"/>
      <c r="AU7" s="278"/>
      <c r="AV7" s="278"/>
      <c r="AW7" s="278"/>
      <c r="AX7" s="278"/>
      <c r="AY7" s="278"/>
      <c r="AZ7" s="278"/>
      <c r="BA7" s="278"/>
      <c r="BB7" s="278"/>
      <c r="BC7" s="278"/>
      <c r="BD7" s="278"/>
      <c r="BE7" s="278"/>
      <c r="BF7" s="278"/>
      <c r="BG7" s="278"/>
      <c r="BH7" s="278"/>
      <c r="BI7" s="278"/>
      <c r="BJ7" s="278"/>
      <c r="BK7" s="278"/>
      <c r="BL7" s="278"/>
      <c r="BM7" s="278"/>
      <c r="BN7" s="278"/>
      <c r="BO7" s="278"/>
      <c r="BP7" s="278"/>
      <c r="BQ7" s="278"/>
      <c r="BR7" s="278"/>
      <c r="BS7" s="278"/>
      <c r="BT7" s="278"/>
      <c r="BU7" s="278"/>
      <c r="BV7" s="277"/>
      <c r="BW7" s="276" t="s">
        <v>503</v>
      </c>
      <c r="BX7" s="276" t="s">
        <v>502</v>
      </c>
      <c r="BY7" s="272" t="s">
        <v>501</v>
      </c>
      <c r="BZ7" s="95" t="s">
        <v>500</v>
      </c>
      <c r="CA7" s="272" t="s">
        <v>499</v>
      </c>
      <c r="CB7" s="95" t="s">
        <v>498</v>
      </c>
      <c r="CC7" s="275"/>
      <c r="CD7" s="275"/>
      <c r="CE7" s="275"/>
      <c r="CF7" s="275"/>
      <c r="CG7" s="275"/>
      <c r="CH7" s="275"/>
      <c r="CI7" s="275"/>
      <c r="CJ7" s="275"/>
      <c r="CK7" s="275"/>
      <c r="CL7" s="275"/>
      <c r="CM7" s="275"/>
      <c r="CN7" s="275"/>
      <c r="CO7" s="275"/>
      <c r="CP7" s="275"/>
      <c r="CQ7" s="275"/>
      <c r="CR7" s="275"/>
      <c r="CS7" s="275"/>
      <c r="CT7" s="275"/>
      <c r="CU7" s="275"/>
      <c r="CV7" s="275"/>
      <c r="CW7" s="275"/>
      <c r="CX7" s="275"/>
      <c r="CY7" s="275"/>
      <c r="CZ7" s="275"/>
      <c r="DA7" s="275"/>
      <c r="DB7" s="275"/>
      <c r="DC7" s="275"/>
      <c r="DD7" s="275"/>
      <c r="DE7" s="275"/>
      <c r="DF7" s="275"/>
      <c r="DG7" s="275"/>
      <c r="DH7" s="275"/>
      <c r="DI7" s="275"/>
      <c r="DJ7" s="275"/>
      <c r="DK7" s="275"/>
      <c r="DL7" s="275"/>
      <c r="DM7" s="274" t="s">
        <v>497</v>
      </c>
      <c r="DN7" s="273" t="s">
        <v>496</v>
      </c>
      <c r="DO7" s="272" t="s">
        <v>495</v>
      </c>
      <c r="DP7" s="272" t="s">
        <v>494</v>
      </c>
      <c r="DQ7" s="272" t="s">
        <v>493</v>
      </c>
      <c r="DR7" s="272" t="s">
        <v>492</v>
      </c>
      <c r="DS7" s="272" t="s">
        <v>491</v>
      </c>
      <c r="DT7" s="272" t="s">
        <v>490</v>
      </c>
      <c r="DU7" s="95" t="s">
        <v>489</v>
      </c>
      <c r="DV7" s="274" t="s">
        <v>488</v>
      </c>
      <c r="DW7" s="274" t="s">
        <v>487</v>
      </c>
      <c r="DX7" s="273" t="s">
        <v>486</v>
      </c>
      <c r="DY7" s="272" t="s">
        <v>485</v>
      </c>
      <c r="DZ7" s="272" t="s">
        <v>484</v>
      </c>
      <c r="EA7" s="272" t="s">
        <v>483</v>
      </c>
      <c r="EB7" s="273" t="s">
        <v>482</v>
      </c>
      <c r="EC7" s="232" t="s">
        <v>481</v>
      </c>
      <c r="ED7" s="272" t="s">
        <v>480</v>
      </c>
      <c r="EE7" s="272" t="s">
        <v>479</v>
      </c>
      <c r="EF7" s="272" t="s">
        <v>478</v>
      </c>
      <c r="EG7" s="273" t="s">
        <v>477</v>
      </c>
      <c r="EH7" s="272" t="s">
        <v>476</v>
      </c>
      <c r="EI7" s="272" t="s">
        <v>475</v>
      </c>
      <c r="EJ7" s="272" t="s">
        <v>474</v>
      </c>
      <c r="EK7" s="272" t="s">
        <v>473</v>
      </c>
    </row>
    <row r="8" spans="2:141" ht="15" customHeight="1">
      <c r="B8" s="72"/>
      <c r="D8" s="258" t="s">
        <v>472</v>
      </c>
      <c r="E8" s="158" t="s">
        <v>471</v>
      </c>
      <c r="F8" s="158"/>
      <c r="G8" s="158"/>
      <c r="H8" s="158"/>
      <c r="I8" s="158"/>
      <c r="J8" s="158"/>
      <c r="K8" s="58"/>
      <c r="L8" s="158"/>
      <c r="M8" s="58"/>
      <c r="N8" s="64"/>
      <c r="O8" s="271"/>
      <c r="P8" s="271"/>
      <c r="Q8" s="271"/>
      <c r="R8" s="271"/>
      <c r="S8" s="271"/>
      <c r="T8" s="271"/>
      <c r="U8" s="271"/>
      <c r="V8" s="271"/>
      <c r="W8" s="271"/>
      <c r="X8" s="271"/>
      <c r="Y8" s="271"/>
      <c r="Z8" s="271"/>
      <c r="AA8" s="271"/>
      <c r="AB8" s="271"/>
      <c r="AC8" s="271"/>
      <c r="AD8" s="271"/>
      <c r="AE8" s="271"/>
      <c r="AF8" s="271"/>
      <c r="AG8" s="271"/>
      <c r="AH8" s="271"/>
      <c r="AI8" s="271"/>
      <c r="AJ8" s="271"/>
      <c r="AK8" s="271"/>
      <c r="AL8" s="271"/>
      <c r="AM8" s="271"/>
      <c r="AN8" s="271"/>
      <c r="AO8" s="271"/>
      <c r="AP8" s="271"/>
      <c r="AQ8" s="271"/>
      <c r="AR8" s="271"/>
      <c r="AS8" s="271"/>
      <c r="AT8" s="58"/>
      <c r="AU8" s="58"/>
      <c r="AV8" s="58"/>
      <c r="AW8" s="58"/>
      <c r="AX8" s="58"/>
      <c r="AY8" s="270"/>
      <c r="AZ8" s="158"/>
      <c r="BA8" s="269"/>
      <c r="BB8" s="158"/>
      <c r="BC8" s="58"/>
      <c r="BD8" s="58"/>
      <c r="BE8" s="58"/>
      <c r="BF8" s="58"/>
      <c r="BG8" s="58"/>
      <c r="BH8" s="158"/>
      <c r="BI8" s="158"/>
      <c r="BJ8" s="158"/>
      <c r="BK8" s="158"/>
      <c r="BL8" s="158"/>
      <c r="BM8" s="158"/>
      <c r="BN8" s="158"/>
      <c r="BO8" s="158"/>
      <c r="BP8" s="158"/>
      <c r="BQ8" s="158"/>
      <c r="BR8" s="158"/>
      <c r="BS8" s="158"/>
      <c r="BT8" s="158"/>
      <c r="BU8" s="158"/>
      <c r="BV8" s="268"/>
      <c r="BW8" s="243" t="s">
        <v>464</v>
      </c>
      <c r="BX8" s="243" t="s">
        <v>463</v>
      </c>
      <c r="BY8" s="231" t="s">
        <v>469</v>
      </c>
      <c r="BZ8" s="235" t="s">
        <v>470</v>
      </c>
      <c r="CA8" s="231" t="s">
        <v>469</v>
      </c>
      <c r="CB8" s="76" t="s">
        <v>468</v>
      </c>
      <c r="CD8" s="267"/>
      <c r="CE8" s="267"/>
      <c r="CF8" s="267"/>
      <c r="CG8" s="267"/>
      <c r="CH8" s="267"/>
      <c r="CI8" s="267"/>
      <c r="CJ8" s="267"/>
      <c r="CK8" s="267"/>
      <c r="CL8" s="267"/>
      <c r="CM8" s="267"/>
      <c r="CN8" s="267"/>
      <c r="CO8" s="267"/>
      <c r="CP8" s="267"/>
      <c r="CQ8" s="267"/>
      <c r="CR8" s="267"/>
      <c r="CS8" s="267"/>
      <c r="CT8" s="267"/>
      <c r="CU8" s="267"/>
      <c r="CV8" s="267"/>
      <c r="CW8" s="267"/>
      <c r="CX8" s="267"/>
      <c r="CY8" s="267"/>
      <c r="CZ8" s="267"/>
      <c r="DA8" s="267"/>
      <c r="DB8" s="267"/>
      <c r="DC8" s="267"/>
      <c r="DD8" s="267"/>
      <c r="DE8" s="267"/>
      <c r="DF8" s="267"/>
      <c r="DG8" s="267"/>
      <c r="DH8" s="267"/>
      <c r="DI8" s="267"/>
      <c r="DJ8" s="267"/>
      <c r="DK8" s="267"/>
      <c r="DL8" s="267"/>
      <c r="DM8" s="246" t="s">
        <v>465</v>
      </c>
      <c r="DN8" s="232" t="s">
        <v>463</v>
      </c>
      <c r="DO8" s="231" t="s">
        <v>463</v>
      </c>
      <c r="DP8" s="231" t="s">
        <v>463</v>
      </c>
      <c r="DQ8" s="231" t="s">
        <v>466</v>
      </c>
      <c r="DR8" s="231" t="s">
        <v>466</v>
      </c>
      <c r="DS8" s="231" t="s">
        <v>467</v>
      </c>
      <c r="DT8" s="231" t="s">
        <v>466</v>
      </c>
      <c r="DU8" s="235" t="s">
        <v>466</v>
      </c>
      <c r="DV8" s="246" t="s">
        <v>465</v>
      </c>
      <c r="DW8" s="246" t="s">
        <v>465</v>
      </c>
      <c r="DX8" s="232" t="s">
        <v>464</v>
      </c>
      <c r="DY8" s="231" t="s">
        <v>464</v>
      </c>
      <c r="DZ8" s="231" t="s">
        <v>464</v>
      </c>
      <c r="EA8" s="231" t="s">
        <v>464</v>
      </c>
      <c r="EB8" s="232" t="s">
        <v>464</v>
      </c>
      <c r="EC8" s="232" t="s">
        <v>463</v>
      </c>
      <c r="ED8" s="231" t="s">
        <v>463</v>
      </c>
      <c r="EE8" s="231" t="s">
        <v>463</v>
      </c>
      <c r="EF8" s="231" t="s">
        <v>463</v>
      </c>
      <c r="EG8" s="231" t="s">
        <v>463</v>
      </c>
      <c r="EH8" s="231" t="s">
        <v>462</v>
      </c>
      <c r="EI8" s="231" t="s">
        <v>461</v>
      </c>
      <c r="EJ8" s="231" t="s">
        <v>460</v>
      </c>
      <c r="EK8" s="231" t="s">
        <v>459</v>
      </c>
    </row>
    <row r="9" spans="2:141" ht="15" customHeight="1">
      <c r="B9" s="72"/>
      <c r="C9" s="259"/>
      <c r="D9" s="258" t="s">
        <v>458</v>
      </c>
      <c r="E9" s="158" t="s">
        <v>457</v>
      </c>
      <c r="F9" s="264"/>
      <c r="G9" s="265"/>
      <c r="H9" s="264"/>
      <c r="I9" s="265"/>
      <c r="J9" s="264"/>
      <c r="K9" s="265"/>
      <c r="L9" s="264"/>
      <c r="M9" s="265"/>
      <c r="N9" s="264"/>
      <c r="O9" s="264"/>
      <c r="P9" s="264"/>
      <c r="Q9" s="264"/>
      <c r="R9" s="264"/>
      <c r="S9" s="264"/>
      <c r="T9" s="264"/>
      <c r="U9" s="264"/>
      <c r="V9" s="264"/>
      <c r="W9" s="264"/>
      <c r="X9" s="264"/>
      <c r="Y9" s="264"/>
      <c r="Z9" s="264"/>
      <c r="AA9" s="264"/>
      <c r="AB9" s="264"/>
      <c r="AC9" s="264"/>
      <c r="AD9" s="264"/>
      <c r="AE9" s="264"/>
      <c r="AF9" s="264"/>
      <c r="AG9" s="264"/>
      <c r="AH9" s="264"/>
      <c r="AI9" s="264"/>
      <c r="AJ9" s="264"/>
      <c r="AK9" s="264"/>
      <c r="AL9" s="264"/>
      <c r="AM9" s="264"/>
      <c r="AN9" s="264"/>
      <c r="AO9" s="264"/>
      <c r="AP9" s="264"/>
      <c r="AQ9" s="264"/>
      <c r="AR9" s="264"/>
      <c r="AS9" s="264"/>
      <c r="AT9" s="265"/>
      <c r="AU9" s="265"/>
      <c r="AV9" s="265"/>
      <c r="AW9" s="265"/>
      <c r="AX9" s="265"/>
      <c r="AY9" s="266"/>
      <c r="AZ9" s="264"/>
      <c r="BA9" s="264"/>
      <c r="BB9" s="264"/>
      <c r="BC9" s="265"/>
      <c r="BD9" s="265"/>
      <c r="BE9" s="265"/>
      <c r="BF9" s="265"/>
      <c r="BG9" s="265"/>
      <c r="BH9" s="264"/>
      <c r="BI9" s="264"/>
      <c r="BJ9" s="264"/>
      <c r="BK9" s="264"/>
      <c r="BL9" s="264"/>
      <c r="BM9" s="264"/>
      <c r="BN9" s="264"/>
      <c r="BO9" s="264"/>
      <c r="BP9" s="264"/>
      <c r="BQ9" s="264"/>
      <c r="BR9" s="264"/>
      <c r="BS9" s="264"/>
      <c r="BT9" s="264"/>
      <c r="BU9" s="264"/>
      <c r="BV9" s="263"/>
      <c r="BW9" s="243" t="s">
        <v>456</v>
      </c>
      <c r="BX9" s="243" t="s">
        <v>455</v>
      </c>
      <c r="BY9" s="231" t="s">
        <v>453</v>
      </c>
      <c r="BZ9" s="235" t="s">
        <v>454</v>
      </c>
      <c r="CA9" s="231" t="s">
        <v>453</v>
      </c>
      <c r="CB9" s="262"/>
      <c r="CC9" s="260"/>
      <c r="CD9" s="261"/>
      <c r="CE9" s="260"/>
      <c r="CF9" s="261"/>
      <c r="CG9" s="260"/>
      <c r="CH9" s="261"/>
      <c r="CI9" s="260"/>
      <c r="CJ9" s="261"/>
      <c r="CK9" s="260"/>
      <c r="CL9" s="260"/>
      <c r="CM9" s="260"/>
      <c r="CN9" s="260"/>
      <c r="CO9" s="260"/>
      <c r="CP9" s="260"/>
      <c r="CQ9" s="260"/>
      <c r="CR9" s="260"/>
      <c r="CS9" s="260"/>
      <c r="CT9" s="260"/>
      <c r="CU9" s="260"/>
      <c r="CV9" s="260"/>
      <c r="CW9" s="260"/>
      <c r="CX9" s="260"/>
      <c r="CY9" s="260"/>
      <c r="CZ9" s="260"/>
      <c r="DA9" s="260"/>
      <c r="DB9" s="260"/>
      <c r="DC9" s="260"/>
      <c r="DD9" s="260"/>
      <c r="DE9" s="260"/>
      <c r="DF9" s="260"/>
      <c r="DG9" s="260"/>
      <c r="DH9" s="260"/>
      <c r="DI9" s="260"/>
      <c r="DJ9" s="260"/>
      <c r="DK9" s="260"/>
      <c r="DL9" s="260"/>
      <c r="DM9" s="246" t="s">
        <v>438</v>
      </c>
      <c r="DN9" s="232" t="s">
        <v>447</v>
      </c>
      <c r="DO9" s="231" t="s">
        <v>446</v>
      </c>
      <c r="DP9" s="231" t="s">
        <v>446</v>
      </c>
      <c r="DQ9" s="231" t="s">
        <v>452</v>
      </c>
      <c r="DR9" s="231" t="s">
        <v>450</v>
      </c>
      <c r="DS9" s="231" t="s">
        <v>451</v>
      </c>
      <c r="DT9" s="231" t="s">
        <v>450</v>
      </c>
      <c r="DU9" s="235" t="s">
        <v>450</v>
      </c>
      <c r="DV9" s="246" t="s">
        <v>438</v>
      </c>
      <c r="DW9" s="246" t="s">
        <v>438</v>
      </c>
      <c r="DX9" s="232" t="s">
        <v>449</v>
      </c>
      <c r="DY9" s="231" t="s">
        <v>448</v>
      </c>
      <c r="DZ9" s="231" t="s">
        <v>448</v>
      </c>
      <c r="EA9" s="231" t="s">
        <v>448</v>
      </c>
      <c r="EB9" s="232" t="s">
        <v>448</v>
      </c>
      <c r="EC9" s="232" t="s">
        <v>447</v>
      </c>
      <c r="ED9" s="231" t="s">
        <v>446</v>
      </c>
      <c r="EE9" s="231" t="s">
        <v>446</v>
      </c>
      <c r="EF9" s="231" t="s">
        <v>446</v>
      </c>
      <c r="EG9" s="231" t="s">
        <v>446</v>
      </c>
      <c r="EH9" s="245"/>
      <c r="EI9" s="231" t="s">
        <v>445</v>
      </c>
      <c r="EJ9" s="231"/>
      <c r="EK9" s="231" t="s">
        <v>445</v>
      </c>
    </row>
    <row r="10" spans="2:141" ht="15" customHeight="1">
      <c r="B10" s="72"/>
      <c r="C10" s="259"/>
      <c r="D10" s="258" t="s">
        <v>375</v>
      </c>
      <c r="E10" s="257">
        <v>1</v>
      </c>
      <c r="F10" s="254">
        <v>2</v>
      </c>
      <c r="G10" s="255">
        <v>3</v>
      </c>
      <c r="H10" s="254">
        <v>4</v>
      </c>
      <c r="I10" s="255">
        <v>5</v>
      </c>
      <c r="J10" s="254">
        <v>6</v>
      </c>
      <c r="K10" s="255">
        <v>7</v>
      </c>
      <c r="L10" s="254">
        <v>8</v>
      </c>
      <c r="M10" s="255">
        <v>9</v>
      </c>
      <c r="N10" s="254">
        <v>10</v>
      </c>
      <c r="O10" s="254">
        <v>11</v>
      </c>
      <c r="P10" s="254">
        <v>12</v>
      </c>
      <c r="Q10" s="254">
        <v>13</v>
      </c>
      <c r="R10" s="254">
        <v>14</v>
      </c>
      <c r="S10" s="254">
        <v>15</v>
      </c>
      <c r="T10" s="254">
        <v>16</v>
      </c>
      <c r="U10" s="254">
        <v>17</v>
      </c>
      <c r="V10" s="254">
        <v>18</v>
      </c>
      <c r="W10" s="254">
        <v>19</v>
      </c>
      <c r="X10" s="254">
        <v>20</v>
      </c>
      <c r="Y10" s="254">
        <v>21</v>
      </c>
      <c r="Z10" s="254">
        <v>22</v>
      </c>
      <c r="AA10" s="254">
        <v>23</v>
      </c>
      <c r="AB10" s="254">
        <v>24</v>
      </c>
      <c r="AC10" s="254">
        <v>25</v>
      </c>
      <c r="AD10" s="254">
        <v>26</v>
      </c>
      <c r="AE10" s="254">
        <v>27</v>
      </c>
      <c r="AF10" s="254">
        <v>28</v>
      </c>
      <c r="AG10" s="254">
        <v>29</v>
      </c>
      <c r="AH10" s="254">
        <v>30</v>
      </c>
      <c r="AI10" s="254">
        <v>31</v>
      </c>
      <c r="AJ10" s="254">
        <v>32</v>
      </c>
      <c r="AK10" s="254">
        <v>33</v>
      </c>
      <c r="AL10" s="254">
        <v>34</v>
      </c>
      <c r="AM10" s="254">
        <v>35</v>
      </c>
      <c r="AN10" s="254">
        <v>36</v>
      </c>
      <c r="AO10" s="254">
        <v>37</v>
      </c>
      <c r="AP10" s="254">
        <v>38</v>
      </c>
      <c r="AQ10" s="254">
        <v>39</v>
      </c>
      <c r="AR10" s="254">
        <v>40</v>
      </c>
      <c r="AS10" s="254">
        <v>41</v>
      </c>
      <c r="AT10" s="255">
        <v>42</v>
      </c>
      <c r="AU10" s="255">
        <v>43</v>
      </c>
      <c r="AV10" s="255">
        <v>44</v>
      </c>
      <c r="AW10" s="255">
        <v>45</v>
      </c>
      <c r="AX10" s="255">
        <v>46</v>
      </c>
      <c r="AY10" s="256">
        <v>47</v>
      </c>
      <c r="AZ10" s="254">
        <v>48</v>
      </c>
      <c r="BA10" s="254">
        <v>49</v>
      </c>
      <c r="BB10" s="254">
        <v>50</v>
      </c>
      <c r="BC10" s="255">
        <v>51</v>
      </c>
      <c r="BD10" s="255">
        <v>52</v>
      </c>
      <c r="BE10" s="255">
        <v>53</v>
      </c>
      <c r="BF10" s="255">
        <v>54</v>
      </c>
      <c r="BG10" s="255">
        <v>55</v>
      </c>
      <c r="BH10" s="254">
        <v>56</v>
      </c>
      <c r="BI10" s="254">
        <v>57</v>
      </c>
      <c r="BJ10" s="254">
        <v>58</v>
      </c>
      <c r="BK10" s="254">
        <v>59</v>
      </c>
      <c r="BL10" s="254">
        <v>60</v>
      </c>
      <c r="BM10" s="254">
        <v>61</v>
      </c>
      <c r="BN10" s="254">
        <v>62</v>
      </c>
      <c r="BO10" s="254">
        <v>63</v>
      </c>
      <c r="BP10" s="254">
        <v>64</v>
      </c>
      <c r="BQ10" s="254">
        <v>65</v>
      </c>
      <c r="BR10" s="254">
        <v>66</v>
      </c>
      <c r="BS10" s="254">
        <v>67</v>
      </c>
      <c r="BT10" s="254">
        <v>68</v>
      </c>
      <c r="BU10" s="254">
        <v>69</v>
      </c>
      <c r="BV10" s="254">
        <v>70</v>
      </c>
      <c r="BW10" s="243"/>
      <c r="BX10" s="243"/>
      <c r="BY10" s="231"/>
      <c r="BZ10" s="235" t="s">
        <v>444</v>
      </c>
      <c r="CA10" s="231" t="s">
        <v>439</v>
      </c>
      <c r="CB10" s="76" t="s">
        <v>443</v>
      </c>
      <c r="CC10" s="250"/>
      <c r="CD10" s="253"/>
      <c r="CE10" s="250"/>
      <c r="CF10" s="253"/>
      <c r="CG10" s="250"/>
      <c r="CH10" s="253"/>
      <c r="CI10" s="250"/>
      <c r="CJ10" s="253"/>
      <c r="CK10" s="251"/>
      <c r="CL10" s="251"/>
      <c r="CM10" s="251"/>
      <c r="CN10" s="251"/>
      <c r="CO10" s="251"/>
      <c r="CP10" s="251"/>
      <c r="CQ10" s="251"/>
      <c r="CR10" s="251"/>
      <c r="CS10" s="251"/>
      <c r="CT10" s="251"/>
      <c r="CU10" s="251"/>
      <c r="CV10" s="251"/>
      <c r="CW10" s="251"/>
      <c r="CX10" s="251"/>
      <c r="CY10" s="251"/>
      <c r="CZ10" s="251"/>
      <c r="DA10" s="251"/>
      <c r="DB10" s="251"/>
      <c r="DC10" s="251"/>
      <c r="DD10" s="251"/>
      <c r="DE10" s="251"/>
      <c r="DF10" s="251"/>
      <c r="DG10" s="251"/>
      <c r="DH10" s="251"/>
      <c r="DI10" s="251"/>
      <c r="DJ10" s="251"/>
      <c r="DK10" s="251"/>
      <c r="DL10" s="251"/>
      <c r="DM10" s="246" t="s">
        <v>374</v>
      </c>
      <c r="DN10" s="232"/>
      <c r="DO10" s="231" t="s">
        <v>438</v>
      </c>
      <c r="DP10" s="231" t="s">
        <v>438</v>
      </c>
      <c r="DQ10" s="231"/>
      <c r="DR10" s="231" t="s">
        <v>442</v>
      </c>
      <c r="DS10" s="231" t="s">
        <v>441</v>
      </c>
      <c r="DT10" s="231" t="s">
        <v>440</v>
      </c>
      <c r="DU10" s="235" t="s">
        <v>439</v>
      </c>
      <c r="DV10" s="246" t="s">
        <v>373</v>
      </c>
      <c r="DW10" s="246" t="s">
        <v>372</v>
      </c>
      <c r="DX10" s="232"/>
      <c r="DY10" s="231" t="s">
        <v>438</v>
      </c>
      <c r="DZ10" s="231" t="s">
        <v>438</v>
      </c>
      <c r="EA10" s="231" t="s">
        <v>438</v>
      </c>
      <c r="EB10" s="232" t="s">
        <v>438</v>
      </c>
      <c r="EC10" s="232"/>
      <c r="ED10" s="231" t="s">
        <v>438</v>
      </c>
      <c r="EE10" s="231" t="s">
        <v>438</v>
      </c>
      <c r="EF10" s="231" t="s">
        <v>438</v>
      </c>
      <c r="EG10" s="231" t="s">
        <v>438</v>
      </c>
      <c r="EH10" s="245"/>
      <c r="EI10" s="245"/>
      <c r="EJ10" s="245"/>
      <c r="EK10" s="245"/>
    </row>
    <row r="11" spans="2:141" ht="15" customHeight="1">
      <c r="B11" s="72"/>
      <c r="D11" s="244"/>
      <c r="E11" s="540" t="s">
        <v>437</v>
      </c>
      <c r="F11" s="538" t="s">
        <v>436</v>
      </c>
      <c r="G11" s="538" t="s">
        <v>435</v>
      </c>
      <c r="H11" s="538" t="s">
        <v>434</v>
      </c>
      <c r="I11" s="538" t="s">
        <v>433</v>
      </c>
      <c r="J11" s="538" t="s">
        <v>432</v>
      </c>
      <c r="K11" s="538" t="s">
        <v>431</v>
      </c>
      <c r="L11" s="538" t="s">
        <v>31</v>
      </c>
      <c r="M11" s="538" t="s">
        <v>430</v>
      </c>
      <c r="N11" s="538" t="s">
        <v>429</v>
      </c>
      <c r="O11" s="538" t="s">
        <v>428</v>
      </c>
      <c r="P11" s="538" t="s">
        <v>427</v>
      </c>
      <c r="Q11" s="538" t="s">
        <v>32</v>
      </c>
      <c r="R11" s="538" t="s">
        <v>33</v>
      </c>
      <c r="S11" s="538" t="s">
        <v>426</v>
      </c>
      <c r="T11" s="538" t="s">
        <v>34</v>
      </c>
      <c r="U11" s="538" t="s">
        <v>425</v>
      </c>
      <c r="V11" s="538" t="s">
        <v>424</v>
      </c>
      <c r="W11" s="538" t="s">
        <v>35</v>
      </c>
      <c r="X11" s="538" t="s">
        <v>36</v>
      </c>
      <c r="Y11" s="538" t="s">
        <v>37</v>
      </c>
      <c r="Z11" s="538" t="s">
        <v>423</v>
      </c>
      <c r="AA11" s="538" t="s">
        <v>422</v>
      </c>
      <c r="AB11" s="538" t="s">
        <v>421</v>
      </c>
      <c r="AC11" s="538" t="s">
        <v>38</v>
      </c>
      <c r="AD11" s="538" t="s">
        <v>420</v>
      </c>
      <c r="AE11" s="538" t="s">
        <v>419</v>
      </c>
      <c r="AF11" s="538" t="s">
        <v>39</v>
      </c>
      <c r="AG11" s="538" t="s">
        <v>418</v>
      </c>
      <c r="AH11" s="538" t="s">
        <v>417</v>
      </c>
      <c r="AI11" s="538" t="s">
        <v>416</v>
      </c>
      <c r="AJ11" s="538" t="s">
        <v>415</v>
      </c>
      <c r="AK11" s="538" t="s">
        <v>414</v>
      </c>
      <c r="AL11" s="538" t="s">
        <v>413</v>
      </c>
      <c r="AM11" s="538" t="s">
        <v>412</v>
      </c>
      <c r="AN11" s="538" t="s">
        <v>411</v>
      </c>
      <c r="AO11" s="538" t="s">
        <v>410</v>
      </c>
      <c r="AP11" s="538" t="s">
        <v>409</v>
      </c>
      <c r="AQ11" s="538" t="s">
        <v>408</v>
      </c>
      <c r="AR11" s="538" t="s">
        <v>407</v>
      </c>
      <c r="AS11" s="538" t="s">
        <v>406</v>
      </c>
      <c r="AT11" s="538" t="s">
        <v>405</v>
      </c>
      <c r="AU11" s="538" t="s">
        <v>400</v>
      </c>
      <c r="AV11" s="538" t="s">
        <v>404</v>
      </c>
      <c r="AW11" s="538" t="s">
        <v>403</v>
      </c>
      <c r="AX11" s="538" t="s">
        <v>402</v>
      </c>
      <c r="AY11" s="538" t="s">
        <v>401</v>
      </c>
      <c r="AZ11" s="538" t="s">
        <v>400</v>
      </c>
      <c r="BA11" s="538" t="s">
        <v>399</v>
      </c>
      <c r="BB11" s="538" t="s">
        <v>398</v>
      </c>
      <c r="BC11" s="538" t="s">
        <v>40</v>
      </c>
      <c r="BD11" s="538" t="s">
        <v>397</v>
      </c>
      <c r="BE11" s="538" t="s">
        <v>396</v>
      </c>
      <c r="BF11" s="538" t="s">
        <v>395</v>
      </c>
      <c r="BG11" s="538" t="s">
        <v>394</v>
      </c>
      <c r="BH11" s="538" t="s">
        <v>393</v>
      </c>
      <c r="BI11" s="538" t="s">
        <v>392</v>
      </c>
      <c r="BJ11" s="538" t="s">
        <v>41</v>
      </c>
      <c r="BK11" s="538" t="s">
        <v>391</v>
      </c>
      <c r="BL11" s="538" t="s">
        <v>220</v>
      </c>
      <c r="BM11" s="538" t="s">
        <v>390</v>
      </c>
      <c r="BN11" s="538" t="s">
        <v>389</v>
      </c>
      <c r="BO11" s="538" t="s">
        <v>388</v>
      </c>
      <c r="BP11" s="538" t="s">
        <v>387</v>
      </c>
      <c r="BQ11" s="538" t="s">
        <v>386</v>
      </c>
      <c r="BR11" s="538" t="s">
        <v>385</v>
      </c>
      <c r="BS11" s="538" t="s">
        <v>384</v>
      </c>
      <c r="BT11" s="538" t="s">
        <v>383</v>
      </c>
      <c r="BU11" s="538" t="s">
        <v>382</v>
      </c>
      <c r="BV11" s="538" t="s">
        <v>381</v>
      </c>
      <c r="BW11" s="243" t="s">
        <v>380</v>
      </c>
      <c r="BX11" s="243" t="s">
        <v>379</v>
      </c>
      <c r="BY11" s="243" t="s">
        <v>378</v>
      </c>
      <c r="BZ11" s="242" t="s">
        <v>376</v>
      </c>
      <c r="CA11" s="231"/>
      <c r="CB11" s="76"/>
      <c r="CC11" s="252"/>
      <c r="CD11" s="252"/>
      <c r="CE11" s="252"/>
      <c r="CF11" s="252"/>
      <c r="CG11" s="250"/>
      <c r="CH11" s="250"/>
      <c r="CI11" s="250"/>
      <c r="CJ11" s="250"/>
      <c r="CK11" s="250"/>
      <c r="CL11" s="250"/>
      <c r="CM11" s="250"/>
      <c r="CN11" s="250"/>
      <c r="CO11" s="250"/>
      <c r="CP11" s="250"/>
      <c r="CQ11" s="250"/>
      <c r="CR11" s="250"/>
      <c r="CS11" s="250"/>
      <c r="CT11" s="250"/>
      <c r="CU11" s="251"/>
      <c r="CV11" s="251"/>
      <c r="CW11" s="251"/>
      <c r="CX11" s="250"/>
      <c r="CY11" s="250"/>
      <c r="CZ11" s="250"/>
      <c r="DA11" s="250"/>
      <c r="DB11" s="250"/>
      <c r="DC11" s="250"/>
      <c r="DD11" s="250"/>
      <c r="DE11" s="250"/>
      <c r="DF11" s="250"/>
      <c r="DG11" s="250"/>
      <c r="DH11" s="250"/>
      <c r="DI11" s="250"/>
      <c r="DJ11" s="250"/>
      <c r="DK11" s="250"/>
      <c r="DL11" s="250"/>
      <c r="DM11" s="246"/>
      <c r="DN11" s="232" t="s">
        <v>376</v>
      </c>
      <c r="DO11" s="231" t="s">
        <v>374</v>
      </c>
      <c r="DP11" s="231" t="s">
        <v>377</v>
      </c>
      <c r="DQ11" s="231"/>
      <c r="DR11" s="231"/>
      <c r="DS11" s="231"/>
      <c r="DT11" s="231"/>
      <c r="DU11" s="235"/>
      <c r="DV11" s="246"/>
      <c r="DW11" s="246"/>
      <c r="DX11" s="232"/>
      <c r="DY11" s="231" t="s">
        <v>375</v>
      </c>
      <c r="DZ11" s="231" t="s">
        <v>374</v>
      </c>
      <c r="EA11" s="231" t="s">
        <v>373</v>
      </c>
      <c r="EB11" s="232" t="s">
        <v>372</v>
      </c>
      <c r="EC11" s="232" t="s">
        <v>376</v>
      </c>
      <c r="ED11" s="231" t="s">
        <v>375</v>
      </c>
      <c r="EE11" s="231" t="s">
        <v>374</v>
      </c>
      <c r="EF11" s="231" t="s">
        <v>373</v>
      </c>
      <c r="EG11" s="232" t="s">
        <v>372</v>
      </c>
      <c r="EH11" s="245"/>
      <c r="EI11" s="245"/>
      <c r="EJ11" s="245"/>
      <c r="EK11" s="245"/>
    </row>
    <row r="12" spans="2:141" ht="15" customHeight="1">
      <c r="B12" s="72"/>
      <c r="D12" s="244"/>
      <c r="E12" s="540"/>
      <c r="F12" s="538"/>
      <c r="G12" s="538"/>
      <c r="H12" s="538"/>
      <c r="I12" s="538"/>
      <c r="J12" s="538"/>
      <c r="K12" s="538"/>
      <c r="L12" s="538"/>
      <c r="M12" s="538"/>
      <c r="N12" s="538"/>
      <c r="O12" s="538"/>
      <c r="P12" s="538"/>
      <c r="Q12" s="538"/>
      <c r="R12" s="538"/>
      <c r="S12" s="538"/>
      <c r="T12" s="538"/>
      <c r="U12" s="538"/>
      <c r="V12" s="538"/>
      <c r="W12" s="538"/>
      <c r="X12" s="538"/>
      <c r="Y12" s="538"/>
      <c r="Z12" s="538"/>
      <c r="AA12" s="538"/>
      <c r="AB12" s="538"/>
      <c r="AC12" s="538"/>
      <c r="AD12" s="538"/>
      <c r="AE12" s="538"/>
      <c r="AF12" s="538"/>
      <c r="AG12" s="538"/>
      <c r="AH12" s="538"/>
      <c r="AI12" s="538"/>
      <c r="AJ12" s="538"/>
      <c r="AK12" s="538"/>
      <c r="AL12" s="538"/>
      <c r="AM12" s="538"/>
      <c r="AN12" s="538"/>
      <c r="AO12" s="538"/>
      <c r="AP12" s="538"/>
      <c r="AQ12" s="538"/>
      <c r="AR12" s="538"/>
      <c r="AS12" s="538"/>
      <c r="AT12" s="538"/>
      <c r="AU12" s="538"/>
      <c r="AV12" s="538"/>
      <c r="AW12" s="538"/>
      <c r="AX12" s="538"/>
      <c r="AY12" s="538"/>
      <c r="AZ12" s="538"/>
      <c r="BA12" s="538"/>
      <c r="BB12" s="538"/>
      <c r="BC12" s="538"/>
      <c r="BD12" s="538"/>
      <c r="BE12" s="538"/>
      <c r="BF12" s="538"/>
      <c r="BG12" s="538"/>
      <c r="BH12" s="538"/>
      <c r="BI12" s="538"/>
      <c r="BJ12" s="538"/>
      <c r="BK12" s="538"/>
      <c r="BL12" s="538"/>
      <c r="BM12" s="538"/>
      <c r="BN12" s="538"/>
      <c r="BO12" s="538"/>
      <c r="BP12" s="538"/>
      <c r="BQ12" s="538"/>
      <c r="BR12" s="538"/>
      <c r="BS12" s="538"/>
      <c r="BT12" s="538"/>
      <c r="BU12" s="538"/>
      <c r="BV12" s="538"/>
      <c r="BW12" s="243" t="s">
        <v>371</v>
      </c>
      <c r="BX12" s="243" t="s">
        <v>371</v>
      </c>
      <c r="BY12" s="231" t="s">
        <v>371</v>
      </c>
      <c r="BZ12" s="242" t="s">
        <v>369</v>
      </c>
      <c r="CA12" s="231"/>
      <c r="CB12" s="249"/>
      <c r="CC12" s="248"/>
      <c r="CD12" s="248"/>
      <c r="CE12" s="248"/>
      <c r="CF12" s="248"/>
      <c r="CG12" s="247"/>
      <c r="CH12" s="247"/>
      <c r="CI12" s="247"/>
      <c r="CJ12" s="247"/>
      <c r="CK12" s="247"/>
      <c r="CL12" s="247"/>
      <c r="CM12" s="247"/>
      <c r="CN12" s="247"/>
      <c r="CO12" s="247"/>
      <c r="CP12" s="247"/>
      <c r="CQ12" s="247"/>
      <c r="CR12" s="247"/>
      <c r="CS12" s="247"/>
      <c r="CT12" s="247"/>
      <c r="CU12" s="247"/>
      <c r="CV12" s="247"/>
      <c r="CW12" s="247"/>
      <c r="CX12" s="247"/>
      <c r="CY12" s="247"/>
      <c r="CZ12" s="247"/>
      <c r="DA12" s="247"/>
      <c r="DB12" s="247"/>
      <c r="DC12" s="247"/>
      <c r="DD12" s="247"/>
      <c r="DE12" s="247"/>
      <c r="DF12" s="247"/>
      <c r="DG12" s="247"/>
      <c r="DH12" s="247"/>
      <c r="DI12" s="247"/>
      <c r="DJ12" s="247"/>
      <c r="DK12" s="247"/>
      <c r="DL12" s="247"/>
      <c r="DM12" s="246"/>
      <c r="DN12" s="232" t="s">
        <v>369</v>
      </c>
      <c r="DO12" s="231"/>
      <c r="DP12" s="231" t="s">
        <v>370</v>
      </c>
      <c r="DQ12" s="231"/>
      <c r="DR12" s="231"/>
      <c r="DS12" s="231"/>
      <c r="DT12" s="231"/>
      <c r="DU12" s="235"/>
      <c r="DV12" s="246"/>
      <c r="DW12" s="246"/>
      <c r="DX12" s="232"/>
      <c r="DY12" s="231"/>
      <c r="DZ12" s="231"/>
      <c r="EA12" s="231"/>
      <c r="EB12" s="232"/>
      <c r="EC12" s="232" t="s">
        <v>369</v>
      </c>
      <c r="ED12" s="231"/>
      <c r="EE12" s="231"/>
      <c r="EF12" s="231"/>
      <c r="EG12" s="232"/>
      <c r="EH12" s="245"/>
      <c r="EI12" s="245"/>
      <c r="EJ12" s="245"/>
      <c r="EK12" s="245"/>
    </row>
    <row r="13" spans="2:141" ht="46.5" customHeight="1">
      <c r="B13" s="72"/>
      <c r="C13" s="57" t="s">
        <v>368</v>
      </c>
      <c r="D13" s="244"/>
      <c r="E13" s="541"/>
      <c r="F13" s="539"/>
      <c r="G13" s="539"/>
      <c r="H13" s="539"/>
      <c r="I13" s="539"/>
      <c r="J13" s="539"/>
      <c r="K13" s="539"/>
      <c r="L13" s="539"/>
      <c r="M13" s="539"/>
      <c r="N13" s="539"/>
      <c r="O13" s="539"/>
      <c r="P13" s="539"/>
      <c r="Q13" s="539"/>
      <c r="R13" s="539"/>
      <c r="S13" s="539"/>
      <c r="T13" s="539"/>
      <c r="U13" s="539"/>
      <c r="V13" s="539"/>
      <c r="W13" s="539"/>
      <c r="X13" s="539"/>
      <c r="Y13" s="539"/>
      <c r="Z13" s="539"/>
      <c r="AA13" s="539"/>
      <c r="AB13" s="539"/>
      <c r="AC13" s="539"/>
      <c r="AD13" s="539"/>
      <c r="AE13" s="539"/>
      <c r="AF13" s="539"/>
      <c r="AG13" s="539"/>
      <c r="AH13" s="539"/>
      <c r="AI13" s="539"/>
      <c r="AJ13" s="539"/>
      <c r="AK13" s="539"/>
      <c r="AL13" s="539"/>
      <c r="AM13" s="539"/>
      <c r="AN13" s="539"/>
      <c r="AO13" s="539"/>
      <c r="AP13" s="539"/>
      <c r="AQ13" s="539"/>
      <c r="AR13" s="539"/>
      <c r="AS13" s="539"/>
      <c r="AT13" s="539"/>
      <c r="AU13" s="539"/>
      <c r="AV13" s="539"/>
      <c r="AW13" s="539"/>
      <c r="AX13" s="539"/>
      <c r="AY13" s="539"/>
      <c r="AZ13" s="539"/>
      <c r="BA13" s="539"/>
      <c r="BB13" s="539"/>
      <c r="BC13" s="539"/>
      <c r="BD13" s="539"/>
      <c r="BE13" s="539"/>
      <c r="BF13" s="539"/>
      <c r="BG13" s="539"/>
      <c r="BH13" s="539"/>
      <c r="BI13" s="539"/>
      <c r="BJ13" s="539"/>
      <c r="BK13" s="539"/>
      <c r="BL13" s="539"/>
      <c r="BM13" s="539"/>
      <c r="BN13" s="539"/>
      <c r="BO13" s="539"/>
      <c r="BP13" s="539"/>
      <c r="BQ13" s="539"/>
      <c r="BR13" s="539"/>
      <c r="BS13" s="539"/>
      <c r="BT13" s="539"/>
      <c r="BU13" s="539"/>
      <c r="BV13" s="539"/>
      <c r="BW13" s="243" t="s">
        <v>367</v>
      </c>
      <c r="BX13" s="243" t="s">
        <v>367</v>
      </c>
      <c r="BY13" s="243" t="s">
        <v>367</v>
      </c>
      <c r="BZ13" s="242"/>
      <c r="CA13" s="231" t="s">
        <v>366</v>
      </c>
      <c r="CB13" s="238" t="s">
        <v>61</v>
      </c>
      <c r="CC13" s="241" t="s">
        <v>62</v>
      </c>
      <c r="CD13" s="240" t="s">
        <v>42</v>
      </c>
      <c r="CE13" s="241" t="s">
        <v>43</v>
      </c>
      <c r="CF13" s="240" t="s">
        <v>44</v>
      </c>
      <c r="CG13" s="238" t="s">
        <v>45</v>
      </c>
      <c r="CH13" s="239" t="s">
        <v>46</v>
      </c>
      <c r="CI13" s="238" t="s">
        <v>47</v>
      </c>
      <c r="CJ13" s="239" t="s">
        <v>48</v>
      </c>
      <c r="CK13" s="238" t="s">
        <v>49</v>
      </c>
      <c r="CL13" s="238" t="s">
        <v>50</v>
      </c>
      <c r="CM13" s="238" t="s">
        <v>51</v>
      </c>
      <c r="CN13" s="238" t="s">
        <v>52</v>
      </c>
      <c r="CO13" s="238" t="s">
        <v>53</v>
      </c>
      <c r="CP13" s="238" t="s">
        <v>54</v>
      </c>
      <c r="CQ13" s="238" t="s">
        <v>55</v>
      </c>
      <c r="CR13" s="238" t="s">
        <v>56</v>
      </c>
      <c r="CS13" s="238" t="s">
        <v>57</v>
      </c>
      <c r="CT13" s="238" t="s">
        <v>58</v>
      </c>
      <c r="CU13" s="238" t="s">
        <v>59</v>
      </c>
      <c r="CV13" s="238" t="s">
        <v>344</v>
      </c>
      <c r="CW13" s="238" t="s">
        <v>343</v>
      </c>
      <c r="CX13" s="238" t="s">
        <v>342</v>
      </c>
      <c r="CY13" s="238" t="s">
        <v>341</v>
      </c>
      <c r="CZ13" s="238" t="s">
        <v>340</v>
      </c>
      <c r="DA13" s="238" t="s">
        <v>339</v>
      </c>
      <c r="DB13" s="238" t="s">
        <v>338</v>
      </c>
      <c r="DC13" s="238" t="s">
        <v>337</v>
      </c>
      <c r="DD13" s="238" t="s">
        <v>336</v>
      </c>
      <c r="DE13" s="238" t="s">
        <v>335</v>
      </c>
      <c r="DF13" s="238" t="s">
        <v>334</v>
      </c>
      <c r="DG13" s="238" t="s">
        <v>333</v>
      </c>
      <c r="DH13" s="238" t="s">
        <v>332</v>
      </c>
      <c r="DI13" s="238" t="s">
        <v>331</v>
      </c>
      <c r="DJ13" s="238" t="s">
        <v>330</v>
      </c>
      <c r="DK13" s="238" t="s">
        <v>329</v>
      </c>
      <c r="DL13" s="237" t="s">
        <v>328</v>
      </c>
      <c r="DM13" s="234" t="s">
        <v>365</v>
      </c>
      <c r="DN13" s="232"/>
      <c r="DO13" s="231" t="s">
        <v>364</v>
      </c>
      <c r="DP13" s="231" t="s">
        <v>363</v>
      </c>
      <c r="DQ13" s="236" t="s">
        <v>362</v>
      </c>
      <c r="DR13" s="231" t="s">
        <v>361</v>
      </c>
      <c r="DS13" s="231"/>
      <c r="DT13" s="231" t="s">
        <v>360</v>
      </c>
      <c r="DU13" s="235" t="s">
        <v>359</v>
      </c>
      <c r="DV13" s="234" t="s">
        <v>358</v>
      </c>
      <c r="DW13" s="233" t="s">
        <v>357</v>
      </c>
      <c r="DX13" s="232"/>
      <c r="DY13" s="231" t="s">
        <v>356</v>
      </c>
      <c r="DZ13" s="231" t="s">
        <v>355</v>
      </c>
      <c r="EA13" s="231" t="s">
        <v>354</v>
      </c>
      <c r="EB13" s="230" t="s">
        <v>353</v>
      </c>
      <c r="EC13" s="232" t="s">
        <v>352</v>
      </c>
      <c r="ED13" s="231" t="s">
        <v>351</v>
      </c>
      <c r="EE13" s="231" t="s">
        <v>350</v>
      </c>
      <c r="EF13" s="231" t="s">
        <v>349</v>
      </c>
      <c r="EG13" s="230" t="s">
        <v>348</v>
      </c>
      <c r="EH13" s="229"/>
      <c r="EI13" s="229" t="s">
        <v>347</v>
      </c>
      <c r="EJ13" s="229"/>
      <c r="EK13" s="229" t="s">
        <v>346</v>
      </c>
    </row>
    <row r="14" spans="2:141" ht="15" customHeight="1">
      <c r="B14" s="74" t="s">
        <v>61</v>
      </c>
      <c r="C14" s="73" t="s">
        <v>345</v>
      </c>
      <c r="D14" s="228"/>
      <c r="E14" s="195">
        <v>1.1073698427831299E-3</v>
      </c>
      <c r="F14" s="194">
        <v>7.1686605439581102E-4</v>
      </c>
      <c r="G14" s="194">
        <v>5.7216241664087401E-4</v>
      </c>
      <c r="H14" s="194">
        <v>2.3237530683616899E-4</v>
      </c>
      <c r="I14" s="194">
        <v>2.3073557830204799E-4</v>
      </c>
      <c r="J14" s="194">
        <v>2.88243609283813E-4</v>
      </c>
      <c r="K14" s="194">
        <v>9.8117153507539206E-4</v>
      </c>
      <c r="L14" s="194">
        <v>1.15157480314961E-3</v>
      </c>
      <c r="M14" s="194">
        <v>1.1405037301896799E-3</v>
      </c>
      <c r="N14" s="194">
        <v>1.1491775841430401E-3</v>
      </c>
      <c r="O14" s="194">
        <v>6.7652716057571105E-4</v>
      </c>
      <c r="P14" s="194">
        <v>7.7777311615928504E-4</v>
      </c>
      <c r="Q14" s="194">
        <v>8.0469937709373197E-4</v>
      </c>
      <c r="R14" s="194">
        <v>7.6100152619301296E-4</v>
      </c>
      <c r="S14" s="194">
        <v>3.9486673247778899E-4</v>
      </c>
      <c r="T14" s="194">
        <v>8.9766179195514297E-4</v>
      </c>
      <c r="U14" s="194">
        <v>5.7842688684150295E-4</v>
      </c>
      <c r="V14" s="194">
        <v>2.9558534592179198E-4</v>
      </c>
      <c r="W14" s="194">
        <v>6.0127982692132105E-4</v>
      </c>
      <c r="X14" s="194">
        <v>9.1771768397389604E-4</v>
      </c>
      <c r="Y14" s="194">
        <v>8.8528281777785405E-4</v>
      </c>
      <c r="Z14" s="194">
        <v>2.5005673841754902E-4</v>
      </c>
      <c r="AA14" s="194">
        <v>2.0772088515587099E-3</v>
      </c>
      <c r="AB14" s="194">
        <v>1.2581339684143401E-3</v>
      </c>
      <c r="AC14" s="194">
        <v>1.3244292052506199E-3</v>
      </c>
      <c r="AD14" s="194">
        <v>7.3205393780152999E-4</v>
      </c>
      <c r="AE14" s="194">
        <v>7.9210725199990099E-4</v>
      </c>
      <c r="AF14" s="194">
        <v>8.4172657722841296E-4</v>
      </c>
      <c r="AG14" s="194">
        <v>2.0566272059776899E-3</v>
      </c>
      <c r="AH14" s="194">
        <v>2.4183800805702101E-3</v>
      </c>
      <c r="AI14" s="194">
        <v>3.0598686073206702E-3</v>
      </c>
      <c r="AJ14" s="194">
        <v>2.9943164133619002E-3</v>
      </c>
      <c r="AK14" s="194">
        <v>3.65346701988722E-3</v>
      </c>
      <c r="AL14" s="194">
        <v>6.5497520005528102E-3</v>
      </c>
      <c r="AM14" s="194">
        <v>3.79510070570801E-4</v>
      </c>
      <c r="AN14" s="194">
        <v>3.0704841444922599E-5</v>
      </c>
      <c r="AO14" s="194">
        <v>8.8044695630782005E-4</v>
      </c>
      <c r="AP14" s="194">
        <v>4.2400923783312604E-3</v>
      </c>
      <c r="AQ14" s="194">
        <v>1.04580631667015E-4</v>
      </c>
      <c r="AR14" s="194">
        <v>0</v>
      </c>
      <c r="AS14" s="194">
        <v>2.8292485882967599E-4</v>
      </c>
      <c r="AT14" s="194">
        <v>1.20835965177272E-4</v>
      </c>
      <c r="AU14" s="194">
        <v>3.6853308198632598E-5</v>
      </c>
      <c r="AV14" s="194">
        <v>7.0898520584203805E-4</v>
      </c>
      <c r="AW14" s="194">
        <v>2.8135330941830202E-5</v>
      </c>
      <c r="AX14" s="194">
        <v>1.0957266660025901E-3</v>
      </c>
      <c r="AY14" s="194">
        <v>1.9563738091637698E-3</v>
      </c>
      <c r="AZ14" s="194">
        <v>1.9830902959198202E-3</v>
      </c>
      <c r="BA14" s="194">
        <v>1.8521948508983101E-3</v>
      </c>
      <c r="BB14" s="194">
        <v>5.2767244567347204E-3</v>
      </c>
      <c r="BC14" s="194">
        <v>1.7397746014625199E-3</v>
      </c>
      <c r="BD14" s="194">
        <v>2.8815757502692299E-3</v>
      </c>
      <c r="BE14" s="194">
        <v>2.92200259594222E-3</v>
      </c>
      <c r="BF14" s="194">
        <v>2.23897902556434E-3</v>
      </c>
      <c r="BG14" s="194">
        <v>4.4478241531199298E-4</v>
      </c>
      <c r="BH14" s="194">
        <v>3.7593984962406E-3</v>
      </c>
      <c r="BI14" s="194">
        <v>2.7268341455570101E-5</v>
      </c>
      <c r="BJ14" s="194">
        <v>2.00427038900625E-4</v>
      </c>
      <c r="BK14" s="194">
        <v>6.0053876906710597E-4</v>
      </c>
      <c r="BL14" s="194">
        <v>7.6050150613287098E-4</v>
      </c>
      <c r="BM14" s="194">
        <v>6.3946397322361603E-3</v>
      </c>
      <c r="BN14" s="194">
        <v>2.4173237906376598E-3</v>
      </c>
      <c r="BO14" s="194">
        <v>1.72220483668068E-3</v>
      </c>
      <c r="BP14" s="194">
        <v>1.51174266501623E-3</v>
      </c>
      <c r="BQ14" s="194">
        <v>3.0631705372604999E-4</v>
      </c>
      <c r="BR14" s="194">
        <v>2.8510821318783903E-4</v>
      </c>
      <c r="BS14" s="194">
        <v>6.9715155493844694E-5</v>
      </c>
      <c r="BT14" s="194">
        <v>8.1890529732466094E-5</v>
      </c>
      <c r="BU14" s="194">
        <v>1.80226447353941E-3</v>
      </c>
      <c r="BV14" s="194">
        <v>3.1128073918550202E-3</v>
      </c>
      <c r="BW14" s="227"/>
      <c r="BX14" s="227"/>
      <c r="BY14" s="219">
        <f t="array" ref="BY14:BY50">MMULT(E14:BV50,'用語定義（建設投資）'!K12:K81)</f>
        <v>0</v>
      </c>
      <c r="BZ14" s="226">
        <v>0.62409264416007004</v>
      </c>
      <c r="CA14" s="219">
        <f t="shared" ref="CA14:CA50" si="0">BY14*BZ14</f>
        <v>0</v>
      </c>
      <c r="CB14" s="217">
        <v>1.0718886238613912</v>
      </c>
      <c r="CC14" s="225">
        <v>1.4339816134894247E-4</v>
      </c>
      <c r="CD14" s="225">
        <v>0.11545895868784996</v>
      </c>
      <c r="CE14" s="225">
        <v>1.3731295086753818E-3</v>
      </c>
      <c r="CF14" s="225">
        <v>7.6294706933516835E-3</v>
      </c>
      <c r="CG14" s="224">
        <v>6.1307249055561706E-4</v>
      </c>
      <c r="CH14" s="224">
        <v>2.4627748811757341E-5</v>
      </c>
      <c r="CI14" s="224">
        <v>8.9932468260483188E-4</v>
      </c>
      <c r="CJ14" s="224">
        <v>9.8882216174139847E-5</v>
      </c>
      <c r="CK14" s="224">
        <v>4.020196190553388E-5</v>
      </c>
      <c r="CL14" s="224">
        <v>6.2442330190300635E-5</v>
      </c>
      <c r="CM14" s="224">
        <v>3.4982856185024169E-5</v>
      </c>
      <c r="CN14" s="224">
        <v>2.6959297922599087E-5</v>
      </c>
      <c r="CO14" s="224">
        <v>2.4393035144912552E-5</v>
      </c>
      <c r="CP14" s="224">
        <v>3.6282768454730658E-5</v>
      </c>
      <c r="CQ14" s="224">
        <v>4.2031770893897069E-5</v>
      </c>
      <c r="CR14" s="224">
        <v>6.3946851529618154E-5</v>
      </c>
      <c r="CS14" s="224">
        <v>3.860135631736091E-5</v>
      </c>
      <c r="CT14" s="224">
        <v>2.7182458465689798E-5</v>
      </c>
      <c r="CU14" s="224">
        <v>3.1033907993014663E-3</v>
      </c>
      <c r="CV14" s="224">
        <v>8.8747267950980914E-4</v>
      </c>
      <c r="CW14" s="224">
        <v>5.8659000267107824E-5</v>
      </c>
      <c r="CX14" s="224">
        <v>8.3793748832887221E-5</v>
      </c>
      <c r="CY14" s="224">
        <v>3.4954820247560233E-5</v>
      </c>
      <c r="CZ14" s="224">
        <v>1.4543124992762778E-4</v>
      </c>
      <c r="DA14" s="224">
        <v>5.5404939534282358E-5</v>
      </c>
      <c r="DB14" s="224">
        <v>2.9057588429959994E-5</v>
      </c>
      <c r="DC14" s="224">
        <v>5.5696584496384462E-5</v>
      </c>
      <c r="DD14" s="224">
        <v>2.1515994043909122E-4</v>
      </c>
      <c r="DE14" s="224">
        <v>6.2731196394299701E-5</v>
      </c>
      <c r="DF14" s="224">
        <v>2.498020047701418E-3</v>
      </c>
      <c r="DG14" s="224">
        <v>2.5196575683646629E-3</v>
      </c>
      <c r="DH14" s="224">
        <v>1.5374642791388276E-3</v>
      </c>
      <c r="DI14" s="224">
        <v>4.7870947191843087E-5</v>
      </c>
      <c r="DJ14" s="224">
        <v>1.6591359837011529E-2</v>
      </c>
      <c r="DK14" s="224">
        <v>9.1822218862046138E-4</v>
      </c>
      <c r="DL14" s="223">
        <v>1.7232404189063209E-4</v>
      </c>
      <c r="DM14" s="202">
        <f t="array" ref="DM14:DM50">MMULT(CB14:DL50,CA14:CA50)</f>
        <v>0</v>
      </c>
      <c r="DN14" s="220">
        <v>0.119281744335186</v>
      </c>
      <c r="DO14" s="219">
        <f t="shared" ref="DO14:DO50" si="1">DM14*DN14</f>
        <v>0</v>
      </c>
      <c r="DP14" s="219">
        <f t="shared" ref="DP14:DP50" si="2">BX14+DO14</f>
        <v>0</v>
      </c>
      <c r="DQ14" s="222" t="s">
        <v>327</v>
      </c>
      <c r="DR14" s="222" t="s">
        <v>327</v>
      </c>
      <c r="DS14" s="217">
        <v>1.14774162237551E-2</v>
      </c>
      <c r="DT14" s="216">
        <f t="shared" ref="DT14:DT50" si="3">$DR$51*DS14</f>
        <v>0</v>
      </c>
      <c r="DU14" s="221">
        <f t="shared" ref="DU14:DU50" si="4">BZ14*DT14</f>
        <v>0</v>
      </c>
      <c r="DV14" s="203">
        <f t="array" ref="DV14:DV50">MMULT(CB14:DL50,DU14:DU50)</f>
        <v>0</v>
      </c>
      <c r="DW14" s="202">
        <f t="shared" ref="DW14:DW50" si="5">D14+DM14+DV14</f>
        <v>0</v>
      </c>
      <c r="DX14" s="220">
        <v>0.52639565481817796</v>
      </c>
      <c r="DY14" s="219">
        <f t="shared" ref="DY14:DY50" si="6">BW14</f>
        <v>0</v>
      </c>
      <c r="DZ14" s="219">
        <f t="shared" ref="DZ14:DZ50" si="7">DM14*DX14</f>
        <v>0</v>
      </c>
      <c r="EA14" s="219">
        <f t="shared" ref="EA14:EA50" si="8">DV14*DX14</f>
        <v>0</v>
      </c>
      <c r="EB14" s="218">
        <f t="shared" ref="EB14:EB50" si="9">DY14+DZ14+EA14</f>
        <v>0</v>
      </c>
      <c r="EC14" s="220">
        <v>0.119281744335186</v>
      </c>
      <c r="ED14" s="219">
        <f t="shared" ref="ED14:ED50" si="10">BX14</f>
        <v>0</v>
      </c>
      <c r="EE14" s="219">
        <f t="shared" ref="EE14:EE50" si="11">DO14</f>
        <v>0</v>
      </c>
      <c r="EF14" s="219">
        <f t="shared" ref="EF14:EF50" si="12">DV14*EC14</f>
        <v>0</v>
      </c>
      <c r="EG14" s="218">
        <f t="shared" ref="EG14:EG50" si="13">ED14+EE14+EF14</f>
        <v>0</v>
      </c>
      <c r="EH14" s="198">
        <v>0.38564090829715358</v>
      </c>
      <c r="EI14" s="199">
        <f t="shared" ref="EI14:EI50" si="14">DW14*EH14</f>
        <v>0</v>
      </c>
      <c r="EJ14" s="217">
        <v>6.9182086963852377E-2</v>
      </c>
      <c r="EK14" s="216">
        <f t="shared" ref="EK14:EK50" si="15">DW14*EJ14</f>
        <v>0</v>
      </c>
    </row>
    <row r="15" spans="2:141" ht="15" customHeight="1">
      <c r="B15" s="72" t="s">
        <v>62</v>
      </c>
      <c r="C15" s="57" t="s">
        <v>0</v>
      </c>
      <c r="D15" s="211"/>
      <c r="E15" s="195">
        <v>6.6228144335206997E-3</v>
      </c>
      <c r="F15" s="194">
        <v>2.1777876318727699E-3</v>
      </c>
      <c r="G15" s="194">
        <v>1.8905220348638999E-3</v>
      </c>
      <c r="H15" s="194">
        <v>1.95053400723673E-3</v>
      </c>
      <c r="I15" s="194">
        <v>1.9662935997241801E-3</v>
      </c>
      <c r="J15" s="194">
        <v>1.41357824826856E-3</v>
      </c>
      <c r="K15" s="194">
        <v>1.81828432128543E-3</v>
      </c>
      <c r="L15" s="194">
        <v>1.3681102362204699E-3</v>
      </c>
      <c r="M15" s="194">
        <v>1.8406293925216999E-3</v>
      </c>
      <c r="N15" s="194">
        <v>1.8393289040977299E-3</v>
      </c>
      <c r="O15" s="194">
        <v>1.91019433574319E-3</v>
      </c>
      <c r="P15" s="194">
        <v>1.8088872680799999E-3</v>
      </c>
      <c r="Q15" s="194">
        <v>1.37900415719302E-3</v>
      </c>
      <c r="R15" s="194">
        <v>2.0766490374090102E-3</v>
      </c>
      <c r="S15" s="194">
        <v>1.5794669299111499E-3</v>
      </c>
      <c r="T15" s="194">
        <v>2.5367032492852101E-3</v>
      </c>
      <c r="U15" s="194">
        <v>3.2365908949108799E-3</v>
      </c>
      <c r="V15" s="194">
        <v>8.8849477509432596E-3</v>
      </c>
      <c r="W15" s="194">
        <v>2.7802167698067599E-3</v>
      </c>
      <c r="X15" s="194">
        <v>2.4927328976066202E-3</v>
      </c>
      <c r="Y15" s="194">
        <v>2.7503932202807102E-3</v>
      </c>
      <c r="Z15" s="194">
        <v>1.13748635899722E-3</v>
      </c>
      <c r="AA15" s="194">
        <v>4.8845097722500404E-3</v>
      </c>
      <c r="AB15" s="194">
        <v>2.4128267118921302E-3</v>
      </c>
      <c r="AC15" s="194">
        <v>2.6739106653294298E-3</v>
      </c>
      <c r="AD15" s="194">
        <v>3.3401540430184899E-3</v>
      </c>
      <c r="AE15" s="194">
        <v>2.0552226440976999E-3</v>
      </c>
      <c r="AF15" s="194">
        <v>3.4764460689639298E-3</v>
      </c>
      <c r="AG15" s="194">
        <v>1.53950376133054E-2</v>
      </c>
      <c r="AH15" s="194">
        <v>1.5670884078948798E-2</v>
      </c>
      <c r="AI15" s="194">
        <v>1.35351073236787E-2</v>
      </c>
      <c r="AJ15" s="194">
        <v>1.3386941379066699E-2</v>
      </c>
      <c r="AK15" s="194">
        <v>1.48181798077116E-2</v>
      </c>
      <c r="AL15" s="194">
        <v>2.3268962063757399E-2</v>
      </c>
      <c r="AM15" s="194">
        <v>4.3643658115642102E-2</v>
      </c>
      <c r="AN15" s="194">
        <v>3.6420665775439001E-3</v>
      </c>
      <c r="AO15" s="194">
        <v>3.77897721019553E-3</v>
      </c>
      <c r="AP15" s="194">
        <v>1.8489358691733002E-2</v>
      </c>
      <c r="AQ15" s="194">
        <v>1.90336749633968E-2</v>
      </c>
      <c r="AR15" s="194">
        <v>5.2200240121104604E-3</v>
      </c>
      <c r="AS15" s="194">
        <v>7.4995952254969496E-3</v>
      </c>
      <c r="AT15" s="194">
        <v>6.6642865643222696E-3</v>
      </c>
      <c r="AU15" s="194">
        <v>7.11938908382676E-3</v>
      </c>
      <c r="AV15" s="194">
        <v>5.1614122985300399E-3</v>
      </c>
      <c r="AW15" s="194">
        <v>4.4031792923964301E-3</v>
      </c>
      <c r="AX15" s="194">
        <v>2.2910648470963199E-3</v>
      </c>
      <c r="AY15" s="194">
        <v>1.6123544533494599E-2</v>
      </c>
      <c r="AZ15" s="194">
        <v>1.6470336769106499E-2</v>
      </c>
      <c r="BA15" s="194">
        <v>1.47712539359141E-2</v>
      </c>
      <c r="BB15" s="194">
        <v>1.8545809806096901E-2</v>
      </c>
      <c r="BC15" s="194">
        <v>1.54116441030851E-2</v>
      </c>
      <c r="BD15" s="194">
        <v>1.1541838777172801E-2</v>
      </c>
      <c r="BE15" s="194">
        <v>1.40258214735839E-2</v>
      </c>
      <c r="BF15" s="194">
        <v>6.1172105519882898E-3</v>
      </c>
      <c r="BG15" s="194">
        <v>4.07191127308206E-2</v>
      </c>
      <c r="BH15" s="194">
        <v>2.35789473684211E-3</v>
      </c>
      <c r="BI15" s="194">
        <v>4.7265125189654804E-3</v>
      </c>
      <c r="BJ15" s="194">
        <v>2.86400540506466E-2</v>
      </c>
      <c r="BK15" s="194">
        <v>0.117105059968086</v>
      </c>
      <c r="BL15" s="194">
        <v>1.7822926358812299E-2</v>
      </c>
      <c r="BM15" s="194">
        <v>1.02127075528494E-2</v>
      </c>
      <c r="BN15" s="194">
        <v>1.9413304775809999E-2</v>
      </c>
      <c r="BO15" s="194">
        <v>3.0967564106018201E-2</v>
      </c>
      <c r="BP15" s="194">
        <v>1.49795482409618E-2</v>
      </c>
      <c r="BQ15" s="194">
        <v>9.4987130068797301E-3</v>
      </c>
      <c r="BR15" s="194">
        <v>3.59553135520219E-3</v>
      </c>
      <c r="BS15" s="194">
        <v>1.2316344137245901E-3</v>
      </c>
      <c r="BT15" s="194">
        <v>1.53945924126356E-2</v>
      </c>
      <c r="BU15" s="194">
        <v>2.5090551827863E-2</v>
      </c>
      <c r="BV15" s="194">
        <v>1.7709850989859201E-2</v>
      </c>
      <c r="BW15" s="210"/>
      <c r="BX15" s="210"/>
      <c r="BY15" s="201">
        <v>0</v>
      </c>
      <c r="BZ15" s="209">
        <v>0.224478858917456</v>
      </c>
      <c r="CA15" s="201">
        <f t="shared" si="0"/>
        <v>0</v>
      </c>
      <c r="CB15" s="198">
        <v>1.2750975087465152E-3</v>
      </c>
      <c r="CC15" s="208">
        <v>1.0038469279887028</v>
      </c>
      <c r="CD15" s="208">
        <v>1.5403388973881265E-3</v>
      </c>
      <c r="CE15" s="208">
        <v>2.6984518468701432E-3</v>
      </c>
      <c r="CF15" s="208">
        <v>7.9413371675599014E-3</v>
      </c>
      <c r="CG15" s="194">
        <v>6.518065049842401E-3</v>
      </c>
      <c r="CH15" s="194">
        <v>6.4205453865551612E-2</v>
      </c>
      <c r="CI15" s="194">
        <v>2.7634465768882114E-3</v>
      </c>
      <c r="CJ15" s="194">
        <v>3.4009387104487934E-2</v>
      </c>
      <c r="CK15" s="194">
        <v>8.0282277209030375E-3</v>
      </c>
      <c r="CL15" s="194">
        <v>1.1026629655441085E-2</v>
      </c>
      <c r="CM15" s="194">
        <v>2.4308934936630045E-3</v>
      </c>
      <c r="CN15" s="194">
        <v>1.6536898472938842E-3</v>
      </c>
      <c r="CO15" s="194">
        <v>1.1867386588996956E-3</v>
      </c>
      <c r="CP15" s="194">
        <v>1.3359609560880511E-3</v>
      </c>
      <c r="CQ15" s="194">
        <v>2.945908012320953E-3</v>
      </c>
      <c r="CR15" s="194">
        <v>1.6184870995414877E-3</v>
      </c>
      <c r="CS15" s="194">
        <v>8.6580017292733316E-4</v>
      </c>
      <c r="CT15" s="194">
        <v>1.5708777343560406E-3</v>
      </c>
      <c r="CU15" s="194">
        <v>2.1579153631990713E-3</v>
      </c>
      <c r="CV15" s="194">
        <v>3.4636863789754956E-3</v>
      </c>
      <c r="CW15" s="194">
        <v>7.469357760526707E-2</v>
      </c>
      <c r="CX15" s="194">
        <v>3.0526766380224632E-3</v>
      </c>
      <c r="CY15" s="194">
        <v>4.7996137889341275E-3</v>
      </c>
      <c r="CZ15" s="194">
        <v>2.0372397045178184E-3</v>
      </c>
      <c r="DA15" s="194">
        <v>5.8356168938207499E-4</v>
      </c>
      <c r="DB15" s="194">
        <v>2.4916725191264863E-4</v>
      </c>
      <c r="DC15" s="194">
        <v>1.3067860632987849E-3</v>
      </c>
      <c r="DD15" s="194">
        <v>8.432663205720206E-4</v>
      </c>
      <c r="DE15" s="194">
        <v>1.0985619443638268E-3</v>
      </c>
      <c r="DF15" s="194">
        <v>1.7718361015423699E-3</v>
      </c>
      <c r="DG15" s="194">
        <v>1.3532691211184194E-3</v>
      </c>
      <c r="DH15" s="194">
        <v>6.7298158155223282E-4</v>
      </c>
      <c r="DI15" s="194">
        <v>5.1761120077141833E-4</v>
      </c>
      <c r="DJ15" s="194">
        <v>3.4154970000884999E-3</v>
      </c>
      <c r="DK15" s="194">
        <v>1.3512717227320964E-3</v>
      </c>
      <c r="DL15" s="214">
        <v>1.3224031899885368E-3</v>
      </c>
      <c r="DM15" s="202">
        <v>0</v>
      </c>
      <c r="DN15" s="195">
        <v>0.138486403720192</v>
      </c>
      <c r="DO15" s="201">
        <f t="shared" si="1"/>
        <v>0</v>
      </c>
      <c r="DP15" s="201">
        <f t="shared" si="2"/>
        <v>0</v>
      </c>
      <c r="DQ15" s="215" t="s">
        <v>327</v>
      </c>
      <c r="DR15" s="205" t="s">
        <v>327</v>
      </c>
      <c r="DS15" s="198">
        <v>-1.8650973148881098E-5</v>
      </c>
      <c r="DT15" s="197">
        <f t="shared" si="3"/>
        <v>0</v>
      </c>
      <c r="DU15" s="204">
        <f t="shared" si="4"/>
        <v>0</v>
      </c>
      <c r="DV15" s="203">
        <v>0</v>
      </c>
      <c r="DW15" s="202">
        <f t="shared" si="5"/>
        <v>0</v>
      </c>
      <c r="DX15" s="195">
        <v>0.65349335072447301</v>
      </c>
      <c r="DY15" s="201">
        <f t="shared" si="6"/>
        <v>0</v>
      </c>
      <c r="DZ15" s="201">
        <f t="shared" si="7"/>
        <v>0</v>
      </c>
      <c r="EA15" s="201">
        <f t="shared" si="8"/>
        <v>0</v>
      </c>
      <c r="EB15" s="200">
        <f t="shared" si="9"/>
        <v>0</v>
      </c>
      <c r="EC15" s="195">
        <v>0.138486403720192</v>
      </c>
      <c r="ED15" s="201">
        <f t="shared" si="10"/>
        <v>0</v>
      </c>
      <c r="EE15" s="201">
        <f t="shared" si="11"/>
        <v>0</v>
      </c>
      <c r="EF15" s="201">
        <f t="shared" si="12"/>
        <v>0</v>
      </c>
      <c r="EG15" s="200">
        <f t="shared" si="13"/>
        <v>0</v>
      </c>
      <c r="EH15" s="198">
        <v>1.9770607083108856E-2</v>
      </c>
      <c r="EI15" s="199">
        <f t="shared" si="14"/>
        <v>0</v>
      </c>
      <c r="EJ15" s="198">
        <v>1.9352369070235631E-2</v>
      </c>
      <c r="EK15" s="197">
        <f t="shared" si="15"/>
        <v>0</v>
      </c>
    </row>
    <row r="16" spans="2:141" ht="15" customHeight="1">
      <c r="B16" s="72" t="s">
        <v>42</v>
      </c>
      <c r="C16" s="57" t="s">
        <v>1</v>
      </c>
      <c r="D16" s="211"/>
      <c r="E16" s="195">
        <v>2.6480126629960699E-5</v>
      </c>
      <c r="F16" s="194">
        <v>0</v>
      </c>
      <c r="G16" s="194">
        <v>0</v>
      </c>
      <c r="H16" s="194">
        <v>0</v>
      </c>
      <c r="I16" s="194">
        <v>0</v>
      </c>
      <c r="J16" s="194">
        <v>0</v>
      </c>
      <c r="K16" s="194">
        <v>0</v>
      </c>
      <c r="L16" s="194">
        <v>0</v>
      </c>
      <c r="M16" s="194">
        <v>0</v>
      </c>
      <c r="N16" s="194">
        <v>0</v>
      </c>
      <c r="O16" s="194">
        <v>0</v>
      </c>
      <c r="P16" s="194">
        <v>0</v>
      </c>
      <c r="Q16" s="194">
        <v>0</v>
      </c>
      <c r="R16" s="194">
        <v>0</v>
      </c>
      <c r="S16" s="194">
        <v>0</v>
      </c>
      <c r="T16" s="194">
        <v>0</v>
      </c>
      <c r="U16" s="194">
        <v>0</v>
      </c>
      <c r="V16" s="194">
        <v>0</v>
      </c>
      <c r="W16" s="194">
        <v>0</v>
      </c>
      <c r="X16" s="194">
        <v>0</v>
      </c>
      <c r="Y16" s="194">
        <v>0</v>
      </c>
      <c r="Z16" s="194">
        <v>0</v>
      </c>
      <c r="AA16" s="194">
        <v>0</v>
      </c>
      <c r="AB16" s="194">
        <v>0</v>
      </c>
      <c r="AC16" s="194">
        <v>0</v>
      </c>
      <c r="AD16" s="194">
        <v>0</v>
      </c>
      <c r="AE16" s="194">
        <v>0</v>
      </c>
      <c r="AF16" s="194">
        <v>0</v>
      </c>
      <c r="AG16" s="194">
        <v>7.4251961787869498E-5</v>
      </c>
      <c r="AH16" s="194">
        <v>1.23548388097742E-4</v>
      </c>
      <c r="AI16" s="194">
        <v>0</v>
      </c>
      <c r="AJ16" s="194">
        <v>0</v>
      </c>
      <c r="AK16" s="194">
        <v>0</v>
      </c>
      <c r="AL16" s="194">
        <v>0</v>
      </c>
      <c r="AM16" s="194">
        <v>0</v>
      </c>
      <c r="AN16" s="194">
        <v>0</v>
      </c>
      <c r="AO16" s="194">
        <v>0</v>
      </c>
      <c r="AP16" s="194">
        <v>0</v>
      </c>
      <c r="AQ16" s="194">
        <v>0</v>
      </c>
      <c r="AR16" s="194">
        <v>0</v>
      </c>
      <c r="AS16" s="194">
        <v>0</v>
      </c>
      <c r="AT16" s="194">
        <v>0</v>
      </c>
      <c r="AU16" s="194">
        <v>0</v>
      </c>
      <c r="AV16" s="194">
        <v>0</v>
      </c>
      <c r="AW16" s="194">
        <v>0</v>
      </c>
      <c r="AX16" s="194">
        <v>0</v>
      </c>
      <c r="AY16" s="194">
        <v>0</v>
      </c>
      <c r="AZ16" s="194">
        <v>0</v>
      </c>
      <c r="BA16" s="194">
        <v>0</v>
      </c>
      <c r="BB16" s="194">
        <v>0</v>
      </c>
      <c r="BC16" s="194">
        <v>0</v>
      </c>
      <c r="BD16" s="194">
        <v>0</v>
      </c>
      <c r="BE16" s="194">
        <v>0</v>
      </c>
      <c r="BF16" s="194">
        <v>0</v>
      </c>
      <c r="BG16" s="194">
        <v>0</v>
      </c>
      <c r="BH16" s="194">
        <v>0</v>
      </c>
      <c r="BI16" s="194">
        <v>0</v>
      </c>
      <c r="BJ16" s="194">
        <v>0</v>
      </c>
      <c r="BK16" s="194">
        <v>0</v>
      </c>
      <c r="BL16" s="194">
        <v>0</v>
      </c>
      <c r="BM16" s="194">
        <v>0</v>
      </c>
      <c r="BN16" s="194">
        <v>0</v>
      </c>
      <c r="BO16" s="194">
        <v>1.5678074114909E-3</v>
      </c>
      <c r="BP16" s="194">
        <v>0</v>
      </c>
      <c r="BQ16" s="194">
        <v>0</v>
      </c>
      <c r="BR16" s="194">
        <v>0</v>
      </c>
      <c r="BS16" s="194">
        <v>0</v>
      </c>
      <c r="BT16" s="194">
        <v>0</v>
      </c>
      <c r="BU16" s="194">
        <v>0</v>
      </c>
      <c r="BV16" s="194">
        <v>0</v>
      </c>
      <c r="BW16" s="210"/>
      <c r="BX16" s="210"/>
      <c r="BY16" s="201">
        <v>0</v>
      </c>
      <c r="BZ16" s="209">
        <v>0.21915239595507899</v>
      </c>
      <c r="CA16" s="201">
        <f t="shared" si="0"/>
        <v>0</v>
      </c>
      <c r="CB16" s="198">
        <v>1.9478198798563648E-2</v>
      </c>
      <c r="CC16" s="208">
        <v>2.3378933179226328E-5</v>
      </c>
      <c r="CD16" s="208">
        <v>1.0507019155259107</v>
      </c>
      <c r="CE16" s="208">
        <v>4.2570213974240458E-4</v>
      </c>
      <c r="CF16" s="208">
        <v>8.447728691262866E-4</v>
      </c>
      <c r="CG16" s="194">
        <v>1.3689061406724783E-3</v>
      </c>
      <c r="CH16" s="194">
        <v>1.3015818615023031E-5</v>
      </c>
      <c r="CI16" s="194">
        <v>6.009888723038012E-5</v>
      </c>
      <c r="CJ16" s="194">
        <v>1.5320583998693779E-4</v>
      </c>
      <c r="CK16" s="194">
        <v>1.9605309545144745E-5</v>
      </c>
      <c r="CL16" s="194">
        <v>1.4363605607640428E-5</v>
      </c>
      <c r="CM16" s="194">
        <v>1.6456855615820124E-5</v>
      </c>
      <c r="CN16" s="194">
        <v>1.9068660276933109E-5</v>
      </c>
      <c r="CO16" s="194">
        <v>1.4325764790657916E-5</v>
      </c>
      <c r="CP16" s="194">
        <v>1.4844254534194242E-5</v>
      </c>
      <c r="CQ16" s="194">
        <v>2.0190793569886692E-5</v>
      </c>
      <c r="CR16" s="194">
        <v>2.5044586585567184E-5</v>
      </c>
      <c r="CS16" s="194">
        <v>1.7583675252767161E-5</v>
      </c>
      <c r="CT16" s="194">
        <v>1.6257163571032157E-5</v>
      </c>
      <c r="CU16" s="194">
        <v>1.9558366899601794E-4</v>
      </c>
      <c r="CV16" s="194">
        <v>6.7396186504441804E-5</v>
      </c>
      <c r="CW16" s="194">
        <v>1.7162073695619251E-5</v>
      </c>
      <c r="CX16" s="194">
        <v>3.3040273463914059E-5</v>
      </c>
      <c r="CY16" s="194">
        <v>2.4543911786512539E-5</v>
      </c>
      <c r="CZ16" s="194">
        <v>7.2312811638175405E-5</v>
      </c>
      <c r="DA16" s="194">
        <v>2.7751874435118582E-5</v>
      </c>
      <c r="DB16" s="194">
        <v>1.6421874828486177E-5</v>
      </c>
      <c r="DC16" s="194">
        <v>4.1656057755903137E-5</v>
      </c>
      <c r="DD16" s="194">
        <v>2.532803963011522E-4</v>
      </c>
      <c r="DE16" s="194">
        <v>7.4782274697706371E-5</v>
      </c>
      <c r="DF16" s="194">
        <v>2.2682046470695379E-3</v>
      </c>
      <c r="DG16" s="194">
        <v>2.4835415093019272E-3</v>
      </c>
      <c r="DH16" s="194">
        <v>4.3280206693912192E-4</v>
      </c>
      <c r="DI16" s="194">
        <v>3.4542906486768849E-5</v>
      </c>
      <c r="DJ16" s="194">
        <v>2.7467075869639177E-2</v>
      </c>
      <c r="DK16" s="194">
        <v>1.0670166527598832E-4</v>
      </c>
      <c r="DL16" s="214">
        <v>8.1149492206020158E-4</v>
      </c>
      <c r="DM16" s="202">
        <v>0</v>
      </c>
      <c r="DN16" s="195">
        <v>0.17404472673924601</v>
      </c>
      <c r="DO16" s="201">
        <f t="shared" si="1"/>
        <v>0</v>
      </c>
      <c r="DP16" s="201">
        <f t="shared" si="2"/>
        <v>0</v>
      </c>
      <c r="DQ16" s="215" t="s">
        <v>327</v>
      </c>
      <c r="DR16" s="205" t="s">
        <v>327</v>
      </c>
      <c r="DS16" s="198">
        <v>8.9086667734680297E-2</v>
      </c>
      <c r="DT16" s="197">
        <f t="shared" si="3"/>
        <v>0</v>
      </c>
      <c r="DU16" s="204">
        <f t="shared" si="4"/>
        <v>0</v>
      </c>
      <c r="DV16" s="203">
        <v>0</v>
      </c>
      <c r="DW16" s="202">
        <f t="shared" si="5"/>
        <v>0</v>
      </c>
      <c r="DX16" s="195">
        <v>0.37436940078462899</v>
      </c>
      <c r="DY16" s="201">
        <f t="shared" si="6"/>
        <v>0</v>
      </c>
      <c r="DZ16" s="201">
        <f t="shared" si="7"/>
        <v>0</v>
      </c>
      <c r="EA16" s="201">
        <f t="shared" si="8"/>
        <v>0</v>
      </c>
      <c r="EB16" s="200">
        <f t="shared" si="9"/>
        <v>0</v>
      </c>
      <c r="EC16" s="195">
        <v>0.17404472673924601</v>
      </c>
      <c r="ED16" s="201">
        <f t="shared" si="10"/>
        <v>0</v>
      </c>
      <c r="EE16" s="201">
        <f t="shared" si="11"/>
        <v>0</v>
      </c>
      <c r="EF16" s="201">
        <f t="shared" si="12"/>
        <v>0</v>
      </c>
      <c r="EG16" s="200">
        <f t="shared" si="13"/>
        <v>0</v>
      </c>
      <c r="EH16" s="198">
        <v>5.0337611097758146E-2</v>
      </c>
      <c r="EI16" s="199">
        <f t="shared" si="14"/>
        <v>0</v>
      </c>
      <c r="EJ16" s="198">
        <v>4.8642003522555786E-2</v>
      </c>
      <c r="EK16" s="197">
        <f t="shared" si="15"/>
        <v>0</v>
      </c>
    </row>
    <row r="17" spans="2:141" ht="15" customHeight="1">
      <c r="B17" s="72" t="s">
        <v>43</v>
      </c>
      <c r="C17" s="57" t="s">
        <v>2</v>
      </c>
      <c r="D17" s="211"/>
      <c r="E17" s="195">
        <v>3.1201569961728402E-3</v>
      </c>
      <c r="F17" s="194">
        <v>3.8057058329710601E-3</v>
      </c>
      <c r="G17" s="194">
        <v>3.1716148404811301E-3</v>
      </c>
      <c r="H17" s="194">
        <v>2.85729307761392E-3</v>
      </c>
      <c r="I17" s="194">
        <v>2.8515718933702599E-3</v>
      </c>
      <c r="J17" s="194">
        <v>3.0522234243340802E-3</v>
      </c>
      <c r="K17" s="194">
        <v>3.54997076813534E-3</v>
      </c>
      <c r="L17" s="194">
        <v>4.8720472440944903E-3</v>
      </c>
      <c r="M17" s="194">
        <v>3.5695210663332501E-3</v>
      </c>
      <c r="N17" s="194">
        <v>3.59682168329965E-3</v>
      </c>
      <c r="O17" s="194">
        <v>2.1091729123830999E-3</v>
      </c>
      <c r="P17" s="194">
        <v>3.4396289925417698E-3</v>
      </c>
      <c r="Q17" s="194">
        <v>3.83178167337109E-3</v>
      </c>
      <c r="R17" s="194">
        <v>3.1953684179652901E-3</v>
      </c>
      <c r="S17" s="194">
        <v>5.3448032717529296E-3</v>
      </c>
      <c r="T17" s="194">
        <v>4.5979523199674499E-3</v>
      </c>
      <c r="U17" s="194">
        <v>3.6278414408418801E-3</v>
      </c>
      <c r="V17" s="194">
        <v>2.1560342879001302E-3</v>
      </c>
      <c r="W17" s="194">
        <v>3.7467600429886999E-3</v>
      </c>
      <c r="X17" s="194">
        <v>4.6588994116742097E-3</v>
      </c>
      <c r="Y17" s="194">
        <v>2.8191530507877299E-3</v>
      </c>
      <c r="Z17" s="194">
        <v>4.85843934697139E-3</v>
      </c>
      <c r="AA17" s="194">
        <v>1.90599256985947E-3</v>
      </c>
      <c r="AB17" s="194">
        <v>4.9182694042507096E-3</v>
      </c>
      <c r="AC17" s="194">
        <v>7.1845691471460896E-3</v>
      </c>
      <c r="AD17" s="194">
        <v>1.8322408684905999E-3</v>
      </c>
      <c r="AE17" s="194">
        <v>4.9385231738453203E-3</v>
      </c>
      <c r="AF17" s="194">
        <v>3.9722576144546398E-3</v>
      </c>
      <c r="AG17" s="194">
        <v>1.41726530368267E-3</v>
      </c>
      <c r="AH17" s="194">
        <v>1.3461303224000501E-3</v>
      </c>
      <c r="AI17" s="194">
        <v>1.2816826075115299E-3</v>
      </c>
      <c r="AJ17" s="194">
        <v>1.2652317037164199E-3</v>
      </c>
      <c r="AK17" s="194">
        <v>1.2806510706685299E-3</v>
      </c>
      <c r="AL17" s="194">
        <v>1.1284939563876301E-3</v>
      </c>
      <c r="AM17" s="194">
        <v>1.5903279147728799E-3</v>
      </c>
      <c r="AN17" s="194">
        <v>1.1738697075481901E-3</v>
      </c>
      <c r="AO17" s="194">
        <v>1.15646943124657E-3</v>
      </c>
      <c r="AP17" s="194">
        <v>2.4760496396606102E-3</v>
      </c>
      <c r="AQ17" s="194">
        <v>2.7190964233424E-3</v>
      </c>
      <c r="AR17" s="194">
        <v>2.5056115258130199E-3</v>
      </c>
      <c r="AS17" s="194">
        <v>1.20180471007296E-3</v>
      </c>
      <c r="AT17" s="194">
        <v>1.1891357482217901E-3</v>
      </c>
      <c r="AU17" s="194">
        <v>1.07879683999634E-3</v>
      </c>
      <c r="AV17" s="194">
        <v>1.8055489908777201E-3</v>
      </c>
      <c r="AW17" s="194">
        <v>1.71625518745164E-3</v>
      </c>
      <c r="AX17" s="194">
        <v>9.9611515091144491E-4</v>
      </c>
      <c r="AY17" s="194">
        <v>1.33260244972025E-3</v>
      </c>
      <c r="AZ17" s="194">
        <v>1.34185151759844E-3</v>
      </c>
      <c r="BA17" s="194">
        <v>1.2965363956288199E-3</v>
      </c>
      <c r="BB17" s="194">
        <v>1.83802222185425E-3</v>
      </c>
      <c r="BC17" s="194">
        <v>1.5925814659712399E-3</v>
      </c>
      <c r="BD17" s="194">
        <v>1.58775631700192E-3</v>
      </c>
      <c r="BE17" s="194">
        <v>1.62612161633981E-3</v>
      </c>
      <c r="BF17" s="194">
        <v>1.14747675060173E-3</v>
      </c>
      <c r="BG17" s="194">
        <v>1.6930427421553301E-3</v>
      </c>
      <c r="BH17" s="194">
        <v>1.7864661654135301E-3</v>
      </c>
      <c r="BI17" s="194">
        <v>1.99758080868112E-3</v>
      </c>
      <c r="BJ17" s="194">
        <v>1.1767006799972199E-3</v>
      </c>
      <c r="BK17" s="194">
        <v>1.35550179303718E-3</v>
      </c>
      <c r="BL17" s="194">
        <v>1.27883214159773E-3</v>
      </c>
      <c r="BM17" s="194">
        <v>1.3787467129992099E-3</v>
      </c>
      <c r="BN17" s="194">
        <v>1.3682083786030301E-3</v>
      </c>
      <c r="BO17" s="194">
        <v>4.9738767846373502E-4</v>
      </c>
      <c r="BP17" s="194">
        <v>1.5244112432032499E-3</v>
      </c>
      <c r="BQ17" s="194">
        <v>1.19180985498685E-3</v>
      </c>
      <c r="BR17" s="194">
        <v>1.54981900502107E-3</v>
      </c>
      <c r="BS17" s="194">
        <v>1.83583242800458E-3</v>
      </c>
      <c r="BT17" s="194">
        <v>1.7924927063662E-3</v>
      </c>
      <c r="BU17" s="194">
        <v>1.35568566593672E-3</v>
      </c>
      <c r="BV17" s="194">
        <v>1.6568771622621E-3</v>
      </c>
      <c r="BW17" s="210"/>
      <c r="BX17" s="210"/>
      <c r="BY17" s="201">
        <v>0</v>
      </c>
      <c r="BZ17" s="209">
        <v>5.3698203706938903E-2</v>
      </c>
      <c r="CA17" s="201">
        <f t="shared" si="0"/>
        <v>0</v>
      </c>
      <c r="CB17" s="198">
        <v>3.4913160586255715E-4</v>
      </c>
      <c r="CC17" s="208">
        <v>2.0342186238837714E-4</v>
      </c>
      <c r="CD17" s="208">
        <v>1.0959117803499711E-4</v>
      </c>
      <c r="CE17" s="208">
        <v>1.0122381317223701</v>
      </c>
      <c r="CF17" s="208">
        <v>2.419141696924023E-4</v>
      </c>
      <c r="CG17" s="194">
        <v>7.4672205509275971E-5</v>
      </c>
      <c r="CH17" s="194">
        <v>3.2915600337671189E-5</v>
      </c>
      <c r="CI17" s="194">
        <v>1.4934806194532863E-4</v>
      </c>
      <c r="CJ17" s="194">
        <v>1.2753091168839269E-4</v>
      </c>
      <c r="CK17" s="194">
        <v>6.3994227189634805E-5</v>
      </c>
      <c r="CL17" s="194">
        <v>8.1592118291746435E-5</v>
      </c>
      <c r="CM17" s="194">
        <v>8.8764762515179096E-5</v>
      </c>
      <c r="CN17" s="194">
        <v>9.2604895447809227E-5</v>
      </c>
      <c r="CO17" s="194">
        <v>8.9308904226507465E-5</v>
      </c>
      <c r="CP17" s="194">
        <v>8.4476829815581872E-5</v>
      </c>
      <c r="CQ17" s="194">
        <v>1.8868050326047254E-4</v>
      </c>
      <c r="CR17" s="194">
        <v>2.324078991179684E-4</v>
      </c>
      <c r="CS17" s="194">
        <v>9.9081373009541341E-5</v>
      </c>
      <c r="CT17" s="194">
        <v>1.030429412177257E-4</v>
      </c>
      <c r="CU17" s="194">
        <v>3.4511491014512635E-4</v>
      </c>
      <c r="CV17" s="194">
        <v>1.8706866419621428E-4</v>
      </c>
      <c r="CW17" s="194">
        <v>4.4347313434946957E-5</v>
      </c>
      <c r="CX17" s="194">
        <v>8.4282125419014777E-5</v>
      </c>
      <c r="CY17" s="194">
        <v>1.1717301501012792E-4</v>
      </c>
      <c r="CZ17" s="194">
        <v>2.4641516174915996E-4</v>
      </c>
      <c r="DA17" s="194">
        <v>1.0715691590749849E-4</v>
      </c>
      <c r="DB17" s="194">
        <v>1.2678027852568381E-5</v>
      </c>
      <c r="DC17" s="194">
        <v>1.0842413549075274E-4</v>
      </c>
      <c r="DD17" s="194">
        <v>7.6618455096107233E-5</v>
      </c>
      <c r="DE17" s="194">
        <v>1.9346655210262224E-4</v>
      </c>
      <c r="DF17" s="194">
        <v>4.516168395225785E-5</v>
      </c>
      <c r="DG17" s="194">
        <v>1.9104220223545884E-4</v>
      </c>
      <c r="DH17" s="194">
        <v>1.4493479045431827E-3</v>
      </c>
      <c r="DI17" s="194">
        <v>9.8765217344493972E-5</v>
      </c>
      <c r="DJ17" s="194">
        <v>2.6953492578210672E-4</v>
      </c>
      <c r="DK17" s="194">
        <v>1.1428161790932147E-3</v>
      </c>
      <c r="DL17" s="214">
        <v>1.1715626231146007E-4</v>
      </c>
      <c r="DM17" s="202">
        <v>0</v>
      </c>
      <c r="DN17" s="195">
        <v>0.30095242563573199</v>
      </c>
      <c r="DO17" s="201">
        <f t="shared" si="1"/>
        <v>0</v>
      </c>
      <c r="DP17" s="201">
        <f t="shared" si="2"/>
        <v>0</v>
      </c>
      <c r="DQ17" s="215" t="s">
        <v>327</v>
      </c>
      <c r="DR17" s="205" t="s">
        <v>327</v>
      </c>
      <c r="DS17" s="198">
        <v>1.2694833955294201E-2</v>
      </c>
      <c r="DT17" s="197">
        <f t="shared" si="3"/>
        <v>0</v>
      </c>
      <c r="DU17" s="204">
        <f t="shared" si="4"/>
        <v>0</v>
      </c>
      <c r="DV17" s="203">
        <v>0</v>
      </c>
      <c r="DW17" s="202">
        <f t="shared" si="5"/>
        <v>0</v>
      </c>
      <c r="DX17" s="195">
        <v>0.45399737261893602</v>
      </c>
      <c r="DY17" s="201">
        <f t="shared" si="6"/>
        <v>0</v>
      </c>
      <c r="DZ17" s="201">
        <f t="shared" si="7"/>
        <v>0</v>
      </c>
      <c r="EA17" s="201">
        <f t="shared" si="8"/>
        <v>0</v>
      </c>
      <c r="EB17" s="200">
        <f t="shared" si="9"/>
        <v>0</v>
      </c>
      <c r="EC17" s="195">
        <v>0.30095242563573199</v>
      </c>
      <c r="ED17" s="201">
        <f t="shared" si="10"/>
        <v>0</v>
      </c>
      <c r="EE17" s="201">
        <f t="shared" si="11"/>
        <v>0</v>
      </c>
      <c r="EF17" s="201">
        <f t="shared" si="12"/>
        <v>0</v>
      </c>
      <c r="EG17" s="200">
        <f t="shared" si="13"/>
        <v>0</v>
      </c>
      <c r="EH17" s="198">
        <v>0.15826452097213101</v>
      </c>
      <c r="EI17" s="199">
        <f t="shared" si="14"/>
        <v>0</v>
      </c>
      <c r="EJ17" s="198">
        <v>0.13013746833067466</v>
      </c>
      <c r="EK17" s="197">
        <f t="shared" si="15"/>
        <v>0</v>
      </c>
    </row>
    <row r="18" spans="2:141" ht="15" customHeight="1">
      <c r="B18" s="72" t="s">
        <v>44</v>
      </c>
      <c r="C18" s="57" t="s">
        <v>3</v>
      </c>
      <c r="D18" s="211"/>
      <c r="E18" s="195">
        <v>4.8237759823991297E-2</v>
      </c>
      <c r="F18" s="194">
        <v>7.8670336607330194E-2</v>
      </c>
      <c r="G18" s="194">
        <v>0.12296480001958</v>
      </c>
      <c r="H18" s="194">
        <v>0.16662198921143601</v>
      </c>
      <c r="I18" s="194">
        <v>0.16552061815347799</v>
      </c>
      <c r="J18" s="194">
        <v>0.204147549139613</v>
      </c>
      <c r="K18" s="194">
        <v>7.0413693902127303E-2</v>
      </c>
      <c r="L18" s="194">
        <v>5.1210629921259798E-2</v>
      </c>
      <c r="M18" s="194">
        <v>5.41253614435247E-2</v>
      </c>
      <c r="N18" s="194">
        <v>5.3849906099246399E-2</v>
      </c>
      <c r="O18" s="194">
        <v>6.8859852755853296E-2</v>
      </c>
      <c r="P18" s="194">
        <v>9.2374273459864001E-2</v>
      </c>
      <c r="Q18" s="194">
        <v>4.4931991551077001E-2</v>
      </c>
      <c r="R18" s="194">
        <v>0.121924700129784</v>
      </c>
      <c r="S18" s="194">
        <v>8.1892539839232795E-2</v>
      </c>
      <c r="T18" s="194">
        <v>2.33279118648714E-2</v>
      </c>
      <c r="U18" s="194">
        <v>8.8824272611941896E-2</v>
      </c>
      <c r="V18" s="194">
        <v>7.9408133813224799E-2</v>
      </c>
      <c r="W18" s="194">
        <v>8.9585074773641998E-2</v>
      </c>
      <c r="X18" s="194">
        <v>1.9213111391230001E-2</v>
      </c>
      <c r="Y18" s="194">
        <v>7.7612658684796301E-3</v>
      </c>
      <c r="Z18" s="194">
        <v>1.5254820047483599E-2</v>
      </c>
      <c r="AA18" s="194">
        <v>1.3115813277338099E-2</v>
      </c>
      <c r="AB18" s="194">
        <v>4.47166792961185E-2</v>
      </c>
      <c r="AC18" s="194">
        <v>3.35303553996378E-2</v>
      </c>
      <c r="AD18" s="194">
        <v>6.8239389219347498E-3</v>
      </c>
      <c r="AE18" s="194">
        <v>1.56668117419448E-2</v>
      </c>
      <c r="AF18" s="194">
        <v>1.2775795172179199E-2</v>
      </c>
      <c r="AG18" s="194">
        <v>2.9930460314068598E-3</v>
      </c>
      <c r="AH18" s="194">
        <v>1.8905434773555301E-3</v>
      </c>
      <c r="AI18" s="194">
        <v>2.1336012633887099E-3</v>
      </c>
      <c r="AJ18" s="194">
        <v>1.9794543476100101E-3</v>
      </c>
      <c r="AK18" s="194">
        <v>1.22810217534166E-3</v>
      </c>
      <c r="AL18" s="194">
        <v>1.01811244017636E-3</v>
      </c>
      <c r="AM18" s="194">
        <v>6.6866060052950705E-4</v>
      </c>
      <c r="AN18" s="194">
        <v>8.5264982781669695E-4</v>
      </c>
      <c r="AO18" s="194">
        <v>1.2771189138957E-3</v>
      </c>
      <c r="AP18" s="194">
        <v>2.5627684288837501E-3</v>
      </c>
      <c r="AQ18" s="194">
        <v>1.7778707383392599E-3</v>
      </c>
      <c r="AR18" s="194">
        <v>2.0358093647230798E-3</v>
      </c>
      <c r="AS18" s="194">
        <v>5.0701136206203002E-3</v>
      </c>
      <c r="AT18" s="194">
        <v>5.4760662400790902E-3</v>
      </c>
      <c r="AU18" s="194">
        <v>6.5476044232904004E-3</v>
      </c>
      <c r="AV18" s="194">
        <v>6.1445384506309995E-4</v>
      </c>
      <c r="AW18" s="194">
        <v>6.1897728072026403E-4</v>
      </c>
      <c r="AX18" s="194">
        <v>4.98057575455723E-4</v>
      </c>
      <c r="AY18" s="194">
        <v>8.7895055194314199E-4</v>
      </c>
      <c r="AZ18" s="194">
        <v>8.6685982995297602E-4</v>
      </c>
      <c r="BA18" s="194">
        <v>9.2609742544915699E-4</v>
      </c>
      <c r="BB18" s="194">
        <v>7.3465693011651803E-3</v>
      </c>
      <c r="BC18" s="194">
        <v>1.32956422386387E-3</v>
      </c>
      <c r="BD18" s="194">
        <v>5.9098092268838496E-4</v>
      </c>
      <c r="BE18" s="194">
        <v>4.3579223265661902E-4</v>
      </c>
      <c r="BF18" s="194">
        <v>2.6787784770144801E-4</v>
      </c>
      <c r="BG18" s="194">
        <v>3.8739113591689699E-4</v>
      </c>
      <c r="BH18" s="194">
        <v>1.3233082706766901E-3</v>
      </c>
      <c r="BI18" s="194">
        <v>1.4829782622375401E-3</v>
      </c>
      <c r="BJ18" s="194">
        <v>9.8597172362404392E-4</v>
      </c>
      <c r="BK18" s="194">
        <v>5.6279061786860202E-3</v>
      </c>
      <c r="BL18" s="194">
        <v>3.8662367071559401E-4</v>
      </c>
      <c r="BM18" s="194">
        <v>6.4445491155121501E-3</v>
      </c>
      <c r="BN18" s="194">
        <v>1.82116473602451E-4</v>
      </c>
      <c r="BO18" s="194">
        <v>3.1926071611391E-3</v>
      </c>
      <c r="BP18" s="194">
        <v>4.6536730513020803E-3</v>
      </c>
      <c r="BQ18" s="194">
        <v>7.1554740761166202E-3</v>
      </c>
      <c r="BR18" s="194">
        <v>2.468501025293E-3</v>
      </c>
      <c r="BS18" s="194">
        <v>2.1553602240180301E-3</v>
      </c>
      <c r="BT18" s="194">
        <v>3.4096238743154101E-3</v>
      </c>
      <c r="BU18" s="194">
        <v>5.3916416396459898E-3</v>
      </c>
      <c r="BV18" s="194">
        <v>4.1318225478778996E-3</v>
      </c>
      <c r="BW18" s="210"/>
      <c r="BX18" s="210"/>
      <c r="BY18" s="201">
        <v>0</v>
      </c>
      <c r="BZ18" s="209">
        <v>0.226572017371095</v>
      </c>
      <c r="CA18" s="201">
        <f t="shared" si="0"/>
        <v>0</v>
      </c>
      <c r="CB18" s="198">
        <v>6.0801308916832364E-3</v>
      </c>
      <c r="CC18" s="208">
        <v>1.220844184745266E-3</v>
      </c>
      <c r="CD18" s="208">
        <v>5.9747546187347905E-3</v>
      </c>
      <c r="CE18" s="208">
        <v>1.8625765605436275E-3</v>
      </c>
      <c r="CF18" s="208">
        <v>1.0827120483141399</v>
      </c>
      <c r="CG18" s="194">
        <v>1.8492274708381074E-3</v>
      </c>
      <c r="CH18" s="194">
        <v>3.3094199049565415E-4</v>
      </c>
      <c r="CI18" s="194">
        <v>2.0297606234535039E-3</v>
      </c>
      <c r="CJ18" s="194">
        <v>4.7718889783798252E-3</v>
      </c>
      <c r="CK18" s="194">
        <v>7.3261409265147528E-4</v>
      </c>
      <c r="CL18" s="194">
        <v>1.343497702332114E-3</v>
      </c>
      <c r="CM18" s="194">
        <v>1.5140452254906768E-3</v>
      </c>
      <c r="CN18" s="194">
        <v>7.82439777320588E-4</v>
      </c>
      <c r="CO18" s="194">
        <v>6.5715605990406987E-4</v>
      </c>
      <c r="CP18" s="194">
        <v>1.5050997467511303E-3</v>
      </c>
      <c r="CQ18" s="194">
        <v>2.1949451560343719E-3</v>
      </c>
      <c r="CR18" s="194">
        <v>4.2729115444105348E-3</v>
      </c>
      <c r="CS18" s="194">
        <v>1.6920843018863089E-3</v>
      </c>
      <c r="CT18" s="194">
        <v>1.1332239056626812E-3</v>
      </c>
      <c r="CU18" s="194">
        <v>2.7214620039638367E-2</v>
      </c>
      <c r="CV18" s="194">
        <v>1.0765108058882302E-2</v>
      </c>
      <c r="CW18" s="194">
        <v>1.2866624900867935E-3</v>
      </c>
      <c r="CX18" s="194">
        <v>1.525659939379084E-3</v>
      </c>
      <c r="CY18" s="194">
        <v>1.4427959324854079E-3</v>
      </c>
      <c r="CZ18" s="194">
        <v>2.5334482748446095E-3</v>
      </c>
      <c r="DA18" s="194">
        <v>2.0432197966527856E-3</v>
      </c>
      <c r="DB18" s="194">
        <v>4.3565316898802169E-4</v>
      </c>
      <c r="DC18" s="194">
        <v>1.2765967816767458E-3</v>
      </c>
      <c r="DD18" s="194">
        <v>4.1920869090267682E-3</v>
      </c>
      <c r="DE18" s="194">
        <v>1.0195491225692167E-3</v>
      </c>
      <c r="DF18" s="194">
        <v>2.3320196249895582E-3</v>
      </c>
      <c r="DG18" s="194">
        <v>2.2053938440878907E-3</v>
      </c>
      <c r="DH18" s="194">
        <v>5.8637790549744932E-3</v>
      </c>
      <c r="DI18" s="194">
        <v>1.4608890275573812E-3</v>
      </c>
      <c r="DJ18" s="194">
        <v>2.4813043821692153E-3</v>
      </c>
      <c r="DK18" s="194">
        <v>0.1076435830166679</v>
      </c>
      <c r="DL18" s="214">
        <v>1.1091192196853489E-3</v>
      </c>
      <c r="DM18" s="202">
        <v>0</v>
      </c>
      <c r="DN18" s="195">
        <v>0.13453645986774701</v>
      </c>
      <c r="DO18" s="201">
        <f t="shared" si="1"/>
        <v>0</v>
      </c>
      <c r="DP18" s="201">
        <f t="shared" si="2"/>
        <v>0</v>
      </c>
      <c r="DQ18" s="215" t="s">
        <v>327</v>
      </c>
      <c r="DR18" s="205" t="s">
        <v>327</v>
      </c>
      <c r="DS18" s="198">
        <v>9.6140858431653404E-4</v>
      </c>
      <c r="DT18" s="197">
        <f t="shared" si="3"/>
        <v>0</v>
      </c>
      <c r="DU18" s="204">
        <f t="shared" si="4"/>
        <v>0</v>
      </c>
      <c r="DV18" s="203">
        <v>0</v>
      </c>
      <c r="DW18" s="202">
        <f t="shared" si="5"/>
        <v>0</v>
      </c>
      <c r="DX18" s="195">
        <v>0.33564255065936699</v>
      </c>
      <c r="DY18" s="201">
        <f t="shared" si="6"/>
        <v>0</v>
      </c>
      <c r="DZ18" s="201">
        <f t="shared" si="7"/>
        <v>0</v>
      </c>
      <c r="EA18" s="201">
        <f t="shared" si="8"/>
        <v>0</v>
      </c>
      <c r="EB18" s="200">
        <f t="shared" si="9"/>
        <v>0</v>
      </c>
      <c r="EC18" s="195">
        <v>0.13453645986774701</v>
      </c>
      <c r="ED18" s="201">
        <f t="shared" si="10"/>
        <v>0</v>
      </c>
      <c r="EE18" s="201">
        <f t="shared" si="11"/>
        <v>0</v>
      </c>
      <c r="EF18" s="201">
        <f t="shared" si="12"/>
        <v>0</v>
      </c>
      <c r="EG18" s="200">
        <f t="shared" si="13"/>
        <v>0</v>
      </c>
      <c r="EH18" s="198">
        <v>3.49124490635273E-2</v>
      </c>
      <c r="EI18" s="199">
        <f t="shared" si="14"/>
        <v>0</v>
      </c>
      <c r="EJ18" s="198">
        <v>3.0105387817249998E-2</v>
      </c>
      <c r="EK18" s="197">
        <f t="shared" si="15"/>
        <v>0</v>
      </c>
    </row>
    <row r="19" spans="2:141" ht="15" customHeight="1">
      <c r="B19" s="72" t="s">
        <v>45</v>
      </c>
      <c r="C19" s="57" t="s">
        <v>4</v>
      </c>
      <c r="D19" s="211"/>
      <c r="E19" s="195">
        <v>5.3745906190799803E-3</v>
      </c>
      <c r="F19" s="194">
        <v>6.1330697002371301E-3</v>
      </c>
      <c r="G19" s="194">
        <v>7.0279919884962396E-3</v>
      </c>
      <c r="H19" s="194">
        <v>7.1600641418894401E-3</v>
      </c>
      <c r="I19" s="194">
        <v>7.0406220937138803E-3</v>
      </c>
      <c r="J19" s="194">
        <v>1.12296551342899E-2</v>
      </c>
      <c r="K19" s="194">
        <v>6.8690138711093003E-3</v>
      </c>
      <c r="L19" s="194">
        <v>7.9527559055118102E-3</v>
      </c>
      <c r="M19" s="194">
        <v>7.5969476858120397E-3</v>
      </c>
      <c r="N19" s="194">
        <v>7.34169235618355E-3</v>
      </c>
      <c r="O19" s="194">
        <v>2.1250911985142899E-2</v>
      </c>
      <c r="P19" s="194">
        <v>5.6180391726559503E-3</v>
      </c>
      <c r="Q19" s="194">
        <v>7.6147936875243898E-3</v>
      </c>
      <c r="R19" s="194">
        <v>4.37431847678186E-3</v>
      </c>
      <c r="S19" s="194">
        <v>1.7811310111408799E-2</v>
      </c>
      <c r="T19" s="194">
        <v>5.01493516212619E-3</v>
      </c>
      <c r="U19" s="194">
        <v>4.8444876567601903E-3</v>
      </c>
      <c r="V19" s="194">
        <v>3.80783475040426E-3</v>
      </c>
      <c r="W19" s="194">
        <v>4.9282468057009199E-3</v>
      </c>
      <c r="X19" s="194">
        <v>5.0256435048159397E-3</v>
      </c>
      <c r="Y19" s="194">
        <v>7.5463913981452004E-3</v>
      </c>
      <c r="Z19" s="194">
        <v>3.27655867567777E-3</v>
      </c>
      <c r="AA19" s="194">
        <v>4.7908253916976304E-3</v>
      </c>
      <c r="AB19" s="194">
        <v>8.1069053031669908E-3</v>
      </c>
      <c r="AC19" s="194">
        <v>5.7340435925935501E-3</v>
      </c>
      <c r="AD19" s="194">
        <v>5.9149789692444698E-3</v>
      </c>
      <c r="AE19" s="194">
        <v>4.0882225930608303E-3</v>
      </c>
      <c r="AF19" s="194">
        <v>3.1478267888131102E-3</v>
      </c>
      <c r="AG19" s="194">
        <v>3.0508084630158001E-3</v>
      </c>
      <c r="AH19" s="194">
        <v>2.8215250852222599E-3</v>
      </c>
      <c r="AI19" s="194">
        <v>3.5503480120999699E-3</v>
      </c>
      <c r="AJ19" s="194">
        <v>3.62285192561835E-3</v>
      </c>
      <c r="AK19" s="194">
        <v>3.66787231551736E-3</v>
      </c>
      <c r="AL19" s="194">
        <v>1.64315899335647E-3</v>
      </c>
      <c r="AM19" s="194">
        <v>2.2860963774860199E-3</v>
      </c>
      <c r="AN19" s="194">
        <v>6.2519781003623201E-3</v>
      </c>
      <c r="AO19" s="194">
        <v>6.3820633651082903E-3</v>
      </c>
      <c r="AP19" s="194">
        <v>1.25742244373548E-3</v>
      </c>
      <c r="AQ19" s="194">
        <v>2.8236770550094099E-3</v>
      </c>
      <c r="AR19" s="194">
        <v>4.9068225713838299E-3</v>
      </c>
      <c r="AS19" s="194">
        <v>3.4376622227711901E-3</v>
      </c>
      <c r="AT19" s="194">
        <v>3.36784481732714E-3</v>
      </c>
      <c r="AU19" s="194">
        <v>2.93151315216396E-3</v>
      </c>
      <c r="AV19" s="194">
        <v>2.6941437821997398E-3</v>
      </c>
      <c r="AW19" s="194">
        <v>8.2155166350144204E-3</v>
      </c>
      <c r="AX19" s="194">
        <v>9.2140651459308703E-3</v>
      </c>
      <c r="AY19" s="194">
        <v>4.1584757296234702E-3</v>
      </c>
      <c r="AZ19" s="194">
        <v>4.2274260200446502E-3</v>
      </c>
      <c r="BA19" s="194">
        <v>3.8896091868864599E-3</v>
      </c>
      <c r="BB19" s="194">
        <v>1.0983976641111E-3</v>
      </c>
      <c r="BC19" s="194">
        <v>1.54794092487962E-3</v>
      </c>
      <c r="BD19" s="194">
        <v>1.85932168315841E-3</v>
      </c>
      <c r="BE19" s="194">
        <v>2.38901928981542E-3</v>
      </c>
      <c r="BF19" s="194">
        <v>1.3833691836522501E-3</v>
      </c>
      <c r="BG19" s="194">
        <v>1.14782558790192E-3</v>
      </c>
      <c r="BH19" s="194">
        <v>8.42105263157895E-4</v>
      </c>
      <c r="BI19" s="194">
        <v>1.27951448368444E-3</v>
      </c>
      <c r="BJ19" s="194">
        <v>1.6987807893915901E-3</v>
      </c>
      <c r="BK19" s="194">
        <v>3.3458588562310198E-3</v>
      </c>
      <c r="BL19" s="194">
        <v>2.7191115303074699E-4</v>
      </c>
      <c r="BM19" s="194">
        <v>3.4593441283170198E-3</v>
      </c>
      <c r="BN19" s="194">
        <v>4.0781637678497499E-4</v>
      </c>
      <c r="BO19" s="194">
        <v>4.6205242880620698E-3</v>
      </c>
      <c r="BP19" s="194">
        <v>3.3961629213593702E-3</v>
      </c>
      <c r="BQ19" s="194">
        <v>4.3524711306272097E-3</v>
      </c>
      <c r="BR19" s="194">
        <v>1.39386237558499E-3</v>
      </c>
      <c r="BS19" s="194">
        <v>1.90554758349842E-3</v>
      </c>
      <c r="BT19" s="194">
        <v>5.9167975674376799E-3</v>
      </c>
      <c r="BU19" s="194">
        <v>3.1420008963474601E-3</v>
      </c>
      <c r="BV19" s="194">
        <v>2.5507680014960499E-3</v>
      </c>
      <c r="BW19" s="210"/>
      <c r="BX19" s="210"/>
      <c r="BY19" s="201">
        <v>0</v>
      </c>
      <c r="BZ19" s="209">
        <v>0.109733992637722</v>
      </c>
      <c r="CA19" s="201">
        <f t="shared" si="0"/>
        <v>0</v>
      </c>
      <c r="CB19" s="198">
        <v>6.7742695290708699E-3</v>
      </c>
      <c r="CC19" s="208">
        <v>3.4304882637140483E-4</v>
      </c>
      <c r="CD19" s="208">
        <v>2.0294503779803141E-3</v>
      </c>
      <c r="CE19" s="208">
        <v>1.0173832062336042E-2</v>
      </c>
      <c r="CF19" s="208">
        <v>4.5370788935458857E-3</v>
      </c>
      <c r="CG19" s="194">
        <v>1.0380798877159003</v>
      </c>
      <c r="CH19" s="194">
        <v>2.3378093059520065E-3</v>
      </c>
      <c r="CI19" s="194">
        <v>2.208180566411274E-2</v>
      </c>
      <c r="CJ19" s="194">
        <v>1.8317559031439316E-3</v>
      </c>
      <c r="CK19" s="194">
        <v>7.1833544883060632E-4</v>
      </c>
      <c r="CL19" s="194">
        <v>9.5344259305132027E-4</v>
      </c>
      <c r="CM19" s="194">
        <v>1.0407886815024753E-3</v>
      </c>
      <c r="CN19" s="194">
        <v>6.4347674600338182E-4</v>
      </c>
      <c r="CO19" s="194">
        <v>5.4686487193514712E-4</v>
      </c>
      <c r="CP19" s="194">
        <v>7.7121734795611828E-4</v>
      </c>
      <c r="CQ19" s="194">
        <v>1.4930555652323161E-3</v>
      </c>
      <c r="CR19" s="194">
        <v>2.4790410475600683E-3</v>
      </c>
      <c r="CS19" s="194">
        <v>1.3623906931167769E-3</v>
      </c>
      <c r="CT19" s="194">
        <v>1.4241812631687674E-3</v>
      </c>
      <c r="CU19" s="194">
        <v>4.6021116061904207E-3</v>
      </c>
      <c r="CV19" s="194">
        <v>8.2937595040477965E-4</v>
      </c>
      <c r="CW19" s="194">
        <v>1.9216928871328774E-4</v>
      </c>
      <c r="CX19" s="194">
        <v>1.0952374644408759E-3</v>
      </c>
      <c r="CY19" s="194">
        <v>1.5761601478554309E-3</v>
      </c>
      <c r="CZ19" s="194">
        <v>1.0960404277824381E-4</v>
      </c>
      <c r="DA19" s="194">
        <v>1.2337528728692835E-4</v>
      </c>
      <c r="DB19" s="194">
        <v>3.6549608504737157E-5</v>
      </c>
      <c r="DC19" s="194">
        <v>2.0964996863285994E-4</v>
      </c>
      <c r="DD19" s="194">
        <v>3.1015550188203902E-4</v>
      </c>
      <c r="DE19" s="194">
        <v>2.0678956451068719E-4</v>
      </c>
      <c r="DF19" s="194">
        <v>1.0135516247462939E-3</v>
      </c>
      <c r="DG19" s="194">
        <v>1.4109157561796969E-2</v>
      </c>
      <c r="DH19" s="194">
        <v>4.7950965352978745E-4</v>
      </c>
      <c r="DI19" s="194">
        <v>5.6344401500789398E-4</v>
      </c>
      <c r="DJ19" s="194">
        <v>9.7450961604605177E-4</v>
      </c>
      <c r="DK19" s="194">
        <v>1.9128017421344607E-3</v>
      </c>
      <c r="DL19" s="214">
        <v>1.0688949400634133E-3</v>
      </c>
      <c r="DM19" s="202">
        <v>0</v>
      </c>
      <c r="DN19" s="195">
        <v>0.126951431517102</v>
      </c>
      <c r="DO19" s="201">
        <f t="shared" si="1"/>
        <v>0</v>
      </c>
      <c r="DP19" s="201">
        <f t="shared" si="2"/>
        <v>0</v>
      </c>
      <c r="DQ19" s="215" t="s">
        <v>327</v>
      </c>
      <c r="DR19" s="205" t="s">
        <v>327</v>
      </c>
      <c r="DS19" s="198">
        <v>7.5616934926558401E-3</v>
      </c>
      <c r="DT19" s="197">
        <f t="shared" si="3"/>
        <v>0</v>
      </c>
      <c r="DU19" s="204">
        <f t="shared" si="4"/>
        <v>0</v>
      </c>
      <c r="DV19" s="203">
        <v>0</v>
      </c>
      <c r="DW19" s="202">
        <f t="shared" si="5"/>
        <v>0</v>
      </c>
      <c r="DX19" s="195">
        <v>0.41723428393948703</v>
      </c>
      <c r="DY19" s="201">
        <f t="shared" si="6"/>
        <v>0</v>
      </c>
      <c r="DZ19" s="201">
        <f t="shared" si="7"/>
        <v>0</v>
      </c>
      <c r="EA19" s="201">
        <f t="shared" si="8"/>
        <v>0</v>
      </c>
      <c r="EB19" s="200">
        <f t="shared" si="9"/>
        <v>0</v>
      </c>
      <c r="EC19" s="195">
        <v>0.126951431517102</v>
      </c>
      <c r="ED19" s="201">
        <f t="shared" si="10"/>
        <v>0</v>
      </c>
      <c r="EE19" s="201">
        <f t="shared" si="11"/>
        <v>0</v>
      </c>
      <c r="EF19" s="201">
        <f t="shared" si="12"/>
        <v>0</v>
      </c>
      <c r="EG19" s="200">
        <f t="shared" si="13"/>
        <v>0</v>
      </c>
      <c r="EH19" s="198">
        <v>1.6920674497556264E-2</v>
      </c>
      <c r="EI19" s="199">
        <f t="shared" si="14"/>
        <v>0</v>
      </c>
      <c r="EJ19" s="198">
        <v>1.6668320269868041E-2</v>
      </c>
      <c r="EK19" s="197">
        <f t="shared" si="15"/>
        <v>0</v>
      </c>
    </row>
    <row r="20" spans="2:141" ht="15" customHeight="1">
      <c r="B20" s="72" t="s">
        <v>46</v>
      </c>
      <c r="C20" s="57" t="s">
        <v>5</v>
      </c>
      <c r="D20" s="211"/>
      <c r="E20" s="195">
        <v>1.2683543112350201E-2</v>
      </c>
      <c r="F20" s="194">
        <v>3.08907888194309E-3</v>
      </c>
      <c r="G20" s="194">
        <v>1.86819884513469E-3</v>
      </c>
      <c r="H20" s="194">
        <v>4.6947918096260799E-4</v>
      </c>
      <c r="I20" s="194">
        <v>4.6842451406171702E-4</v>
      </c>
      <c r="J20" s="194">
        <v>5.0541345189490596E-4</v>
      </c>
      <c r="K20" s="194">
        <v>3.5518680611589699E-3</v>
      </c>
      <c r="L20" s="194">
        <v>4.3799212598425201E-3</v>
      </c>
      <c r="M20" s="194">
        <v>4.4804634267110099E-3</v>
      </c>
      <c r="N20" s="194">
        <v>4.53644919005795E-3</v>
      </c>
      <c r="O20" s="194">
        <v>1.4857067055780301E-3</v>
      </c>
      <c r="P20" s="194">
        <v>2.1990647358960001E-3</v>
      </c>
      <c r="Q20" s="194">
        <v>3.4676909416243998E-3</v>
      </c>
      <c r="R20" s="194">
        <v>1.40887412626236E-3</v>
      </c>
      <c r="S20" s="194">
        <v>7.6857989000141003E-3</v>
      </c>
      <c r="T20" s="194">
        <v>4.6144718171231697E-3</v>
      </c>
      <c r="U20" s="194">
        <v>1.15035459517917E-3</v>
      </c>
      <c r="V20" s="194">
        <v>3.1471145654026001E-3</v>
      </c>
      <c r="W20" s="194">
        <v>9.8902102372105103E-4</v>
      </c>
      <c r="X20" s="194">
        <v>4.8321045378273099E-3</v>
      </c>
      <c r="Y20" s="194">
        <v>8.5004340464300797E-3</v>
      </c>
      <c r="Z20" s="194">
        <v>2.87565249180181E-3</v>
      </c>
      <c r="AA20" s="194">
        <v>1.49184299790018E-2</v>
      </c>
      <c r="AB20" s="194">
        <v>4.0161656984086897E-3</v>
      </c>
      <c r="AC20" s="194">
        <v>6.2112890470706799E-3</v>
      </c>
      <c r="AD20" s="194">
        <v>6.07587920183376E-3</v>
      </c>
      <c r="AE20" s="194">
        <v>3.4251199695963402E-3</v>
      </c>
      <c r="AF20" s="194">
        <v>3.5859858290142E-3</v>
      </c>
      <c r="AG20" s="194">
        <v>3.01602340649548E-2</v>
      </c>
      <c r="AH20" s="194">
        <v>3.84140763831173E-2</v>
      </c>
      <c r="AI20" s="194">
        <v>5.4959850123190497E-2</v>
      </c>
      <c r="AJ20" s="194">
        <v>5.5509919223965101E-2</v>
      </c>
      <c r="AK20" s="194">
        <v>5.5796985154227E-2</v>
      </c>
      <c r="AL20" s="194">
        <v>3.68768492269256E-2</v>
      </c>
      <c r="AM20" s="194">
        <v>0.21360091805293299</v>
      </c>
      <c r="AN20" s="194">
        <v>5.73944343932015E-3</v>
      </c>
      <c r="AO20" s="194">
        <v>8.67787588640586E-2</v>
      </c>
      <c r="AP20" s="194">
        <v>4.1310092697821502E-2</v>
      </c>
      <c r="AQ20" s="194">
        <v>0.10719514745869101</v>
      </c>
      <c r="AR20" s="194">
        <v>9.3438429816777198E-3</v>
      </c>
      <c r="AS20" s="194">
        <v>5.4329084174735698E-2</v>
      </c>
      <c r="AT20" s="194">
        <v>5.2498649749631497E-2</v>
      </c>
      <c r="AU20" s="194">
        <v>3.2189689561132898E-2</v>
      </c>
      <c r="AV20" s="194">
        <v>3.09968331994139E-2</v>
      </c>
      <c r="AW20" s="194">
        <v>0.32281071956108898</v>
      </c>
      <c r="AX20" s="194">
        <v>0.114503436597271</v>
      </c>
      <c r="AY20" s="194">
        <v>7.3226977166187798E-2</v>
      </c>
      <c r="AZ20" s="194">
        <v>7.4775566427587495E-2</v>
      </c>
      <c r="BA20" s="194">
        <v>6.7188368216336405E-2</v>
      </c>
      <c r="BB20" s="194">
        <v>3.6357514640702498E-2</v>
      </c>
      <c r="BC20" s="194">
        <v>1.93649460754329E-2</v>
      </c>
      <c r="BD20" s="194">
        <v>1.6676723492392801E-2</v>
      </c>
      <c r="BE20" s="194">
        <v>2.0787394004251301E-2</v>
      </c>
      <c r="BF20" s="194">
        <v>1.57608130692404E-2</v>
      </c>
      <c r="BG20" s="194">
        <v>1.44482545877154E-2</v>
      </c>
      <c r="BH20" s="194">
        <v>6.0030075187969901E-3</v>
      </c>
      <c r="BI20" s="194">
        <v>1.9682149024981999E-2</v>
      </c>
      <c r="BJ20" s="194">
        <v>2.5046914474226498E-2</v>
      </c>
      <c r="BK20" s="194">
        <v>7.4243750107239104E-2</v>
      </c>
      <c r="BL20" s="194">
        <v>1.39014576986969E-2</v>
      </c>
      <c r="BM20" s="194">
        <v>1.0830336170889699E-2</v>
      </c>
      <c r="BN20" s="194">
        <v>1.6223931661182401E-2</v>
      </c>
      <c r="BO20" s="194">
        <v>2.8424669599872301E-2</v>
      </c>
      <c r="BP20" s="194">
        <v>1.7728014728021602E-2</v>
      </c>
      <c r="BQ20" s="194">
        <v>5.1410500617825898E-3</v>
      </c>
      <c r="BR20" s="194">
        <v>7.8002682941390802E-3</v>
      </c>
      <c r="BS20" s="194">
        <v>3.26499311562839E-3</v>
      </c>
      <c r="BT20" s="194">
        <v>2.29500277517906E-2</v>
      </c>
      <c r="BU20" s="194">
        <v>2.1748387930250801E-2</v>
      </c>
      <c r="BV20" s="194">
        <v>2.4903139158300999E-2</v>
      </c>
      <c r="BW20" s="210"/>
      <c r="BX20" s="210"/>
      <c r="BY20" s="201">
        <v>0</v>
      </c>
      <c r="BZ20" s="209">
        <v>3.9800487655637297E-2</v>
      </c>
      <c r="CA20" s="201">
        <f t="shared" si="0"/>
        <v>0</v>
      </c>
      <c r="CB20" s="198">
        <v>7.5531090395934654E-4</v>
      </c>
      <c r="CC20" s="208">
        <v>6.8447397066027959E-4</v>
      </c>
      <c r="CD20" s="208">
        <v>4.5380874239333148E-4</v>
      </c>
      <c r="CE20" s="208">
        <v>4.4056575655220101E-4</v>
      </c>
      <c r="CF20" s="208">
        <v>5.5399252881193337E-4</v>
      </c>
      <c r="CG20" s="194">
        <v>8.2841840525011323E-4</v>
      </c>
      <c r="CH20" s="194">
        <v>1.0080294353283059</v>
      </c>
      <c r="CI20" s="194">
        <v>2.4409025008453961E-4</v>
      </c>
      <c r="CJ20" s="194">
        <v>1.3666816639785484E-3</v>
      </c>
      <c r="CK20" s="194">
        <v>8.2901289270078445E-4</v>
      </c>
      <c r="CL20" s="194">
        <v>3.0977149981403491E-4</v>
      </c>
      <c r="CM20" s="194">
        <v>3.4792808505534483E-4</v>
      </c>
      <c r="CN20" s="194">
        <v>2.3605860417067707E-4</v>
      </c>
      <c r="CO20" s="194">
        <v>1.8475188152265571E-4</v>
      </c>
      <c r="CP20" s="194">
        <v>2.2147579135773428E-4</v>
      </c>
      <c r="CQ20" s="194">
        <v>2.2961763849220352E-4</v>
      </c>
      <c r="CR20" s="194">
        <v>2.3440311735719679E-4</v>
      </c>
      <c r="CS20" s="194">
        <v>1.632410717593653E-4</v>
      </c>
      <c r="CT20" s="194">
        <v>2.4949085232410691E-4</v>
      </c>
      <c r="CU20" s="194">
        <v>5.1641491910845989E-4</v>
      </c>
      <c r="CV20" s="194">
        <v>9.3268975054324778E-4</v>
      </c>
      <c r="CW20" s="194">
        <v>2.3445752612967132E-3</v>
      </c>
      <c r="CX20" s="194">
        <v>6.1237037435491457E-4</v>
      </c>
      <c r="CY20" s="194">
        <v>8.0811751994221126E-4</v>
      </c>
      <c r="CZ20" s="194">
        <v>3.8431099911793472E-4</v>
      </c>
      <c r="DA20" s="194">
        <v>2.2260876654433756E-4</v>
      </c>
      <c r="DB20" s="194">
        <v>5.319810819312708E-5</v>
      </c>
      <c r="DC20" s="194">
        <v>5.2523731731518499E-3</v>
      </c>
      <c r="DD20" s="194">
        <v>2.2506915158885187E-4</v>
      </c>
      <c r="DE20" s="194">
        <v>5.0984258157617279E-4</v>
      </c>
      <c r="DF20" s="194">
        <v>3.3971517869314528E-4</v>
      </c>
      <c r="DG20" s="194">
        <v>2.4885485864975022E-4</v>
      </c>
      <c r="DH20" s="194">
        <v>3.6822474485646633E-4</v>
      </c>
      <c r="DI20" s="194">
        <v>1.8546105130304419E-4</v>
      </c>
      <c r="DJ20" s="194">
        <v>5.7880378752665079E-4</v>
      </c>
      <c r="DK20" s="194">
        <v>3.3076870672192453E-4</v>
      </c>
      <c r="DL20" s="214">
        <v>1.5566030555535357E-3</v>
      </c>
      <c r="DM20" s="202">
        <v>0</v>
      </c>
      <c r="DN20" s="195">
        <v>6.8954167695219296E-2</v>
      </c>
      <c r="DO20" s="201">
        <f t="shared" si="1"/>
        <v>0</v>
      </c>
      <c r="DP20" s="201">
        <f t="shared" si="2"/>
        <v>0</v>
      </c>
      <c r="DQ20" s="215" t="s">
        <v>327</v>
      </c>
      <c r="DR20" s="205" t="s">
        <v>327</v>
      </c>
      <c r="DS20" s="198">
        <v>2.18294916255167E-2</v>
      </c>
      <c r="DT20" s="197">
        <f t="shared" si="3"/>
        <v>0</v>
      </c>
      <c r="DU20" s="204">
        <f t="shared" si="4"/>
        <v>0</v>
      </c>
      <c r="DV20" s="203">
        <v>0</v>
      </c>
      <c r="DW20" s="202">
        <f t="shared" si="5"/>
        <v>0</v>
      </c>
      <c r="DX20" s="195">
        <v>0.37908335390438602</v>
      </c>
      <c r="DY20" s="201">
        <f t="shared" si="6"/>
        <v>0</v>
      </c>
      <c r="DZ20" s="201">
        <f t="shared" si="7"/>
        <v>0</v>
      </c>
      <c r="EA20" s="201">
        <f t="shared" si="8"/>
        <v>0</v>
      </c>
      <c r="EB20" s="200">
        <f t="shared" si="9"/>
        <v>0</v>
      </c>
      <c r="EC20" s="195">
        <v>6.8954167695219296E-2</v>
      </c>
      <c r="ED20" s="201">
        <f t="shared" si="10"/>
        <v>0</v>
      </c>
      <c r="EE20" s="201">
        <f t="shared" si="11"/>
        <v>0</v>
      </c>
      <c r="EF20" s="201">
        <f t="shared" si="12"/>
        <v>0</v>
      </c>
      <c r="EG20" s="200">
        <f t="shared" si="13"/>
        <v>0</v>
      </c>
      <c r="EH20" s="198">
        <v>1.390603143256809E-2</v>
      </c>
      <c r="EI20" s="199">
        <f t="shared" si="14"/>
        <v>0</v>
      </c>
      <c r="EJ20" s="198">
        <v>1.390603143256809E-2</v>
      </c>
      <c r="EK20" s="197">
        <f t="shared" si="15"/>
        <v>0</v>
      </c>
    </row>
    <row r="21" spans="2:141" ht="15" customHeight="1">
      <c r="B21" s="72" t="s">
        <v>47</v>
      </c>
      <c r="C21" s="57" t="s">
        <v>71</v>
      </c>
      <c r="D21" s="211"/>
      <c r="E21" s="195">
        <v>1.3079624900693001E-2</v>
      </c>
      <c r="F21" s="194">
        <v>1.1855052395916501E-2</v>
      </c>
      <c r="G21" s="194">
        <v>1.15461317940213E-2</v>
      </c>
      <c r="H21" s="194">
        <v>1.10722780649757E-2</v>
      </c>
      <c r="I21" s="194">
        <v>1.1122474699919199E-2</v>
      </c>
      <c r="J21" s="194">
        <v>9.3619944878345403E-3</v>
      </c>
      <c r="K21" s="194">
        <v>1.21165198116693E-2</v>
      </c>
      <c r="L21" s="194">
        <v>1.1624015748031499E-2</v>
      </c>
      <c r="M21" s="194">
        <v>1.2129263256499699E-2</v>
      </c>
      <c r="N21" s="194">
        <v>1.2100587013003801E-2</v>
      </c>
      <c r="O21" s="194">
        <v>1.36631955959408E-2</v>
      </c>
      <c r="P21" s="194">
        <v>1.20716196721735E-2</v>
      </c>
      <c r="Q21" s="194">
        <v>1.27751281464839E-2</v>
      </c>
      <c r="R21" s="194">
        <v>1.1633424569717299E-2</v>
      </c>
      <c r="S21" s="194">
        <v>1.4045973769567101E-2</v>
      </c>
      <c r="T21" s="194">
        <v>1.2241024227264001E-2</v>
      </c>
      <c r="U21" s="194">
        <v>9.3198219745024204E-3</v>
      </c>
      <c r="V21" s="194">
        <v>8.3459391789682293E-3</v>
      </c>
      <c r="W21" s="194">
        <v>9.3985094441673706E-3</v>
      </c>
      <c r="X21" s="194">
        <v>1.2424548384578399E-2</v>
      </c>
      <c r="Y21" s="194">
        <v>1.18266908472071E-2</v>
      </c>
      <c r="Z21" s="194">
        <v>8.9694264867164093E-3</v>
      </c>
      <c r="AA21" s="194">
        <v>5.8019706024874801E-3</v>
      </c>
      <c r="AB21" s="194">
        <v>1.4157014157014199E-2</v>
      </c>
      <c r="AC21" s="194">
        <v>1.75440940561855E-2</v>
      </c>
      <c r="AD21" s="194">
        <v>9.37180674113006E-3</v>
      </c>
      <c r="AE21" s="194">
        <v>1.2219845733063599E-2</v>
      </c>
      <c r="AF21" s="194">
        <v>8.3596132669945204E-3</v>
      </c>
      <c r="AG21" s="194">
        <v>1.3836089947638901E-2</v>
      </c>
      <c r="AH21" s="194">
        <v>1.2442457726118499E-2</v>
      </c>
      <c r="AI21" s="194">
        <v>1.16608545755514E-2</v>
      </c>
      <c r="AJ21" s="194">
        <v>1.1595182653137999E-2</v>
      </c>
      <c r="AK21" s="194">
        <v>1.00317667202368E-2</v>
      </c>
      <c r="AL21" s="194">
        <v>9.7894046308186992E-3</v>
      </c>
      <c r="AM21" s="194">
        <v>3.0631884267500399E-3</v>
      </c>
      <c r="AN21" s="194">
        <v>1.9244849853325301E-2</v>
      </c>
      <c r="AO21" s="194">
        <v>8.5425719056203206E-3</v>
      </c>
      <c r="AP21" s="194">
        <v>8.3729273068339008E-3</v>
      </c>
      <c r="AQ21" s="194">
        <v>1.63145785400544E-2</v>
      </c>
      <c r="AR21" s="194">
        <v>4.17601920968836E-2</v>
      </c>
      <c r="AS21" s="194">
        <v>1.8026236064490199E-2</v>
      </c>
      <c r="AT21" s="194">
        <v>1.8556559470518801E-2</v>
      </c>
      <c r="AU21" s="194">
        <v>1.99923613143006E-2</v>
      </c>
      <c r="AV21" s="194">
        <v>1.2487592758897799E-2</v>
      </c>
      <c r="AW21" s="194">
        <v>1.15214180206795E-2</v>
      </c>
      <c r="AX21" s="194">
        <v>1.1405518477936E-2</v>
      </c>
      <c r="AY21" s="194">
        <v>1.25510358384999E-2</v>
      </c>
      <c r="AZ21" s="194">
        <v>1.2824775566427599E-2</v>
      </c>
      <c r="BA21" s="194">
        <v>1.14836080755695E-2</v>
      </c>
      <c r="BB21" s="194">
        <v>1.38817594233136E-2</v>
      </c>
      <c r="BC21" s="194">
        <v>1.29664685189676E-2</v>
      </c>
      <c r="BD21" s="194">
        <v>6.9475990700905901E-3</v>
      </c>
      <c r="BE21" s="194">
        <v>5.6517131755563403E-3</v>
      </c>
      <c r="BF21" s="194">
        <v>4.6858632463596603E-3</v>
      </c>
      <c r="BG21" s="194">
        <v>4.3760850538760599E-3</v>
      </c>
      <c r="BH21" s="194">
        <v>1.2917293233082701E-2</v>
      </c>
      <c r="BI21" s="194">
        <v>2.4608629381288299E-2</v>
      </c>
      <c r="BJ21" s="194">
        <v>1.23747533050257E-2</v>
      </c>
      <c r="BK21" s="194">
        <v>9.0852936634580692E-3</v>
      </c>
      <c r="BL21" s="194">
        <v>1.4874389793135099E-2</v>
      </c>
      <c r="BM21" s="194">
        <v>9.5732435796257401E-3</v>
      </c>
      <c r="BN21" s="194">
        <v>4.3925870812488504E-3</v>
      </c>
      <c r="BO21" s="194">
        <v>1.4851167099463001E-2</v>
      </c>
      <c r="BP21" s="194">
        <v>1.5935226420701099E-2</v>
      </c>
      <c r="BQ21" s="194">
        <v>1.4399208998222101E-2</v>
      </c>
      <c r="BR21" s="194">
        <v>7.5919199845018099E-3</v>
      </c>
      <c r="BS21" s="194">
        <v>2.18905588250672E-2</v>
      </c>
      <c r="BT21" s="194">
        <v>2.37821678822034E-2</v>
      </c>
      <c r="BU21" s="194">
        <v>1.6230747269888299E-2</v>
      </c>
      <c r="BV21" s="194">
        <v>1.54688336747618E-2</v>
      </c>
      <c r="BW21" s="210"/>
      <c r="BX21" s="210"/>
      <c r="BY21" s="201">
        <v>0</v>
      </c>
      <c r="BZ21" s="209">
        <v>0.14352625943488301</v>
      </c>
      <c r="CA21" s="201">
        <f t="shared" si="0"/>
        <v>0</v>
      </c>
      <c r="CB21" s="198">
        <v>2.0673898208623405E-3</v>
      </c>
      <c r="CC21" s="208">
        <v>1.0818426679008381E-3</v>
      </c>
      <c r="CD21" s="208">
        <v>2.3570643078044194E-3</v>
      </c>
      <c r="CE21" s="208">
        <v>1.2933705948384279E-3</v>
      </c>
      <c r="CF21" s="208">
        <v>2.0680631775884984E-3</v>
      </c>
      <c r="CG21" s="194">
        <v>1.3442074390617748E-3</v>
      </c>
      <c r="CH21" s="194">
        <v>2.4392555459934757E-4</v>
      </c>
      <c r="CI21" s="194">
        <v>1.0341552207107882</v>
      </c>
      <c r="CJ21" s="194">
        <v>1.159391046485075E-3</v>
      </c>
      <c r="CK21" s="194">
        <v>3.1278010942332226E-4</v>
      </c>
      <c r="CL21" s="194">
        <v>1.2158621476257025E-3</v>
      </c>
      <c r="CM21" s="194">
        <v>1.1169634420761575E-3</v>
      </c>
      <c r="CN21" s="194">
        <v>1.7169204103947972E-3</v>
      </c>
      <c r="CO21" s="194">
        <v>2.4754171744800256E-3</v>
      </c>
      <c r="CP21" s="194">
        <v>4.4698858744766697E-3</v>
      </c>
      <c r="CQ21" s="194">
        <v>2.4679638851464133E-3</v>
      </c>
      <c r="CR21" s="194">
        <v>9.9069600786898457E-3</v>
      </c>
      <c r="CS21" s="194">
        <v>6.87638228394596E-3</v>
      </c>
      <c r="CT21" s="194">
        <v>4.7883294500276896E-3</v>
      </c>
      <c r="CU21" s="194">
        <v>8.1566803176801837E-3</v>
      </c>
      <c r="CV21" s="194">
        <v>2.3562817455745509E-3</v>
      </c>
      <c r="CW21" s="194">
        <v>3.549787391829008E-4</v>
      </c>
      <c r="CX21" s="194">
        <v>5.1647358051704053E-3</v>
      </c>
      <c r="CY21" s="194">
        <v>2.1534788846477382E-3</v>
      </c>
      <c r="CZ21" s="194">
        <v>1.0867625884851391E-3</v>
      </c>
      <c r="DA21" s="194">
        <v>7.8967382406424042E-4</v>
      </c>
      <c r="DB21" s="194">
        <v>2.0268132308425468E-4</v>
      </c>
      <c r="DC21" s="194">
        <v>9.0854148335388742E-4</v>
      </c>
      <c r="DD21" s="194">
        <v>8.6924596729503285E-4</v>
      </c>
      <c r="DE21" s="194">
        <v>5.4289378512091784E-4</v>
      </c>
      <c r="DF21" s="194">
        <v>8.5325909933417227E-4</v>
      </c>
      <c r="DG21" s="194">
        <v>5.5753198294537212E-4</v>
      </c>
      <c r="DH21" s="194">
        <v>1.6071319967778659E-3</v>
      </c>
      <c r="DI21" s="194">
        <v>2.694499836886449E-3</v>
      </c>
      <c r="DJ21" s="194">
        <v>8.8999510055076474E-4</v>
      </c>
      <c r="DK21" s="194">
        <v>7.8070588908641355E-3</v>
      </c>
      <c r="DL21" s="214">
        <v>1.1262258470457085E-3</v>
      </c>
      <c r="DM21" s="202">
        <v>0</v>
      </c>
      <c r="DN21" s="195">
        <v>0.24526529706098299</v>
      </c>
      <c r="DO21" s="201">
        <f t="shared" si="1"/>
        <v>0</v>
      </c>
      <c r="DP21" s="201">
        <f t="shared" si="2"/>
        <v>0</v>
      </c>
      <c r="DQ21" s="215" t="s">
        <v>327</v>
      </c>
      <c r="DR21" s="205" t="s">
        <v>327</v>
      </c>
      <c r="DS21" s="198">
        <v>2.5964117883573901E-3</v>
      </c>
      <c r="DT21" s="197">
        <f t="shared" si="3"/>
        <v>0</v>
      </c>
      <c r="DU21" s="204">
        <f t="shared" si="4"/>
        <v>0</v>
      </c>
      <c r="DV21" s="203">
        <v>0</v>
      </c>
      <c r="DW21" s="202">
        <f t="shared" si="5"/>
        <v>0</v>
      </c>
      <c r="DX21" s="195">
        <v>0.395819457964035</v>
      </c>
      <c r="DY21" s="201">
        <f t="shared" si="6"/>
        <v>0</v>
      </c>
      <c r="DZ21" s="201">
        <f t="shared" si="7"/>
        <v>0</v>
      </c>
      <c r="EA21" s="201">
        <f t="shared" si="8"/>
        <v>0</v>
      </c>
      <c r="EB21" s="200">
        <f t="shared" si="9"/>
        <v>0</v>
      </c>
      <c r="EC21" s="195">
        <v>0.24526529706098299</v>
      </c>
      <c r="ED21" s="201">
        <f t="shared" si="10"/>
        <v>0</v>
      </c>
      <c r="EE21" s="201">
        <f t="shared" si="11"/>
        <v>0</v>
      </c>
      <c r="EF21" s="201">
        <f t="shared" si="12"/>
        <v>0</v>
      </c>
      <c r="EG21" s="200">
        <f t="shared" si="13"/>
        <v>0</v>
      </c>
      <c r="EH21" s="198">
        <v>5.1163823283296619E-2</v>
      </c>
      <c r="EI21" s="199">
        <f t="shared" si="14"/>
        <v>0</v>
      </c>
      <c r="EJ21" s="198">
        <v>4.9171462563542073E-2</v>
      </c>
      <c r="EK21" s="197">
        <f t="shared" si="15"/>
        <v>0</v>
      </c>
    </row>
    <row r="22" spans="2:141" ht="15" customHeight="1">
      <c r="B22" s="72" t="s">
        <v>48</v>
      </c>
      <c r="C22" s="57" t="s">
        <v>6</v>
      </c>
      <c r="D22" s="211"/>
      <c r="E22" s="195">
        <v>5.21753529036929E-2</v>
      </c>
      <c r="F22" s="194">
        <v>4.8949890458207801E-2</v>
      </c>
      <c r="G22" s="194">
        <v>4.3958480834988101E-2</v>
      </c>
      <c r="H22" s="194">
        <v>3.8841127231897803E-2</v>
      </c>
      <c r="I22" s="194">
        <v>3.8806224413817501E-2</v>
      </c>
      <c r="J22" s="194">
        <v>4.0030324807113701E-2</v>
      </c>
      <c r="K22" s="194">
        <v>5.01183504283952E-2</v>
      </c>
      <c r="L22" s="194">
        <v>4.8474409448818902E-2</v>
      </c>
      <c r="M22" s="194">
        <v>5.8977310183420298E-2</v>
      </c>
      <c r="N22" s="194">
        <v>5.79605594515889E-2</v>
      </c>
      <c r="O22" s="194">
        <v>0.113364727730981</v>
      </c>
      <c r="P22" s="194">
        <v>3.8168005447639097E-2</v>
      </c>
      <c r="Q22" s="194">
        <v>3.7774623632767797E-2</v>
      </c>
      <c r="R22" s="194">
        <v>3.8413031614297398E-2</v>
      </c>
      <c r="S22" s="194">
        <v>6.1472288816810002E-2</v>
      </c>
      <c r="T22" s="194">
        <v>5.5186261556348697E-2</v>
      </c>
      <c r="U22" s="194">
        <v>5.28747166358172E-2</v>
      </c>
      <c r="V22" s="194">
        <v>7.2070662285048603E-2</v>
      </c>
      <c r="W22" s="194">
        <v>5.1323728777842602E-2</v>
      </c>
      <c r="X22" s="194">
        <v>5.5331484069864802E-2</v>
      </c>
      <c r="Y22" s="194">
        <v>5.53000936852691E-2</v>
      </c>
      <c r="Z22" s="194">
        <v>5.4067974662729203E-2</v>
      </c>
      <c r="AA22" s="194">
        <v>8.2174123727992196E-2</v>
      </c>
      <c r="AB22" s="194">
        <v>5.1305644763588697E-2</v>
      </c>
      <c r="AC22" s="194">
        <v>6.8595996482663402E-2</v>
      </c>
      <c r="AD22" s="194">
        <v>5.04696012285702E-2</v>
      </c>
      <c r="AE22" s="194">
        <v>5.1074721552454898E-2</v>
      </c>
      <c r="AF22" s="194">
        <v>4.5810680703129998E-2</v>
      </c>
      <c r="AG22" s="194">
        <v>5.9476410303875502E-2</v>
      </c>
      <c r="AH22" s="194">
        <v>6.5401682511835896E-2</v>
      </c>
      <c r="AI22" s="194">
        <v>6.0733842159479003E-2</v>
      </c>
      <c r="AJ22" s="194">
        <v>6.0546690428388297E-2</v>
      </c>
      <c r="AK22" s="194">
        <v>5.74982302789981E-2</v>
      </c>
      <c r="AL22" s="194">
        <v>8.0875998481581099E-2</v>
      </c>
      <c r="AM22" s="194">
        <v>4.1917790889951102E-2</v>
      </c>
      <c r="AN22" s="194">
        <v>4.8423896869523302E-2</v>
      </c>
      <c r="AO22" s="194">
        <v>2.4361778950137601E-2</v>
      </c>
      <c r="AP22" s="194">
        <v>7.9658054121652805E-2</v>
      </c>
      <c r="AQ22" s="194">
        <v>6.4735411001882404E-2</v>
      </c>
      <c r="AR22" s="194">
        <v>5.6950461972125097E-2</v>
      </c>
      <c r="AS22" s="194">
        <v>7.3086418104520295E-2</v>
      </c>
      <c r="AT22" s="194">
        <v>7.4729721070313698E-2</v>
      </c>
      <c r="AU22" s="194">
        <v>8.2200745553592497E-2</v>
      </c>
      <c r="AV22" s="194">
        <v>6.2579760835657194E-2</v>
      </c>
      <c r="AW22" s="194">
        <v>1.8681859745375302E-2</v>
      </c>
      <c r="AX22" s="194">
        <v>3.9844606036457796E-3</v>
      </c>
      <c r="AY22" s="194">
        <v>5.6120520187509397E-2</v>
      </c>
      <c r="AZ22" s="194">
        <v>5.7343371490998898E-2</v>
      </c>
      <c r="BA22" s="194">
        <v>5.13521022411558E-2</v>
      </c>
      <c r="BB22" s="194">
        <v>6.7062972959546996E-2</v>
      </c>
      <c r="BC22" s="194">
        <v>6.8738993190909897E-2</v>
      </c>
      <c r="BD22" s="194">
        <v>6.87284091551707E-2</v>
      </c>
      <c r="BE22" s="194">
        <v>5.4521057020853199E-2</v>
      </c>
      <c r="BF22" s="194">
        <v>7.0427884884492697E-2</v>
      </c>
      <c r="BG22" s="194">
        <v>7.0304317258992499E-2</v>
      </c>
      <c r="BH22" s="194">
        <v>0.10800601503759399</v>
      </c>
      <c r="BI22" s="194">
        <v>5.1791669871279401E-2</v>
      </c>
      <c r="BJ22" s="194">
        <v>6.5938879451217805E-2</v>
      </c>
      <c r="BK22" s="194">
        <v>6.1718227209553701E-2</v>
      </c>
      <c r="BL22" s="194">
        <v>5.5873493336052397E-2</v>
      </c>
      <c r="BM22" s="194">
        <v>3.3598372954105199E-2</v>
      </c>
      <c r="BN22" s="194">
        <v>0.13271309962238101</v>
      </c>
      <c r="BO22" s="194">
        <v>7.8715745014206598E-2</v>
      </c>
      <c r="BP22" s="194">
        <v>5.0551562835163801E-2</v>
      </c>
      <c r="BQ22" s="194">
        <v>4.0136187062229101E-2</v>
      </c>
      <c r="BR22" s="194">
        <v>2.1190607024627699E-2</v>
      </c>
      <c r="BS22" s="194">
        <v>1.5418668556722E-2</v>
      </c>
      <c r="BT22" s="194">
        <v>5.4638354049982997E-2</v>
      </c>
      <c r="BU22" s="194">
        <v>6.2386261959938703E-2</v>
      </c>
      <c r="BV22" s="194">
        <v>6.0214377396020202E-2</v>
      </c>
      <c r="BW22" s="210"/>
      <c r="BX22" s="210"/>
      <c r="BY22" s="201">
        <v>0</v>
      </c>
      <c r="BZ22" s="209">
        <v>0.52187148434914998</v>
      </c>
      <c r="CA22" s="201">
        <f t="shared" si="0"/>
        <v>0</v>
      </c>
      <c r="CB22" s="198">
        <v>1.5450804038998737E-3</v>
      </c>
      <c r="CC22" s="208">
        <v>1.137297964631463E-3</v>
      </c>
      <c r="CD22" s="208">
        <v>1.4265504098811025E-3</v>
      </c>
      <c r="CE22" s="208">
        <v>6.0701740848571743E-4</v>
      </c>
      <c r="CF22" s="208">
        <v>2.1093554742849592E-3</v>
      </c>
      <c r="CG22" s="194">
        <v>3.6455119813834764E-3</v>
      </c>
      <c r="CH22" s="194">
        <v>3.2854998426272235E-3</v>
      </c>
      <c r="CI22" s="194">
        <v>2.1872330828216222E-3</v>
      </c>
      <c r="CJ22" s="194">
        <v>1.0396158371212016</v>
      </c>
      <c r="CK22" s="194">
        <v>7.1748724624612651E-3</v>
      </c>
      <c r="CL22" s="194">
        <v>1.8827042889882444E-3</v>
      </c>
      <c r="CM22" s="194">
        <v>2.7544956741253996E-3</v>
      </c>
      <c r="CN22" s="194">
        <v>6.8137574576554293E-3</v>
      </c>
      <c r="CO22" s="194">
        <v>2.477884824889324E-3</v>
      </c>
      <c r="CP22" s="194">
        <v>6.6713172673764139E-3</v>
      </c>
      <c r="CQ22" s="194">
        <v>2.5392407994040335E-2</v>
      </c>
      <c r="CR22" s="194">
        <v>1.0208536307493422E-2</v>
      </c>
      <c r="CS22" s="194">
        <v>1.8536957402269633E-3</v>
      </c>
      <c r="CT22" s="194">
        <v>2.3852010617035303E-3</v>
      </c>
      <c r="CU22" s="194">
        <v>2.3488656815058937E-3</v>
      </c>
      <c r="CV22" s="194">
        <v>3.1123896284049785E-2</v>
      </c>
      <c r="CW22" s="194">
        <v>9.5296364518788579E-4</v>
      </c>
      <c r="CX22" s="194">
        <v>3.5645331024399848E-3</v>
      </c>
      <c r="CY22" s="194">
        <v>5.7446636919909267E-4</v>
      </c>
      <c r="CZ22" s="194">
        <v>4.2778691427158632E-4</v>
      </c>
      <c r="DA22" s="194">
        <v>2.944705160182911E-4</v>
      </c>
      <c r="DB22" s="194">
        <v>5.7122761630998059E-4</v>
      </c>
      <c r="DC22" s="194">
        <v>5.7072553919760823E-4</v>
      </c>
      <c r="DD22" s="194">
        <v>4.1768100305313168E-4</v>
      </c>
      <c r="DE22" s="194">
        <v>6.2554673677786023E-4</v>
      </c>
      <c r="DF22" s="194">
        <v>1.332465023598173E-3</v>
      </c>
      <c r="DG22" s="194">
        <v>7.691191933211801E-4</v>
      </c>
      <c r="DH22" s="194">
        <v>5.3979569717915927E-4</v>
      </c>
      <c r="DI22" s="194">
        <v>9.5894653429884368E-4</v>
      </c>
      <c r="DJ22" s="194">
        <v>1.1118746741063518E-3</v>
      </c>
      <c r="DK22" s="194">
        <v>3.2086297117659953E-3</v>
      </c>
      <c r="DL22" s="214">
        <v>2.9348148151868217E-3</v>
      </c>
      <c r="DM22" s="202">
        <v>0</v>
      </c>
      <c r="DN22" s="195">
        <v>0.17849977462149699</v>
      </c>
      <c r="DO22" s="201">
        <f t="shared" si="1"/>
        <v>0</v>
      </c>
      <c r="DP22" s="201">
        <f t="shared" si="2"/>
        <v>0</v>
      </c>
      <c r="DQ22" s="215" t="s">
        <v>327</v>
      </c>
      <c r="DR22" s="205" t="s">
        <v>327</v>
      </c>
      <c r="DS22" s="198">
        <v>4.1267732167313802E-4</v>
      </c>
      <c r="DT22" s="197">
        <f t="shared" si="3"/>
        <v>0</v>
      </c>
      <c r="DU22" s="204">
        <f t="shared" si="4"/>
        <v>0</v>
      </c>
      <c r="DV22" s="203">
        <v>0</v>
      </c>
      <c r="DW22" s="202">
        <f t="shared" si="5"/>
        <v>0</v>
      </c>
      <c r="DX22" s="195">
        <v>0.43867495116799099</v>
      </c>
      <c r="DY22" s="201">
        <f t="shared" si="6"/>
        <v>0</v>
      </c>
      <c r="DZ22" s="201">
        <f t="shared" si="7"/>
        <v>0</v>
      </c>
      <c r="EA22" s="201">
        <f t="shared" si="8"/>
        <v>0</v>
      </c>
      <c r="EB22" s="200">
        <f t="shared" si="9"/>
        <v>0</v>
      </c>
      <c r="EC22" s="195">
        <v>0.17849977462149699</v>
      </c>
      <c r="ED22" s="201">
        <f t="shared" si="10"/>
        <v>0</v>
      </c>
      <c r="EE22" s="201">
        <f t="shared" si="11"/>
        <v>0</v>
      </c>
      <c r="EF22" s="201">
        <f t="shared" si="12"/>
        <v>0</v>
      </c>
      <c r="EG22" s="200">
        <f t="shared" si="13"/>
        <v>0</v>
      </c>
      <c r="EH22" s="198">
        <v>5.0917865002695704E-2</v>
      </c>
      <c r="EI22" s="199">
        <f t="shared" si="14"/>
        <v>0</v>
      </c>
      <c r="EJ22" s="198">
        <v>4.8186807844939589E-2</v>
      </c>
      <c r="EK22" s="197">
        <f t="shared" si="15"/>
        <v>0</v>
      </c>
    </row>
    <row r="23" spans="2:141" ht="15" customHeight="1">
      <c r="B23" s="72" t="s">
        <v>49</v>
      </c>
      <c r="C23" s="57" t="s">
        <v>7</v>
      </c>
      <c r="D23" s="211"/>
      <c r="E23" s="195">
        <v>2.37849992935424E-2</v>
      </c>
      <c r="F23" s="194">
        <v>2.1454642723037601E-2</v>
      </c>
      <c r="G23" s="194">
        <v>2.1633938185181299E-2</v>
      </c>
      <c r="H23" s="194">
        <v>8.2784828909739892E-3</v>
      </c>
      <c r="I23" s="194">
        <v>7.8481386731255598E-3</v>
      </c>
      <c r="J23" s="194">
        <v>2.2941032464917199E-2</v>
      </c>
      <c r="K23" s="194">
        <v>3.7710189574808498E-2</v>
      </c>
      <c r="L23" s="194">
        <v>3.2135826771653497E-2</v>
      </c>
      <c r="M23" s="194">
        <v>4.11287311025713E-2</v>
      </c>
      <c r="N23" s="194">
        <v>4.1568287658442803E-2</v>
      </c>
      <c r="O23" s="194">
        <v>1.76162366518538E-2</v>
      </c>
      <c r="P23" s="194">
        <v>3.3504916752458397E-2</v>
      </c>
      <c r="Q23" s="194">
        <v>1.6496757658518199E-2</v>
      </c>
      <c r="R23" s="194">
        <v>4.4098807642068499E-2</v>
      </c>
      <c r="S23" s="194">
        <v>3.1420109998589803E-2</v>
      </c>
      <c r="T23" s="194">
        <v>2.12306272399286E-2</v>
      </c>
      <c r="U23" s="194">
        <v>9.3627165526277492E-3</v>
      </c>
      <c r="V23" s="194">
        <v>1.6726653104515501E-2</v>
      </c>
      <c r="W23" s="194">
        <v>8.7677275696634704E-3</v>
      </c>
      <c r="X23" s="194">
        <v>2.1976227208540901E-2</v>
      </c>
      <c r="Y23" s="194">
        <v>2.8200125486690701E-2</v>
      </c>
      <c r="Z23" s="194">
        <v>2.14192622510814E-2</v>
      </c>
      <c r="AA23" s="194">
        <v>3.8245840736553099E-2</v>
      </c>
      <c r="AB23" s="194">
        <v>2.3375311225778499E-2</v>
      </c>
      <c r="AC23" s="194">
        <v>3.4094448670852602E-2</v>
      </c>
      <c r="AD23" s="194">
        <v>1.7313623195242701E-2</v>
      </c>
      <c r="AE23" s="194">
        <v>1.7478714707111501E-2</v>
      </c>
      <c r="AF23" s="194">
        <v>1.8598698206430599E-2</v>
      </c>
      <c r="AG23" s="194">
        <v>3.0789878922680099E-2</v>
      </c>
      <c r="AH23" s="194">
        <v>2.2159746677626199E-2</v>
      </c>
      <c r="AI23" s="194">
        <v>2.3427604510635001E-2</v>
      </c>
      <c r="AJ23" s="194">
        <v>2.3723584085435099E-2</v>
      </c>
      <c r="AK23" s="194">
        <v>1.27801348132779E-2</v>
      </c>
      <c r="AL23" s="194">
        <v>1.13046825992963E-2</v>
      </c>
      <c r="AM23" s="194">
        <v>2.4035637802817399E-3</v>
      </c>
      <c r="AN23" s="194">
        <v>4.8560887700585302E-2</v>
      </c>
      <c r="AO23" s="194">
        <v>6.0772027211460902E-3</v>
      </c>
      <c r="AP23" s="194">
        <v>1.29576127686571E-2</v>
      </c>
      <c r="AQ23" s="194">
        <v>4.6015477933486698E-3</v>
      </c>
      <c r="AR23" s="194">
        <v>4.8128621391658397E-2</v>
      </c>
      <c r="AS23" s="194">
        <v>6.8739056483152206E-2</v>
      </c>
      <c r="AT23" s="194">
        <v>7.2947390583948904E-2</v>
      </c>
      <c r="AU23" s="194">
        <v>8.0579199992852693E-2</v>
      </c>
      <c r="AV23" s="194">
        <v>5.0801153282601499E-2</v>
      </c>
      <c r="AW23" s="194">
        <v>2.8177533938242901E-2</v>
      </c>
      <c r="AX23" s="194">
        <v>7.7696981771092702E-3</v>
      </c>
      <c r="AY23" s="194">
        <v>2.5291093301073601E-2</v>
      </c>
      <c r="AZ23" s="194">
        <v>2.5744549470384299E-2</v>
      </c>
      <c r="BA23" s="194">
        <v>2.35228746064086E-2</v>
      </c>
      <c r="BB23" s="194">
        <v>1.3418114178161199E-2</v>
      </c>
      <c r="BC23" s="194">
        <v>1.91536072975622E-2</v>
      </c>
      <c r="BD23" s="194">
        <v>2.0346895237290299E-2</v>
      </c>
      <c r="BE23" s="194">
        <v>2.5557072061433098E-2</v>
      </c>
      <c r="BF23" s="194">
        <v>1.4265494934309999E-2</v>
      </c>
      <c r="BG23" s="194">
        <v>4.0202591216264703E-2</v>
      </c>
      <c r="BH23" s="194">
        <v>5.7654135338345899E-3</v>
      </c>
      <c r="BI23" s="194">
        <v>2.5358159177195298E-2</v>
      </c>
      <c r="BJ23" s="194">
        <v>2.0936543829675799E-2</v>
      </c>
      <c r="BK23" s="194">
        <v>1.2216674387879401E-2</v>
      </c>
      <c r="BL23" s="194">
        <v>1.5579659346308601E-2</v>
      </c>
      <c r="BM23" s="194">
        <v>1.0792904133432701E-3</v>
      </c>
      <c r="BN23" s="194">
        <v>1.2222038895097801E-2</v>
      </c>
      <c r="BO23" s="194">
        <v>2.9363488842972602E-2</v>
      </c>
      <c r="BP23" s="194">
        <v>4.3788879005484602E-2</v>
      </c>
      <c r="BQ23" s="194">
        <v>6.00710240219487E-2</v>
      </c>
      <c r="BR23" s="194">
        <v>1.73587039029365E-2</v>
      </c>
      <c r="BS23" s="194">
        <v>7.1109458603721603E-3</v>
      </c>
      <c r="BT23" s="194">
        <v>0.11688177406320099</v>
      </c>
      <c r="BU23" s="194">
        <v>7.6022067372792804E-3</v>
      </c>
      <c r="BV23" s="194">
        <v>2.9098203888034101E-2</v>
      </c>
      <c r="BW23" s="210"/>
      <c r="BX23" s="210"/>
      <c r="BY23" s="201">
        <v>0</v>
      </c>
      <c r="BZ23" s="209">
        <v>0.22042203537890401</v>
      </c>
      <c r="CA23" s="201">
        <f t="shared" si="0"/>
        <v>0</v>
      </c>
      <c r="CB23" s="198">
        <v>1.4002425323475013E-4</v>
      </c>
      <c r="CC23" s="208">
        <v>2.0200075074047782E-3</v>
      </c>
      <c r="CD23" s="208">
        <v>1.8986348942542648E-4</v>
      </c>
      <c r="CE23" s="208">
        <v>1.6300726435623306E-4</v>
      </c>
      <c r="CF23" s="208">
        <v>2.8812353829184676E-3</v>
      </c>
      <c r="CG23" s="194">
        <v>4.0250918509696342E-4</v>
      </c>
      <c r="CH23" s="194">
        <v>1.9126305033933633E-4</v>
      </c>
      <c r="CI23" s="194">
        <v>6.3920341340140097E-4</v>
      </c>
      <c r="CJ23" s="194">
        <v>2.7312187001886771E-3</v>
      </c>
      <c r="CK23" s="194">
        <v>1.1098511881067492</v>
      </c>
      <c r="CL23" s="194">
        <v>4.2795466706563545E-4</v>
      </c>
      <c r="CM23" s="194">
        <v>4.9372226231677717E-2</v>
      </c>
      <c r="CN23" s="194">
        <v>2.8388819526249512E-2</v>
      </c>
      <c r="CO23" s="194">
        <v>2.178498669532683E-2</v>
      </c>
      <c r="CP23" s="194">
        <v>6.597703367477315E-3</v>
      </c>
      <c r="CQ23" s="194">
        <v>2.5309110836079125E-3</v>
      </c>
      <c r="CR23" s="194">
        <v>1.4621710674027373E-2</v>
      </c>
      <c r="CS23" s="194">
        <v>2.220316277355893E-3</v>
      </c>
      <c r="CT23" s="194">
        <v>2.0793235361731041E-2</v>
      </c>
      <c r="CU23" s="194">
        <v>1.1183460469948532E-3</v>
      </c>
      <c r="CV23" s="194">
        <v>7.6106632972517043E-3</v>
      </c>
      <c r="CW23" s="194">
        <v>3.774557735445753E-4</v>
      </c>
      <c r="CX23" s="194">
        <v>4.3230743423469209E-4</v>
      </c>
      <c r="CY23" s="194">
        <v>1.1085252400663214E-4</v>
      </c>
      <c r="CZ23" s="194">
        <v>1.6464120908071684E-4</v>
      </c>
      <c r="DA23" s="194">
        <v>9.1553365075569516E-5</v>
      </c>
      <c r="DB23" s="194">
        <v>1.3913520578342798E-4</v>
      </c>
      <c r="DC23" s="194">
        <v>2.0710698279844395E-4</v>
      </c>
      <c r="DD23" s="194">
        <v>1.3481275550132946E-4</v>
      </c>
      <c r="DE23" s="194">
        <v>2.2834480732339667E-4</v>
      </c>
      <c r="DF23" s="194">
        <v>1.3266019453384364E-4</v>
      </c>
      <c r="DG23" s="194">
        <v>9.4394990852701637E-5</v>
      </c>
      <c r="DH23" s="194">
        <v>1.5830239317686837E-4</v>
      </c>
      <c r="DI23" s="194">
        <v>3.3835041995723962E-4</v>
      </c>
      <c r="DJ23" s="194">
        <v>1.598123909363029E-4</v>
      </c>
      <c r="DK23" s="194">
        <v>4.2058805194654467E-4</v>
      </c>
      <c r="DL23" s="214">
        <v>1.487657051415606E-3</v>
      </c>
      <c r="DM23" s="202">
        <v>0</v>
      </c>
      <c r="DN23" s="195">
        <v>9.8528451759828203E-2</v>
      </c>
      <c r="DO23" s="201">
        <f t="shared" si="1"/>
        <v>0</v>
      </c>
      <c r="DP23" s="201">
        <f t="shared" si="2"/>
        <v>0</v>
      </c>
      <c r="DQ23" s="215" t="s">
        <v>327</v>
      </c>
      <c r="DR23" s="205" t="s">
        <v>327</v>
      </c>
      <c r="DS23" s="198">
        <v>-1.05230753766319E-4</v>
      </c>
      <c r="DT23" s="197">
        <f t="shared" si="3"/>
        <v>0</v>
      </c>
      <c r="DU23" s="204">
        <f t="shared" si="4"/>
        <v>0</v>
      </c>
      <c r="DV23" s="203">
        <v>0</v>
      </c>
      <c r="DW23" s="202">
        <f t="shared" si="5"/>
        <v>0</v>
      </c>
      <c r="DX23" s="195">
        <v>0.28872344560553698</v>
      </c>
      <c r="DY23" s="201">
        <f t="shared" si="6"/>
        <v>0</v>
      </c>
      <c r="DZ23" s="201">
        <f t="shared" si="7"/>
        <v>0</v>
      </c>
      <c r="EA23" s="201">
        <f t="shared" si="8"/>
        <v>0</v>
      </c>
      <c r="EB23" s="200">
        <f t="shared" si="9"/>
        <v>0</v>
      </c>
      <c r="EC23" s="195">
        <v>9.8528451759828203E-2</v>
      </c>
      <c r="ED23" s="201">
        <f t="shared" si="10"/>
        <v>0</v>
      </c>
      <c r="EE23" s="201">
        <f t="shared" si="11"/>
        <v>0</v>
      </c>
      <c r="EF23" s="201">
        <f t="shared" si="12"/>
        <v>0</v>
      </c>
      <c r="EG23" s="200">
        <f t="shared" si="13"/>
        <v>0</v>
      </c>
      <c r="EH23" s="198">
        <v>2.9645243754765214E-2</v>
      </c>
      <c r="EI23" s="199">
        <f t="shared" si="14"/>
        <v>0</v>
      </c>
      <c r="EJ23" s="198">
        <v>2.9271501397796416E-2</v>
      </c>
      <c r="EK23" s="197">
        <f t="shared" si="15"/>
        <v>0</v>
      </c>
    </row>
    <row r="24" spans="2:141" ht="15" customHeight="1">
      <c r="B24" s="72" t="s">
        <v>50</v>
      </c>
      <c r="C24" s="57" t="s">
        <v>8</v>
      </c>
      <c r="D24" s="211"/>
      <c r="E24" s="195">
        <v>8.6621692222205796E-3</v>
      </c>
      <c r="F24" s="194">
        <v>7.1132568778681498E-3</v>
      </c>
      <c r="G24" s="194">
        <v>6.1120032529130702E-3</v>
      </c>
      <c r="H24" s="194">
        <v>4.3905873139519899E-3</v>
      </c>
      <c r="I24" s="194">
        <v>4.4473674298942199E-3</v>
      </c>
      <c r="J24" s="194">
        <v>2.4559934928018098E-3</v>
      </c>
      <c r="K24" s="194">
        <v>8.1841089783429403E-3</v>
      </c>
      <c r="L24" s="194">
        <v>1.2303149606299199E-2</v>
      </c>
      <c r="M24" s="194">
        <v>8.2410827701411508E-3</v>
      </c>
      <c r="N24" s="194">
        <v>8.3006629470081302E-3</v>
      </c>
      <c r="O24" s="194">
        <v>5.0540558466538399E-3</v>
      </c>
      <c r="P24" s="194">
        <v>7.9965403619065394E-3</v>
      </c>
      <c r="Q24" s="194">
        <v>1.20990797669819E-2</v>
      </c>
      <c r="R24" s="194">
        <v>5.4411870995314596E-3</v>
      </c>
      <c r="S24" s="194">
        <v>7.17811310111409E-3</v>
      </c>
      <c r="T24" s="194">
        <v>8.3642440017321594E-3</v>
      </c>
      <c r="U24" s="194">
        <v>5.9961420876401203E-3</v>
      </c>
      <c r="V24" s="194">
        <v>5.0423382539599697E-3</v>
      </c>
      <c r="W24" s="194">
        <v>6.0732072237870798E-3</v>
      </c>
      <c r="X24" s="194">
        <v>8.5130197011235708E-3</v>
      </c>
      <c r="Y24" s="194">
        <v>1.0571823940454E-2</v>
      </c>
      <c r="Z24" s="194">
        <v>5.6915088070255103E-3</v>
      </c>
      <c r="AA24" s="194">
        <v>5.8633500242287204E-3</v>
      </c>
      <c r="AB24" s="194">
        <v>6.9955135375696104E-3</v>
      </c>
      <c r="AC24" s="194">
        <v>1.08914677865581E-2</v>
      </c>
      <c r="AD24" s="194">
        <v>7.3955138319443401E-3</v>
      </c>
      <c r="AE24" s="194">
        <v>8.5954748189556607E-3</v>
      </c>
      <c r="AF24" s="194">
        <v>1.10346895124328E-2</v>
      </c>
      <c r="AG24" s="194">
        <v>1.15882136371752E-2</v>
      </c>
      <c r="AH24" s="194">
        <v>3.9311741571721702E-3</v>
      </c>
      <c r="AI24" s="194">
        <v>4.0021470759723102E-3</v>
      </c>
      <c r="AJ24" s="194">
        <v>1.7919219395127199E-3</v>
      </c>
      <c r="AK24" s="194">
        <v>1.1645971396763799E-3</v>
      </c>
      <c r="AL24" s="194">
        <v>1.1536214560129701E-3</v>
      </c>
      <c r="AM24" s="194">
        <v>5.0601342742773495E-4</v>
      </c>
      <c r="AN24" s="194">
        <v>1.8895287043029299E-3</v>
      </c>
      <c r="AO24" s="194">
        <v>6.75637102835145E-4</v>
      </c>
      <c r="AP24" s="194">
        <v>1.7435040780651701E-3</v>
      </c>
      <c r="AQ24" s="194">
        <v>3.30474796067768E-2</v>
      </c>
      <c r="AR24" s="194">
        <v>4.4370204102938899E-3</v>
      </c>
      <c r="AS24" s="194">
        <v>4.3723992194946099E-3</v>
      </c>
      <c r="AT24" s="194">
        <v>4.2182736934611303E-3</v>
      </c>
      <c r="AU24" s="194">
        <v>8.6884465995564202E-4</v>
      </c>
      <c r="AV24" s="194">
        <v>6.0594602259299501E-3</v>
      </c>
      <c r="AW24" s="194">
        <v>4.4805514524864601E-2</v>
      </c>
      <c r="AX24" s="194">
        <v>1.9922303018228899E-4</v>
      </c>
      <c r="AY24" s="194">
        <v>5.9636322395282002E-3</v>
      </c>
      <c r="AZ24" s="194">
        <v>6.0798936018619703E-3</v>
      </c>
      <c r="BA24" s="194">
        <v>5.5102796814224904E-3</v>
      </c>
      <c r="BB24" s="194">
        <v>7.8747937054638395E-2</v>
      </c>
      <c r="BC24" s="194">
        <v>4.4262504076968299E-3</v>
      </c>
      <c r="BD24" s="194">
        <v>1.7070710774185001E-3</v>
      </c>
      <c r="BE24" s="194">
        <v>1.6104456367478401E-3</v>
      </c>
      <c r="BF24" s="194">
        <v>2.9786417393668501E-3</v>
      </c>
      <c r="BG24" s="194">
        <v>5.9973886967875202E-3</v>
      </c>
      <c r="BH24" s="194">
        <v>1.2932330827067701E-4</v>
      </c>
      <c r="BI24" s="194">
        <v>9.9543430077679799E-3</v>
      </c>
      <c r="BJ24" s="194">
        <v>2.56191013433461E-3</v>
      </c>
      <c r="BK24" s="194">
        <v>1.16676103704466E-3</v>
      </c>
      <c r="BL24" s="194">
        <v>4.25710898963764E-3</v>
      </c>
      <c r="BM24" s="194">
        <v>6.9841943221837901E-3</v>
      </c>
      <c r="BN24" s="194">
        <v>1.0273236972445899E-4</v>
      </c>
      <c r="BO24" s="194">
        <v>9.1602230783737902E-4</v>
      </c>
      <c r="BP24" s="194">
        <v>2.3121508146264801E-2</v>
      </c>
      <c r="BQ24" s="194">
        <v>5.5856424408911899E-2</v>
      </c>
      <c r="BR24" s="194">
        <v>6.3085675018062906E-2</v>
      </c>
      <c r="BS24" s="194">
        <v>6.3493077866019099E-2</v>
      </c>
      <c r="BT24" s="194">
        <v>1.1290966978264299E-3</v>
      </c>
      <c r="BU24" s="194">
        <v>1.02154902239114E-3</v>
      </c>
      <c r="BV24" s="194">
        <v>8.7746827265540693E-3</v>
      </c>
      <c r="BW24" s="210"/>
      <c r="BX24" s="210"/>
      <c r="BY24" s="201">
        <v>0</v>
      </c>
      <c r="BZ24" s="209">
        <v>5.8946000340691897E-2</v>
      </c>
      <c r="CA24" s="201">
        <f t="shared" si="0"/>
        <v>0</v>
      </c>
      <c r="CB24" s="198">
        <v>2.2170347985489887E-5</v>
      </c>
      <c r="CC24" s="208">
        <v>1.5026611446270296E-4</v>
      </c>
      <c r="CD24" s="208">
        <v>2.0341910990835953E-4</v>
      </c>
      <c r="CE24" s="208">
        <v>2.4755456828807695E-5</v>
      </c>
      <c r="CF24" s="208">
        <v>1.7944053437063187E-4</v>
      </c>
      <c r="CG24" s="194">
        <v>6.2109593063235243E-4</v>
      </c>
      <c r="CH24" s="194">
        <v>1.8823915697244954E-5</v>
      </c>
      <c r="CI24" s="194">
        <v>1.7697031562246434E-4</v>
      </c>
      <c r="CJ24" s="194">
        <v>3.4548045612698357E-4</v>
      </c>
      <c r="CK24" s="194">
        <v>5.142712482949734E-4</v>
      </c>
      <c r="CL24" s="194">
        <v>1.0328834490128451</v>
      </c>
      <c r="CM24" s="194">
        <v>4.3823001980142053E-3</v>
      </c>
      <c r="CN24" s="194">
        <v>2.6393486393729688E-3</v>
      </c>
      <c r="CO24" s="194">
        <v>1.1705853493645393E-3</v>
      </c>
      <c r="CP24" s="194">
        <v>2.2267719037605367E-3</v>
      </c>
      <c r="CQ24" s="194">
        <v>3.6167953897587877E-3</v>
      </c>
      <c r="CR24" s="194">
        <v>4.4006939560920959E-3</v>
      </c>
      <c r="CS24" s="194">
        <v>1.2613313702196148E-3</v>
      </c>
      <c r="CT24" s="194">
        <v>1.8914658624433886E-3</v>
      </c>
      <c r="CU24" s="194">
        <v>5.4772406415358747E-4</v>
      </c>
      <c r="CV24" s="194">
        <v>7.6146374202621574E-4</v>
      </c>
      <c r="CW24" s="194">
        <v>5.5882564012200223E-5</v>
      </c>
      <c r="CX24" s="194">
        <v>6.3086986741440413E-5</v>
      </c>
      <c r="CY24" s="194">
        <v>1.7124565055234273E-5</v>
      </c>
      <c r="CZ24" s="194">
        <v>2.1007941953074389E-5</v>
      </c>
      <c r="DA24" s="194">
        <v>1.5024903520680645E-5</v>
      </c>
      <c r="DB24" s="194">
        <v>1.465249429578241E-5</v>
      </c>
      <c r="DC24" s="194">
        <v>2.4343439720544556E-5</v>
      </c>
      <c r="DD24" s="194">
        <v>2.526347651220102E-5</v>
      </c>
      <c r="DE24" s="194">
        <v>3.4063408831645047E-5</v>
      </c>
      <c r="DF24" s="194">
        <v>2.6296757959987479E-5</v>
      </c>
      <c r="DG24" s="194">
        <v>8.9746301779886214E-5</v>
      </c>
      <c r="DH24" s="194">
        <v>3.8311144001405397E-5</v>
      </c>
      <c r="DI24" s="194">
        <v>6.4963598808157744E-5</v>
      </c>
      <c r="DJ24" s="194">
        <v>4.5656104066528992E-5</v>
      </c>
      <c r="DK24" s="194">
        <v>1.2317714229391748E-4</v>
      </c>
      <c r="DL24" s="214">
        <v>2.6873380050563617E-4</v>
      </c>
      <c r="DM24" s="202">
        <v>0</v>
      </c>
      <c r="DN24" s="195">
        <v>0.13571437624364699</v>
      </c>
      <c r="DO24" s="201">
        <f t="shared" si="1"/>
        <v>0</v>
      </c>
      <c r="DP24" s="201">
        <f t="shared" si="2"/>
        <v>0</v>
      </c>
      <c r="DQ24" s="215" t="s">
        <v>327</v>
      </c>
      <c r="DR24" s="205" t="s">
        <v>327</v>
      </c>
      <c r="DS24" s="198">
        <v>5.1476685890911803E-4</v>
      </c>
      <c r="DT24" s="197">
        <f t="shared" si="3"/>
        <v>0</v>
      </c>
      <c r="DU24" s="204">
        <f t="shared" si="4"/>
        <v>0</v>
      </c>
      <c r="DV24" s="203">
        <v>0</v>
      </c>
      <c r="DW24" s="202">
        <f t="shared" si="5"/>
        <v>0</v>
      </c>
      <c r="DX24" s="195">
        <v>0.21777924234166901</v>
      </c>
      <c r="DY24" s="201">
        <f t="shared" si="6"/>
        <v>0</v>
      </c>
      <c r="DZ24" s="201">
        <f t="shared" si="7"/>
        <v>0</v>
      </c>
      <c r="EA24" s="201">
        <f t="shared" si="8"/>
        <v>0</v>
      </c>
      <c r="EB24" s="200">
        <f t="shared" si="9"/>
        <v>0</v>
      </c>
      <c r="EC24" s="195">
        <v>0.13571437624364699</v>
      </c>
      <c r="ED24" s="201">
        <f t="shared" si="10"/>
        <v>0</v>
      </c>
      <c r="EE24" s="201">
        <f t="shared" si="11"/>
        <v>0</v>
      </c>
      <c r="EF24" s="201">
        <f t="shared" si="12"/>
        <v>0</v>
      </c>
      <c r="EG24" s="200">
        <f t="shared" si="13"/>
        <v>0</v>
      </c>
      <c r="EH24" s="198">
        <v>3.3725808291403148E-2</v>
      </c>
      <c r="EI24" s="199">
        <f t="shared" si="14"/>
        <v>0</v>
      </c>
      <c r="EJ24" s="198">
        <v>3.292733932396294E-2</v>
      </c>
      <c r="EK24" s="197">
        <f t="shared" si="15"/>
        <v>0</v>
      </c>
    </row>
    <row r="25" spans="2:141" ht="15" customHeight="1">
      <c r="B25" s="72" t="s">
        <v>51</v>
      </c>
      <c r="C25" s="57" t="s">
        <v>9</v>
      </c>
      <c r="D25" s="211"/>
      <c r="E25" s="195">
        <v>9.2562481503946595E-2</v>
      </c>
      <c r="F25" s="194">
        <v>9.9063326219552703E-2</v>
      </c>
      <c r="G25" s="194">
        <v>7.0648221767299305E-2</v>
      </c>
      <c r="H25" s="194">
        <v>5.13050676843744E-2</v>
      </c>
      <c r="I25" s="194">
        <v>5.07977529066483E-2</v>
      </c>
      <c r="J25" s="194">
        <v>6.8590133381768795E-2</v>
      </c>
      <c r="K25" s="194">
        <v>9.3931996139279703E-2</v>
      </c>
      <c r="L25" s="194">
        <v>8.4370078740157506E-2</v>
      </c>
      <c r="M25" s="194">
        <v>5.6292440249532998E-2</v>
      </c>
      <c r="N25" s="194">
        <v>5.5971941616620599E-2</v>
      </c>
      <c r="O25" s="194">
        <v>7.3436360018571303E-2</v>
      </c>
      <c r="P25" s="194">
        <v>0.14472808600040701</v>
      </c>
      <c r="Q25" s="194">
        <v>0.13590674568472599</v>
      </c>
      <c r="R25" s="194">
        <v>0.150222644011552</v>
      </c>
      <c r="S25" s="194">
        <v>6.8438866168382503E-2</v>
      </c>
      <c r="T25" s="194">
        <v>0.13456574928904699</v>
      </c>
      <c r="U25" s="194">
        <v>7.6189869600482504E-2</v>
      </c>
      <c r="V25" s="194">
        <v>8.2590023125206496E-2</v>
      </c>
      <c r="W25" s="194">
        <v>7.5672752049338696E-2</v>
      </c>
      <c r="X25" s="194">
        <v>0.13823320645234399</v>
      </c>
      <c r="Y25" s="194">
        <v>0.141791365484284</v>
      </c>
      <c r="Z25" s="194">
        <v>0.133287036596619</v>
      </c>
      <c r="AA25" s="194">
        <v>0.101870457115167</v>
      </c>
      <c r="AB25" s="194">
        <v>9.25654626589206E-2</v>
      </c>
      <c r="AC25" s="194">
        <v>0.109662905209783</v>
      </c>
      <c r="AD25" s="194">
        <v>0.17000541669369401</v>
      </c>
      <c r="AE25" s="194">
        <v>0.147913505503978</v>
      </c>
      <c r="AF25" s="194">
        <v>0.103884049281362</v>
      </c>
      <c r="AG25" s="194">
        <v>4.9127267077288699E-2</v>
      </c>
      <c r="AH25" s="194">
        <v>3.7620443346817203E-2</v>
      </c>
      <c r="AI25" s="194">
        <v>4.5680531455201998E-2</v>
      </c>
      <c r="AJ25" s="194">
        <v>4.6356738215693603E-2</v>
      </c>
      <c r="AK25" s="194">
        <v>4.2403915156460803E-2</v>
      </c>
      <c r="AL25" s="194">
        <v>3.0906375833806701E-2</v>
      </c>
      <c r="AM25" s="194">
        <v>4.7782125075676099E-2</v>
      </c>
      <c r="AN25" s="194">
        <v>0.12449868441564001</v>
      </c>
      <c r="AO25" s="194">
        <v>4.2081362479894198E-2</v>
      </c>
      <c r="AP25" s="194">
        <v>1.8706155664790801E-2</v>
      </c>
      <c r="AQ25" s="194">
        <v>6.7977410583559897E-2</v>
      </c>
      <c r="AR25" s="194">
        <v>9.2446625254476195E-2</v>
      </c>
      <c r="AS25" s="194">
        <v>6.2616529154613895E-2</v>
      </c>
      <c r="AT25" s="194">
        <v>6.29372293777863E-2</v>
      </c>
      <c r="AU25" s="194">
        <v>5.4235785232320997E-2</v>
      </c>
      <c r="AV25" s="194">
        <v>0.16520300609727301</v>
      </c>
      <c r="AW25" s="194">
        <v>2.1410986846732798E-2</v>
      </c>
      <c r="AX25" s="194">
        <v>5.9219045721685397E-2</v>
      </c>
      <c r="AY25" s="194">
        <v>5.9305534553152899E-2</v>
      </c>
      <c r="AZ25" s="194">
        <v>6.05970645513704E-2</v>
      </c>
      <c r="BA25" s="194">
        <v>5.4269309131320602E-2</v>
      </c>
      <c r="BB25" s="194">
        <v>2.2812449978749601E-2</v>
      </c>
      <c r="BC25" s="194">
        <v>2.7353592095648201E-2</v>
      </c>
      <c r="BD25" s="194">
        <v>2.5730973801088599E-2</v>
      </c>
      <c r="BE25" s="194">
        <v>1.8793409400153401E-2</v>
      </c>
      <c r="BF25" s="194">
        <v>2.5100554147308801E-2</v>
      </c>
      <c r="BG25" s="194">
        <v>1.6327818987904801E-2</v>
      </c>
      <c r="BH25" s="194">
        <v>4.8141353383458603E-2</v>
      </c>
      <c r="BI25" s="194">
        <v>2.8719157058654899E-2</v>
      </c>
      <c r="BJ25" s="194">
        <v>4.05185887996845E-2</v>
      </c>
      <c r="BK25" s="194">
        <v>1.7810264065475898E-2</v>
      </c>
      <c r="BL25" s="194">
        <v>9.2407305912793006E-3</v>
      </c>
      <c r="BM25" s="194">
        <v>5.41142488169917E-2</v>
      </c>
      <c r="BN25" s="194">
        <v>1.0713740921416E-2</v>
      </c>
      <c r="BO25" s="194">
        <v>3.7841876312119098E-2</v>
      </c>
      <c r="BP25" s="194">
        <v>6.6459238173205801E-2</v>
      </c>
      <c r="BQ25" s="194">
        <v>4.1824680501506201E-2</v>
      </c>
      <c r="BR25" s="194">
        <v>7.3192395652221603E-2</v>
      </c>
      <c r="BS25" s="194">
        <v>3.7088462722725403E-2</v>
      </c>
      <c r="BT25" s="194">
        <v>0.13194466847156699</v>
      </c>
      <c r="BU25" s="194">
        <v>1.7832051280006499E-2</v>
      </c>
      <c r="BV25" s="194">
        <v>7.4634274882483406E-2</v>
      </c>
      <c r="BW25" s="210"/>
      <c r="BX25" s="210"/>
      <c r="BY25" s="201">
        <v>0</v>
      </c>
      <c r="BZ25" s="209">
        <v>0.49562778348749598</v>
      </c>
      <c r="CA25" s="201">
        <f t="shared" si="0"/>
        <v>0</v>
      </c>
      <c r="CB25" s="198">
        <v>1.3106533885893013E-3</v>
      </c>
      <c r="CC25" s="208">
        <v>1.0429974141860199E-2</v>
      </c>
      <c r="CD25" s="208">
        <v>2.8089873132796654E-3</v>
      </c>
      <c r="CE25" s="208">
        <v>2.1311466037042177E-3</v>
      </c>
      <c r="CF25" s="208">
        <v>6.3948701582383395E-3</v>
      </c>
      <c r="CG25" s="194">
        <v>6.0830602949342285E-3</v>
      </c>
      <c r="CH25" s="194">
        <v>1.086616102216728E-3</v>
      </c>
      <c r="CI25" s="194">
        <v>2.6305871076718911E-3</v>
      </c>
      <c r="CJ25" s="194">
        <v>5.4198561508051295E-3</v>
      </c>
      <c r="CK25" s="194">
        <v>4.0682881521186811E-3</v>
      </c>
      <c r="CL25" s="194">
        <v>1.5790970108644641E-3</v>
      </c>
      <c r="CM25" s="194">
        <v>1.0456458573577079</v>
      </c>
      <c r="CN25" s="194">
        <v>1.7364542826054506E-2</v>
      </c>
      <c r="CO25" s="194">
        <v>1.5512721406465858E-2</v>
      </c>
      <c r="CP25" s="194">
        <v>1.8548453421670146E-2</v>
      </c>
      <c r="CQ25" s="194">
        <v>1.3769484108837481E-2</v>
      </c>
      <c r="CR25" s="194">
        <v>1.5250349685915739E-2</v>
      </c>
      <c r="CS25" s="194">
        <v>1.9588779776357864E-2</v>
      </c>
      <c r="CT25" s="194">
        <v>1.0258477651274488E-2</v>
      </c>
      <c r="CU25" s="194">
        <v>3.5608787122711262E-3</v>
      </c>
      <c r="CV25" s="194">
        <v>4.5140857496457708E-2</v>
      </c>
      <c r="CW25" s="194">
        <v>2.2365088160787023E-3</v>
      </c>
      <c r="CX25" s="194">
        <v>2.6655813750765629E-3</v>
      </c>
      <c r="CY25" s="194">
        <v>6.0617374757616297E-4</v>
      </c>
      <c r="CZ25" s="194">
        <v>1.8836711055809287E-3</v>
      </c>
      <c r="DA25" s="194">
        <v>4.8134805442551866E-4</v>
      </c>
      <c r="DB25" s="194">
        <v>9.6804723172435843E-4</v>
      </c>
      <c r="DC25" s="194">
        <v>1.3893821371304593E-3</v>
      </c>
      <c r="DD25" s="194">
        <v>8.4097206351852838E-4</v>
      </c>
      <c r="DE25" s="194">
        <v>2.3573045590378843E-3</v>
      </c>
      <c r="DF25" s="194">
        <v>7.5488393077764618E-4</v>
      </c>
      <c r="DG25" s="194">
        <v>6.9139428033997705E-4</v>
      </c>
      <c r="DH25" s="194">
        <v>1.7384111185322424E-3</v>
      </c>
      <c r="DI25" s="194">
        <v>1.0087310248402903E-3</v>
      </c>
      <c r="DJ25" s="194">
        <v>1.8176068038882308E-3</v>
      </c>
      <c r="DK25" s="194">
        <v>1.4414252266328907E-3</v>
      </c>
      <c r="DL25" s="214">
        <v>4.0243741969449628E-3</v>
      </c>
      <c r="DM25" s="202">
        <v>0</v>
      </c>
      <c r="DN25" s="195">
        <v>0.295538264465187</v>
      </c>
      <c r="DO25" s="201">
        <f t="shared" si="1"/>
        <v>0</v>
      </c>
      <c r="DP25" s="201">
        <f t="shared" si="2"/>
        <v>0</v>
      </c>
      <c r="DQ25" s="206" t="s">
        <v>327</v>
      </c>
      <c r="DR25" s="205" t="s">
        <v>327</v>
      </c>
      <c r="DS25" s="198">
        <v>8.0650734416424803E-4</v>
      </c>
      <c r="DT25" s="197">
        <f t="shared" si="3"/>
        <v>0</v>
      </c>
      <c r="DU25" s="204">
        <f t="shared" si="4"/>
        <v>0</v>
      </c>
      <c r="DV25" s="203">
        <v>0</v>
      </c>
      <c r="DW25" s="202">
        <f t="shared" si="5"/>
        <v>0</v>
      </c>
      <c r="DX25" s="195">
        <v>0.45968243292573702</v>
      </c>
      <c r="DY25" s="201">
        <f t="shared" si="6"/>
        <v>0</v>
      </c>
      <c r="DZ25" s="201">
        <f t="shared" si="7"/>
        <v>0</v>
      </c>
      <c r="EA25" s="201">
        <f t="shared" si="8"/>
        <v>0</v>
      </c>
      <c r="EB25" s="200">
        <f t="shared" si="9"/>
        <v>0</v>
      </c>
      <c r="EC25" s="195">
        <v>0.295538264465187</v>
      </c>
      <c r="ED25" s="201">
        <f t="shared" si="10"/>
        <v>0</v>
      </c>
      <c r="EE25" s="201">
        <f t="shared" si="11"/>
        <v>0</v>
      </c>
      <c r="EF25" s="201">
        <f t="shared" si="12"/>
        <v>0</v>
      </c>
      <c r="EG25" s="200">
        <f t="shared" si="13"/>
        <v>0</v>
      </c>
      <c r="EH25" s="198">
        <v>6.8274487332936576E-2</v>
      </c>
      <c r="EI25" s="199">
        <f t="shared" si="14"/>
        <v>0</v>
      </c>
      <c r="EJ25" s="198">
        <v>5.9621813322595849E-2</v>
      </c>
      <c r="EK25" s="197">
        <f t="shared" si="15"/>
        <v>0</v>
      </c>
    </row>
    <row r="26" spans="2:141" ht="15" customHeight="1">
      <c r="B26" s="72" t="s">
        <v>52</v>
      </c>
      <c r="C26" s="57" t="s">
        <v>64</v>
      </c>
      <c r="D26" s="211"/>
      <c r="E26" s="195">
        <v>6.8179937938493999E-3</v>
      </c>
      <c r="F26" s="194">
        <v>9.2752978450877308E-3</v>
      </c>
      <c r="G26" s="194">
        <v>4.0627590343271002E-3</v>
      </c>
      <c r="H26" s="194">
        <v>2.7717285266471098E-3</v>
      </c>
      <c r="I26" s="194">
        <v>2.8326819389437301E-3</v>
      </c>
      <c r="J26" s="194">
        <v>6.9494349635549496E-4</v>
      </c>
      <c r="K26" s="194">
        <v>5.6168004755158402E-3</v>
      </c>
      <c r="L26" s="194">
        <v>1.5009842519685001E-2</v>
      </c>
      <c r="M26" s="194">
        <v>6.6843012643646301E-3</v>
      </c>
      <c r="N26" s="194">
        <v>6.6503010949425503E-3</v>
      </c>
      <c r="O26" s="194">
        <v>8.5030178417457095E-3</v>
      </c>
      <c r="P26" s="194">
        <v>3.9601883437305396E-3</v>
      </c>
      <c r="Q26" s="194">
        <v>7.8418248597451907E-3</v>
      </c>
      <c r="R26" s="194">
        <v>1.5424291084916899E-3</v>
      </c>
      <c r="S26" s="194">
        <v>2.70765759413341E-3</v>
      </c>
      <c r="T26" s="194">
        <v>1.5787952353774799E-2</v>
      </c>
      <c r="U26" s="194">
        <v>1.1568537736830101E-2</v>
      </c>
      <c r="V26" s="194">
        <v>1.8256741953993E-3</v>
      </c>
      <c r="W26" s="194">
        <v>1.23557384994697E-2</v>
      </c>
      <c r="X26" s="194">
        <v>1.60530365365638E-2</v>
      </c>
      <c r="Y26" s="194">
        <v>3.2867198982354497E-2</v>
      </c>
      <c r="Z26" s="194">
        <v>1.15121229952992E-2</v>
      </c>
      <c r="AA26" s="194">
        <v>9.89500888386367E-3</v>
      </c>
      <c r="AB26" s="194">
        <v>1.28892577490708E-2</v>
      </c>
      <c r="AC26" s="194">
        <v>1.8209231421874101E-2</v>
      </c>
      <c r="AD26" s="194">
        <v>1.3905233975052901E-2</v>
      </c>
      <c r="AE26" s="194">
        <v>1.7208275806999299E-2</v>
      </c>
      <c r="AF26" s="194">
        <v>1.4453483076107099E-2</v>
      </c>
      <c r="AG26" s="194">
        <v>5.4706470167740703E-3</v>
      </c>
      <c r="AH26" s="194">
        <v>4.5280933356219299E-3</v>
      </c>
      <c r="AI26" s="194">
        <v>5.0411263968913698E-4</v>
      </c>
      <c r="AJ26" s="194">
        <v>5.1053209097329298E-4</v>
      </c>
      <c r="AK26" s="194">
        <v>5.2325714690337896E-4</v>
      </c>
      <c r="AL26" s="194">
        <v>5.1287021556702399E-4</v>
      </c>
      <c r="AM26" s="194">
        <v>5.9637296803983001E-4</v>
      </c>
      <c r="AN26" s="194">
        <v>5.21982304563684E-4</v>
      </c>
      <c r="AO26" s="194">
        <v>5.4498254113706003E-4</v>
      </c>
      <c r="AP26" s="194">
        <v>4.6097882692298898E-4</v>
      </c>
      <c r="AQ26" s="194">
        <v>6.2748379000209203E-4</v>
      </c>
      <c r="AR26" s="194">
        <v>7.8300360181656804E-4</v>
      </c>
      <c r="AS26" s="194">
        <v>4.5818804571531603E-4</v>
      </c>
      <c r="AT26" s="194">
        <v>2.2702514669669299E-4</v>
      </c>
      <c r="AU26" s="194">
        <v>2.2111984919179599E-4</v>
      </c>
      <c r="AV26" s="194">
        <v>2.7414094625892102E-4</v>
      </c>
      <c r="AW26" s="194">
        <v>2.5321797847647202E-4</v>
      </c>
      <c r="AX26" s="194">
        <v>1.4941727263671699E-4</v>
      </c>
      <c r="AY26" s="194">
        <v>2.8447754423105999E-3</v>
      </c>
      <c r="AZ26" s="194">
        <v>2.89744929463734E-3</v>
      </c>
      <c r="BA26" s="194">
        <v>2.6393776625300998E-3</v>
      </c>
      <c r="BB26" s="194">
        <v>2.8701848509435699E-4</v>
      </c>
      <c r="BC26" s="194">
        <v>1.03907897313886E-2</v>
      </c>
      <c r="BD26" s="194">
        <v>5.6469438953410701E-3</v>
      </c>
      <c r="BE26" s="194">
        <v>7.1722831959769202E-3</v>
      </c>
      <c r="BF26" s="194">
        <v>8.2802242177567008E-3</v>
      </c>
      <c r="BG26" s="194">
        <v>1.60695582306269E-3</v>
      </c>
      <c r="BH26" s="194">
        <v>1.23308270676692E-4</v>
      </c>
      <c r="BI26" s="194">
        <v>2.59154122064283E-2</v>
      </c>
      <c r="BJ26" s="194">
        <v>1.779598143787E-3</v>
      </c>
      <c r="BK26" s="194">
        <v>7.7212127451485E-5</v>
      </c>
      <c r="BL26" s="194">
        <v>5.1323230134553499E-3</v>
      </c>
      <c r="BM26" s="194">
        <v>9.7416877481822095E-3</v>
      </c>
      <c r="BN26" s="194">
        <v>1.2608063557092701E-4</v>
      </c>
      <c r="BO26" s="194">
        <v>6.1966214941940295E-4</v>
      </c>
      <c r="BP26" s="194">
        <v>6.8903535787872396E-3</v>
      </c>
      <c r="BQ26" s="194">
        <v>4.3195896389842999E-3</v>
      </c>
      <c r="BR26" s="194">
        <v>3.5943129440347199E-3</v>
      </c>
      <c r="BS26" s="194">
        <v>2.07402587594188E-3</v>
      </c>
      <c r="BT26" s="194">
        <v>2.5973359935347798E-4</v>
      </c>
      <c r="BU26" s="194">
        <v>4.5686606942067602E-3</v>
      </c>
      <c r="BV26" s="194">
        <v>1.33226796324473E-2</v>
      </c>
      <c r="BW26" s="210"/>
      <c r="BX26" s="210"/>
      <c r="BY26" s="201">
        <v>0</v>
      </c>
      <c r="BZ26" s="209">
        <v>2.5234610030981899E-2</v>
      </c>
      <c r="CA26" s="201">
        <f t="shared" si="0"/>
        <v>0</v>
      </c>
      <c r="CB26" s="198">
        <v>6.2035288951830052E-6</v>
      </c>
      <c r="CC26" s="208">
        <v>4.633533974364352E-5</v>
      </c>
      <c r="CD26" s="208">
        <v>7.6123657347855991E-6</v>
      </c>
      <c r="CE26" s="208">
        <v>6.4941804940756097E-6</v>
      </c>
      <c r="CF26" s="208">
        <v>2.331274612892676E-5</v>
      </c>
      <c r="CG26" s="208">
        <v>7.691639424503202E-6</v>
      </c>
      <c r="CH26" s="208">
        <v>7.2777307290653509E-6</v>
      </c>
      <c r="CI26" s="208">
        <v>1.9105028422896382E-5</v>
      </c>
      <c r="CJ26" s="208">
        <v>5.6111796232989602E-5</v>
      </c>
      <c r="CK26" s="208">
        <v>3.2297893683369609E-5</v>
      </c>
      <c r="CL26" s="208">
        <v>6.4422965166201838E-6</v>
      </c>
      <c r="CM26" s="208">
        <v>3.8972639841108874E-5</v>
      </c>
      <c r="CN26" s="208">
        <v>1.0036801137820015</v>
      </c>
      <c r="CO26" s="208">
        <v>9.2556521805483964E-4</v>
      </c>
      <c r="CP26" s="208">
        <v>2.9400811994401062E-4</v>
      </c>
      <c r="CQ26" s="208">
        <v>6.2331012579839551E-5</v>
      </c>
      <c r="CR26" s="208">
        <v>3.3826317614187653E-4</v>
      </c>
      <c r="CS26" s="208">
        <v>3.8938078093485413E-5</v>
      </c>
      <c r="CT26" s="208">
        <v>3.8092643178749353E-4</v>
      </c>
      <c r="CU26" s="208">
        <v>1.1612297593082143E-5</v>
      </c>
      <c r="CV26" s="208">
        <v>1.6631261035554096E-4</v>
      </c>
      <c r="CW26" s="208">
        <v>1.6940665798380221E-5</v>
      </c>
      <c r="CX26" s="208">
        <v>2.3114809102982965E-4</v>
      </c>
      <c r="CY26" s="208">
        <v>1.0743525555195196E-5</v>
      </c>
      <c r="CZ26" s="208">
        <v>1.3332170960446963E-5</v>
      </c>
      <c r="DA26" s="208">
        <v>1.6177947462548096E-5</v>
      </c>
      <c r="DB26" s="208">
        <v>5.3994399842999781E-6</v>
      </c>
      <c r="DC26" s="208">
        <v>2.2922919769612119E-5</v>
      </c>
      <c r="DD26" s="208">
        <v>2.1578621231576752E-5</v>
      </c>
      <c r="DE26" s="208">
        <v>1.8884046502208142E-5</v>
      </c>
      <c r="DF26" s="208">
        <v>1.2382154781269386E-5</v>
      </c>
      <c r="DG26" s="208">
        <v>9.082844285216982E-6</v>
      </c>
      <c r="DH26" s="208">
        <v>1.2549719524670583E-5</v>
      </c>
      <c r="DI26" s="208">
        <v>2.067030740578626E-4</v>
      </c>
      <c r="DJ26" s="208">
        <v>1.0276358324190479E-5</v>
      </c>
      <c r="DK26" s="208">
        <v>6.8241268482103636E-6</v>
      </c>
      <c r="DL26" s="207">
        <v>1.48810562125222E-5</v>
      </c>
      <c r="DM26" s="202">
        <v>0</v>
      </c>
      <c r="DN26" s="195">
        <v>0.27358114756065399</v>
      </c>
      <c r="DO26" s="201">
        <f t="shared" si="1"/>
        <v>0</v>
      </c>
      <c r="DP26" s="201">
        <f t="shared" si="2"/>
        <v>0</v>
      </c>
      <c r="DQ26" s="206" t="s">
        <v>327</v>
      </c>
      <c r="DR26" s="205" t="s">
        <v>327</v>
      </c>
      <c r="DS26" s="198">
        <v>4.0639488861246197E-5</v>
      </c>
      <c r="DT26" s="197">
        <f t="shared" si="3"/>
        <v>0</v>
      </c>
      <c r="DU26" s="204">
        <f t="shared" si="4"/>
        <v>0</v>
      </c>
      <c r="DV26" s="203">
        <v>0</v>
      </c>
      <c r="DW26" s="202">
        <f t="shared" si="5"/>
        <v>0</v>
      </c>
      <c r="DX26" s="195">
        <v>0.46655467831345498</v>
      </c>
      <c r="DY26" s="201">
        <f t="shared" si="6"/>
        <v>0</v>
      </c>
      <c r="DZ26" s="201">
        <f t="shared" si="7"/>
        <v>0</v>
      </c>
      <c r="EA26" s="201">
        <f t="shared" si="8"/>
        <v>0</v>
      </c>
      <c r="EB26" s="200">
        <f t="shared" si="9"/>
        <v>0</v>
      </c>
      <c r="EC26" s="195">
        <v>0.27358114756065399</v>
      </c>
      <c r="ED26" s="201">
        <f t="shared" si="10"/>
        <v>0</v>
      </c>
      <c r="EE26" s="201">
        <f t="shared" si="11"/>
        <v>0</v>
      </c>
      <c r="EF26" s="201">
        <f t="shared" si="12"/>
        <v>0</v>
      </c>
      <c r="EG26" s="200">
        <f t="shared" si="13"/>
        <v>0</v>
      </c>
      <c r="EH26" s="198">
        <v>4.1794053418444485E-2</v>
      </c>
      <c r="EI26" s="199">
        <f t="shared" si="14"/>
        <v>0</v>
      </c>
      <c r="EJ26" s="198">
        <v>4.107412829065777E-2</v>
      </c>
      <c r="EK26" s="197">
        <f t="shared" si="15"/>
        <v>0</v>
      </c>
    </row>
    <row r="27" spans="2:141" ht="15" customHeight="1">
      <c r="B27" s="72" t="s">
        <v>53</v>
      </c>
      <c r="C27" s="57" t="s">
        <v>65</v>
      </c>
      <c r="D27" s="211"/>
      <c r="E27" s="195">
        <v>6.8081753199304197E-5</v>
      </c>
      <c r="F27" s="194">
        <v>2.60281094701295E-5</v>
      </c>
      <c r="G27" s="194">
        <v>1.8694902693339E-5</v>
      </c>
      <c r="H27" s="194">
        <v>1.57618909675696E-5</v>
      </c>
      <c r="I27" s="194">
        <v>1.5645054279646699E-5</v>
      </c>
      <c r="J27" s="194">
        <v>1.9742712964644701E-5</v>
      </c>
      <c r="K27" s="194">
        <v>2.22254325624812E-5</v>
      </c>
      <c r="L27" s="194">
        <v>1.9685039370078699E-5</v>
      </c>
      <c r="M27" s="194">
        <v>2.0692170131509701E-5</v>
      </c>
      <c r="N27" s="194">
        <v>2.05830253525835E-5</v>
      </c>
      <c r="O27" s="194">
        <v>2.6530476885322002E-5</v>
      </c>
      <c r="P27" s="194">
        <v>2.42045575568242E-5</v>
      </c>
      <c r="Q27" s="194">
        <v>2.4384829608901001E-5</v>
      </c>
      <c r="R27" s="194">
        <v>2.40922713041146E-5</v>
      </c>
      <c r="S27" s="194">
        <v>2.82047666055563E-5</v>
      </c>
      <c r="T27" s="194">
        <v>3.5190370685222602E-5</v>
      </c>
      <c r="U27" s="194">
        <v>2.5996714015348501E-5</v>
      </c>
      <c r="V27" s="194">
        <v>3.4774746579034301E-5</v>
      </c>
      <c r="W27" s="194">
        <v>2.5287469356504099E-5</v>
      </c>
      <c r="X27" s="194">
        <v>3.57679609877706E-5</v>
      </c>
      <c r="Y27" s="194">
        <v>3.4379915253508898E-5</v>
      </c>
      <c r="Z27" s="194">
        <v>2.7180080262776999E-5</v>
      </c>
      <c r="AA27" s="194">
        <v>3.5535454692295301E-5</v>
      </c>
      <c r="AB27" s="194">
        <v>3.60841482336809E-5</v>
      </c>
      <c r="AC27" s="194">
        <v>4.0083607725113298E-5</v>
      </c>
      <c r="AD27" s="194">
        <v>3.1169155004207799E-5</v>
      </c>
      <c r="AE27" s="194">
        <v>3.7100601199234602E-5</v>
      </c>
      <c r="AF27" s="194">
        <v>3.4591503173770399E-5</v>
      </c>
      <c r="AG27" s="194">
        <v>1.06691186336304E-4</v>
      </c>
      <c r="AH27" s="194">
        <v>1.6903183302202599E-4</v>
      </c>
      <c r="AI27" s="194">
        <v>2.8170067947408698E-4</v>
      </c>
      <c r="AJ27" s="194">
        <v>2.7583095707956102E-4</v>
      </c>
      <c r="AK27" s="194">
        <v>2.6903411275451002E-4</v>
      </c>
      <c r="AL27" s="194">
        <v>2.6069780861280898E-4</v>
      </c>
      <c r="AM27" s="194">
        <v>4.1565388681563898E-4</v>
      </c>
      <c r="AN27" s="194">
        <v>3.0941032532960498E-4</v>
      </c>
      <c r="AO27" s="194">
        <v>2.5660085090254602E-4</v>
      </c>
      <c r="AP27" s="194">
        <v>2.7841295487428101E-4</v>
      </c>
      <c r="AQ27" s="194">
        <v>4.1832252666806099E-4</v>
      </c>
      <c r="AR27" s="194">
        <v>3.13201440726627E-4</v>
      </c>
      <c r="AS27" s="194">
        <v>3.03789523935109E-4</v>
      </c>
      <c r="AT27" s="194">
        <v>3.0300533692179501E-4</v>
      </c>
      <c r="AU27" s="194">
        <v>2.7249112728685898E-4</v>
      </c>
      <c r="AV27" s="194">
        <v>4.8210993997258597E-4</v>
      </c>
      <c r="AW27" s="194">
        <v>4.5016529506928301E-4</v>
      </c>
      <c r="AX27" s="194">
        <v>1.9922303018228899E-4</v>
      </c>
      <c r="AY27" s="194">
        <v>3.1188567972176002E-4</v>
      </c>
      <c r="AZ27" s="194">
        <v>3.2061938916069002E-4</v>
      </c>
      <c r="BA27" s="194">
        <v>2.7782922763474699E-4</v>
      </c>
      <c r="BB27" s="194">
        <v>4.80204003907867E-4</v>
      </c>
      <c r="BC27" s="194">
        <v>1.5885597956026298E-5</v>
      </c>
      <c r="BD27" s="194">
        <v>1.7400069227418299E-5</v>
      </c>
      <c r="BE27" s="194">
        <v>1.67210448980957E-5</v>
      </c>
      <c r="BF27" s="194">
        <v>1.5992707325459599E-5</v>
      </c>
      <c r="BG27" s="194">
        <v>1.4347819848774E-5</v>
      </c>
      <c r="BH27" s="194">
        <v>2.1052631578947399E-5</v>
      </c>
      <c r="BI27" s="194">
        <v>1.25853883641093E-5</v>
      </c>
      <c r="BJ27" s="194">
        <v>1.45471237911744E-5</v>
      </c>
      <c r="BK27" s="194">
        <v>1.71582505447745E-5</v>
      </c>
      <c r="BL27" s="194">
        <v>1.27458352983163E-5</v>
      </c>
      <c r="BM27" s="194">
        <v>2.49546916379948E-5</v>
      </c>
      <c r="BN27" s="194">
        <v>1.7122061620743199E-5</v>
      </c>
      <c r="BO27" s="194">
        <v>2.21752006648415E-4</v>
      </c>
      <c r="BP27" s="194">
        <v>1.2791574091749E-5</v>
      </c>
      <c r="BQ27" s="194">
        <v>6.3455510188070596E-6</v>
      </c>
      <c r="BR27" s="194">
        <v>8.5288781722857802E-6</v>
      </c>
      <c r="BS27" s="194">
        <v>2.32383851646149E-5</v>
      </c>
      <c r="BT27" s="194">
        <v>1.8197895496103599E-5</v>
      </c>
      <c r="BU27" s="194">
        <v>1.1164470190067099E-5</v>
      </c>
      <c r="BV27" s="194">
        <v>1.5640539598616199E-5</v>
      </c>
      <c r="BW27" s="210"/>
      <c r="BX27" s="210"/>
      <c r="BY27" s="201">
        <v>0</v>
      </c>
      <c r="BZ27" s="209">
        <v>0.262534135446782</v>
      </c>
      <c r="CA27" s="201">
        <f t="shared" si="0"/>
        <v>0</v>
      </c>
      <c r="CB27" s="198">
        <v>7.5666064604154265E-5</v>
      </c>
      <c r="CC27" s="208">
        <v>5.8622771893112203E-4</v>
      </c>
      <c r="CD27" s="208">
        <v>1.0242899074545367E-4</v>
      </c>
      <c r="CE27" s="208">
        <v>8.0868440387926401E-5</v>
      </c>
      <c r="CF27" s="208">
        <v>1.0069232436666492E-4</v>
      </c>
      <c r="CG27" s="208">
        <v>8.1607143044032951E-5</v>
      </c>
      <c r="CH27" s="208">
        <v>1.0166278427290255E-4</v>
      </c>
      <c r="CI27" s="208">
        <v>9.0000298242957943E-4</v>
      </c>
      <c r="CJ27" s="208">
        <v>7.2264768103201017E-4</v>
      </c>
      <c r="CK27" s="208">
        <v>3.4109146604997559E-4</v>
      </c>
      <c r="CL27" s="208">
        <v>1.2073943714026818E-4</v>
      </c>
      <c r="CM27" s="208">
        <v>2.1664513096933012E-4</v>
      </c>
      <c r="CN27" s="208">
        <v>1.8322357833195247E-3</v>
      </c>
      <c r="CO27" s="208">
        <v>1.0376974805535115</v>
      </c>
      <c r="CP27" s="208">
        <v>6.9340692181271333E-4</v>
      </c>
      <c r="CQ27" s="208">
        <v>7.3580593515536511E-4</v>
      </c>
      <c r="CR27" s="208">
        <v>5.4544966403574841E-4</v>
      </c>
      <c r="CS27" s="208">
        <v>3.7111524206442903E-4</v>
      </c>
      <c r="CT27" s="208">
        <v>4.989394730170331E-4</v>
      </c>
      <c r="CU27" s="208">
        <v>1.2761617849515355E-4</v>
      </c>
      <c r="CV27" s="208">
        <v>2.4998759102927876E-4</v>
      </c>
      <c r="CW27" s="208">
        <v>1.9089310098827702E-4</v>
      </c>
      <c r="CX27" s="208">
        <v>2.9150334793797501E-4</v>
      </c>
      <c r="CY27" s="208">
        <v>1.2754103737633941E-4</v>
      </c>
      <c r="CZ27" s="208">
        <v>1.78578126933861E-4</v>
      </c>
      <c r="DA27" s="208">
        <v>2.294609465639997E-4</v>
      </c>
      <c r="DB27" s="208">
        <v>4.5234624325055359E-5</v>
      </c>
      <c r="DC27" s="208">
        <v>2.9288163064283097E-4</v>
      </c>
      <c r="DD27" s="208">
        <v>3.0095333777612778E-4</v>
      </c>
      <c r="DE27" s="208">
        <v>1.6049494563653467E-4</v>
      </c>
      <c r="DF27" s="208">
        <v>1.4031397970187164E-4</v>
      </c>
      <c r="DG27" s="208">
        <v>1.0710182372047189E-4</v>
      </c>
      <c r="DH27" s="208">
        <v>1.7220392945444687E-4</v>
      </c>
      <c r="DI27" s="208">
        <v>3.1548764788494714E-3</v>
      </c>
      <c r="DJ27" s="208">
        <v>1.1173162845434101E-4</v>
      </c>
      <c r="DK27" s="208">
        <v>6.4592956538405322E-5</v>
      </c>
      <c r="DL27" s="207">
        <v>1.7799007799507421E-4</v>
      </c>
      <c r="DM27" s="202">
        <v>0</v>
      </c>
      <c r="DN27" s="195">
        <v>0.276965455161786</v>
      </c>
      <c r="DO27" s="201">
        <f t="shared" si="1"/>
        <v>0</v>
      </c>
      <c r="DP27" s="201">
        <f t="shared" si="2"/>
        <v>0</v>
      </c>
      <c r="DQ27" s="206" t="s">
        <v>327</v>
      </c>
      <c r="DR27" s="205" t="s">
        <v>327</v>
      </c>
      <c r="DS27" s="198">
        <v>3.6712968198323798E-5</v>
      </c>
      <c r="DT27" s="197">
        <f t="shared" si="3"/>
        <v>0</v>
      </c>
      <c r="DU27" s="204">
        <f t="shared" si="4"/>
        <v>0</v>
      </c>
      <c r="DV27" s="203">
        <v>0</v>
      </c>
      <c r="DW27" s="202">
        <f t="shared" si="5"/>
        <v>0</v>
      </c>
      <c r="DX27" s="195">
        <v>0.51513597739359795</v>
      </c>
      <c r="DY27" s="201">
        <f t="shared" si="6"/>
        <v>0</v>
      </c>
      <c r="DZ27" s="201">
        <f t="shared" si="7"/>
        <v>0</v>
      </c>
      <c r="EA27" s="201">
        <f t="shared" si="8"/>
        <v>0</v>
      </c>
      <c r="EB27" s="200">
        <f t="shared" si="9"/>
        <v>0</v>
      </c>
      <c r="EC27" s="195">
        <v>0.276965455161786</v>
      </c>
      <c r="ED27" s="201">
        <f t="shared" si="10"/>
        <v>0</v>
      </c>
      <c r="EE27" s="201">
        <f t="shared" si="11"/>
        <v>0</v>
      </c>
      <c r="EF27" s="201">
        <f t="shared" si="12"/>
        <v>0</v>
      </c>
      <c r="EG27" s="200">
        <f t="shared" si="13"/>
        <v>0</v>
      </c>
      <c r="EH27" s="198">
        <v>5.0120922600989597E-2</v>
      </c>
      <c r="EI27" s="199">
        <f t="shared" si="14"/>
        <v>0</v>
      </c>
      <c r="EJ27" s="198">
        <v>4.8636807757277432E-2</v>
      </c>
      <c r="EK27" s="197">
        <f t="shared" si="15"/>
        <v>0</v>
      </c>
    </row>
    <row r="28" spans="2:141" ht="15" customHeight="1">
      <c r="B28" s="72" t="s">
        <v>54</v>
      </c>
      <c r="C28" s="57" t="s">
        <v>66</v>
      </c>
      <c r="D28" s="211"/>
      <c r="E28" s="195">
        <v>2.0925075610562499E-4</v>
      </c>
      <c r="F28" s="194">
        <v>3.8775734738177202E-4</v>
      </c>
      <c r="G28" s="194">
        <v>1.3941231712434E-4</v>
      </c>
      <c r="H28" s="194">
        <v>1.3352573348241099E-4</v>
      </c>
      <c r="I28" s="194">
        <v>1.35011023968803E-4</v>
      </c>
      <c r="J28" s="194">
        <v>8.2919394451508007E-5</v>
      </c>
      <c r="K28" s="194">
        <v>1.4649812561001399E-4</v>
      </c>
      <c r="L28" s="194">
        <v>5.4133858267716502E-4</v>
      </c>
      <c r="M28" s="194">
        <v>1.1344177977980599E-4</v>
      </c>
      <c r="N28" s="194">
        <v>1.13578621825099E-4</v>
      </c>
      <c r="O28" s="194">
        <v>1.0612190754128801E-4</v>
      </c>
      <c r="P28" s="194">
        <v>1.7943645335459E-4</v>
      </c>
      <c r="Q28" s="194">
        <v>3.5484131361918E-4</v>
      </c>
      <c r="R28" s="194">
        <v>7.0181833798942702E-5</v>
      </c>
      <c r="S28" s="194">
        <v>5.6409533211112702E-5</v>
      </c>
      <c r="T28" s="194">
        <v>6.9804479841757E-4</v>
      </c>
      <c r="U28" s="194">
        <v>1.50780941289021E-4</v>
      </c>
      <c r="V28" s="194">
        <v>3.4774746579034301E-5</v>
      </c>
      <c r="W28" s="194">
        <v>1.60153972591193E-4</v>
      </c>
      <c r="X28" s="194">
        <v>7.3242658013542201E-4</v>
      </c>
      <c r="Y28" s="194">
        <v>2.04560495758378E-3</v>
      </c>
      <c r="Z28" s="194">
        <v>4.3352228019129301E-4</v>
      </c>
      <c r="AA28" s="194">
        <v>4.1996446454530798E-5</v>
      </c>
      <c r="AB28" s="194">
        <v>4.7270234186122003E-4</v>
      </c>
      <c r="AC28" s="194">
        <v>7.6492884742091199E-4</v>
      </c>
      <c r="AD28" s="194">
        <v>5.3408768304507497E-4</v>
      </c>
      <c r="AE28" s="194">
        <v>9.1470873108975804E-4</v>
      </c>
      <c r="AF28" s="194">
        <v>2.8249727591912499E-4</v>
      </c>
      <c r="AG28" s="194">
        <v>2.9641893535937301E-5</v>
      </c>
      <c r="AH28" s="194">
        <v>4.9321365770678202E-5</v>
      </c>
      <c r="AI28" s="194">
        <v>4.5179906387234001E-5</v>
      </c>
      <c r="AJ28" s="194">
        <v>4.6515871460162602E-5</v>
      </c>
      <c r="AK28" s="194">
        <v>5.2346003839112699E-5</v>
      </c>
      <c r="AL28" s="194">
        <v>5.8331695558804199E-5</v>
      </c>
      <c r="AM28" s="194">
        <v>5.42157243672573E-5</v>
      </c>
      <c r="AN28" s="194">
        <v>4.9600128487951899E-5</v>
      </c>
      <c r="AO28" s="194">
        <v>5.9441940232011899E-5</v>
      </c>
      <c r="AP28" s="194">
        <v>0</v>
      </c>
      <c r="AQ28" s="194">
        <v>0</v>
      </c>
      <c r="AR28" s="194">
        <v>0</v>
      </c>
      <c r="AS28" s="194">
        <v>2.2533838313867999E-5</v>
      </c>
      <c r="AT28" s="194">
        <v>2.1970175486776699E-5</v>
      </c>
      <c r="AU28" s="194">
        <v>2.2335338302201599E-5</v>
      </c>
      <c r="AV28" s="194">
        <v>1.8906272155787701E-5</v>
      </c>
      <c r="AW28" s="194">
        <v>1.4067665470915101E-5</v>
      </c>
      <c r="AX28" s="194">
        <v>4.9805757545572301E-5</v>
      </c>
      <c r="AY28" s="194">
        <v>2.83532436110691E-5</v>
      </c>
      <c r="AZ28" s="194">
        <v>2.3749584382273301E-5</v>
      </c>
      <c r="BA28" s="194">
        <v>4.6304871272457897E-5</v>
      </c>
      <c r="BB28" s="194">
        <v>0</v>
      </c>
      <c r="BC28" s="194">
        <v>4.0417787204573103E-5</v>
      </c>
      <c r="BD28" s="194">
        <v>1.2490763981110999E-4</v>
      </c>
      <c r="BE28" s="194">
        <v>2.1005812653232699E-4</v>
      </c>
      <c r="BF28" s="194">
        <v>0</v>
      </c>
      <c r="BG28" s="194">
        <v>0</v>
      </c>
      <c r="BH28" s="194">
        <v>0</v>
      </c>
      <c r="BI28" s="194">
        <v>0</v>
      </c>
      <c r="BJ28" s="194">
        <v>0</v>
      </c>
      <c r="BK28" s="194">
        <v>0</v>
      </c>
      <c r="BL28" s="194">
        <v>0</v>
      </c>
      <c r="BM28" s="194">
        <v>0</v>
      </c>
      <c r="BN28" s="194">
        <v>0</v>
      </c>
      <c r="BO28" s="194">
        <v>1.2227447095566801E-4</v>
      </c>
      <c r="BP28" s="194">
        <v>0</v>
      </c>
      <c r="BQ28" s="194">
        <v>0</v>
      </c>
      <c r="BR28" s="194">
        <v>0</v>
      </c>
      <c r="BS28" s="194">
        <v>0</v>
      </c>
      <c r="BT28" s="194">
        <v>0</v>
      </c>
      <c r="BU28" s="194">
        <v>0</v>
      </c>
      <c r="BV28" s="194">
        <v>0</v>
      </c>
      <c r="BW28" s="210"/>
      <c r="BX28" s="210"/>
      <c r="BY28" s="201">
        <v>0</v>
      </c>
      <c r="BZ28" s="209">
        <v>0.102952697756258</v>
      </c>
      <c r="CA28" s="201">
        <f t="shared" si="0"/>
        <v>0</v>
      </c>
      <c r="CB28" s="198">
        <v>3.2275001215346195E-5</v>
      </c>
      <c r="CC28" s="208">
        <v>2.6522642017184747E-5</v>
      </c>
      <c r="CD28" s="208">
        <v>2.3541270643184456E-5</v>
      </c>
      <c r="CE28" s="208">
        <v>1.94413529106043E-5</v>
      </c>
      <c r="CF28" s="208">
        <v>1.7710182072695772E-5</v>
      </c>
      <c r="CG28" s="208">
        <v>1.562483883264551E-5</v>
      </c>
      <c r="CH28" s="208">
        <v>1.2065824069349099E-5</v>
      </c>
      <c r="CI28" s="208">
        <v>1.6740900505686944E-5</v>
      </c>
      <c r="CJ28" s="208">
        <v>2.5423948125322489E-5</v>
      </c>
      <c r="CK28" s="208">
        <v>1.437132055110368E-5</v>
      </c>
      <c r="CL28" s="208">
        <v>1.3138485664154824E-5</v>
      </c>
      <c r="CM28" s="208">
        <v>1.7700435282129161E-5</v>
      </c>
      <c r="CN28" s="208">
        <v>2.3094817712362409E-4</v>
      </c>
      <c r="CO28" s="208">
        <v>5.6994090595509632E-4</v>
      </c>
      <c r="CP28" s="208">
        <v>1.0034568750684552</v>
      </c>
      <c r="CQ28" s="208">
        <v>2.0472214491743157E-5</v>
      </c>
      <c r="CR28" s="208">
        <v>1.8128200186121916E-4</v>
      </c>
      <c r="CS28" s="208">
        <v>2.4960561708695903E-4</v>
      </c>
      <c r="CT28" s="208">
        <v>8.0928455102314973E-5</v>
      </c>
      <c r="CU28" s="208">
        <v>3.3067775024779468E-5</v>
      </c>
      <c r="CV28" s="208">
        <v>5.2766191300468382E-5</v>
      </c>
      <c r="CW28" s="208">
        <v>2.4486020962501516E-5</v>
      </c>
      <c r="CX28" s="208">
        <v>4.4762040558371937E-5</v>
      </c>
      <c r="CY28" s="208">
        <v>2.929835374532226E-5</v>
      </c>
      <c r="CZ28" s="208">
        <v>1.3062884060195773E-4</v>
      </c>
      <c r="DA28" s="208">
        <v>4.3433167814627417E-5</v>
      </c>
      <c r="DB28" s="208">
        <v>7.8109451700330768E-6</v>
      </c>
      <c r="DC28" s="208">
        <v>5.1858609871478775E-5</v>
      </c>
      <c r="DD28" s="208">
        <v>6.0716127948395469E-5</v>
      </c>
      <c r="DE28" s="208">
        <v>2.3814677922147695E-4</v>
      </c>
      <c r="DF28" s="208">
        <v>3.1376278371796547E-5</v>
      </c>
      <c r="DG28" s="208">
        <v>1.016075583778785E-3</v>
      </c>
      <c r="DH28" s="208">
        <v>4.1095920510786002E-5</v>
      </c>
      <c r="DI28" s="208">
        <v>4.2012951170041342E-4</v>
      </c>
      <c r="DJ28" s="208">
        <v>1.5606099592422866E-4</v>
      </c>
      <c r="DK28" s="208">
        <v>2.5776766477517625E-3</v>
      </c>
      <c r="DL28" s="207">
        <v>8.6004900849111695E-5</v>
      </c>
      <c r="DM28" s="202">
        <v>0</v>
      </c>
      <c r="DN28" s="195">
        <v>0.243096323918466</v>
      </c>
      <c r="DO28" s="201">
        <f t="shared" si="1"/>
        <v>0</v>
      </c>
      <c r="DP28" s="201">
        <f t="shared" si="2"/>
        <v>0</v>
      </c>
      <c r="DQ28" s="206" t="s">
        <v>327</v>
      </c>
      <c r="DR28" s="205" t="s">
        <v>327</v>
      </c>
      <c r="DS28" s="198">
        <v>2.2813085051578801E-4</v>
      </c>
      <c r="DT28" s="197">
        <f t="shared" si="3"/>
        <v>0</v>
      </c>
      <c r="DU28" s="204">
        <f t="shared" si="4"/>
        <v>0</v>
      </c>
      <c r="DV28" s="203">
        <v>0</v>
      </c>
      <c r="DW28" s="202">
        <f t="shared" si="5"/>
        <v>0</v>
      </c>
      <c r="DX28" s="195">
        <v>0.49168535362443</v>
      </c>
      <c r="DY28" s="201">
        <f t="shared" si="6"/>
        <v>0</v>
      </c>
      <c r="DZ28" s="201">
        <f t="shared" si="7"/>
        <v>0</v>
      </c>
      <c r="EA28" s="201">
        <f t="shared" si="8"/>
        <v>0</v>
      </c>
      <c r="EB28" s="200">
        <f t="shared" si="9"/>
        <v>0</v>
      </c>
      <c r="EC28" s="195">
        <v>0.243096323918466</v>
      </c>
      <c r="ED28" s="201">
        <f t="shared" si="10"/>
        <v>0</v>
      </c>
      <c r="EE28" s="201">
        <f t="shared" si="11"/>
        <v>0</v>
      </c>
      <c r="EF28" s="201">
        <f t="shared" si="12"/>
        <v>0</v>
      </c>
      <c r="EG28" s="200">
        <f t="shared" si="13"/>
        <v>0</v>
      </c>
      <c r="EH28" s="198">
        <v>3.4530978356723523E-2</v>
      </c>
      <c r="EI28" s="199">
        <f t="shared" si="14"/>
        <v>0</v>
      </c>
      <c r="EJ28" s="198">
        <v>3.3731008591801254E-2</v>
      </c>
      <c r="EK28" s="197">
        <f t="shared" si="15"/>
        <v>0</v>
      </c>
    </row>
    <row r="29" spans="2:141" ht="15" customHeight="1">
      <c r="B29" s="72" t="s">
        <v>55</v>
      </c>
      <c r="C29" s="57" t="s">
        <v>11</v>
      </c>
      <c r="D29" s="211"/>
      <c r="E29" s="195">
        <v>3.2404464279823099E-4</v>
      </c>
      <c r="F29" s="194">
        <v>5.5581285734638804E-4</v>
      </c>
      <c r="G29" s="194">
        <v>6.7172507276099197E-4</v>
      </c>
      <c r="H29" s="194">
        <v>4.4853838296283701E-4</v>
      </c>
      <c r="I29" s="194">
        <v>4.5312712765495101E-4</v>
      </c>
      <c r="J29" s="194">
        <v>2.9219215187674201E-4</v>
      </c>
      <c r="K29" s="194">
        <v>9.4037973506742303E-4</v>
      </c>
      <c r="L29" s="194">
        <v>8.9566929133858301E-4</v>
      </c>
      <c r="M29" s="194">
        <v>1.14878059824229E-3</v>
      </c>
      <c r="N29" s="194">
        <v>1.1576091848898801E-3</v>
      </c>
      <c r="O29" s="194">
        <v>6.7652716057571105E-4</v>
      </c>
      <c r="P29" s="194">
        <v>6.6030033015016497E-4</v>
      </c>
      <c r="Q29" s="194">
        <v>4.9442344172530197E-4</v>
      </c>
      <c r="R29" s="194">
        <v>7.6362025133476399E-4</v>
      </c>
      <c r="S29" s="194">
        <v>1.1704978141305899E-3</v>
      </c>
      <c r="T29" s="194">
        <v>4.1098972226038399E-4</v>
      </c>
      <c r="U29" s="194">
        <v>4.0684857434020302E-4</v>
      </c>
      <c r="V29" s="194">
        <v>4.1729695894841199E-4</v>
      </c>
      <c r="W29" s="194">
        <v>4.0600436911276098E-4</v>
      </c>
      <c r="X29" s="194">
        <v>4.1124988934797502E-4</v>
      </c>
      <c r="Y29" s="194">
        <v>1.63304597454167E-4</v>
      </c>
      <c r="Z29" s="194">
        <v>1.7802952572118901E-4</v>
      </c>
      <c r="AA29" s="194">
        <v>1.1306735583912099E-4</v>
      </c>
      <c r="AB29" s="194">
        <v>5.1480051480051498E-4</v>
      </c>
      <c r="AC29" s="194">
        <v>7.2150493905203902E-4</v>
      </c>
      <c r="AD29" s="194">
        <v>1.6637589495489301E-4</v>
      </c>
      <c r="AE29" s="194">
        <v>4.1262648338844101E-4</v>
      </c>
      <c r="AF29" s="194">
        <v>6.2841230765682901E-4</v>
      </c>
      <c r="AG29" s="194">
        <v>3.4549491803476603E-5</v>
      </c>
      <c r="AH29" s="194">
        <v>5.1036181468003097E-5</v>
      </c>
      <c r="AI29" s="194">
        <v>3.8838866894288799E-5</v>
      </c>
      <c r="AJ29" s="194">
        <v>3.8028765088483801E-5</v>
      </c>
      <c r="AK29" s="194">
        <v>3.6723359282478301E-5</v>
      </c>
      <c r="AL29" s="194">
        <v>3.4550311984830202E-5</v>
      </c>
      <c r="AM29" s="194">
        <v>5.42157243672573E-5</v>
      </c>
      <c r="AN29" s="194">
        <v>4.2514395846815897E-5</v>
      </c>
      <c r="AO29" s="194">
        <v>3.59005777638884E-5</v>
      </c>
      <c r="AP29" s="194">
        <v>3.8795247810350599E-5</v>
      </c>
      <c r="AQ29" s="194">
        <v>1.04580631667015E-4</v>
      </c>
      <c r="AR29" s="194">
        <v>5.2200240121104602E-5</v>
      </c>
      <c r="AS29" s="194">
        <v>4.3398503419301302E-5</v>
      </c>
      <c r="AT29" s="194">
        <v>4.30249269949377E-5</v>
      </c>
      <c r="AU29" s="194">
        <v>3.7970075113742697E-5</v>
      </c>
      <c r="AV29" s="194">
        <v>6.6171952545256905E-5</v>
      </c>
      <c r="AW29" s="194">
        <v>7.0338327354575497E-5</v>
      </c>
      <c r="AX29" s="194">
        <v>4.9805757545572301E-5</v>
      </c>
      <c r="AY29" s="194">
        <v>4.7255406018448498E-5</v>
      </c>
      <c r="AZ29" s="194">
        <v>4.7499168764546602E-5</v>
      </c>
      <c r="BA29" s="194">
        <v>4.6304871272457897E-5</v>
      </c>
      <c r="BB29" s="194">
        <v>6.6235035021774806E-5</v>
      </c>
      <c r="BC29" s="194">
        <v>5.4493633494723003E-5</v>
      </c>
      <c r="BD29" s="194">
        <v>5.77930870767822E-5</v>
      </c>
      <c r="BE29" s="194">
        <v>5.4343395918810999E-5</v>
      </c>
      <c r="BF29" s="194">
        <v>5.1976298807743697E-5</v>
      </c>
      <c r="BG29" s="194">
        <v>5.7391279395095899E-5</v>
      </c>
      <c r="BH29" s="194">
        <v>7.2180451127819607E-5</v>
      </c>
      <c r="BI29" s="194">
        <v>4.9642365213986599E-5</v>
      </c>
      <c r="BJ29" s="194">
        <v>4.8490412637248099E-5</v>
      </c>
      <c r="BK29" s="194">
        <v>6.0053876906710598E-5</v>
      </c>
      <c r="BL29" s="194">
        <v>3.8237505894948803E-5</v>
      </c>
      <c r="BM29" s="194">
        <v>8.1102747823482999E-5</v>
      </c>
      <c r="BN29" s="194">
        <v>5.4479286975092098E-5</v>
      </c>
      <c r="BO29" s="194">
        <v>1.1294845198447301E-4</v>
      </c>
      <c r="BP29" s="194">
        <v>9.7166764735401395E-6</v>
      </c>
      <c r="BQ29" s="194">
        <v>2.24978627030432E-5</v>
      </c>
      <c r="BR29" s="194">
        <v>3.5333923856612497E-5</v>
      </c>
      <c r="BS29" s="194">
        <v>2.90479814557686E-5</v>
      </c>
      <c r="BT29" s="194">
        <v>8.2717706800470805E-7</v>
      </c>
      <c r="BU29" s="194">
        <v>7.9746215643336602E-7</v>
      </c>
      <c r="BV29" s="194">
        <v>1.3600469216188001E-6</v>
      </c>
      <c r="BW29" s="210"/>
      <c r="BX29" s="210"/>
      <c r="BY29" s="201">
        <v>0</v>
      </c>
      <c r="BZ29" s="209">
        <v>8.2256181461868999E-2</v>
      </c>
      <c r="CA29" s="201">
        <f t="shared" si="0"/>
        <v>0</v>
      </c>
      <c r="CB29" s="198">
        <v>2.7992779592391431E-5</v>
      </c>
      <c r="CC29" s="208">
        <v>6.2826206789019865E-5</v>
      </c>
      <c r="CD29" s="208">
        <v>3.7398394975156514E-5</v>
      </c>
      <c r="CE29" s="208">
        <v>3.2299764021822388E-5</v>
      </c>
      <c r="CF29" s="208">
        <v>3.1442632856114757E-5</v>
      </c>
      <c r="CG29" s="208">
        <v>3.0755295900558619E-5</v>
      </c>
      <c r="CH29" s="208">
        <v>2.2119238823604152E-5</v>
      </c>
      <c r="CI29" s="208">
        <v>3.0898582160145856E-5</v>
      </c>
      <c r="CJ29" s="208">
        <v>5.2661771444772845E-5</v>
      </c>
      <c r="CK29" s="208">
        <v>2.6960901237363075E-5</v>
      </c>
      <c r="CL29" s="208">
        <v>3.5857496039606497E-5</v>
      </c>
      <c r="CM29" s="208">
        <v>5.8036960861692429E-4</v>
      </c>
      <c r="CN29" s="208">
        <v>4.0481675070604004E-4</v>
      </c>
      <c r="CO29" s="208">
        <v>7.5320587180698322E-4</v>
      </c>
      <c r="CP29" s="208">
        <v>1.1602875189126031E-2</v>
      </c>
      <c r="CQ29" s="208">
        <v>1.0198770285246155</v>
      </c>
      <c r="CR29" s="208">
        <v>1.0916913841635296E-2</v>
      </c>
      <c r="CS29" s="208">
        <v>2.8745104416035436E-2</v>
      </c>
      <c r="CT29" s="208">
        <v>9.5574923558736601E-4</v>
      </c>
      <c r="CU29" s="208">
        <v>1.6104932938601135E-4</v>
      </c>
      <c r="CV29" s="208">
        <v>1.2828744761157705E-4</v>
      </c>
      <c r="CW29" s="208">
        <v>5.5552340353123939E-5</v>
      </c>
      <c r="CX29" s="208">
        <v>8.2909834672381628E-5</v>
      </c>
      <c r="CY29" s="208">
        <v>5.079326955938155E-5</v>
      </c>
      <c r="CZ29" s="208">
        <v>7.1767950448867754E-5</v>
      </c>
      <c r="DA29" s="208">
        <v>9.3974783876529704E-5</v>
      </c>
      <c r="DB29" s="208">
        <v>1.7409461108854684E-5</v>
      </c>
      <c r="DC29" s="208">
        <v>9.9549972823346136E-5</v>
      </c>
      <c r="DD29" s="208">
        <v>1.969263459560985E-4</v>
      </c>
      <c r="DE29" s="208">
        <v>1.8617289705716474E-4</v>
      </c>
      <c r="DF29" s="208">
        <v>1.860558578809773E-4</v>
      </c>
      <c r="DG29" s="208">
        <v>5.5792796642315202E-5</v>
      </c>
      <c r="DH29" s="208">
        <v>7.8526379493042934E-5</v>
      </c>
      <c r="DI29" s="208">
        <v>1.0095980243650419E-3</v>
      </c>
      <c r="DJ29" s="208">
        <v>4.7884019425405618E-5</v>
      </c>
      <c r="DK29" s="208">
        <v>3.069761845290096E-3</v>
      </c>
      <c r="DL29" s="207">
        <v>9.9899681648387488E-5</v>
      </c>
      <c r="DM29" s="202">
        <v>0</v>
      </c>
      <c r="DN29" s="195">
        <v>0.30711748272651002</v>
      </c>
      <c r="DO29" s="201">
        <f t="shared" si="1"/>
        <v>0</v>
      </c>
      <c r="DP29" s="201">
        <f t="shared" si="2"/>
        <v>0</v>
      </c>
      <c r="DQ29" s="206" t="s">
        <v>327</v>
      </c>
      <c r="DR29" s="205" t="s">
        <v>327</v>
      </c>
      <c r="DS29" s="198">
        <v>4.3132829482201899E-4</v>
      </c>
      <c r="DT29" s="197">
        <f t="shared" si="3"/>
        <v>0</v>
      </c>
      <c r="DU29" s="204">
        <f t="shared" si="4"/>
        <v>0</v>
      </c>
      <c r="DV29" s="203">
        <v>0</v>
      </c>
      <c r="DW29" s="202">
        <f t="shared" si="5"/>
        <v>0</v>
      </c>
      <c r="DX29" s="195">
        <v>0.43225687778071598</v>
      </c>
      <c r="DY29" s="201">
        <f t="shared" si="6"/>
        <v>0</v>
      </c>
      <c r="DZ29" s="201">
        <f t="shared" si="7"/>
        <v>0</v>
      </c>
      <c r="EA29" s="201">
        <f t="shared" si="8"/>
        <v>0</v>
      </c>
      <c r="EB29" s="200">
        <f t="shared" si="9"/>
        <v>0</v>
      </c>
      <c r="EC29" s="195">
        <v>0.30711748272651002</v>
      </c>
      <c r="ED29" s="201">
        <f t="shared" si="10"/>
        <v>0</v>
      </c>
      <c r="EE29" s="201">
        <f t="shared" si="11"/>
        <v>0</v>
      </c>
      <c r="EF29" s="201">
        <f t="shared" si="12"/>
        <v>0</v>
      </c>
      <c r="EG29" s="200">
        <f t="shared" si="13"/>
        <v>0</v>
      </c>
      <c r="EH29" s="198">
        <v>6.0479250734817913E-2</v>
      </c>
      <c r="EI29" s="199">
        <f t="shared" si="14"/>
        <v>0</v>
      </c>
      <c r="EJ29" s="198">
        <v>5.9149488980605402E-2</v>
      </c>
      <c r="EK29" s="197">
        <f t="shared" si="15"/>
        <v>0</v>
      </c>
    </row>
    <row r="30" spans="2:141" ht="15" customHeight="1">
      <c r="B30" s="72" t="s">
        <v>56</v>
      </c>
      <c r="C30" s="57" t="s">
        <v>10</v>
      </c>
      <c r="D30" s="211"/>
      <c r="E30" s="195">
        <v>8.0553665319447205E-3</v>
      </c>
      <c r="F30" s="194">
        <v>1.05847645178527E-2</v>
      </c>
      <c r="G30" s="194">
        <v>9.5230850377621707E-3</v>
      </c>
      <c r="H30" s="194">
        <v>9.0771604232878292E-3</v>
      </c>
      <c r="I30" s="194">
        <v>9.2056658274350493E-3</v>
      </c>
      <c r="J30" s="194">
        <v>4.6987656855854501E-3</v>
      </c>
      <c r="K30" s="194">
        <v>1.00598541740582E-2</v>
      </c>
      <c r="L30" s="194">
        <v>1.6122047244094499E-2</v>
      </c>
      <c r="M30" s="194">
        <v>7.9285092825075194E-3</v>
      </c>
      <c r="N30" s="194">
        <v>7.7677361821563004E-3</v>
      </c>
      <c r="O30" s="194">
        <v>1.6528487099555601E-2</v>
      </c>
      <c r="P30" s="194">
        <v>1.27670972926396E-2</v>
      </c>
      <c r="Q30" s="194">
        <v>1.78757618157112E-2</v>
      </c>
      <c r="R30" s="194">
        <v>9.5850577638391804E-3</v>
      </c>
      <c r="S30" s="194">
        <v>6.5435058524890696E-3</v>
      </c>
      <c r="T30" s="194">
        <v>1.1911248963113401E-2</v>
      </c>
      <c r="U30" s="194">
        <v>1.8018322484038E-2</v>
      </c>
      <c r="V30" s="194">
        <v>1.2640620381478999E-2</v>
      </c>
      <c r="W30" s="194">
        <v>1.84528283332046E-2</v>
      </c>
      <c r="X30" s="194">
        <v>1.1527572851496999E-2</v>
      </c>
      <c r="Y30" s="194">
        <v>9.8068708260634092E-3</v>
      </c>
      <c r="Z30" s="194">
        <v>6.2487004524124402E-3</v>
      </c>
      <c r="AA30" s="194">
        <v>6.4642222581166196E-3</v>
      </c>
      <c r="AB30" s="194">
        <v>8.8346022925462203E-3</v>
      </c>
      <c r="AC30" s="194">
        <v>1.5124046239781801E-2</v>
      </c>
      <c r="AD30" s="194">
        <v>8.9059542352563602E-3</v>
      </c>
      <c r="AE30" s="194">
        <v>1.2334914095158699E-2</v>
      </c>
      <c r="AF30" s="194">
        <v>1.8529515200082999E-2</v>
      </c>
      <c r="AG30" s="194">
        <v>4.5927267626939697E-3</v>
      </c>
      <c r="AH30" s="194">
        <v>3.1034081227063301E-3</v>
      </c>
      <c r="AI30" s="194">
        <v>1.3806028236014801E-3</v>
      </c>
      <c r="AJ30" s="194">
        <v>1.38552011517656E-3</v>
      </c>
      <c r="AK30" s="194">
        <v>1.5575979514452301E-3</v>
      </c>
      <c r="AL30" s="194">
        <v>6.6004557051539204E-4</v>
      </c>
      <c r="AM30" s="194">
        <v>7.1384037083555495E-4</v>
      </c>
      <c r="AN30" s="194">
        <v>1.1289934008210001E-3</v>
      </c>
      <c r="AO30" s="194">
        <v>1.8997879511775701E-3</v>
      </c>
      <c r="AP30" s="194">
        <v>5.22366601399367E-3</v>
      </c>
      <c r="AQ30" s="194">
        <v>3.3465802133444901E-3</v>
      </c>
      <c r="AR30" s="194">
        <v>5.2200240121104604E-3</v>
      </c>
      <c r="AS30" s="194">
        <v>6.7768432262447402E-4</v>
      </c>
      <c r="AT30" s="194">
        <v>4.2475672607768299E-4</v>
      </c>
      <c r="AU30" s="194">
        <v>2.9705999941928102E-4</v>
      </c>
      <c r="AV30" s="194">
        <v>6.1445384506309995E-4</v>
      </c>
      <c r="AW30" s="194">
        <v>1.7584581838643899E-3</v>
      </c>
      <c r="AX30" s="194">
        <v>3.9844606036457797E-4</v>
      </c>
      <c r="AY30" s="194">
        <v>3.28897625888402E-3</v>
      </c>
      <c r="AZ30" s="194">
        <v>3.26556785256258E-3</v>
      </c>
      <c r="BA30" s="194">
        <v>3.3802556028894198E-3</v>
      </c>
      <c r="BB30" s="194">
        <v>1.2143089753992001E-3</v>
      </c>
      <c r="BC30" s="194">
        <v>5.69991341343696E-3</v>
      </c>
      <c r="BD30" s="194">
        <v>3.1537625474695602E-3</v>
      </c>
      <c r="BE30" s="194">
        <v>2.5426438898166698E-3</v>
      </c>
      <c r="BF30" s="194">
        <v>9.0718632303669507E-3</v>
      </c>
      <c r="BG30" s="194">
        <v>2.1952164368624202E-3</v>
      </c>
      <c r="BH30" s="194">
        <v>6.6165413533834602E-4</v>
      </c>
      <c r="BI30" s="194">
        <v>1.22329974899142E-2</v>
      </c>
      <c r="BJ30" s="194">
        <v>3.6965857900462099E-3</v>
      </c>
      <c r="BK30" s="194">
        <v>7.5496302397007602E-4</v>
      </c>
      <c r="BL30" s="194">
        <v>2.2432670125036602E-3</v>
      </c>
      <c r="BM30" s="194">
        <v>8.0447687167985605E-3</v>
      </c>
      <c r="BN30" s="194">
        <v>4.5606945953434198E-4</v>
      </c>
      <c r="BO30" s="194">
        <v>9.8441311362614295E-4</v>
      </c>
      <c r="BP30" s="194">
        <v>6.83598938889731E-3</v>
      </c>
      <c r="BQ30" s="194">
        <v>3.3971772681595201E-3</v>
      </c>
      <c r="BR30" s="194">
        <v>9.0649790859723099E-3</v>
      </c>
      <c r="BS30" s="194">
        <v>5.5365452654695E-3</v>
      </c>
      <c r="BT30" s="194">
        <v>2.0447817121076401E-3</v>
      </c>
      <c r="BU30" s="194">
        <v>2.25522297839356E-3</v>
      </c>
      <c r="BV30" s="194">
        <v>1.2239402259377899E-2</v>
      </c>
      <c r="BW30" s="212"/>
      <c r="BY30" s="201">
        <v>0</v>
      </c>
      <c r="BZ30" s="209">
        <v>0.13297245310616301</v>
      </c>
      <c r="CA30" s="201">
        <f t="shared" si="0"/>
        <v>0</v>
      </c>
      <c r="CB30" s="198">
        <v>5.3269695705367014E-5</v>
      </c>
      <c r="CC30" s="208">
        <v>7.5062938021300141E-5</v>
      </c>
      <c r="CD30" s="208">
        <v>4.5344230753991691E-5</v>
      </c>
      <c r="CE30" s="208">
        <v>3.6945635309183522E-5</v>
      </c>
      <c r="CF30" s="208">
        <v>5.4544349246215977E-5</v>
      </c>
      <c r="CG30" s="208">
        <v>3.9786508735351461E-5</v>
      </c>
      <c r="CH30" s="208">
        <v>2.9940404948506512E-5</v>
      </c>
      <c r="CI30" s="208">
        <v>4.5389054681303365E-5</v>
      </c>
      <c r="CJ30" s="208">
        <v>7.8662799114750595E-5</v>
      </c>
      <c r="CK30" s="208">
        <v>4.2576108036425523E-5</v>
      </c>
      <c r="CL30" s="208">
        <v>3.2653670843549209E-5</v>
      </c>
      <c r="CM30" s="208">
        <v>1.6204998584011865E-4</v>
      </c>
      <c r="CN30" s="208">
        <v>1.8348547073184244E-3</v>
      </c>
      <c r="CO30" s="208">
        <v>3.0592688119635749E-3</v>
      </c>
      <c r="CP30" s="208">
        <v>2.9771478545538655E-3</v>
      </c>
      <c r="CQ30" s="208">
        <v>1.6111713238583882E-3</v>
      </c>
      <c r="CR30" s="208">
        <v>1.0169619608267755</v>
      </c>
      <c r="CS30" s="208">
        <v>2.0146505598909502E-3</v>
      </c>
      <c r="CT30" s="208">
        <v>3.9712389704070518E-3</v>
      </c>
      <c r="CU30" s="208">
        <v>1.6289604533267335E-4</v>
      </c>
      <c r="CV30" s="208">
        <v>1.0496396769556088E-3</v>
      </c>
      <c r="CW30" s="208">
        <v>8.5825366541955072E-5</v>
      </c>
      <c r="CX30" s="208">
        <v>1.5059691153974114E-4</v>
      </c>
      <c r="CY30" s="208">
        <v>5.6750653693986897E-5</v>
      </c>
      <c r="CZ30" s="208">
        <v>1.0271161189178644E-4</v>
      </c>
      <c r="DA30" s="208">
        <v>9.2798265613892346E-5</v>
      </c>
      <c r="DB30" s="208">
        <v>3.2955619195848287E-5</v>
      </c>
      <c r="DC30" s="208">
        <v>1.4085845334613705E-4</v>
      </c>
      <c r="DD30" s="208">
        <v>1.4370774491242322E-4</v>
      </c>
      <c r="DE30" s="208">
        <v>2.4791727224883709E-4</v>
      </c>
      <c r="DF30" s="208">
        <v>1.2598169089557493E-4</v>
      </c>
      <c r="DG30" s="208">
        <v>5.8504316683721653E-5</v>
      </c>
      <c r="DH30" s="208">
        <v>7.2406645438508559E-5</v>
      </c>
      <c r="DI30" s="208">
        <v>1.1555132268134104E-3</v>
      </c>
      <c r="DJ30" s="208">
        <v>7.3609340951398495E-5</v>
      </c>
      <c r="DK30" s="208">
        <v>4.5904976243957669E-5</v>
      </c>
      <c r="DL30" s="207">
        <v>2.7893983105013314E-4</v>
      </c>
      <c r="DM30" s="202">
        <v>0</v>
      </c>
      <c r="DN30" s="195">
        <v>0.15582184100389501</v>
      </c>
      <c r="DO30" s="201">
        <f t="shared" si="1"/>
        <v>0</v>
      </c>
      <c r="DP30" s="201">
        <f t="shared" si="2"/>
        <v>0</v>
      </c>
      <c r="DQ30" s="206" t="s">
        <v>327</v>
      </c>
      <c r="DR30" s="205" t="s">
        <v>327</v>
      </c>
      <c r="DS30" s="198">
        <v>1.0106078882229501E-2</v>
      </c>
      <c r="DT30" s="197">
        <f t="shared" si="3"/>
        <v>0</v>
      </c>
      <c r="DU30" s="204">
        <f t="shared" si="4"/>
        <v>0</v>
      </c>
      <c r="DV30" s="203">
        <v>0</v>
      </c>
      <c r="DW30" s="202">
        <f t="shared" si="5"/>
        <v>0</v>
      </c>
      <c r="DX30" s="195">
        <v>0.29220476760594999</v>
      </c>
      <c r="DY30" s="201">
        <f t="shared" si="6"/>
        <v>0</v>
      </c>
      <c r="DZ30" s="201">
        <f t="shared" si="7"/>
        <v>0</v>
      </c>
      <c r="EA30" s="201">
        <f t="shared" si="8"/>
        <v>0</v>
      </c>
      <c r="EB30" s="200">
        <f t="shared" si="9"/>
        <v>0</v>
      </c>
      <c r="EC30" s="195">
        <v>0.15582184100389501</v>
      </c>
      <c r="ED30" s="201">
        <f t="shared" si="10"/>
        <v>0</v>
      </c>
      <c r="EE30" s="201">
        <f t="shared" si="11"/>
        <v>0</v>
      </c>
      <c r="EF30" s="201">
        <f t="shared" si="12"/>
        <v>0</v>
      </c>
      <c r="EG30" s="200">
        <f t="shared" si="13"/>
        <v>0</v>
      </c>
      <c r="EH30" s="198">
        <v>3.6679996273690528E-2</v>
      </c>
      <c r="EI30" s="199">
        <f t="shared" si="14"/>
        <v>0</v>
      </c>
      <c r="EJ30" s="198">
        <v>3.4771987813587917E-2</v>
      </c>
      <c r="EK30" s="197">
        <f t="shared" si="15"/>
        <v>0</v>
      </c>
    </row>
    <row r="31" spans="2:141" ht="15" customHeight="1">
      <c r="B31" s="72" t="s">
        <v>57</v>
      </c>
      <c r="C31" s="57" t="s">
        <v>72</v>
      </c>
      <c r="D31" s="211"/>
      <c r="E31" s="195">
        <v>1.74693578292765E-3</v>
      </c>
      <c r="F31" s="194">
        <v>1.41924927622557E-3</v>
      </c>
      <c r="G31" s="194">
        <v>9.5325554818897096E-4</v>
      </c>
      <c r="H31" s="194">
        <v>5.0663220967187895E-4</v>
      </c>
      <c r="I31" s="194">
        <v>5.1165121958992601E-4</v>
      </c>
      <c r="J31" s="194">
        <v>3.3562612039896098E-4</v>
      </c>
      <c r="K31" s="194">
        <v>1.49086575377961E-3</v>
      </c>
      <c r="L31" s="194">
        <v>2.0374015748031498E-3</v>
      </c>
      <c r="M31" s="194">
        <v>1.889073414359E-3</v>
      </c>
      <c r="N31" s="194">
        <v>1.9162052638483501E-3</v>
      </c>
      <c r="O31" s="194">
        <v>4.3775286860781297E-4</v>
      </c>
      <c r="P31" s="194">
        <v>9.6366411819569502E-4</v>
      </c>
      <c r="Q31" s="194">
        <v>1.6581684134052701E-3</v>
      </c>
      <c r="R31" s="194">
        <v>5.3107745874722296E-4</v>
      </c>
      <c r="S31" s="194">
        <v>6.7691439853335197E-4</v>
      </c>
      <c r="T31" s="194">
        <v>2.0014715414396599E-3</v>
      </c>
      <c r="U31" s="194">
        <v>8.4879271260112699E-4</v>
      </c>
      <c r="V31" s="194">
        <v>2.60810599342757E-4</v>
      </c>
      <c r="W31" s="194">
        <v>8.9630030274720301E-4</v>
      </c>
      <c r="X31" s="194">
        <v>2.0738884411996002E-3</v>
      </c>
      <c r="Y31" s="194">
        <v>2.2604794279182101E-3</v>
      </c>
      <c r="Z31" s="194">
        <v>1.1864105034702201E-3</v>
      </c>
      <c r="AA31" s="194">
        <v>2.11274430625101E-3</v>
      </c>
      <c r="AB31" s="194">
        <v>1.51192581099123E-3</v>
      </c>
      <c r="AC31" s="194">
        <v>2.8062700783384E-3</v>
      </c>
      <c r="AD31" s="194">
        <v>1.7560028001694899E-3</v>
      </c>
      <c r="AE31" s="194">
        <v>2.08497845622703E-3</v>
      </c>
      <c r="AF31" s="194">
        <v>2.2369172052371499E-3</v>
      </c>
      <c r="AG31" s="194">
        <v>2.7239624183976801E-3</v>
      </c>
      <c r="AH31" s="194">
        <v>2.61844191192478E-3</v>
      </c>
      <c r="AI31" s="194">
        <v>7.7756996782239502E-4</v>
      </c>
      <c r="AJ31" s="194">
        <v>7.6481885495551503E-4</v>
      </c>
      <c r="AK31" s="194">
        <v>7.5374187698567401E-4</v>
      </c>
      <c r="AL31" s="194">
        <v>8.3952771069632803E-4</v>
      </c>
      <c r="AM31" s="194">
        <v>8.5841563581490795E-4</v>
      </c>
      <c r="AN31" s="194">
        <v>6.80230333549055E-4</v>
      </c>
      <c r="AO31" s="194">
        <v>5.4380547301365295E-4</v>
      </c>
      <c r="AP31" s="194">
        <v>7.6449458920396698E-4</v>
      </c>
      <c r="AQ31" s="194">
        <v>1.96611587533989E-2</v>
      </c>
      <c r="AR31" s="194">
        <v>7.3080336169546397E-4</v>
      </c>
      <c r="AS31" s="194">
        <v>8.1038359269503001E-4</v>
      </c>
      <c r="AT31" s="194">
        <v>6.4262763298821805E-4</v>
      </c>
      <c r="AU31" s="194">
        <v>5.7625172819680099E-4</v>
      </c>
      <c r="AV31" s="194">
        <v>1.0114855603346399E-3</v>
      </c>
      <c r="AW31" s="194">
        <v>9.5660125202222705E-4</v>
      </c>
      <c r="AX31" s="194">
        <v>5.4786333300129505E-4</v>
      </c>
      <c r="AY31" s="194">
        <v>2.5423408437925299E-3</v>
      </c>
      <c r="AZ31" s="194">
        <v>2.5768299054766499E-3</v>
      </c>
      <c r="BA31" s="194">
        <v>2.40785330616781E-3</v>
      </c>
      <c r="BB31" s="194">
        <v>1.2087893891473899E-3</v>
      </c>
      <c r="BC31" s="194">
        <v>5.4519774352118997E-3</v>
      </c>
      <c r="BD31" s="194">
        <v>5.4431145129627398E-3</v>
      </c>
      <c r="BE31" s="194">
        <v>1.4944433877673001E-3</v>
      </c>
      <c r="BF31" s="194">
        <v>2.8163157600134301E-2</v>
      </c>
      <c r="BG31" s="194">
        <v>6.02608433648507E-4</v>
      </c>
      <c r="BH31" s="194">
        <v>7.3082706766917297E-4</v>
      </c>
      <c r="BI31" s="194">
        <v>1.10681498779917E-2</v>
      </c>
      <c r="BJ31" s="194">
        <v>8.7282742747046501E-4</v>
      </c>
      <c r="BK31" s="194">
        <v>1.38981829412673E-3</v>
      </c>
      <c r="BL31" s="194">
        <v>3.1269782598535899E-3</v>
      </c>
      <c r="BM31" s="194">
        <v>2.2552802567837801E-3</v>
      </c>
      <c r="BN31" s="194">
        <v>5.65028033484526E-4</v>
      </c>
      <c r="BO31" s="194">
        <v>4.9738767846373497E-5</v>
      </c>
      <c r="BP31" s="194">
        <v>2.8829010109279402E-3</v>
      </c>
      <c r="BQ31" s="194">
        <v>3.3360292310692001E-3</v>
      </c>
      <c r="BR31" s="194">
        <v>2.5026165379821402E-3</v>
      </c>
      <c r="BS31" s="194">
        <v>1.80387964840323E-2</v>
      </c>
      <c r="BT31" s="194">
        <v>3.3004365013387899E-4</v>
      </c>
      <c r="BU31" s="194">
        <v>4.0750316193745003E-4</v>
      </c>
      <c r="BV31" s="194">
        <v>3.93971592019925E-3</v>
      </c>
      <c r="BW31" s="212"/>
      <c r="BY31" s="201">
        <v>0</v>
      </c>
      <c r="BZ31" s="209">
        <v>0.116719764628053</v>
      </c>
      <c r="CA31" s="201">
        <f t="shared" si="0"/>
        <v>0</v>
      </c>
      <c r="CB31" s="198">
        <v>7.5514674543490863E-6</v>
      </c>
      <c r="CC31" s="208">
        <v>1.1066600315046944E-5</v>
      </c>
      <c r="CD31" s="208">
        <v>9.3604812965607861E-6</v>
      </c>
      <c r="CE31" s="208">
        <v>6.9782663362887752E-6</v>
      </c>
      <c r="CF31" s="208">
        <v>7.9642824658762915E-6</v>
      </c>
      <c r="CG31" s="208">
        <v>8.411525242375492E-6</v>
      </c>
      <c r="CH31" s="208">
        <v>5.308235751744398E-6</v>
      </c>
      <c r="CI31" s="208">
        <v>6.9928675554330775E-6</v>
      </c>
      <c r="CJ31" s="208">
        <v>1.239468331319736E-5</v>
      </c>
      <c r="CK31" s="208">
        <v>7.9228436499080863E-6</v>
      </c>
      <c r="CL31" s="208">
        <v>5.8057083631401011E-6</v>
      </c>
      <c r="CM31" s="208">
        <v>1.2333284534228024E-5</v>
      </c>
      <c r="CN31" s="208">
        <v>5.6958308610545267E-5</v>
      </c>
      <c r="CO31" s="208">
        <v>3.2648385513749216E-5</v>
      </c>
      <c r="CP31" s="208">
        <v>1.1291305799378872E-5</v>
      </c>
      <c r="CQ31" s="208">
        <v>1.2037530966799325E-5</v>
      </c>
      <c r="CR31" s="208">
        <v>1.0731156448285492E-5</v>
      </c>
      <c r="CS31" s="208">
        <v>1.0060750908771607</v>
      </c>
      <c r="CT31" s="208">
        <v>3.3468000213753978E-4</v>
      </c>
      <c r="CU31" s="208">
        <v>1.3184133388077147E-5</v>
      </c>
      <c r="CV31" s="208">
        <v>2.1491258905297802E-4</v>
      </c>
      <c r="CW31" s="208">
        <v>1.556355381079542E-5</v>
      </c>
      <c r="CX31" s="208">
        <v>2.2860041395240251E-5</v>
      </c>
      <c r="CY31" s="208">
        <v>1.0374575013003256E-5</v>
      </c>
      <c r="CZ31" s="208">
        <v>4.5579917144700773E-5</v>
      </c>
      <c r="DA31" s="208">
        <v>2.9948217138472613E-5</v>
      </c>
      <c r="DB31" s="208">
        <v>1.0303529409443121E-5</v>
      </c>
      <c r="DC31" s="208">
        <v>3.0730666557768804E-5</v>
      </c>
      <c r="DD31" s="208">
        <v>3.9702535063330211E-5</v>
      </c>
      <c r="DE31" s="208">
        <v>1.3060401116018881E-4</v>
      </c>
      <c r="DF31" s="208">
        <v>2.2838863482305969E-5</v>
      </c>
      <c r="DG31" s="208">
        <v>1.0992047881758248E-5</v>
      </c>
      <c r="DH31" s="208">
        <v>2.0326608741208627E-5</v>
      </c>
      <c r="DI31" s="208">
        <v>1.3479770647559285E-4</v>
      </c>
      <c r="DJ31" s="208">
        <v>2.8644639276812841E-5</v>
      </c>
      <c r="DK31" s="208">
        <v>9.3634008526629169E-6</v>
      </c>
      <c r="DL31" s="207">
        <v>4.3187923163361969E-5</v>
      </c>
      <c r="DM31" s="202">
        <v>0</v>
      </c>
      <c r="DN31" s="195">
        <v>0.182939347724073</v>
      </c>
      <c r="DO31" s="201">
        <f t="shared" si="1"/>
        <v>0</v>
      </c>
      <c r="DP31" s="201">
        <f t="shared" si="2"/>
        <v>0</v>
      </c>
      <c r="DQ31" s="206" t="s">
        <v>327</v>
      </c>
      <c r="DR31" s="205" t="s">
        <v>327</v>
      </c>
      <c r="DS31" s="198">
        <v>8.7963879151117703E-3</v>
      </c>
      <c r="DT31" s="197">
        <f t="shared" si="3"/>
        <v>0</v>
      </c>
      <c r="DU31" s="204">
        <f t="shared" si="4"/>
        <v>0</v>
      </c>
      <c r="DV31" s="203">
        <v>0</v>
      </c>
      <c r="DW31" s="202">
        <f t="shared" si="5"/>
        <v>0</v>
      </c>
      <c r="DX31" s="195">
        <v>0.311656792585641</v>
      </c>
      <c r="DY31" s="201">
        <f t="shared" si="6"/>
        <v>0</v>
      </c>
      <c r="DZ31" s="201">
        <f t="shared" si="7"/>
        <v>0</v>
      </c>
      <c r="EA31" s="201">
        <f t="shared" si="8"/>
        <v>0</v>
      </c>
      <c r="EB31" s="200">
        <f t="shared" si="9"/>
        <v>0</v>
      </c>
      <c r="EC31" s="195">
        <v>0.182939347724073</v>
      </c>
      <c r="ED31" s="201">
        <f t="shared" si="10"/>
        <v>0</v>
      </c>
      <c r="EE31" s="201">
        <f t="shared" si="11"/>
        <v>0</v>
      </c>
      <c r="EF31" s="201">
        <f t="shared" si="12"/>
        <v>0</v>
      </c>
      <c r="EG31" s="200">
        <f t="shared" si="13"/>
        <v>0</v>
      </c>
      <c r="EH31" s="198">
        <v>1.7634033317691224E-2</v>
      </c>
      <c r="EI31" s="199">
        <f t="shared" si="14"/>
        <v>0</v>
      </c>
      <c r="EJ31" s="198">
        <v>1.7472724073205069E-2</v>
      </c>
      <c r="EK31" s="197">
        <f t="shared" si="15"/>
        <v>0</v>
      </c>
    </row>
    <row r="32" spans="2:141" ht="15" customHeight="1">
      <c r="B32" s="72" t="s">
        <v>58</v>
      </c>
      <c r="C32" s="57" t="s">
        <v>12</v>
      </c>
      <c r="D32" s="211"/>
      <c r="E32" s="195">
        <v>0</v>
      </c>
      <c r="F32" s="194">
        <v>0</v>
      </c>
      <c r="G32" s="194">
        <v>0</v>
      </c>
      <c r="H32" s="194">
        <v>0</v>
      </c>
      <c r="I32" s="194">
        <v>0</v>
      </c>
      <c r="J32" s="194">
        <v>0</v>
      </c>
      <c r="K32" s="194">
        <v>0</v>
      </c>
      <c r="L32" s="194">
        <v>0</v>
      </c>
      <c r="M32" s="194">
        <v>0</v>
      </c>
      <c r="N32" s="194">
        <v>0</v>
      </c>
      <c r="O32" s="194">
        <v>0</v>
      </c>
      <c r="P32" s="194">
        <v>0</v>
      </c>
      <c r="Q32" s="194">
        <v>0</v>
      </c>
      <c r="R32" s="194">
        <v>0</v>
      </c>
      <c r="S32" s="194">
        <v>0</v>
      </c>
      <c r="T32" s="194">
        <v>0</v>
      </c>
      <c r="U32" s="194">
        <v>0</v>
      </c>
      <c r="V32" s="194">
        <v>0</v>
      </c>
      <c r="W32" s="194">
        <v>0</v>
      </c>
      <c r="X32" s="194">
        <v>0</v>
      </c>
      <c r="Y32" s="194">
        <v>0</v>
      </c>
      <c r="Z32" s="194">
        <v>0</v>
      </c>
      <c r="AA32" s="194">
        <v>0</v>
      </c>
      <c r="AB32" s="194">
        <v>0</v>
      </c>
      <c r="AC32" s="194">
        <v>0</v>
      </c>
      <c r="AD32" s="194">
        <v>0</v>
      </c>
      <c r="AE32" s="194">
        <v>0</v>
      </c>
      <c r="AF32" s="194">
        <v>0</v>
      </c>
      <c r="AG32" s="194">
        <v>0</v>
      </c>
      <c r="AH32" s="194">
        <v>0</v>
      </c>
      <c r="AI32" s="194">
        <v>0</v>
      </c>
      <c r="AJ32" s="194">
        <v>0</v>
      </c>
      <c r="AK32" s="194">
        <v>0</v>
      </c>
      <c r="AL32" s="194">
        <v>0</v>
      </c>
      <c r="AM32" s="194">
        <v>0</v>
      </c>
      <c r="AN32" s="194">
        <v>0</v>
      </c>
      <c r="AO32" s="194">
        <v>0</v>
      </c>
      <c r="AP32" s="194">
        <v>0</v>
      </c>
      <c r="AQ32" s="194">
        <v>0</v>
      </c>
      <c r="AR32" s="194">
        <v>0</v>
      </c>
      <c r="AS32" s="194">
        <v>0</v>
      </c>
      <c r="AT32" s="194">
        <v>0</v>
      </c>
      <c r="AU32" s="194">
        <v>0</v>
      </c>
      <c r="AV32" s="194">
        <v>0</v>
      </c>
      <c r="AW32" s="194">
        <v>0</v>
      </c>
      <c r="AX32" s="194">
        <v>0</v>
      </c>
      <c r="AY32" s="194">
        <v>0</v>
      </c>
      <c r="AZ32" s="194">
        <v>0</v>
      </c>
      <c r="BA32" s="194">
        <v>0</v>
      </c>
      <c r="BB32" s="194">
        <v>0</v>
      </c>
      <c r="BC32" s="194">
        <v>0</v>
      </c>
      <c r="BD32" s="194">
        <v>0</v>
      </c>
      <c r="BE32" s="194">
        <v>0</v>
      </c>
      <c r="BF32" s="194">
        <v>0</v>
      </c>
      <c r="BG32" s="194">
        <v>0</v>
      </c>
      <c r="BH32" s="194">
        <v>0</v>
      </c>
      <c r="BI32" s="194">
        <v>0</v>
      </c>
      <c r="BJ32" s="194">
        <v>0</v>
      </c>
      <c r="BK32" s="194">
        <v>0</v>
      </c>
      <c r="BL32" s="194">
        <v>0</v>
      </c>
      <c r="BM32" s="194">
        <v>0</v>
      </c>
      <c r="BN32" s="194">
        <v>0</v>
      </c>
      <c r="BO32" s="194">
        <v>0</v>
      </c>
      <c r="BP32" s="194">
        <v>0</v>
      </c>
      <c r="BQ32" s="194">
        <v>0</v>
      </c>
      <c r="BR32" s="194">
        <v>0</v>
      </c>
      <c r="BS32" s="194">
        <v>0</v>
      </c>
      <c r="BT32" s="194">
        <v>0</v>
      </c>
      <c r="BU32" s="194">
        <v>0</v>
      </c>
      <c r="BV32" s="194">
        <v>0</v>
      </c>
      <c r="BW32" s="212"/>
      <c r="BY32" s="201">
        <v>0</v>
      </c>
      <c r="BZ32" s="209">
        <v>0.117608690762691</v>
      </c>
      <c r="CA32" s="201">
        <f t="shared" si="0"/>
        <v>0</v>
      </c>
      <c r="CB32" s="198">
        <v>5.0832247530558608E-4</v>
      </c>
      <c r="CC32" s="208">
        <v>4.0628881400426968E-4</v>
      </c>
      <c r="CD32" s="208">
        <v>2.706918637558071E-4</v>
      </c>
      <c r="CE32" s="208">
        <v>1.8305999507462373E-4</v>
      </c>
      <c r="CF32" s="208">
        <v>1.7359964795011777E-4</v>
      </c>
      <c r="CG32" s="208">
        <v>1.7652661225300164E-4</v>
      </c>
      <c r="CH32" s="208">
        <v>1.5719590912008092E-4</v>
      </c>
      <c r="CI32" s="208">
        <v>1.9171980999828001E-4</v>
      </c>
      <c r="CJ32" s="208">
        <v>3.3426355287349959E-4</v>
      </c>
      <c r="CK32" s="208">
        <v>1.6518421162643184E-4</v>
      </c>
      <c r="CL32" s="208">
        <v>1.4043999794924569E-4</v>
      </c>
      <c r="CM32" s="208">
        <v>1.7604736379033006E-4</v>
      </c>
      <c r="CN32" s="208">
        <v>1.9483383313607288E-4</v>
      </c>
      <c r="CO32" s="208">
        <v>1.9689762084068859E-4</v>
      </c>
      <c r="CP32" s="208">
        <v>2.0404213710925923E-4</v>
      </c>
      <c r="CQ32" s="208">
        <v>1.9961953951924035E-4</v>
      </c>
      <c r="CR32" s="208">
        <v>2.179395169630953E-4</v>
      </c>
      <c r="CS32" s="208">
        <v>2.0147450161858146E-4</v>
      </c>
      <c r="CT32" s="208">
        <v>1.0402860760478159</v>
      </c>
      <c r="CU32" s="208">
        <v>2.8996393212452119E-4</v>
      </c>
      <c r="CV32" s="208">
        <v>4.5470548313182038E-4</v>
      </c>
      <c r="CW32" s="208">
        <v>3.628329014245626E-4</v>
      </c>
      <c r="CX32" s="208">
        <v>4.9552999116659279E-4</v>
      </c>
      <c r="CY32" s="208">
        <v>2.9753238967334989E-4</v>
      </c>
      <c r="CZ32" s="208">
        <v>4.0703673614166162E-4</v>
      </c>
      <c r="DA32" s="208">
        <v>5.0959896980010252E-4</v>
      </c>
      <c r="DB32" s="208">
        <v>9.7528583859097522E-5</v>
      </c>
      <c r="DC32" s="208">
        <v>1.3322668245220972E-3</v>
      </c>
      <c r="DD32" s="208">
        <v>6.5590369470730275E-4</v>
      </c>
      <c r="DE32" s="208">
        <v>7.6946586693484606E-4</v>
      </c>
      <c r="DF32" s="208">
        <v>3.1859159773624891E-4</v>
      </c>
      <c r="DG32" s="208">
        <v>2.3627393741800485E-4</v>
      </c>
      <c r="DH32" s="208">
        <v>3.8824317928196588E-4</v>
      </c>
      <c r="DI32" s="208">
        <v>6.7297287143657019E-3</v>
      </c>
      <c r="DJ32" s="208">
        <v>2.6335802338940553E-4</v>
      </c>
      <c r="DK32" s="208">
        <v>1.4161654957227919E-4</v>
      </c>
      <c r="DL32" s="207">
        <v>5.5819061365425151E-4</v>
      </c>
      <c r="DM32" s="202">
        <v>0</v>
      </c>
      <c r="DN32" s="195">
        <v>0.17549896371277099</v>
      </c>
      <c r="DO32" s="201">
        <f t="shared" si="1"/>
        <v>0</v>
      </c>
      <c r="DP32" s="201">
        <f t="shared" si="2"/>
        <v>0</v>
      </c>
      <c r="DQ32" s="206" t="s">
        <v>327</v>
      </c>
      <c r="DR32" s="205" t="s">
        <v>327</v>
      </c>
      <c r="DS32" s="198">
        <v>2.67527595587219E-2</v>
      </c>
      <c r="DT32" s="197">
        <f t="shared" si="3"/>
        <v>0</v>
      </c>
      <c r="DU32" s="204">
        <f t="shared" si="4"/>
        <v>0</v>
      </c>
      <c r="DV32" s="203">
        <v>0</v>
      </c>
      <c r="DW32" s="202">
        <f t="shared" si="5"/>
        <v>0</v>
      </c>
      <c r="DX32" s="195">
        <v>0.31165909012836202</v>
      </c>
      <c r="DY32" s="201">
        <f t="shared" si="6"/>
        <v>0</v>
      </c>
      <c r="DZ32" s="201">
        <f t="shared" si="7"/>
        <v>0</v>
      </c>
      <c r="EA32" s="201">
        <f t="shared" si="8"/>
        <v>0</v>
      </c>
      <c r="EB32" s="200">
        <f t="shared" si="9"/>
        <v>0</v>
      </c>
      <c r="EC32" s="195">
        <v>0.17549896371277099</v>
      </c>
      <c r="ED32" s="201">
        <f t="shared" si="10"/>
        <v>0</v>
      </c>
      <c r="EE32" s="201">
        <f t="shared" si="11"/>
        <v>0</v>
      </c>
      <c r="EF32" s="201">
        <f t="shared" si="12"/>
        <v>0</v>
      </c>
      <c r="EG32" s="200">
        <f t="shared" si="13"/>
        <v>0</v>
      </c>
      <c r="EH32" s="198">
        <v>4.9363914303053896E-2</v>
      </c>
      <c r="EI32" s="199">
        <f t="shared" si="14"/>
        <v>0</v>
      </c>
      <c r="EJ32" s="198">
        <v>4.75375296286542E-2</v>
      </c>
      <c r="EK32" s="197">
        <f t="shared" si="15"/>
        <v>0</v>
      </c>
    </row>
    <row r="33" spans="2:141" ht="15" customHeight="1">
      <c r="B33" s="72" t="s">
        <v>59</v>
      </c>
      <c r="C33" s="57" t="s">
        <v>13</v>
      </c>
      <c r="D33" s="211"/>
      <c r="E33" s="195">
        <v>3.3040827402272101E-3</v>
      </c>
      <c r="F33" s="194">
        <v>2.0369215905934801E-3</v>
      </c>
      <c r="G33" s="194">
        <v>2.4378399097675801E-3</v>
      </c>
      <c r="H33" s="194">
        <v>2.5706518318751102E-3</v>
      </c>
      <c r="I33" s="194">
        <v>2.5787685024496101E-3</v>
      </c>
      <c r="J33" s="194">
        <v>2.2941032464917199E-3</v>
      </c>
      <c r="K33" s="194">
        <v>2.2779713167240699E-3</v>
      </c>
      <c r="L33" s="194">
        <v>2.1456692913385798E-3</v>
      </c>
      <c r="M33" s="194">
        <v>2.1035416718397102E-3</v>
      </c>
      <c r="N33" s="194">
        <v>2.0994685859635201E-3</v>
      </c>
      <c r="O33" s="194">
        <v>2.3214167274656799E-3</v>
      </c>
      <c r="P33" s="194">
        <v>2.5046876159801699E-3</v>
      </c>
      <c r="Q33" s="194">
        <v>2.4090529941207298E-3</v>
      </c>
      <c r="R33" s="194">
        <v>2.5642556588031601E-3</v>
      </c>
      <c r="S33" s="194">
        <v>2.6653504442250698E-3</v>
      </c>
      <c r="T33" s="194">
        <v>1.5360058960006201E-3</v>
      </c>
      <c r="U33" s="194">
        <v>1.09966100284924E-3</v>
      </c>
      <c r="V33" s="194">
        <v>6.9549493158068602E-4</v>
      </c>
      <c r="W33" s="194">
        <v>1.1323166834079101E-3</v>
      </c>
      <c r="X33" s="194">
        <v>1.5634192080156799E-3</v>
      </c>
      <c r="Y33" s="194">
        <v>1.66742588979518E-3</v>
      </c>
      <c r="Z33" s="194">
        <v>1.1823334914308E-3</v>
      </c>
      <c r="AA33" s="194">
        <v>1.53448554353093E-3</v>
      </c>
      <c r="AB33" s="194">
        <v>1.51914264063797E-3</v>
      </c>
      <c r="AC33" s="194">
        <v>1.8150358623027899E-3</v>
      </c>
      <c r="AD33" s="194">
        <v>1.3154225821370401E-3</v>
      </c>
      <c r="AE33" s="194">
        <v>1.6186785142508701E-3</v>
      </c>
      <c r="AF33" s="194">
        <v>1.6027396470513599E-3</v>
      </c>
      <c r="AG33" s="194">
        <v>3.9673024394787596E-3</v>
      </c>
      <c r="AH33" s="194">
        <v>3.9370535252772803E-3</v>
      </c>
      <c r="AI33" s="194">
        <v>5.4861088433087899E-3</v>
      </c>
      <c r="AJ33" s="194">
        <v>5.5513836349982797E-3</v>
      </c>
      <c r="AK33" s="194">
        <v>5.4421583758779901E-3</v>
      </c>
      <c r="AL33" s="194">
        <v>3.8875831563190701E-3</v>
      </c>
      <c r="AM33" s="194">
        <v>2.7288581264852899E-3</v>
      </c>
      <c r="AN33" s="194">
        <v>2.6477020969044801E-3</v>
      </c>
      <c r="AO33" s="194">
        <v>8.9109942282464601E-3</v>
      </c>
      <c r="AP33" s="194">
        <v>3.2953139904791898E-3</v>
      </c>
      <c r="AQ33" s="194">
        <v>9.0985149550303294E-3</v>
      </c>
      <c r="AR33" s="194">
        <v>3.3408153677506902E-3</v>
      </c>
      <c r="AS33" s="194">
        <v>6.0006776843226197E-3</v>
      </c>
      <c r="AT33" s="194">
        <v>6.0848231858585296E-3</v>
      </c>
      <c r="AU33" s="194">
        <v>5.6586579588627697E-3</v>
      </c>
      <c r="AV33" s="194">
        <v>7.5246963180035003E-3</v>
      </c>
      <c r="AW33" s="194">
        <v>5.6974045157206204E-3</v>
      </c>
      <c r="AX33" s="194">
        <v>1.88763821097719E-2</v>
      </c>
      <c r="AY33" s="194">
        <v>5.13193709360351E-3</v>
      </c>
      <c r="AZ33" s="194">
        <v>4.9517883437039901E-3</v>
      </c>
      <c r="BA33" s="194">
        <v>5.8344137803296899E-3</v>
      </c>
      <c r="BB33" s="194">
        <v>3.2786342335778501E-3</v>
      </c>
      <c r="BC33" s="194">
        <v>2.4325073224563199E-3</v>
      </c>
      <c r="BD33" s="194">
        <v>1.4584986598839499E-3</v>
      </c>
      <c r="BE33" s="194">
        <v>1.0137133469470499E-3</v>
      </c>
      <c r="BF33" s="194">
        <v>1.9671030010315299E-3</v>
      </c>
      <c r="BG33" s="194">
        <v>5.9830408769387501E-3</v>
      </c>
      <c r="BH33" s="194">
        <v>1.40751879699248E-3</v>
      </c>
      <c r="BI33" s="194">
        <v>4.8929193206686998E-3</v>
      </c>
      <c r="BJ33" s="194">
        <v>2.1303454618630999E-3</v>
      </c>
      <c r="BK33" s="194">
        <v>4.20377138346974E-4</v>
      </c>
      <c r="BL33" s="194">
        <v>2.3664767537207201E-3</v>
      </c>
      <c r="BM33" s="194">
        <v>1.25085391835449E-3</v>
      </c>
      <c r="BN33" s="194">
        <v>6.6464730109612295E-4</v>
      </c>
      <c r="BO33" s="194">
        <v>1.5646987385004999E-3</v>
      </c>
      <c r="BP33" s="194">
        <v>4.0128643876673501E-3</v>
      </c>
      <c r="BQ33" s="194">
        <v>3.5448555464153999E-3</v>
      </c>
      <c r="BR33" s="194">
        <v>2.7804142841651599E-3</v>
      </c>
      <c r="BS33" s="194">
        <v>2.8525117789564799E-3</v>
      </c>
      <c r="BT33" s="194">
        <v>2.9803189760209598E-3</v>
      </c>
      <c r="BU33" s="194">
        <v>6.1851164852971896E-3</v>
      </c>
      <c r="BV33" s="194">
        <v>4.1988048587676303E-3</v>
      </c>
      <c r="BW33" s="212"/>
      <c r="BY33" s="201">
        <v>0</v>
      </c>
      <c r="BZ33" s="209">
        <v>0.30587325781584102</v>
      </c>
      <c r="CA33" s="201">
        <f t="shared" si="0"/>
        <v>0</v>
      </c>
      <c r="CB33" s="198">
        <v>1.7521974942879765E-3</v>
      </c>
      <c r="CC33" s="208">
        <v>1.2240238217463555E-3</v>
      </c>
      <c r="CD33" s="208">
        <v>4.3438709028024592E-3</v>
      </c>
      <c r="CE33" s="208">
        <v>6.4229321314297422E-3</v>
      </c>
      <c r="CF33" s="208">
        <v>4.8294227116005865E-3</v>
      </c>
      <c r="CG33" s="208">
        <v>1.8272643916637753E-3</v>
      </c>
      <c r="CH33" s="208">
        <v>9.6812541071553679E-4</v>
      </c>
      <c r="CI33" s="208">
        <v>1.0701445248877638E-3</v>
      </c>
      <c r="CJ33" s="208">
        <v>3.4333070063480866E-3</v>
      </c>
      <c r="CK33" s="208">
        <v>4.4431039812964594E-3</v>
      </c>
      <c r="CL33" s="208">
        <v>1.0107997342012058E-2</v>
      </c>
      <c r="CM33" s="208">
        <v>2.3562695186084182E-3</v>
      </c>
      <c r="CN33" s="208">
        <v>8.5885719614622403E-4</v>
      </c>
      <c r="CO33" s="208">
        <v>1.394701510199487E-3</v>
      </c>
      <c r="CP33" s="208">
        <v>2.7742102408794063E-3</v>
      </c>
      <c r="CQ33" s="208">
        <v>1.6683187042665709E-3</v>
      </c>
      <c r="CR33" s="208">
        <v>2.2166668407590682E-3</v>
      </c>
      <c r="CS33" s="208">
        <v>2.2166558654937592E-3</v>
      </c>
      <c r="CT33" s="208">
        <v>1.0050352032275529E-3</v>
      </c>
      <c r="CU33" s="208">
        <v>1.0170403496793592</v>
      </c>
      <c r="CV33" s="208">
        <v>1.8628475631018947E-3</v>
      </c>
      <c r="CW33" s="208">
        <v>3.3007672762158913E-3</v>
      </c>
      <c r="CX33" s="208">
        <v>1.7962447538299572E-3</v>
      </c>
      <c r="CY33" s="208">
        <v>1.8696651581826536E-3</v>
      </c>
      <c r="CZ33" s="208">
        <v>2.5862658920994424E-3</v>
      </c>
      <c r="DA33" s="208">
        <v>5.9224415023592441E-3</v>
      </c>
      <c r="DB33" s="208">
        <v>4.8377661688022301E-4</v>
      </c>
      <c r="DC33" s="208">
        <v>1.3113305339062101E-3</v>
      </c>
      <c r="DD33" s="208">
        <v>7.0039373580358848E-3</v>
      </c>
      <c r="DE33" s="208">
        <v>2.902868882651627E-3</v>
      </c>
      <c r="DF33" s="208">
        <v>5.8788887776840843E-3</v>
      </c>
      <c r="DG33" s="208">
        <v>1.9738895207034863E-3</v>
      </c>
      <c r="DH33" s="208">
        <v>1.5472297856946858E-2</v>
      </c>
      <c r="DI33" s="208">
        <v>2.3414809964703875E-3</v>
      </c>
      <c r="DJ33" s="208">
        <v>3.0520408781794252E-3</v>
      </c>
      <c r="DK33" s="208">
        <v>4.6629308395799547E-2</v>
      </c>
      <c r="DL33" s="207">
        <v>2.0971617458756392E-3</v>
      </c>
      <c r="DM33" s="202">
        <v>0</v>
      </c>
      <c r="DN33" s="195">
        <v>0.25523085623045699</v>
      </c>
      <c r="DO33" s="201">
        <f t="shared" si="1"/>
        <v>0</v>
      </c>
      <c r="DP33" s="201">
        <f t="shared" si="2"/>
        <v>0</v>
      </c>
      <c r="DQ33" s="206" t="s">
        <v>327</v>
      </c>
      <c r="DR33" s="205" t="s">
        <v>327</v>
      </c>
      <c r="DS33" s="198">
        <v>8.9832902986668704E-3</v>
      </c>
      <c r="DT33" s="197">
        <f t="shared" si="3"/>
        <v>0</v>
      </c>
      <c r="DU33" s="204">
        <f t="shared" si="4"/>
        <v>0</v>
      </c>
      <c r="DV33" s="203">
        <v>0</v>
      </c>
      <c r="DW33" s="202">
        <f t="shared" si="5"/>
        <v>0</v>
      </c>
      <c r="DX33" s="195">
        <v>0.46136318275563798</v>
      </c>
      <c r="DY33" s="201">
        <f t="shared" si="6"/>
        <v>0</v>
      </c>
      <c r="DZ33" s="201">
        <f t="shared" si="7"/>
        <v>0</v>
      </c>
      <c r="EA33" s="201">
        <f t="shared" si="8"/>
        <v>0</v>
      </c>
      <c r="EB33" s="200">
        <f t="shared" si="9"/>
        <v>0</v>
      </c>
      <c r="EC33" s="195">
        <v>0.25523085623045699</v>
      </c>
      <c r="ED33" s="201">
        <f t="shared" si="10"/>
        <v>0</v>
      </c>
      <c r="EE33" s="201">
        <f t="shared" si="11"/>
        <v>0</v>
      </c>
      <c r="EF33" s="201">
        <f t="shared" si="12"/>
        <v>0</v>
      </c>
      <c r="EG33" s="200">
        <f t="shared" si="13"/>
        <v>0</v>
      </c>
      <c r="EH33" s="198">
        <v>0.12396048167121283</v>
      </c>
      <c r="EI33" s="199">
        <f t="shared" si="14"/>
        <v>0</v>
      </c>
      <c r="EJ33" s="198">
        <v>0.10405162663828088</v>
      </c>
      <c r="EK33" s="197">
        <f t="shared" si="15"/>
        <v>0</v>
      </c>
    </row>
    <row r="34" spans="2:141" ht="15" customHeight="1">
      <c r="B34" s="72" t="s">
        <v>344</v>
      </c>
      <c r="C34" s="57" t="s">
        <v>14</v>
      </c>
      <c r="D34" s="213">
        <f>'用語定義（建設投資）'!K82</f>
        <v>0</v>
      </c>
      <c r="E34" s="195">
        <v>6.0543755486466096E-4</v>
      </c>
      <c r="F34" s="194">
        <v>6.36800583794783E-4</v>
      </c>
      <c r="G34" s="194">
        <v>5.7659015675245399E-4</v>
      </c>
      <c r="H34" s="194">
        <v>6.2822393999313001E-4</v>
      </c>
      <c r="I34" s="194">
        <v>6.3495742517173301E-4</v>
      </c>
      <c r="J34" s="194">
        <v>3.9880280188582399E-4</v>
      </c>
      <c r="K34" s="194">
        <v>5.1443745126328495E-4</v>
      </c>
      <c r="L34" s="194">
        <v>6.5944881889763805E-4</v>
      </c>
      <c r="M34" s="194">
        <v>5.9033544198718805E-4</v>
      </c>
      <c r="N34" s="194">
        <v>5.9467584090958103E-4</v>
      </c>
      <c r="O34" s="194">
        <v>3.58161437951847E-4</v>
      </c>
      <c r="P34" s="194">
        <v>4.1212293333419401E-4</v>
      </c>
      <c r="Q34" s="194">
        <v>6.0205303448183098E-4</v>
      </c>
      <c r="R34" s="194">
        <v>2.9382096090452899E-4</v>
      </c>
      <c r="S34" s="194">
        <v>3.8076434917501102E-4</v>
      </c>
      <c r="T34" s="194">
        <v>7.1202874484706897E-4</v>
      </c>
      <c r="U34" s="194">
        <v>6.1092277936068901E-4</v>
      </c>
      <c r="V34" s="194">
        <v>5.2162119868551498E-4</v>
      </c>
      <c r="W34" s="194">
        <v>6.1813813982565698E-4</v>
      </c>
      <c r="X34" s="194">
        <v>7.1838071417675399E-4</v>
      </c>
      <c r="Y34" s="194">
        <v>1.1087522669256599E-3</v>
      </c>
      <c r="Z34" s="194">
        <v>5.6262766143948403E-4</v>
      </c>
      <c r="AA34" s="194">
        <v>6.2994669681796199E-4</v>
      </c>
      <c r="AB34" s="194">
        <v>1.0091533456019399E-3</v>
      </c>
      <c r="AC34" s="194">
        <v>8.4634867561254803E-4</v>
      </c>
      <c r="AD34" s="194">
        <v>5.9347755947201095E-4</v>
      </c>
      <c r="AE34" s="194">
        <v>6.9606001031660399E-4</v>
      </c>
      <c r="AF34" s="194">
        <v>5.0734204654863304E-4</v>
      </c>
      <c r="AG34" s="194">
        <v>3.4367910667577699E-4</v>
      </c>
      <c r="AH34" s="194">
        <v>4.0779950440193198E-4</v>
      </c>
      <c r="AI34" s="194">
        <v>4.8826004095677401E-4</v>
      </c>
      <c r="AJ34" s="194">
        <v>4.9323145106179404E-4</v>
      </c>
      <c r="AK34" s="194">
        <v>5.25488953268612E-4</v>
      </c>
      <c r="AL34" s="194">
        <v>5.2992101888421302E-4</v>
      </c>
      <c r="AM34" s="194">
        <v>4.9697747336652502E-4</v>
      </c>
      <c r="AN34" s="194">
        <v>3.8262956262134301E-4</v>
      </c>
      <c r="AO34" s="194">
        <v>5.4615960926046603E-4</v>
      </c>
      <c r="AP34" s="194">
        <v>5.6823627675160499E-4</v>
      </c>
      <c r="AQ34" s="194">
        <v>5.2290315833507597E-4</v>
      </c>
      <c r="AR34" s="194">
        <v>5.2200240121104597E-4</v>
      </c>
      <c r="AS34" s="194">
        <v>3.6054141302188799E-4</v>
      </c>
      <c r="AT34" s="194">
        <v>3.4969195983119598E-4</v>
      </c>
      <c r="AU34" s="194">
        <v>3.4061390910857398E-4</v>
      </c>
      <c r="AV34" s="194">
        <v>3.87578579193647E-4</v>
      </c>
      <c r="AW34" s="194">
        <v>3.9389463318562301E-4</v>
      </c>
      <c r="AX34" s="194">
        <v>3.9844606036457797E-4</v>
      </c>
      <c r="AY34" s="194">
        <v>4.7255406018448498E-4</v>
      </c>
      <c r="AZ34" s="194">
        <v>4.7499168764546598E-4</v>
      </c>
      <c r="BA34" s="194">
        <v>4.6304871272457898E-4</v>
      </c>
      <c r="BB34" s="194">
        <v>3.2013600260524501E-4</v>
      </c>
      <c r="BC34" s="194">
        <v>3.4324956596122499E-4</v>
      </c>
      <c r="BD34" s="194">
        <v>3.4800138454836599E-4</v>
      </c>
      <c r="BE34" s="194">
        <v>3.6681792245197399E-4</v>
      </c>
      <c r="BF34" s="194">
        <v>2.6387967087008302E-4</v>
      </c>
      <c r="BG34" s="194">
        <v>4.0173895576567099E-4</v>
      </c>
      <c r="BH34" s="194">
        <v>3.45864661654135E-4</v>
      </c>
      <c r="BI34" s="194">
        <v>3.9713892171189198E-4</v>
      </c>
      <c r="BJ34" s="194">
        <v>4.1540120159242502E-4</v>
      </c>
      <c r="BK34" s="194">
        <v>2.7453200871639102E-4</v>
      </c>
      <c r="BL34" s="194">
        <v>2.1243058830527101E-4</v>
      </c>
      <c r="BM34" s="194">
        <v>2.0587620601345699E-4</v>
      </c>
      <c r="BN34" s="194">
        <v>2.7083988381902902E-4</v>
      </c>
      <c r="BO34" s="194">
        <v>2.14498436337486E-4</v>
      </c>
      <c r="BP34" s="194">
        <v>2.4709877259926799E-4</v>
      </c>
      <c r="BQ34" s="194">
        <v>2.6882061588764499E-4</v>
      </c>
      <c r="BR34" s="194">
        <v>3.81362695417921E-4</v>
      </c>
      <c r="BS34" s="194">
        <v>2.5562223681076398E-4</v>
      </c>
      <c r="BT34" s="194">
        <v>1.7784306962101201E-4</v>
      </c>
      <c r="BU34" s="194">
        <v>1.6188481775597299E-4</v>
      </c>
      <c r="BV34" s="194">
        <v>2.6112900895080898E-4</v>
      </c>
      <c r="BW34" s="173">
        <f t="array" ref="BW34">MMULT(E53:BV53,'用語定義（建設投資）'!K12:K81)</f>
        <v>0</v>
      </c>
      <c r="BX34" s="173">
        <f t="array" ref="BX34">MMULT(E52:BV52,'用語定義（建設投資）'!K12:K81)</f>
        <v>0</v>
      </c>
      <c r="BY34" s="201">
        <v>0</v>
      </c>
      <c r="BZ34" s="209">
        <v>1</v>
      </c>
      <c r="CA34" s="201">
        <f t="shared" si="0"/>
        <v>0</v>
      </c>
      <c r="CB34" s="198">
        <v>5.8367356831086686E-3</v>
      </c>
      <c r="CC34" s="208">
        <v>7.1405172483077631E-3</v>
      </c>
      <c r="CD34" s="208">
        <v>2.9032577115882239E-3</v>
      </c>
      <c r="CE34" s="208">
        <v>4.9403419421655782E-3</v>
      </c>
      <c r="CF34" s="208">
        <v>1.0733222101037566E-2</v>
      </c>
      <c r="CG34" s="208">
        <v>9.4240355185080914E-3</v>
      </c>
      <c r="CH34" s="208">
        <v>4.8820838780745087E-3</v>
      </c>
      <c r="CI34" s="208">
        <v>6.835223646059858E-3</v>
      </c>
      <c r="CJ34" s="208">
        <v>1.4199534239872769E-2</v>
      </c>
      <c r="CK34" s="208">
        <v>1.3478162528430969E-2</v>
      </c>
      <c r="CL34" s="208">
        <v>6.1696724161699554E-3</v>
      </c>
      <c r="CM34" s="208">
        <v>6.9773671521739791E-3</v>
      </c>
      <c r="CN34" s="208">
        <v>4.6263028632245419E-3</v>
      </c>
      <c r="CO34" s="208">
        <v>3.5716568524468786E-3</v>
      </c>
      <c r="CP34" s="208">
        <v>4.3354660269055737E-3</v>
      </c>
      <c r="CQ34" s="208">
        <v>7.6950379653992415E-3</v>
      </c>
      <c r="CR34" s="208">
        <v>4.4732595821321925E-3</v>
      </c>
      <c r="CS34" s="208">
        <v>3.2490266331720581E-3</v>
      </c>
      <c r="CT34" s="208">
        <v>2.8221373057031244E-3</v>
      </c>
      <c r="CU34" s="208">
        <v>4.8997665933887191E-3</v>
      </c>
      <c r="CV34" s="208">
        <v>1.0030895052335731</v>
      </c>
      <c r="CW34" s="208">
        <v>2.5394389588549095E-2</v>
      </c>
      <c r="CX34" s="208">
        <v>4.5961107104478427E-2</v>
      </c>
      <c r="CY34" s="208">
        <v>6.7001618977460672E-3</v>
      </c>
      <c r="CZ34" s="208">
        <v>6.9230276622465128E-3</v>
      </c>
      <c r="DA34" s="208">
        <v>5.6331372447555456E-3</v>
      </c>
      <c r="DB34" s="208">
        <v>1.5861592977162737E-2</v>
      </c>
      <c r="DC34" s="208">
        <v>1.3191807076135539E-2</v>
      </c>
      <c r="DD34" s="208">
        <v>8.5724331839335359E-3</v>
      </c>
      <c r="DE34" s="208">
        <v>1.4237698945903333E-2</v>
      </c>
      <c r="DF34" s="208">
        <v>1.0235947525587322E-2</v>
      </c>
      <c r="DG34" s="208">
        <v>5.3266199909162851E-3</v>
      </c>
      <c r="DH34" s="208">
        <v>4.6288034177717433E-3</v>
      </c>
      <c r="DI34" s="208">
        <v>2.6455575083995015E-3</v>
      </c>
      <c r="DJ34" s="208">
        <v>6.669782552597937E-3</v>
      </c>
      <c r="DK34" s="208">
        <v>2.8989286259306583E-3</v>
      </c>
      <c r="DL34" s="207">
        <v>6.5573698844412125E-3</v>
      </c>
      <c r="DM34" s="202">
        <v>0</v>
      </c>
      <c r="DN34" s="195">
        <v>0.35397513433813399</v>
      </c>
      <c r="DO34" s="201">
        <f t="shared" si="1"/>
        <v>0</v>
      </c>
      <c r="DP34" s="201">
        <f t="shared" si="2"/>
        <v>0</v>
      </c>
      <c r="DQ34" s="206" t="s">
        <v>327</v>
      </c>
      <c r="DR34" s="205" t="s">
        <v>327</v>
      </c>
      <c r="DS34" s="198">
        <v>0</v>
      </c>
      <c r="DT34" s="197">
        <f t="shared" si="3"/>
        <v>0</v>
      </c>
      <c r="DU34" s="204">
        <f t="shared" si="4"/>
        <v>0</v>
      </c>
      <c r="DV34" s="203">
        <v>0</v>
      </c>
      <c r="DW34" s="202">
        <f t="shared" si="5"/>
        <v>0</v>
      </c>
      <c r="DX34" s="195">
        <v>0.476428113974876</v>
      </c>
      <c r="DY34" s="201">
        <f t="shared" si="6"/>
        <v>0</v>
      </c>
      <c r="DZ34" s="201">
        <f t="shared" si="7"/>
        <v>0</v>
      </c>
      <c r="EA34" s="201">
        <f t="shared" si="8"/>
        <v>0</v>
      </c>
      <c r="EB34" s="200">
        <f t="shared" si="9"/>
        <v>0</v>
      </c>
      <c r="EC34" s="195">
        <v>0.35397513433813399</v>
      </c>
      <c r="ED34" s="201">
        <f t="shared" si="10"/>
        <v>0</v>
      </c>
      <c r="EE34" s="201">
        <f t="shared" si="11"/>
        <v>0</v>
      </c>
      <c r="EF34" s="201">
        <f t="shared" si="12"/>
        <v>0</v>
      </c>
      <c r="EG34" s="200">
        <f t="shared" si="13"/>
        <v>0</v>
      </c>
      <c r="EH34" s="198">
        <v>0.10576859480134411</v>
      </c>
      <c r="EI34" s="199">
        <f t="shared" si="14"/>
        <v>0</v>
      </c>
      <c r="EJ34" s="198">
        <v>9.5278847410270512E-2</v>
      </c>
      <c r="EK34" s="197">
        <f t="shared" si="15"/>
        <v>0</v>
      </c>
    </row>
    <row r="35" spans="2:141" ht="15" customHeight="1">
      <c r="B35" s="72" t="s">
        <v>343</v>
      </c>
      <c r="C35" s="57" t="s">
        <v>15</v>
      </c>
      <c r="D35" s="211"/>
      <c r="E35" s="195">
        <v>3.2805254035160902E-3</v>
      </c>
      <c r="F35" s="194">
        <v>3.68912586233911E-3</v>
      </c>
      <c r="G35" s="194">
        <v>5.34403632911564E-3</v>
      </c>
      <c r="H35" s="194">
        <v>3.9234724166345098E-3</v>
      </c>
      <c r="I35" s="194">
        <v>3.8980521907421798E-3</v>
      </c>
      <c r="J35" s="194">
        <v>4.7895821652228204E-3</v>
      </c>
      <c r="K35" s="194">
        <v>7.0539999409128702E-3</v>
      </c>
      <c r="L35" s="194">
        <v>8.2677165354330708E-3</v>
      </c>
      <c r="M35" s="194">
        <v>7.4021978492801802E-3</v>
      </c>
      <c r="N35" s="194">
        <v>7.3994736201251398E-3</v>
      </c>
      <c r="O35" s="194">
        <v>7.5479206738741098E-3</v>
      </c>
      <c r="P35" s="194">
        <v>6.5655669191470997E-3</v>
      </c>
      <c r="Q35" s="194">
        <v>6.4434810101037304E-3</v>
      </c>
      <c r="R35" s="194">
        <v>6.6416107045103902E-3</v>
      </c>
      <c r="S35" s="194">
        <v>6.4870963192779603E-3</v>
      </c>
      <c r="T35" s="194">
        <v>1.6214462719874501E-3</v>
      </c>
      <c r="U35" s="194">
        <v>1.548104319614E-3</v>
      </c>
      <c r="V35" s="194">
        <v>1.6691878357936499E-3</v>
      </c>
      <c r="W35" s="194">
        <v>1.5383210525206699E-3</v>
      </c>
      <c r="X35" s="194">
        <v>1.6260539707499699E-3</v>
      </c>
      <c r="Y35" s="194">
        <v>2.28626436435834E-3</v>
      </c>
      <c r="Z35" s="194">
        <v>1.2842587924162101E-3</v>
      </c>
      <c r="AA35" s="194">
        <v>1.85753513164271E-3</v>
      </c>
      <c r="AB35" s="194">
        <v>2.5138623269464399E-3</v>
      </c>
      <c r="AC35" s="194">
        <v>1.8789191121146901E-3</v>
      </c>
      <c r="AD35" s="194">
        <v>1.3571218570751001E-3</v>
      </c>
      <c r="AE35" s="194">
        <v>1.4992786098837899E-3</v>
      </c>
      <c r="AF35" s="194">
        <v>2.03513343672349E-3</v>
      </c>
      <c r="AG35" s="194">
        <v>2.9591345273781702E-3</v>
      </c>
      <c r="AH35" s="194">
        <v>2.2427339584299298E-3</v>
      </c>
      <c r="AI35" s="194">
        <v>2.2933954586109302E-3</v>
      </c>
      <c r="AJ35" s="194">
        <v>2.3517445328753799E-3</v>
      </c>
      <c r="AK35" s="194">
        <v>2.44321929546742E-3</v>
      </c>
      <c r="AL35" s="194">
        <v>2.6863989331581601E-3</v>
      </c>
      <c r="AM35" s="194">
        <v>2.3583840099756898E-3</v>
      </c>
      <c r="AN35" s="194">
        <v>1.7336425861979401E-3</v>
      </c>
      <c r="AO35" s="194">
        <v>2.6848923894894901E-3</v>
      </c>
      <c r="AP35" s="194">
        <v>1.06801035148495E-3</v>
      </c>
      <c r="AQ35" s="194">
        <v>8.3664505333612199E-4</v>
      </c>
      <c r="AR35" s="194">
        <v>1.1484052826643001E-3</v>
      </c>
      <c r="AS35" s="194">
        <v>1.9754664921824302E-3</v>
      </c>
      <c r="AT35" s="194">
        <v>1.9132361153067999E-3</v>
      </c>
      <c r="AU35" s="194">
        <v>1.90073728951736E-3</v>
      </c>
      <c r="AV35" s="194">
        <v>2.07968993713665E-3</v>
      </c>
      <c r="AW35" s="194">
        <v>1.6740521910389001E-3</v>
      </c>
      <c r="AX35" s="194">
        <v>2.4404821197330398E-3</v>
      </c>
      <c r="AY35" s="194">
        <v>2.6179494934220498E-3</v>
      </c>
      <c r="AZ35" s="194">
        <v>2.5412055289032402E-3</v>
      </c>
      <c r="BA35" s="194">
        <v>2.9172068901648402E-3</v>
      </c>
      <c r="BB35" s="194">
        <v>3.2013600260524501E-4</v>
      </c>
      <c r="BC35" s="194">
        <v>2.0639212331728298E-3</v>
      </c>
      <c r="BD35" s="194">
        <v>2.4335239676632099E-3</v>
      </c>
      <c r="BE35" s="194">
        <v>2.3587123959376202E-3</v>
      </c>
      <c r="BF35" s="194">
        <v>2.9586508552100202E-3</v>
      </c>
      <c r="BG35" s="194">
        <v>2.1378251574673199E-3</v>
      </c>
      <c r="BH35" s="194">
        <v>2.3157894736842099E-3</v>
      </c>
      <c r="BI35" s="194">
        <v>1.6270110401823501E-3</v>
      </c>
      <c r="BJ35" s="194">
        <v>2.28551478230229E-3</v>
      </c>
      <c r="BK35" s="194">
        <v>1.4241347952162801E-3</v>
      </c>
      <c r="BL35" s="194">
        <v>2.61289623615484E-3</v>
      </c>
      <c r="BM35" s="194">
        <v>7.3304406686609596E-4</v>
      </c>
      <c r="BN35" s="194">
        <v>2.4764727307820399E-3</v>
      </c>
      <c r="BO35" s="194">
        <v>2.8330373185830298E-3</v>
      </c>
      <c r="BP35" s="194">
        <v>4.03820154404139E-3</v>
      </c>
      <c r="BQ35" s="194">
        <v>3.7807946706601299E-3</v>
      </c>
      <c r="BR35" s="194">
        <v>2.73655148213626E-3</v>
      </c>
      <c r="BS35" s="194">
        <v>5.8502634651917997E-3</v>
      </c>
      <c r="BT35" s="194">
        <v>6.0516274295224501E-3</v>
      </c>
      <c r="BU35" s="194">
        <v>2.2416661217341898E-3</v>
      </c>
      <c r="BV35" s="194">
        <v>4.3854712987598096E-3</v>
      </c>
      <c r="BW35" s="212"/>
      <c r="BY35" s="201">
        <v>0</v>
      </c>
      <c r="BZ35" s="209">
        <v>0.95356226970059299</v>
      </c>
      <c r="CA35" s="201">
        <f t="shared" si="0"/>
        <v>0</v>
      </c>
      <c r="CB35" s="198">
        <v>1.6673021952789861E-2</v>
      </c>
      <c r="CC35" s="208">
        <v>5.2385078377317811E-2</v>
      </c>
      <c r="CD35" s="208">
        <v>2.0361278881537302E-2</v>
      </c>
      <c r="CE35" s="208">
        <v>3.7406785222097734E-2</v>
      </c>
      <c r="CF35" s="208">
        <v>7.9059446479440354E-2</v>
      </c>
      <c r="CG35" s="208">
        <v>5.0955111444274372E-2</v>
      </c>
      <c r="CH35" s="208">
        <v>2.0251152206369857E-2</v>
      </c>
      <c r="CI35" s="208">
        <v>3.845538220879674E-2</v>
      </c>
      <c r="CJ35" s="208">
        <v>9.6004950551663262E-2</v>
      </c>
      <c r="CK35" s="208">
        <v>0.1098650968232746</v>
      </c>
      <c r="CL35" s="208">
        <v>3.3595625408974719E-2</v>
      </c>
      <c r="CM35" s="208">
        <v>3.2654415515052319E-2</v>
      </c>
      <c r="CN35" s="208">
        <v>2.0707516507136536E-2</v>
      </c>
      <c r="CO35" s="208">
        <v>1.5806772592430476E-2</v>
      </c>
      <c r="CP35" s="208">
        <v>1.6355372389132327E-2</v>
      </c>
      <c r="CQ35" s="208">
        <v>3.1851546569609097E-2</v>
      </c>
      <c r="CR35" s="208">
        <v>1.8642570228564345E-2</v>
      </c>
      <c r="CS35" s="208">
        <v>1.1201767368908254E-2</v>
      </c>
      <c r="CT35" s="208">
        <v>2.121827494886009E-2</v>
      </c>
      <c r="CU35" s="208">
        <v>2.8521939635062308E-2</v>
      </c>
      <c r="CV35" s="208">
        <v>1.1442037674653698E-2</v>
      </c>
      <c r="CW35" s="208">
        <v>1.1011074742629852</v>
      </c>
      <c r="CX35" s="208">
        <v>4.1859970274159546E-2</v>
      </c>
      <c r="CY35" s="208">
        <v>6.9687314744742532E-2</v>
      </c>
      <c r="CZ35" s="208">
        <v>2.9304998760871215E-2</v>
      </c>
      <c r="DA35" s="208">
        <v>8.0658412277658693E-3</v>
      </c>
      <c r="DB35" s="208">
        <v>2.9760151059646544E-3</v>
      </c>
      <c r="DC35" s="208">
        <v>1.383167100507332E-2</v>
      </c>
      <c r="DD35" s="208">
        <v>1.1702453933958041E-2</v>
      </c>
      <c r="DE35" s="208">
        <v>1.5077091732863595E-2</v>
      </c>
      <c r="DF35" s="208">
        <v>2.4831021967943987E-2</v>
      </c>
      <c r="DG35" s="208">
        <v>1.8631670348094112E-2</v>
      </c>
      <c r="DH35" s="208">
        <v>8.8227716067715393E-3</v>
      </c>
      <c r="DI35" s="208">
        <v>6.9284244630254824E-3</v>
      </c>
      <c r="DJ35" s="208">
        <v>4.9092652660365041E-2</v>
      </c>
      <c r="DK35" s="208">
        <v>1.4581506902936903E-2</v>
      </c>
      <c r="DL35" s="207">
        <v>1.5898941761411656E-2</v>
      </c>
      <c r="DM35" s="202">
        <v>0</v>
      </c>
      <c r="DN35" s="195">
        <v>7.7495330691543698E-2</v>
      </c>
      <c r="DO35" s="201">
        <f t="shared" si="1"/>
        <v>0</v>
      </c>
      <c r="DP35" s="201">
        <f t="shared" si="2"/>
        <v>0</v>
      </c>
      <c r="DQ35" s="206" t="s">
        <v>327</v>
      </c>
      <c r="DR35" s="205" t="s">
        <v>327</v>
      </c>
      <c r="DS35" s="198">
        <v>2.4450051515951102E-2</v>
      </c>
      <c r="DT35" s="197">
        <f t="shared" si="3"/>
        <v>0</v>
      </c>
      <c r="DU35" s="204">
        <f t="shared" si="4"/>
        <v>0</v>
      </c>
      <c r="DV35" s="203">
        <v>0</v>
      </c>
      <c r="DW35" s="202">
        <f t="shared" si="5"/>
        <v>0</v>
      </c>
      <c r="DX35" s="195">
        <v>0.36182310217066599</v>
      </c>
      <c r="DY35" s="201">
        <f t="shared" si="6"/>
        <v>0</v>
      </c>
      <c r="DZ35" s="201">
        <f t="shared" si="7"/>
        <v>0</v>
      </c>
      <c r="EA35" s="201">
        <f t="shared" si="8"/>
        <v>0</v>
      </c>
      <c r="EB35" s="200">
        <f t="shared" si="9"/>
        <v>0</v>
      </c>
      <c r="EC35" s="195">
        <v>7.7495330691543698E-2</v>
      </c>
      <c r="ED35" s="201">
        <f t="shared" si="10"/>
        <v>0</v>
      </c>
      <c r="EE35" s="201">
        <f t="shared" si="11"/>
        <v>0</v>
      </c>
      <c r="EF35" s="201">
        <f t="shared" si="12"/>
        <v>0</v>
      </c>
      <c r="EG35" s="200">
        <f t="shared" si="13"/>
        <v>0</v>
      </c>
      <c r="EH35" s="198">
        <v>6.1196193587037487E-3</v>
      </c>
      <c r="EI35" s="199">
        <f t="shared" si="14"/>
        <v>0</v>
      </c>
      <c r="EJ35" s="198">
        <v>6.1196193587037487E-3</v>
      </c>
      <c r="EK35" s="197">
        <f t="shared" si="15"/>
        <v>0</v>
      </c>
    </row>
    <row r="36" spans="2:141" ht="15" customHeight="1">
      <c r="B36" s="72" t="s">
        <v>342</v>
      </c>
      <c r="C36" s="57" t="s">
        <v>26</v>
      </c>
      <c r="D36" s="211"/>
      <c r="E36" s="195">
        <v>6.7276673341420403E-4</v>
      </c>
      <c r="F36" s="194">
        <v>6.4937058941815298E-4</v>
      </c>
      <c r="G36" s="194">
        <v>6.9749206035477095E-4</v>
      </c>
      <c r="H36" s="194">
        <v>8.0982344092662799E-4</v>
      </c>
      <c r="I36" s="194">
        <v>8.0577824004728299E-4</v>
      </c>
      <c r="J36" s="194">
        <v>9.4765022230294804E-4</v>
      </c>
      <c r="K36" s="194">
        <v>5.6227633964472403E-4</v>
      </c>
      <c r="L36" s="194">
        <v>5.6102362204724402E-4</v>
      </c>
      <c r="M36" s="194">
        <v>5.1267894467011104E-4</v>
      </c>
      <c r="N36" s="194">
        <v>5.0192823269432497E-4</v>
      </c>
      <c r="O36" s="194">
        <v>1.0877495522982001E-3</v>
      </c>
      <c r="P36" s="194">
        <v>6.3093213364788503E-4</v>
      </c>
      <c r="Q36" s="194">
        <v>4.2883665863929299E-4</v>
      </c>
      <c r="R36" s="194">
        <v>7.5681156596621002E-4</v>
      </c>
      <c r="S36" s="194">
        <v>4.37173882386123E-4</v>
      </c>
      <c r="T36" s="194">
        <v>5.8924662180124903E-4</v>
      </c>
      <c r="U36" s="194">
        <v>1.56370234802321E-3</v>
      </c>
      <c r="V36" s="194">
        <v>1.96477318171544E-3</v>
      </c>
      <c r="W36" s="194">
        <v>1.5312967554772E-3</v>
      </c>
      <c r="X36" s="194">
        <v>5.2802656563224895E-4</v>
      </c>
      <c r="Y36" s="194">
        <v>7.0478826269693205E-4</v>
      </c>
      <c r="Z36" s="194">
        <v>4.2944526815187698E-4</v>
      </c>
      <c r="AA36" s="194">
        <v>6.5256016798578603E-4</v>
      </c>
      <c r="AB36" s="194">
        <v>8.4557187360925702E-4</v>
      </c>
      <c r="AC36" s="194">
        <v>6.0709964200327796E-4</v>
      </c>
      <c r="AD36" s="194">
        <v>4.43949856411285E-4</v>
      </c>
      <c r="AE36" s="194">
        <v>4.7741128954344999E-4</v>
      </c>
      <c r="AF36" s="194">
        <v>6.9183006347540803E-4</v>
      </c>
      <c r="AG36" s="194">
        <v>5.6368673700956295E-4</v>
      </c>
      <c r="AH36" s="194">
        <v>4.9207044724189895E-4</v>
      </c>
      <c r="AI36" s="194">
        <v>6.24592390055094E-4</v>
      </c>
      <c r="AJ36" s="194">
        <v>6.4110295822989002E-4</v>
      </c>
      <c r="AK36" s="194">
        <v>6.7400552230051402E-4</v>
      </c>
      <c r="AL36" s="194">
        <v>6.47930526053179E-4</v>
      </c>
      <c r="AM36" s="194">
        <v>6.2348083022345903E-4</v>
      </c>
      <c r="AN36" s="194">
        <v>4.2986778022891599E-4</v>
      </c>
      <c r="AO36" s="194">
        <v>8.7926988818441405E-4</v>
      </c>
      <c r="AP36" s="194">
        <v>2.7613088147367202E-4</v>
      </c>
      <c r="AQ36" s="194">
        <v>2.0916126333403101E-4</v>
      </c>
      <c r="AR36" s="194">
        <v>5.2200240121104597E-4</v>
      </c>
      <c r="AS36" s="194">
        <v>5.0575948215570397E-4</v>
      </c>
      <c r="AT36" s="194">
        <v>4.9066725253801304E-4</v>
      </c>
      <c r="AU36" s="194">
        <v>4.85793608072885E-4</v>
      </c>
      <c r="AV36" s="194">
        <v>5.3882875643994897E-4</v>
      </c>
      <c r="AW36" s="194">
        <v>4.5016529506928301E-4</v>
      </c>
      <c r="AX36" s="194">
        <v>5.9766909054686699E-4</v>
      </c>
      <c r="AY36" s="194">
        <v>6.6157568425827902E-4</v>
      </c>
      <c r="AZ36" s="194">
        <v>6.5311357051251601E-4</v>
      </c>
      <c r="BA36" s="194">
        <v>6.9457306908686804E-4</v>
      </c>
      <c r="BB36" s="194">
        <v>6.6235035021774806E-5</v>
      </c>
      <c r="BC36" s="194">
        <v>3.86080355386967E-4</v>
      </c>
      <c r="BD36" s="194">
        <v>3.9460871283609301E-4</v>
      </c>
      <c r="BE36" s="194">
        <v>3.7413337959489102E-4</v>
      </c>
      <c r="BF36" s="194">
        <v>4.2780492095604401E-4</v>
      </c>
      <c r="BG36" s="194">
        <v>4.3043459546321898E-4</v>
      </c>
      <c r="BH36" s="194">
        <v>4.2105263157894701E-4</v>
      </c>
      <c r="BI36" s="194">
        <v>3.4889493298280699E-4</v>
      </c>
      <c r="BJ36" s="194">
        <v>4.6065892005385701E-4</v>
      </c>
      <c r="BK36" s="194">
        <v>4.1179801307458699E-4</v>
      </c>
      <c r="BL36" s="194">
        <v>2.16679200071377E-4</v>
      </c>
      <c r="BM36" s="194">
        <v>2.33950234106201E-4</v>
      </c>
      <c r="BN36" s="194">
        <v>5.0899219545300295E-4</v>
      </c>
      <c r="BO36" s="194">
        <v>1.7201323880204199E-4</v>
      </c>
      <c r="BP36" s="194">
        <v>6.7155763981682499E-4</v>
      </c>
      <c r="BQ36" s="194">
        <v>6.3282449705739496E-4</v>
      </c>
      <c r="BR36" s="194">
        <v>5.4219296952388103E-4</v>
      </c>
      <c r="BS36" s="194">
        <v>6.8553236235613998E-4</v>
      </c>
      <c r="BT36" s="194">
        <v>4.9713341787083003E-4</v>
      </c>
      <c r="BU36" s="194">
        <v>5.4945142578258905E-4</v>
      </c>
      <c r="BV36" s="194">
        <v>8.5342944331579396E-4</v>
      </c>
      <c r="BW36" s="212"/>
      <c r="BY36" s="201">
        <v>0</v>
      </c>
      <c r="BZ36" s="209">
        <v>0.99982200863258097</v>
      </c>
      <c r="CA36" s="201">
        <f t="shared" si="0"/>
        <v>0</v>
      </c>
      <c r="CB36" s="198">
        <v>8.5293548817848579E-4</v>
      </c>
      <c r="CC36" s="208">
        <v>3.8095724306504088E-3</v>
      </c>
      <c r="CD36" s="208">
        <v>1.8353113862718674E-3</v>
      </c>
      <c r="CE36" s="208">
        <v>2.0533356585972881E-3</v>
      </c>
      <c r="CF36" s="208">
        <v>2.2440508739988018E-3</v>
      </c>
      <c r="CG36" s="208">
        <v>2.5431892191482858E-3</v>
      </c>
      <c r="CH36" s="208">
        <v>9.0545687033343446E-4</v>
      </c>
      <c r="CI36" s="208">
        <v>1.1071410676233289E-3</v>
      </c>
      <c r="CJ36" s="208">
        <v>1.6526196584305986E-3</v>
      </c>
      <c r="CK36" s="208">
        <v>9.6747986583471462E-4</v>
      </c>
      <c r="CL36" s="208">
        <v>9.4424842836723379E-4</v>
      </c>
      <c r="CM36" s="208">
        <v>8.7541982005347717E-4</v>
      </c>
      <c r="CN36" s="208">
        <v>1.0843513246811382E-3</v>
      </c>
      <c r="CO36" s="208">
        <v>7.4929673005930575E-4</v>
      </c>
      <c r="CP36" s="208">
        <v>6.704953993695226E-4</v>
      </c>
      <c r="CQ36" s="208">
        <v>1.4569938120430131E-3</v>
      </c>
      <c r="CR36" s="208">
        <v>1.1208700307658802E-3</v>
      </c>
      <c r="CS36" s="208">
        <v>5.4445030259773922E-4</v>
      </c>
      <c r="CT36" s="208">
        <v>7.2452373494446339E-4</v>
      </c>
      <c r="CU36" s="208">
        <v>1.1274150121820226E-3</v>
      </c>
      <c r="CV36" s="208">
        <v>1.1602132662497748E-3</v>
      </c>
      <c r="CW36" s="208">
        <v>1.1679204776405543E-3</v>
      </c>
      <c r="CX36" s="208">
        <v>1.089606605624466</v>
      </c>
      <c r="CY36" s="208">
        <v>7.2023731389016859E-3</v>
      </c>
      <c r="CZ36" s="208">
        <v>2.2615552452964964E-3</v>
      </c>
      <c r="DA36" s="208">
        <v>1.4768114307396421E-3</v>
      </c>
      <c r="DB36" s="208">
        <v>3.344449350397836E-4</v>
      </c>
      <c r="DC36" s="208">
        <v>3.575359274946103E-3</v>
      </c>
      <c r="DD36" s="208">
        <v>3.049400292017731E-3</v>
      </c>
      <c r="DE36" s="208">
        <v>3.8755325169692587E-3</v>
      </c>
      <c r="DF36" s="208">
        <v>8.413157032880883E-3</v>
      </c>
      <c r="DG36" s="208">
        <v>5.168063093103319E-3</v>
      </c>
      <c r="DH36" s="208">
        <v>2.4660875777885263E-3</v>
      </c>
      <c r="DI36" s="208">
        <v>9.1083329388763927E-4</v>
      </c>
      <c r="DJ36" s="208">
        <v>9.5313428192022806E-3</v>
      </c>
      <c r="DK36" s="208">
        <v>7.5548752171180429E-4</v>
      </c>
      <c r="DL36" s="207">
        <v>3.2077736744748277E-3</v>
      </c>
      <c r="DM36" s="202">
        <v>0</v>
      </c>
      <c r="DN36" s="195">
        <v>0.14207358652791399</v>
      </c>
      <c r="DO36" s="201">
        <f t="shared" si="1"/>
        <v>0</v>
      </c>
      <c r="DP36" s="201">
        <f t="shared" si="2"/>
        <v>0</v>
      </c>
      <c r="DQ36" s="206" t="s">
        <v>327</v>
      </c>
      <c r="DR36" s="205" t="s">
        <v>327</v>
      </c>
      <c r="DS36" s="198">
        <v>5.4708212396496897E-3</v>
      </c>
      <c r="DT36" s="197">
        <f t="shared" si="3"/>
        <v>0</v>
      </c>
      <c r="DU36" s="204">
        <f t="shared" si="4"/>
        <v>0</v>
      </c>
      <c r="DV36" s="203">
        <v>0</v>
      </c>
      <c r="DW36" s="202">
        <f t="shared" si="5"/>
        <v>0</v>
      </c>
      <c r="DX36" s="195">
        <v>0.58176939725458798</v>
      </c>
      <c r="DY36" s="201">
        <f t="shared" si="6"/>
        <v>0</v>
      </c>
      <c r="DZ36" s="201">
        <f t="shared" si="7"/>
        <v>0</v>
      </c>
      <c r="EA36" s="201">
        <f t="shared" si="8"/>
        <v>0</v>
      </c>
      <c r="EB36" s="200">
        <f t="shared" si="9"/>
        <v>0</v>
      </c>
      <c r="EC36" s="195">
        <v>0.14207358652791399</v>
      </c>
      <c r="ED36" s="201">
        <f t="shared" si="10"/>
        <v>0</v>
      </c>
      <c r="EE36" s="201">
        <f t="shared" si="11"/>
        <v>0</v>
      </c>
      <c r="EF36" s="201">
        <f t="shared" si="12"/>
        <v>0</v>
      </c>
      <c r="EG36" s="200">
        <f t="shared" si="13"/>
        <v>0</v>
      </c>
      <c r="EH36" s="198">
        <v>3.5711109134572622E-2</v>
      </c>
      <c r="EI36" s="199">
        <f t="shared" si="14"/>
        <v>0</v>
      </c>
      <c r="EJ36" s="198">
        <v>3.5711109134572622E-2</v>
      </c>
      <c r="EK36" s="197">
        <f t="shared" si="15"/>
        <v>0</v>
      </c>
    </row>
    <row r="37" spans="2:141" ht="15" customHeight="1">
      <c r="B37" s="72" t="s">
        <v>341</v>
      </c>
      <c r="C37" s="57" t="s">
        <v>27</v>
      </c>
      <c r="D37" s="211"/>
      <c r="E37" s="195">
        <v>2.0191402835725799E-3</v>
      </c>
      <c r="F37" s="194">
        <v>4.2792671317819198E-4</v>
      </c>
      <c r="G37" s="194">
        <v>4.9018772818620003E-4</v>
      </c>
      <c r="H37" s="194">
        <v>4.18478205188972E-4</v>
      </c>
      <c r="I37" s="194">
        <v>4.1418832589227498E-4</v>
      </c>
      <c r="J37" s="194">
        <v>5.6464159078884E-4</v>
      </c>
      <c r="K37" s="194">
        <v>5.7650603732192199E-4</v>
      </c>
      <c r="L37" s="194">
        <v>5.7086614173228298E-4</v>
      </c>
      <c r="M37" s="194">
        <v>5.5357641034180097E-4</v>
      </c>
      <c r="N37" s="194">
        <v>5.4978996634551399E-4</v>
      </c>
      <c r="O37" s="194">
        <v>7.5611859123167697E-4</v>
      </c>
      <c r="P37" s="194">
        <v>6.05436666354697E-4</v>
      </c>
      <c r="Q37" s="194">
        <v>3.4895532026530703E-4</v>
      </c>
      <c r="R37" s="194">
        <v>7.6519148641981504E-4</v>
      </c>
      <c r="S37" s="194">
        <v>6.4870963192779603E-4</v>
      </c>
      <c r="T37" s="194">
        <v>3.5013650483091603E-4</v>
      </c>
      <c r="U37" s="194">
        <v>3.2235925379032099E-4</v>
      </c>
      <c r="V37" s="194">
        <v>5.5639594526454904E-4</v>
      </c>
      <c r="W37" s="194">
        <v>3.0344963227805003E-4</v>
      </c>
      <c r="X37" s="194">
        <v>3.51881607069186E-4</v>
      </c>
      <c r="Y37" s="194">
        <v>3.3520417372171201E-4</v>
      </c>
      <c r="Z37" s="194">
        <v>2.5005673841754902E-4</v>
      </c>
      <c r="AA37" s="194">
        <v>7.0424810208366995E-4</v>
      </c>
      <c r="AB37" s="194">
        <v>5.7253515197440397E-4</v>
      </c>
      <c r="AC37" s="194">
        <v>3.9206778806126399E-4</v>
      </c>
      <c r="AD37" s="194">
        <v>2.9947661091880802E-4</v>
      </c>
      <c r="AE37" s="194">
        <v>3.00571368091261E-4</v>
      </c>
      <c r="AF37" s="194">
        <v>8.4172657722841296E-4</v>
      </c>
      <c r="AG37" s="194">
        <v>5.0462379185972697E-3</v>
      </c>
      <c r="AH37" s="194">
        <v>4.6388214349349097E-3</v>
      </c>
      <c r="AI37" s="194">
        <v>4.2763970340421904E-3</v>
      </c>
      <c r="AJ37" s="194">
        <v>4.1694542186712803E-3</v>
      </c>
      <c r="AK37" s="194">
        <v>4.9164665311216297E-3</v>
      </c>
      <c r="AL37" s="194">
        <v>6.9944190028510701E-3</v>
      </c>
      <c r="AM37" s="194">
        <v>3.38848277295358E-3</v>
      </c>
      <c r="AN37" s="194">
        <v>1.5895660224948399E-3</v>
      </c>
      <c r="AO37" s="194">
        <v>2.44830169668485E-3</v>
      </c>
      <c r="AP37" s="194">
        <v>7.5856119836238403E-3</v>
      </c>
      <c r="AQ37" s="194">
        <v>5.8565153733528604E-3</v>
      </c>
      <c r="AR37" s="194">
        <v>2.9232134467818598E-3</v>
      </c>
      <c r="AS37" s="194">
        <v>1.0966467979415799E-3</v>
      </c>
      <c r="AT37" s="194">
        <v>8.5866769194152298E-4</v>
      </c>
      <c r="AU37" s="194">
        <v>1.3959586438876001E-4</v>
      </c>
      <c r="AV37" s="194">
        <v>3.1668005860944399E-3</v>
      </c>
      <c r="AW37" s="194">
        <v>4.0233523246817199E-3</v>
      </c>
      <c r="AX37" s="194">
        <v>9.5627054487498805E-3</v>
      </c>
      <c r="AY37" s="194">
        <v>3.5536065325873301E-3</v>
      </c>
      <c r="AZ37" s="194">
        <v>3.6218116182966799E-3</v>
      </c>
      <c r="BA37" s="194">
        <v>3.2876458603445101E-3</v>
      </c>
      <c r="BB37" s="194">
        <v>7.8930083400948307E-3</v>
      </c>
      <c r="BC37" s="194">
        <v>4.1350814730091601E-3</v>
      </c>
      <c r="BD37" s="194">
        <v>5.6935512236288002E-3</v>
      </c>
      <c r="BE37" s="194">
        <v>8.1703205633320009E-3</v>
      </c>
      <c r="BF37" s="194">
        <v>1.2754184092054E-3</v>
      </c>
      <c r="BG37" s="194">
        <v>1.44912980472617E-3</v>
      </c>
      <c r="BH37" s="194">
        <v>2.7789473684210501E-3</v>
      </c>
      <c r="BI37" s="194">
        <v>5.3501884312313402E-3</v>
      </c>
      <c r="BJ37" s="194">
        <v>2.1901503041157002E-3</v>
      </c>
      <c r="BK37" s="194">
        <v>2.8568487157049501E-3</v>
      </c>
      <c r="BL37" s="194">
        <v>2.0775711536255501E-3</v>
      </c>
      <c r="BM37" s="194">
        <v>1.49416216182494E-3</v>
      </c>
      <c r="BN37" s="194">
        <v>1.70286685573574E-3</v>
      </c>
      <c r="BO37" s="194">
        <v>9.6037270916706202E-3</v>
      </c>
      <c r="BP37" s="194">
        <v>5.6599025478847702E-3</v>
      </c>
      <c r="BQ37" s="194">
        <v>7.5673580240646398E-3</v>
      </c>
      <c r="BR37" s="194">
        <v>4.7408378526234201E-3</v>
      </c>
      <c r="BS37" s="194">
        <v>5.1647311028356598E-3</v>
      </c>
      <c r="BT37" s="194">
        <v>2.85376088461624E-3</v>
      </c>
      <c r="BU37" s="194">
        <v>3.49766901811675E-3</v>
      </c>
      <c r="BV37" s="194">
        <v>6.8964579277985098E-3</v>
      </c>
      <c r="BW37" s="212"/>
      <c r="BY37" s="201">
        <v>0</v>
      </c>
      <c r="BZ37" s="209">
        <v>0.99997596587153803</v>
      </c>
      <c r="CA37" s="201">
        <f t="shared" si="0"/>
        <v>0</v>
      </c>
      <c r="CB37" s="198">
        <v>9.2104237602569556E-4</v>
      </c>
      <c r="CC37" s="208">
        <v>3.6188302476650733E-3</v>
      </c>
      <c r="CD37" s="208">
        <v>1.8559989720662476E-3</v>
      </c>
      <c r="CE37" s="208">
        <v>9.376009537032916E-4</v>
      </c>
      <c r="CF37" s="208">
        <v>1.4748628504417818E-3</v>
      </c>
      <c r="CG37" s="208">
        <v>2.2586047731377279E-3</v>
      </c>
      <c r="CH37" s="208">
        <v>6.573511513651739E-4</v>
      </c>
      <c r="CI37" s="208">
        <v>6.9919593378897345E-4</v>
      </c>
      <c r="CJ37" s="208">
        <v>4.0901776729404642E-3</v>
      </c>
      <c r="CK37" s="208">
        <v>1.5628771954064771E-3</v>
      </c>
      <c r="CL37" s="208">
        <v>8.5805645131607907E-4</v>
      </c>
      <c r="CM37" s="208">
        <v>7.5477643293849319E-4</v>
      </c>
      <c r="CN37" s="208">
        <v>7.9862530386663278E-4</v>
      </c>
      <c r="CO37" s="208">
        <v>4.6660862298903279E-4</v>
      </c>
      <c r="CP37" s="208">
        <v>6.1517890445774792E-4</v>
      </c>
      <c r="CQ37" s="208">
        <v>1.1541393702047492E-3</v>
      </c>
      <c r="CR37" s="208">
        <v>8.2905078070179836E-4</v>
      </c>
      <c r="CS37" s="208">
        <v>7.0957393035906823E-4</v>
      </c>
      <c r="CT37" s="208">
        <v>2.3073901873261384E-3</v>
      </c>
      <c r="CU37" s="208">
        <v>1.1878845576274802E-3</v>
      </c>
      <c r="CV37" s="208">
        <v>3.0636709356384999E-3</v>
      </c>
      <c r="CW37" s="208">
        <v>1.1397200282850148E-2</v>
      </c>
      <c r="CX37" s="208">
        <v>2.8321567436809998E-3</v>
      </c>
      <c r="CY37" s="208">
        <v>1.0013623461798637</v>
      </c>
      <c r="CZ37" s="208">
        <v>2.1072218273012408E-3</v>
      </c>
      <c r="DA37" s="208">
        <v>3.5445203224162263E-3</v>
      </c>
      <c r="DB37" s="208">
        <v>3.5890729871163306E-4</v>
      </c>
      <c r="DC37" s="208">
        <v>3.5738675822141789E-3</v>
      </c>
      <c r="DD37" s="208">
        <v>5.9997293078338926E-3</v>
      </c>
      <c r="DE37" s="208">
        <v>2.5238979599331864E-2</v>
      </c>
      <c r="DF37" s="208">
        <v>5.3279505029105922E-3</v>
      </c>
      <c r="DG37" s="208">
        <v>3.9790382542522736E-3</v>
      </c>
      <c r="DH37" s="208">
        <v>8.0365872784836996E-4</v>
      </c>
      <c r="DI37" s="208">
        <v>7.6274795991302562E-4</v>
      </c>
      <c r="DJ37" s="208">
        <v>1.8340361427850473E-2</v>
      </c>
      <c r="DK37" s="208">
        <v>6.6870963390258512E-4</v>
      </c>
      <c r="DL37" s="207">
        <v>2.0955567700442441E-2</v>
      </c>
      <c r="DM37" s="202">
        <v>0</v>
      </c>
      <c r="DN37" s="195">
        <v>0.50231881968473702</v>
      </c>
      <c r="DO37" s="201">
        <f t="shared" si="1"/>
        <v>0</v>
      </c>
      <c r="DP37" s="201">
        <f t="shared" si="2"/>
        <v>0</v>
      </c>
      <c r="DQ37" s="206" t="s">
        <v>327</v>
      </c>
      <c r="DR37" s="205" t="s">
        <v>327</v>
      </c>
      <c r="DS37" s="198">
        <v>7.7411354869513901E-4</v>
      </c>
      <c r="DT37" s="197">
        <f t="shared" si="3"/>
        <v>0</v>
      </c>
      <c r="DU37" s="204">
        <f t="shared" si="4"/>
        <v>0</v>
      </c>
      <c r="DV37" s="203">
        <v>0</v>
      </c>
      <c r="DW37" s="202">
        <f t="shared" si="5"/>
        <v>0</v>
      </c>
      <c r="DX37" s="195">
        <v>0.70532968089196502</v>
      </c>
      <c r="DY37" s="201">
        <f t="shared" si="6"/>
        <v>0</v>
      </c>
      <c r="DZ37" s="201">
        <f t="shared" si="7"/>
        <v>0</v>
      </c>
      <c r="EA37" s="201">
        <f t="shared" si="8"/>
        <v>0</v>
      </c>
      <c r="EB37" s="200">
        <f t="shared" si="9"/>
        <v>0</v>
      </c>
      <c r="EC37" s="195">
        <v>0.50231881968473702</v>
      </c>
      <c r="ED37" s="201">
        <f t="shared" si="10"/>
        <v>0</v>
      </c>
      <c r="EE37" s="201">
        <f t="shared" si="11"/>
        <v>0</v>
      </c>
      <c r="EF37" s="201">
        <f t="shared" si="12"/>
        <v>0</v>
      </c>
      <c r="EG37" s="200">
        <f t="shared" si="13"/>
        <v>0</v>
      </c>
      <c r="EH37" s="198">
        <v>0.13583717800845829</v>
      </c>
      <c r="EI37" s="199">
        <f t="shared" si="14"/>
        <v>0</v>
      </c>
      <c r="EJ37" s="198">
        <v>0.13195645905420991</v>
      </c>
      <c r="EK37" s="197">
        <f t="shared" si="15"/>
        <v>0</v>
      </c>
    </row>
    <row r="38" spans="2:141" ht="15" customHeight="1">
      <c r="B38" s="72" t="s">
        <v>340</v>
      </c>
      <c r="C38" s="57" t="s">
        <v>16</v>
      </c>
      <c r="D38" s="211"/>
      <c r="E38" s="195">
        <v>5.48184825823336E-2</v>
      </c>
      <c r="F38" s="194">
        <v>5.9757294369139603E-2</v>
      </c>
      <c r="G38" s="194">
        <v>6.3801705626987407E-2</v>
      </c>
      <c r="H38" s="194">
        <v>6.4825505171420106E-2</v>
      </c>
      <c r="I38" s="194">
        <v>6.4496446544615907E-2</v>
      </c>
      <c r="J38" s="194">
        <v>7.6037084712032799E-2</v>
      </c>
      <c r="K38" s="194">
        <v>6.2569335895943795E-2</v>
      </c>
      <c r="L38" s="194">
        <v>5.6594488188976402E-2</v>
      </c>
      <c r="M38" s="194">
        <v>5.5855957178405899E-2</v>
      </c>
      <c r="N38" s="194">
        <v>5.5285758108782002E-2</v>
      </c>
      <c r="O38" s="194">
        <v>8.6356702261723206E-2</v>
      </c>
      <c r="P38" s="194">
        <v>7.1548349410538295E-2</v>
      </c>
      <c r="Q38" s="194">
        <v>5.0183979335118201E-2</v>
      </c>
      <c r="R38" s="194">
        <v>8.4855598258233494E-2</v>
      </c>
      <c r="S38" s="194">
        <v>6.7677337470032406E-2</v>
      </c>
      <c r="T38" s="194">
        <v>5.4704122744012901E-2</v>
      </c>
      <c r="U38" s="194">
        <v>6.2167242060603499E-2</v>
      </c>
      <c r="V38" s="194">
        <v>6.1812112044233501E-2</v>
      </c>
      <c r="W38" s="194">
        <v>6.2195935741730601E-2</v>
      </c>
      <c r="X38" s="194">
        <v>5.4235253228997603E-2</v>
      </c>
      <c r="Y38" s="194">
        <v>5.5626702880177403E-2</v>
      </c>
      <c r="Z38" s="194">
        <v>5.07234657863945E-2</v>
      </c>
      <c r="AA38" s="194">
        <v>5.7005330318203797E-2</v>
      </c>
      <c r="AB38" s="194">
        <v>5.7192172145443199E-2</v>
      </c>
      <c r="AC38" s="194">
        <v>6.7419793118479607E-2</v>
      </c>
      <c r="AD38" s="194">
        <v>4.6370014935922098E-2</v>
      </c>
      <c r="AE38" s="194">
        <v>5.1921820558516601E-2</v>
      </c>
      <c r="AF38" s="194">
        <v>4.5510887675623897E-2</v>
      </c>
      <c r="AG38" s="194">
        <v>4.0171538226804297E-2</v>
      </c>
      <c r="AH38" s="194">
        <v>4.0829761753306E-2</v>
      </c>
      <c r="AI38" s="194">
        <v>4.2751446787423299E-2</v>
      </c>
      <c r="AJ38" s="194">
        <v>4.2641670615075303E-2</v>
      </c>
      <c r="AK38" s="194">
        <v>4.0862548524035397E-2</v>
      </c>
      <c r="AL38" s="194">
        <v>4.8149673746339702E-2</v>
      </c>
      <c r="AM38" s="194">
        <v>4.3309327815377399E-2</v>
      </c>
      <c r="AN38" s="194">
        <v>3.5294034285498301E-2</v>
      </c>
      <c r="AO38" s="194">
        <v>3.2048622330041701E-2</v>
      </c>
      <c r="AP38" s="194">
        <v>4.2245742792071203E-2</v>
      </c>
      <c r="AQ38" s="194">
        <v>5.3859025308512901E-2</v>
      </c>
      <c r="AR38" s="194">
        <v>4.56752101059665E-2</v>
      </c>
      <c r="AS38" s="194">
        <v>4.9960023301658003E-2</v>
      </c>
      <c r="AT38" s="194">
        <v>5.0647662464870603E-2</v>
      </c>
      <c r="AU38" s="194">
        <v>5.0246693811547803E-2</v>
      </c>
      <c r="AV38" s="194">
        <v>5.0224511981849997E-2</v>
      </c>
      <c r="AW38" s="194">
        <v>5.9070127312372503E-2</v>
      </c>
      <c r="AX38" s="194">
        <v>4.0940332702460398E-2</v>
      </c>
      <c r="AY38" s="194">
        <v>4.2860653258732798E-2</v>
      </c>
      <c r="AZ38" s="194">
        <v>4.3829857977485398E-2</v>
      </c>
      <c r="BA38" s="194">
        <v>3.9081311353954401E-2</v>
      </c>
      <c r="BB38" s="194">
        <v>4.6463877067775002E-2</v>
      </c>
      <c r="BC38" s="194">
        <v>3.80882346435533E-2</v>
      </c>
      <c r="BD38" s="194">
        <v>3.6805496433296503E-2</v>
      </c>
      <c r="BE38" s="194">
        <v>3.2629028988021502E-2</v>
      </c>
      <c r="BF38" s="194">
        <v>3.8330521282295298E-2</v>
      </c>
      <c r="BG38" s="194">
        <v>3.6945636110592997E-2</v>
      </c>
      <c r="BH38" s="194">
        <v>4.7648120300751898E-2</v>
      </c>
      <c r="BI38" s="194">
        <v>3.8433678499262401E-2</v>
      </c>
      <c r="BJ38" s="194">
        <v>3.5968571747222698E-2</v>
      </c>
      <c r="BK38" s="194">
        <v>3.9146548617902899E-2</v>
      </c>
      <c r="BL38" s="194">
        <v>2.99484643392771E-2</v>
      </c>
      <c r="BM38" s="194">
        <v>3.6592935950664603E-2</v>
      </c>
      <c r="BN38" s="194">
        <v>4.6109711944661499E-2</v>
      </c>
      <c r="BO38" s="194">
        <v>4.23960822430526E-2</v>
      </c>
      <c r="BP38" s="194">
        <v>3.9180099459408403E-2</v>
      </c>
      <c r="BQ38" s="194">
        <v>3.7488361682563198E-2</v>
      </c>
      <c r="BR38" s="194">
        <v>2.3397149648914799E-2</v>
      </c>
      <c r="BS38" s="194">
        <v>2.4452590789465999E-2</v>
      </c>
      <c r="BT38" s="194">
        <v>4.37146536899128E-2</v>
      </c>
      <c r="BU38" s="194">
        <v>3.5854696015400603E-2</v>
      </c>
      <c r="BV38" s="194">
        <v>4.4997492413488299E-2</v>
      </c>
      <c r="BW38" s="210"/>
      <c r="BX38" s="210"/>
      <c r="BY38" s="201">
        <v>0</v>
      </c>
      <c r="BZ38" s="209">
        <v>0.64902060195811095</v>
      </c>
      <c r="CA38" s="201">
        <f t="shared" si="0"/>
        <v>0</v>
      </c>
      <c r="CB38" s="198">
        <v>4.7114702371531127E-2</v>
      </c>
      <c r="CC38" s="208">
        <v>1.1651189488147992E-2</v>
      </c>
      <c r="CD38" s="208">
        <v>5.9056821557937546E-2</v>
      </c>
      <c r="CE38" s="208">
        <v>4.8147522443098896E-2</v>
      </c>
      <c r="CF38" s="208">
        <v>4.8962088336819858E-2</v>
      </c>
      <c r="CG38" s="208">
        <v>3.3081304893591811E-2</v>
      </c>
      <c r="CH38" s="208">
        <v>2.4385728984031272E-2</v>
      </c>
      <c r="CI38" s="208">
        <v>3.9509337258119927E-2</v>
      </c>
      <c r="CJ38" s="208">
        <v>2.5518232619258934E-2</v>
      </c>
      <c r="CK38" s="208">
        <v>3.1650482208058162E-2</v>
      </c>
      <c r="CL38" s="208">
        <v>3.6256432657207578E-2</v>
      </c>
      <c r="CM38" s="208">
        <v>3.2017600899676153E-2</v>
      </c>
      <c r="CN38" s="208">
        <v>3.1278402174194475E-2</v>
      </c>
      <c r="CO38" s="208">
        <v>2.7188419943384685E-2</v>
      </c>
      <c r="CP38" s="208">
        <v>3.2432934041114948E-2</v>
      </c>
      <c r="CQ38" s="208">
        <v>2.5901582252693973E-2</v>
      </c>
      <c r="CR38" s="208">
        <v>4.2893719971287637E-2</v>
      </c>
      <c r="CS38" s="208">
        <v>2.9443181860880682E-2</v>
      </c>
      <c r="CT38" s="208">
        <v>3.5425867011368725E-2</v>
      </c>
      <c r="CU38" s="208">
        <v>5.3701750628301147E-2</v>
      </c>
      <c r="CV38" s="208">
        <v>3.9913956370222027E-2</v>
      </c>
      <c r="CW38" s="208">
        <v>1.6172607582183599E-2</v>
      </c>
      <c r="CX38" s="208">
        <v>1.4835746863291779E-2</v>
      </c>
      <c r="CY38" s="208">
        <v>1.2907754739318825E-2</v>
      </c>
      <c r="CZ38" s="208">
        <v>1.0106280327281392</v>
      </c>
      <c r="DA38" s="208">
        <v>7.4580212287184587E-3</v>
      </c>
      <c r="DB38" s="208">
        <v>2.144444058427676E-3</v>
      </c>
      <c r="DC38" s="208">
        <v>2.8817590350249445E-2</v>
      </c>
      <c r="DD38" s="208">
        <v>1.189159620439534E-2</v>
      </c>
      <c r="DE38" s="208">
        <v>8.8371756119516743E-3</v>
      </c>
      <c r="DF38" s="208">
        <v>1.6296396966156399E-2</v>
      </c>
      <c r="DG38" s="208">
        <v>3.5598336246413828E-2</v>
      </c>
      <c r="DH38" s="208">
        <v>2.9911174278623266E-2</v>
      </c>
      <c r="DI38" s="208">
        <v>1.7355256621367054E-2</v>
      </c>
      <c r="DJ38" s="208">
        <v>5.2926955851973774E-2</v>
      </c>
      <c r="DK38" s="208">
        <v>0.15759017220893637</v>
      </c>
      <c r="DL38" s="207">
        <v>1.4466165024978345E-2</v>
      </c>
      <c r="DM38" s="202">
        <v>0</v>
      </c>
      <c r="DN38" s="195">
        <v>0.39598846161045198</v>
      </c>
      <c r="DO38" s="201">
        <f t="shared" si="1"/>
        <v>0</v>
      </c>
      <c r="DP38" s="201">
        <f t="shared" si="2"/>
        <v>0</v>
      </c>
      <c r="DQ38" s="206" t="s">
        <v>327</v>
      </c>
      <c r="DR38" s="205" t="s">
        <v>327</v>
      </c>
      <c r="DS38" s="198">
        <v>0.153671846532725</v>
      </c>
      <c r="DT38" s="197">
        <f t="shared" si="3"/>
        <v>0</v>
      </c>
      <c r="DU38" s="204">
        <f t="shared" si="4"/>
        <v>0</v>
      </c>
      <c r="DV38" s="203">
        <v>0</v>
      </c>
      <c r="DW38" s="202">
        <f t="shared" si="5"/>
        <v>0</v>
      </c>
      <c r="DX38" s="195">
        <v>0.694703391152376</v>
      </c>
      <c r="DY38" s="201">
        <f t="shared" si="6"/>
        <v>0</v>
      </c>
      <c r="DZ38" s="201">
        <f t="shared" si="7"/>
        <v>0</v>
      </c>
      <c r="EA38" s="201">
        <f t="shared" si="8"/>
        <v>0</v>
      </c>
      <c r="EB38" s="200">
        <f t="shared" si="9"/>
        <v>0</v>
      </c>
      <c r="EC38" s="195">
        <v>0.39598846161045198</v>
      </c>
      <c r="ED38" s="201">
        <f t="shared" si="10"/>
        <v>0</v>
      </c>
      <c r="EE38" s="201">
        <f t="shared" si="11"/>
        <v>0</v>
      </c>
      <c r="EF38" s="201">
        <f t="shared" si="12"/>
        <v>0</v>
      </c>
      <c r="EG38" s="200">
        <f t="shared" si="13"/>
        <v>0</v>
      </c>
      <c r="EH38" s="198">
        <v>0.13133479700711756</v>
      </c>
      <c r="EI38" s="199">
        <f t="shared" si="14"/>
        <v>0</v>
      </c>
      <c r="EJ38" s="198">
        <v>0.11594265190237153</v>
      </c>
      <c r="EK38" s="197">
        <f t="shared" si="15"/>
        <v>0</v>
      </c>
    </row>
    <row r="39" spans="2:141" ht="15" customHeight="1">
      <c r="B39" s="72" t="s">
        <v>339</v>
      </c>
      <c r="C39" s="57" t="s">
        <v>17</v>
      </c>
      <c r="D39" s="211"/>
      <c r="E39" s="195">
        <v>1.2811568311489699E-2</v>
      </c>
      <c r="F39" s="194">
        <v>1.1880568141027E-2</v>
      </c>
      <c r="G39" s="194">
        <v>1.10267332803767E-2</v>
      </c>
      <c r="H39" s="194">
        <v>1.21097482454482E-2</v>
      </c>
      <c r="I39" s="194">
        <v>1.2052022702712099E-2</v>
      </c>
      <c r="J39" s="194">
        <v>1.40765543437917E-2</v>
      </c>
      <c r="K39" s="194">
        <v>9.7230846623645104E-3</v>
      </c>
      <c r="L39" s="194">
        <v>9.1535433070866097E-3</v>
      </c>
      <c r="M39" s="194">
        <v>9.1968175929212307E-3</v>
      </c>
      <c r="N39" s="194">
        <v>9.1760614951360807E-3</v>
      </c>
      <c r="O39" s="194">
        <v>1.03070902699476E-2</v>
      </c>
      <c r="P39" s="194">
        <v>1.0414091570682101E-2</v>
      </c>
      <c r="Q39" s="194">
        <v>1.05006121433088E-2</v>
      </c>
      <c r="R39" s="194">
        <v>1.03602004057976E-2</v>
      </c>
      <c r="S39" s="194">
        <v>1.08306303765336E-2</v>
      </c>
      <c r="T39" s="194">
        <v>1.29473671916947E-2</v>
      </c>
      <c r="U39" s="194">
        <v>1.37470623713163E-2</v>
      </c>
      <c r="V39" s="194">
        <v>1.4431519830299199E-2</v>
      </c>
      <c r="W39" s="194">
        <v>1.3691759797138299E-2</v>
      </c>
      <c r="X39" s="194">
        <v>1.2897126444478499E-2</v>
      </c>
      <c r="Y39" s="194">
        <v>1.46458438979948E-2</v>
      </c>
      <c r="Z39" s="194">
        <v>9.8283170230201704E-3</v>
      </c>
      <c r="AA39" s="194">
        <v>1.2989823937974499E-2</v>
      </c>
      <c r="AB39" s="194">
        <v>1.3008335438241999E-2</v>
      </c>
      <c r="AC39" s="194">
        <v>1.43060901196412E-2</v>
      </c>
      <c r="AD39" s="194">
        <v>1.13266182056507E-2</v>
      </c>
      <c r="AE39" s="194">
        <v>1.3347553347180499E-2</v>
      </c>
      <c r="AF39" s="194">
        <v>1.22972793782754E-2</v>
      </c>
      <c r="AG39" s="194">
        <v>1.63567796457951E-2</v>
      </c>
      <c r="AH39" s="194">
        <v>1.7356874540980598E-2</v>
      </c>
      <c r="AI39" s="194">
        <v>1.6714821577416002E-2</v>
      </c>
      <c r="AJ39" s="194">
        <v>1.64013330632693E-2</v>
      </c>
      <c r="AK39" s="194">
        <v>1.6072454984972801E-2</v>
      </c>
      <c r="AL39" s="194">
        <v>1.5727122533354499E-2</v>
      </c>
      <c r="AM39" s="194">
        <v>2.3475408651022399E-2</v>
      </c>
      <c r="AN39" s="194">
        <v>1.7818255681576599E-2</v>
      </c>
      <c r="AO39" s="194">
        <v>1.54337172341018E-2</v>
      </c>
      <c r="AP39" s="194">
        <v>1.64286464109832E-2</v>
      </c>
      <c r="AQ39" s="194">
        <v>2.40535452834135E-2</v>
      </c>
      <c r="AR39" s="194">
        <v>1.94184893250509E-2</v>
      </c>
      <c r="AS39" s="194">
        <v>1.7754160831515299E-2</v>
      </c>
      <c r="AT39" s="194">
        <v>1.7680498722983599E-2</v>
      </c>
      <c r="AU39" s="194">
        <v>1.58580901945631E-2</v>
      </c>
      <c r="AV39" s="194">
        <v>2.8179798648201498E-2</v>
      </c>
      <c r="AW39" s="194">
        <v>2.6179925441373E-2</v>
      </c>
      <c r="AX39" s="194">
        <v>1.35471660523957E-2</v>
      </c>
      <c r="AY39" s="194">
        <v>1.8514668078028099E-2</v>
      </c>
      <c r="AZ39" s="194">
        <v>1.87621716619959E-2</v>
      </c>
      <c r="BA39" s="194">
        <v>1.7549546212261499E-2</v>
      </c>
      <c r="BB39" s="194">
        <v>2.7316432360230299E-2</v>
      </c>
      <c r="BC39" s="194">
        <v>1.7893617971075301E-2</v>
      </c>
      <c r="BD39" s="194">
        <v>1.8184936635783602E-2</v>
      </c>
      <c r="BE39" s="194">
        <v>1.70596460572821E-2</v>
      </c>
      <c r="BF39" s="194">
        <v>1.7128189545567201E-2</v>
      </c>
      <c r="BG39" s="194">
        <v>1.8451296325523302E-2</v>
      </c>
      <c r="BH39" s="194">
        <v>2.2162406015037599E-2</v>
      </c>
      <c r="BI39" s="194">
        <v>1.7403494542835799E-2</v>
      </c>
      <c r="BJ39" s="194">
        <v>1.53504482938648E-2</v>
      </c>
      <c r="BK39" s="194">
        <v>1.7698735436934801E-2</v>
      </c>
      <c r="BL39" s="194">
        <v>1.3446856239723699E-2</v>
      </c>
      <c r="BM39" s="194">
        <v>2.6398944416543699E-2</v>
      </c>
      <c r="BN39" s="194">
        <v>1.8124480501084901E-2</v>
      </c>
      <c r="BO39" s="194">
        <v>1.87877833296375E-2</v>
      </c>
      <c r="BP39" s="194">
        <v>1.4850402540996999E-2</v>
      </c>
      <c r="BQ39" s="194">
        <v>1.56994700888031E-2</v>
      </c>
      <c r="BR39" s="194">
        <v>1.75451208115593E-2</v>
      </c>
      <c r="BS39" s="194">
        <v>4.4768749019630599E-2</v>
      </c>
      <c r="BT39" s="194">
        <v>1.5821415779726102E-2</v>
      </c>
      <c r="BU39" s="194">
        <v>1.00504155575297E-2</v>
      </c>
      <c r="BV39" s="194">
        <v>1.34943855563017E-2</v>
      </c>
      <c r="BW39" s="210"/>
      <c r="BX39" s="210"/>
      <c r="BY39" s="201">
        <v>0</v>
      </c>
      <c r="BZ39" s="209">
        <v>0.97569468816047</v>
      </c>
      <c r="CA39" s="201">
        <f t="shared" si="0"/>
        <v>0</v>
      </c>
      <c r="CB39" s="198">
        <v>9.2462114165456129E-3</v>
      </c>
      <c r="CC39" s="208">
        <v>2.5040895195563965E-2</v>
      </c>
      <c r="CD39" s="208">
        <v>7.4222478674598746E-3</v>
      </c>
      <c r="CE39" s="208">
        <v>1.8825696270021133E-2</v>
      </c>
      <c r="CF39" s="208">
        <v>1.1831790055222176E-2</v>
      </c>
      <c r="CG39" s="208">
        <v>9.1587832626281018E-3</v>
      </c>
      <c r="CH39" s="208">
        <v>5.7557424137717273E-3</v>
      </c>
      <c r="CI39" s="208">
        <v>5.7328341241957405E-3</v>
      </c>
      <c r="CJ39" s="208">
        <v>1.4908660293748571E-2</v>
      </c>
      <c r="CK39" s="208">
        <v>9.6853989232517073E-3</v>
      </c>
      <c r="CL39" s="208">
        <v>8.718204514171754E-3</v>
      </c>
      <c r="CM39" s="208">
        <v>1.303682424011165E-2</v>
      </c>
      <c r="CN39" s="208">
        <v>8.3189103586654035E-3</v>
      </c>
      <c r="CO39" s="208">
        <v>7.8880492123296654E-3</v>
      </c>
      <c r="CP39" s="208">
        <v>1.5471602675645553E-2</v>
      </c>
      <c r="CQ39" s="208">
        <v>7.7469140571429307E-3</v>
      </c>
      <c r="CR39" s="208">
        <v>8.2862694008356795E-3</v>
      </c>
      <c r="CS39" s="208">
        <v>1.0360995883566555E-2</v>
      </c>
      <c r="CT39" s="208">
        <v>8.3073048853115703E-3</v>
      </c>
      <c r="CU39" s="208">
        <v>1.5724309402643986E-2</v>
      </c>
      <c r="CV39" s="208">
        <v>1.4991619070867124E-2</v>
      </c>
      <c r="CW39" s="208">
        <v>1.9083537709557549E-2</v>
      </c>
      <c r="CX39" s="208">
        <v>1.8180342420567937E-2</v>
      </c>
      <c r="CY39" s="208">
        <v>2.5366847768173596E-2</v>
      </c>
      <c r="CZ39" s="208">
        <v>1.9174557469079513E-2</v>
      </c>
      <c r="DA39" s="208">
        <v>1.0446017855865404</v>
      </c>
      <c r="DB39" s="208">
        <v>7.0041825990963702E-2</v>
      </c>
      <c r="DC39" s="208">
        <v>2.6825944133720449E-2</v>
      </c>
      <c r="DD39" s="208">
        <v>1.0008211332280772E-2</v>
      </c>
      <c r="DE39" s="208">
        <v>1.442359374059902E-2</v>
      </c>
      <c r="DF39" s="208">
        <v>8.6133709191840054E-3</v>
      </c>
      <c r="DG39" s="208">
        <v>1.1952212569447097E-2</v>
      </c>
      <c r="DH39" s="208">
        <v>2.6583017592409778E-2</v>
      </c>
      <c r="DI39" s="208">
        <v>8.2666113036047612E-3</v>
      </c>
      <c r="DJ39" s="208">
        <v>1.2277402045662002E-2</v>
      </c>
      <c r="DK39" s="208">
        <v>5.8256823035124413E-3</v>
      </c>
      <c r="DL39" s="207">
        <v>1.240447648142618E-2</v>
      </c>
      <c r="DM39" s="202">
        <v>0</v>
      </c>
      <c r="DN39" s="195">
        <v>0.31680246092450898</v>
      </c>
      <c r="DO39" s="201">
        <f t="shared" si="1"/>
        <v>0</v>
      </c>
      <c r="DP39" s="201">
        <f t="shared" si="2"/>
        <v>0</v>
      </c>
      <c r="DQ39" s="206" t="s">
        <v>327</v>
      </c>
      <c r="DR39" s="205" t="s">
        <v>327</v>
      </c>
      <c r="DS39" s="198">
        <v>5.0408083292497498E-2</v>
      </c>
      <c r="DT39" s="197">
        <f t="shared" si="3"/>
        <v>0</v>
      </c>
      <c r="DU39" s="204">
        <f t="shared" si="4"/>
        <v>0</v>
      </c>
      <c r="DV39" s="203">
        <v>0</v>
      </c>
      <c r="DW39" s="202">
        <f t="shared" si="5"/>
        <v>0</v>
      </c>
      <c r="DX39" s="195">
        <v>0.676750281090155</v>
      </c>
      <c r="DY39" s="201">
        <f t="shared" si="6"/>
        <v>0</v>
      </c>
      <c r="DZ39" s="201">
        <f t="shared" si="7"/>
        <v>0</v>
      </c>
      <c r="EA39" s="201">
        <f t="shared" si="8"/>
        <v>0</v>
      </c>
      <c r="EB39" s="200">
        <f t="shared" si="9"/>
        <v>0</v>
      </c>
      <c r="EC39" s="195">
        <v>0.31680246092450898</v>
      </c>
      <c r="ED39" s="201">
        <f t="shared" si="10"/>
        <v>0</v>
      </c>
      <c r="EE39" s="201">
        <f t="shared" si="11"/>
        <v>0</v>
      </c>
      <c r="EF39" s="201">
        <f t="shared" si="12"/>
        <v>0</v>
      </c>
      <c r="EG39" s="200">
        <f t="shared" si="13"/>
        <v>0</v>
      </c>
      <c r="EH39" s="198">
        <v>4.6730248467860704E-2</v>
      </c>
      <c r="EI39" s="199">
        <f t="shared" si="14"/>
        <v>0</v>
      </c>
      <c r="EJ39" s="198">
        <v>4.587905997117836E-2</v>
      </c>
      <c r="EK39" s="197">
        <f t="shared" si="15"/>
        <v>0</v>
      </c>
    </row>
    <row r="40" spans="2:141" ht="15" customHeight="1">
      <c r="B40" s="72" t="s">
        <v>338</v>
      </c>
      <c r="C40" s="57" t="s">
        <v>18</v>
      </c>
      <c r="D40" s="211"/>
      <c r="E40" s="195">
        <v>4.6970284099905604E-3</v>
      </c>
      <c r="F40" s="194">
        <v>7.0554280204758596E-3</v>
      </c>
      <c r="G40" s="194">
        <v>8.9943390727709495E-3</v>
      </c>
      <c r="H40" s="194">
        <v>6.2271853664802902E-3</v>
      </c>
      <c r="I40" s="194">
        <v>6.0716717319944302E-3</v>
      </c>
      <c r="J40" s="194">
        <v>1.1525795828759599E-2</v>
      </c>
      <c r="K40" s="194">
        <v>1.23252220442682E-2</v>
      </c>
      <c r="L40" s="194">
        <v>1.29822834645669E-2</v>
      </c>
      <c r="M40" s="194">
        <v>1.21540938606575E-2</v>
      </c>
      <c r="N40" s="194">
        <v>1.2017510946821601E-2</v>
      </c>
      <c r="O40" s="194">
        <v>1.9460104795383699E-2</v>
      </c>
      <c r="P40" s="194">
        <v>1.24824516957713E-2</v>
      </c>
      <c r="Q40" s="194">
        <v>1.1975473906550601E-2</v>
      </c>
      <c r="R40" s="194">
        <v>1.27982335127684E-2</v>
      </c>
      <c r="S40" s="194">
        <v>1.4426738118742099E-2</v>
      </c>
      <c r="T40" s="194">
        <v>4.6329121860411897E-3</v>
      </c>
      <c r="U40" s="194">
        <v>6.9242247779880599E-3</v>
      </c>
      <c r="V40" s="194">
        <v>6.1029680246205203E-3</v>
      </c>
      <c r="W40" s="194">
        <v>6.9905804176647003E-3</v>
      </c>
      <c r="X40" s="194">
        <v>4.4889607659766E-3</v>
      </c>
      <c r="Y40" s="194">
        <v>6.5751587922335802E-3</v>
      </c>
      <c r="Z40" s="194">
        <v>3.5048713498851002E-3</v>
      </c>
      <c r="AA40" s="194">
        <v>4.0284283637538401E-3</v>
      </c>
      <c r="AB40" s="194">
        <v>5.7915057915057903E-3</v>
      </c>
      <c r="AC40" s="194">
        <v>5.2050234781381502E-3</v>
      </c>
      <c r="AD40" s="194">
        <v>3.7487226964520201E-3</v>
      </c>
      <c r="AE40" s="194">
        <v>4.3499984086290402E-3</v>
      </c>
      <c r="AF40" s="194">
        <v>6.34177558185791E-3</v>
      </c>
      <c r="AG40" s="194">
        <v>2.0080910591117299E-3</v>
      </c>
      <c r="AH40" s="194">
        <v>1.62123575498517E-3</v>
      </c>
      <c r="AI40" s="194">
        <v>1.5411896487603099E-3</v>
      </c>
      <c r="AJ40" s="194">
        <v>1.57860178513225E-3</v>
      </c>
      <c r="AK40" s="194">
        <v>1.6499135783707901E-3</v>
      </c>
      <c r="AL40" s="194">
        <v>1.8334100619482601E-3</v>
      </c>
      <c r="AM40" s="194">
        <v>2.2860963774860199E-3</v>
      </c>
      <c r="AN40" s="194">
        <v>1.3061367168494E-3</v>
      </c>
      <c r="AO40" s="194">
        <v>1.82798679564979E-3</v>
      </c>
      <c r="AP40" s="194">
        <v>2.8525917507610699E-4</v>
      </c>
      <c r="AQ40" s="194">
        <v>3.1374189500104602E-4</v>
      </c>
      <c r="AR40" s="194">
        <v>3.13201440726627E-4</v>
      </c>
      <c r="AS40" s="194">
        <v>1.2852633704946901E-3</v>
      </c>
      <c r="AT40" s="194">
        <v>1.24680745887458E-3</v>
      </c>
      <c r="AU40" s="194">
        <v>1.1279345842611799E-3</v>
      </c>
      <c r="AV40" s="194">
        <v>1.8244552630335099E-3</v>
      </c>
      <c r="AW40" s="194">
        <v>1.7584581838643899E-3</v>
      </c>
      <c r="AX40" s="194">
        <v>1.6933957565494599E-3</v>
      </c>
      <c r="AY40" s="194">
        <v>1.6822924542567699E-3</v>
      </c>
      <c r="AZ40" s="194">
        <v>1.7099700755236801E-3</v>
      </c>
      <c r="BA40" s="194">
        <v>1.57436562326357E-3</v>
      </c>
      <c r="BB40" s="194">
        <v>2.7597931259072802E-4</v>
      </c>
      <c r="BC40" s="194">
        <v>1.9010435832439499E-3</v>
      </c>
      <c r="BD40" s="194">
        <v>3.8839440239773E-3</v>
      </c>
      <c r="BE40" s="194">
        <v>1.8372248081782599E-3</v>
      </c>
      <c r="BF40" s="194">
        <v>2.57482587939899E-3</v>
      </c>
      <c r="BG40" s="194">
        <v>4.8782587485831502E-4</v>
      </c>
      <c r="BH40" s="194">
        <v>1.14706766917293E-2</v>
      </c>
      <c r="BI40" s="194">
        <v>4.7684638135125099E-4</v>
      </c>
      <c r="BJ40" s="194">
        <v>2.7429410081803302E-3</v>
      </c>
      <c r="BK40" s="194">
        <v>1.0123367821416899E-3</v>
      </c>
      <c r="BL40" s="194">
        <v>3.0590004715959102E-4</v>
      </c>
      <c r="BM40" s="194">
        <v>8.5469818860132096E-4</v>
      </c>
      <c r="BN40" s="194">
        <v>5.6191493137166398E-4</v>
      </c>
      <c r="BO40" s="194">
        <v>7.0256009583002596E-4</v>
      </c>
      <c r="BP40" s="194">
        <v>2.5907857371980899E-3</v>
      </c>
      <c r="BQ40" s="194">
        <v>3.6827270640058399E-3</v>
      </c>
      <c r="BR40" s="194">
        <v>1.10875416239715E-3</v>
      </c>
      <c r="BS40" s="194">
        <v>1.1561096619395899E-3</v>
      </c>
      <c r="BT40" s="194">
        <v>1.0736758342701101E-3</v>
      </c>
      <c r="BU40" s="194">
        <v>3.2839491601926001E-3</v>
      </c>
      <c r="BV40" s="194">
        <v>2.7727956614503201E-3</v>
      </c>
      <c r="BW40" s="210"/>
      <c r="BX40" s="210"/>
      <c r="BY40" s="201">
        <v>0</v>
      </c>
      <c r="BZ40" s="209">
        <v>0.95077133180232698</v>
      </c>
      <c r="CA40" s="201">
        <f t="shared" si="0"/>
        <v>0</v>
      </c>
      <c r="CB40" s="198">
        <v>4.4351254833242945E-3</v>
      </c>
      <c r="CC40" s="208">
        <v>1.7326733866109088E-2</v>
      </c>
      <c r="CD40" s="208">
        <v>5.8818854062117265E-3</v>
      </c>
      <c r="CE40" s="208">
        <v>6.5046979634616432E-3</v>
      </c>
      <c r="CF40" s="208">
        <v>5.5461746256097021E-3</v>
      </c>
      <c r="CG40" s="208">
        <v>4.6015213351283347E-3</v>
      </c>
      <c r="CH40" s="208">
        <v>3.857577953511123E-3</v>
      </c>
      <c r="CI40" s="208">
        <v>5.3955866221296308E-3</v>
      </c>
      <c r="CJ40" s="208">
        <v>7.3403451197489172E-3</v>
      </c>
      <c r="CK40" s="208">
        <v>5.3063023794808675E-3</v>
      </c>
      <c r="CL40" s="208">
        <v>3.6875637861773229E-3</v>
      </c>
      <c r="CM40" s="208">
        <v>6.113234583106514E-3</v>
      </c>
      <c r="CN40" s="208">
        <v>5.4334745435877501E-3</v>
      </c>
      <c r="CO40" s="208">
        <v>4.1743266651881623E-3</v>
      </c>
      <c r="CP40" s="208">
        <v>4.6787083944147606E-3</v>
      </c>
      <c r="CQ40" s="208">
        <v>3.4352435054197713E-3</v>
      </c>
      <c r="CR40" s="208">
        <v>5.2368508966186495E-3</v>
      </c>
      <c r="CS40" s="208">
        <v>4.4314200342175456E-3</v>
      </c>
      <c r="CT40" s="208">
        <v>2.9316207934814097E-3</v>
      </c>
      <c r="CU40" s="208">
        <v>7.8487258159317935E-3</v>
      </c>
      <c r="CV40" s="208">
        <v>7.2139461292376195E-3</v>
      </c>
      <c r="CW40" s="208">
        <v>9.1025950448734121E-3</v>
      </c>
      <c r="CX40" s="208">
        <v>4.3315907672592637E-3</v>
      </c>
      <c r="CY40" s="208">
        <v>5.2016600744554733E-3</v>
      </c>
      <c r="CZ40" s="208">
        <v>2.8241545325174755E-2</v>
      </c>
      <c r="DA40" s="208">
        <v>1.7931389297059192E-2</v>
      </c>
      <c r="DB40" s="208">
        <v>1.0205639814445409</v>
      </c>
      <c r="DC40" s="208">
        <v>2.7017236989747197E-2</v>
      </c>
      <c r="DD40" s="208">
        <v>2.0631492489514035E-2</v>
      </c>
      <c r="DE40" s="208">
        <v>3.143577908360218E-3</v>
      </c>
      <c r="DF40" s="208">
        <v>9.921135094726136E-3</v>
      </c>
      <c r="DG40" s="208">
        <v>1.6908087855273431E-2</v>
      </c>
      <c r="DH40" s="208">
        <v>2.1564519599013933E-2</v>
      </c>
      <c r="DI40" s="208">
        <v>8.6794083834573071E-3</v>
      </c>
      <c r="DJ40" s="208">
        <v>1.5789646699371159E-2</v>
      </c>
      <c r="DK40" s="208">
        <v>6.1270568575025105E-3</v>
      </c>
      <c r="DL40" s="207">
        <v>3.6580828048745802E-2</v>
      </c>
      <c r="DM40" s="202">
        <v>0</v>
      </c>
      <c r="DN40" s="195">
        <v>2.7023951953696002E-2</v>
      </c>
      <c r="DO40" s="201">
        <f t="shared" si="1"/>
        <v>0</v>
      </c>
      <c r="DP40" s="201">
        <f t="shared" si="2"/>
        <v>0</v>
      </c>
      <c r="DQ40" s="206" t="s">
        <v>327</v>
      </c>
      <c r="DR40" s="205" t="s">
        <v>327</v>
      </c>
      <c r="DS40" s="198">
        <v>0.257403062057874</v>
      </c>
      <c r="DT40" s="197">
        <f t="shared" si="3"/>
        <v>0</v>
      </c>
      <c r="DU40" s="204">
        <f t="shared" si="4"/>
        <v>0</v>
      </c>
      <c r="DV40" s="203">
        <v>0</v>
      </c>
      <c r="DW40" s="202">
        <f t="shared" si="5"/>
        <v>0</v>
      </c>
      <c r="DX40" s="195">
        <v>0.87376676825224897</v>
      </c>
      <c r="DY40" s="201">
        <f t="shared" si="6"/>
        <v>0</v>
      </c>
      <c r="DZ40" s="201">
        <f t="shared" si="7"/>
        <v>0</v>
      </c>
      <c r="EA40" s="201">
        <f t="shared" si="8"/>
        <v>0</v>
      </c>
      <c r="EB40" s="200">
        <f t="shared" si="9"/>
        <v>0</v>
      </c>
      <c r="EC40" s="195">
        <v>2.7023951953696002E-2</v>
      </c>
      <c r="ED40" s="201">
        <f t="shared" si="10"/>
        <v>0</v>
      </c>
      <c r="EE40" s="201">
        <f t="shared" si="11"/>
        <v>0</v>
      </c>
      <c r="EF40" s="201">
        <f t="shared" si="12"/>
        <v>0</v>
      </c>
      <c r="EG40" s="200">
        <f t="shared" si="13"/>
        <v>0</v>
      </c>
      <c r="EH40" s="198">
        <v>6.3827203064599214E-3</v>
      </c>
      <c r="EI40" s="199">
        <f t="shared" si="14"/>
        <v>0</v>
      </c>
      <c r="EJ40" s="198">
        <v>4.3458898324605722E-3</v>
      </c>
      <c r="EK40" s="197">
        <f t="shared" si="15"/>
        <v>0</v>
      </c>
    </row>
    <row r="41" spans="2:141" ht="15" customHeight="1">
      <c r="B41" s="72" t="s">
        <v>337</v>
      </c>
      <c r="C41" s="57" t="s">
        <v>29</v>
      </c>
      <c r="D41" s="211"/>
      <c r="E41" s="195">
        <v>4.3740373717019901E-2</v>
      </c>
      <c r="F41" s="194">
        <v>4.2393881057892997E-2</v>
      </c>
      <c r="G41" s="194">
        <v>4.3244876720338499E-2</v>
      </c>
      <c r="H41" s="194">
        <v>3.9340666590634302E-2</v>
      </c>
      <c r="I41" s="194">
        <v>3.8947029902334299E-2</v>
      </c>
      <c r="J41" s="194">
        <v>5.2752529041530799E-2</v>
      </c>
      <c r="K41" s="194">
        <v>4.7944459186110101E-2</v>
      </c>
      <c r="L41" s="194">
        <v>4.6781496062992103E-2</v>
      </c>
      <c r="M41" s="194">
        <v>4.4249110358403003E-2</v>
      </c>
      <c r="N41" s="194">
        <v>4.4029819100006001E-2</v>
      </c>
      <c r="O41" s="194">
        <v>5.59793062280294E-2</v>
      </c>
      <c r="P41" s="194">
        <v>5.2837258236810902E-2</v>
      </c>
      <c r="Q41" s="194">
        <v>5.1697520483256897E-2</v>
      </c>
      <c r="R41" s="194">
        <v>5.3547167953508203E-2</v>
      </c>
      <c r="S41" s="194">
        <v>4.9880129741926398E-2</v>
      </c>
      <c r="T41" s="194">
        <v>4.1330629360570997E-2</v>
      </c>
      <c r="U41" s="194">
        <v>3.4998076243162902E-2</v>
      </c>
      <c r="V41" s="194">
        <v>3.8982490915097499E-2</v>
      </c>
      <c r="W41" s="194">
        <v>3.4676144784810702E-2</v>
      </c>
      <c r="X41" s="194">
        <v>4.17284711989519E-2</v>
      </c>
      <c r="Y41" s="194">
        <v>5.0787729808246002E-2</v>
      </c>
      <c r="Z41" s="194">
        <v>3.4057999573272699E-2</v>
      </c>
      <c r="AA41" s="194">
        <v>4.1402035212405097E-2</v>
      </c>
      <c r="AB41" s="194">
        <v>4.32276067790087E-2</v>
      </c>
      <c r="AC41" s="194">
        <v>4.2973385319545698E-2</v>
      </c>
      <c r="AD41" s="194">
        <v>4.26752064535314E-2</v>
      </c>
      <c r="AE41" s="194">
        <v>4.1392971262853601E-2</v>
      </c>
      <c r="AF41" s="194">
        <v>4.1711587577038099E-2</v>
      </c>
      <c r="AG41" s="194">
        <v>4.5272790321980699E-2</v>
      </c>
      <c r="AH41" s="194">
        <v>4.7213693962885203E-2</v>
      </c>
      <c r="AI41" s="194">
        <v>5.0062031218839703E-2</v>
      </c>
      <c r="AJ41" s="194">
        <v>5.0719110890736503E-2</v>
      </c>
      <c r="AK41" s="194">
        <v>5.3840908320843699E-2</v>
      </c>
      <c r="AL41" s="194">
        <v>4.0379891897907E-2</v>
      </c>
      <c r="AM41" s="194">
        <v>6.1715566238061299E-2</v>
      </c>
      <c r="AN41" s="194">
        <v>9.6998956035390896E-2</v>
      </c>
      <c r="AO41" s="194">
        <v>6.1723098255173102E-2</v>
      </c>
      <c r="AP41" s="194">
        <v>4.83251863312932E-2</v>
      </c>
      <c r="AQ41" s="194">
        <v>5.37544446768458E-2</v>
      </c>
      <c r="AR41" s="194">
        <v>4.7606618990447297E-2</v>
      </c>
      <c r="AS41" s="194">
        <v>3.7877713032403698E-2</v>
      </c>
      <c r="AT41" s="194">
        <v>3.5631962943637401E-2</v>
      </c>
      <c r="AU41" s="194">
        <v>3.3667172189823603E-2</v>
      </c>
      <c r="AV41" s="194">
        <v>4.3768020040648503E-2</v>
      </c>
      <c r="AW41" s="194">
        <v>4.9250896813673797E-2</v>
      </c>
      <c r="AX41" s="194">
        <v>3.21745193744397E-2</v>
      </c>
      <c r="AY41" s="194">
        <v>6.10634356570392E-2</v>
      </c>
      <c r="AZ41" s="194">
        <v>6.2223911081556102E-2</v>
      </c>
      <c r="BA41" s="194">
        <v>5.6538247823670999E-2</v>
      </c>
      <c r="BB41" s="194">
        <v>2.7840793054152699E-2</v>
      </c>
      <c r="BC41" s="194">
        <v>4.4296085024546301E-2</v>
      </c>
      <c r="BD41" s="194">
        <v>5.11263748385056E-2</v>
      </c>
      <c r="BE41" s="194">
        <v>4.4605477396282497E-2</v>
      </c>
      <c r="BF41" s="194">
        <v>2.0614599742517399E-2</v>
      </c>
      <c r="BG41" s="194">
        <v>6.91564916710906E-2</v>
      </c>
      <c r="BH41" s="194">
        <v>8.9064661654135305E-2</v>
      </c>
      <c r="BI41" s="194">
        <v>2.9620410703173599E-2</v>
      </c>
      <c r="BJ41" s="194">
        <v>5.4459582432893297E-2</v>
      </c>
      <c r="BK41" s="194">
        <v>8.83135155539541E-2</v>
      </c>
      <c r="BL41" s="194">
        <v>2.6541077702860599E-2</v>
      </c>
      <c r="BM41" s="194">
        <v>7.3323122705338098E-2</v>
      </c>
      <c r="BN41" s="194">
        <v>3.4105590197464099E-2</v>
      </c>
      <c r="BO41" s="194">
        <v>4.3630225420240802E-2</v>
      </c>
      <c r="BP41" s="194">
        <v>4.23493349365439E-2</v>
      </c>
      <c r="BQ41" s="194">
        <v>3.6331740792316998E-2</v>
      </c>
      <c r="BR41" s="194">
        <v>3.2141686597842702E-2</v>
      </c>
      <c r="BS41" s="194">
        <v>3.4892435324669298E-2</v>
      </c>
      <c r="BT41" s="194">
        <v>4.24697522025657E-2</v>
      </c>
      <c r="BU41" s="194">
        <v>5.02975331305653E-2</v>
      </c>
      <c r="BV41" s="194">
        <v>4.5742798126535401E-2</v>
      </c>
      <c r="BW41" s="210"/>
      <c r="BX41" s="210"/>
      <c r="BY41" s="201">
        <v>0</v>
      </c>
      <c r="BZ41" s="209">
        <v>0.70579259316795495</v>
      </c>
      <c r="CA41" s="201">
        <f t="shared" si="0"/>
        <v>0</v>
      </c>
      <c r="CB41" s="198">
        <v>5.5244935214070104E-2</v>
      </c>
      <c r="CC41" s="208">
        <v>7.7137813854266546E-2</v>
      </c>
      <c r="CD41" s="208">
        <v>3.9489166623024687E-2</v>
      </c>
      <c r="CE41" s="208">
        <v>2.5050496253296358E-2</v>
      </c>
      <c r="CF41" s="208">
        <v>3.7657806065325004E-2</v>
      </c>
      <c r="CG41" s="208">
        <v>2.6124132847599981E-2</v>
      </c>
      <c r="CH41" s="208">
        <v>3.9152195858601239E-2</v>
      </c>
      <c r="CI41" s="208">
        <v>1.9043929733898117E-2</v>
      </c>
      <c r="CJ41" s="208">
        <v>6.9056144799998678E-2</v>
      </c>
      <c r="CK41" s="208">
        <v>3.6127417186627667E-2</v>
      </c>
      <c r="CL41" s="208">
        <v>2.9407653426202298E-2</v>
      </c>
      <c r="CM41" s="208">
        <v>2.9659829058399152E-2</v>
      </c>
      <c r="CN41" s="208">
        <v>2.2787485070052387E-2</v>
      </c>
      <c r="CO41" s="208">
        <v>1.8833224598216413E-2</v>
      </c>
      <c r="CP41" s="208">
        <v>2.6696996922858214E-2</v>
      </c>
      <c r="CQ41" s="208">
        <v>1.7750340417492242E-2</v>
      </c>
      <c r="CR41" s="208">
        <v>2.3451606323035494E-2</v>
      </c>
      <c r="CS41" s="208">
        <v>2.2869459775091264E-2</v>
      </c>
      <c r="CT41" s="208">
        <v>1.6984716697512735E-2</v>
      </c>
      <c r="CU41" s="208">
        <v>7.3060857578557611E-2</v>
      </c>
      <c r="CV41" s="208">
        <v>4.6609644965968866E-2</v>
      </c>
      <c r="CW41" s="208">
        <v>4.1946306754784023E-2</v>
      </c>
      <c r="CX41" s="208">
        <v>2.2396105459941796E-2</v>
      </c>
      <c r="CY41" s="208">
        <v>5.1345614433615398E-2</v>
      </c>
      <c r="CZ41" s="208">
        <v>5.0129001384556435E-2</v>
      </c>
      <c r="DA41" s="208">
        <v>3.4478763660729272E-2</v>
      </c>
      <c r="DB41" s="208">
        <v>5.0652891579887876E-3</v>
      </c>
      <c r="DC41" s="208">
        <v>1.073757068777869</v>
      </c>
      <c r="DD41" s="208">
        <v>2.9425009701062429E-2</v>
      </c>
      <c r="DE41" s="208">
        <v>2.8899745398011253E-2</v>
      </c>
      <c r="DF41" s="208">
        <v>2.7239617885618312E-2</v>
      </c>
      <c r="DG41" s="208">
        <v>1.8559685702526859E-2</v>
      </c>
      <c r="DH41" s="208">
        <v>3.8696500740459931E-2</v>
      </c>
      <c r="DI41" s="208">
        <v>1.5431514064556213E-2</v>
      </c>
      <c r="DJ41" s="208">
        <v>4.4406459347563626E-2</v>
      </c>
      <c r="DK41" s="208">
        <v>5.3377582044632985E-2</v>
      </c>
      <c r="DL41" s="207">
        <v>0.12418861557913516</v>
      </c>
      <c r="DM41" s="202">
        <v>0</v>
      </c>
      <c r="DN41" s="195">
        <v>0.28552192846820201</v>
      </c>
      <c r="DO41" s="201">
        <f t="shared" si="1"/>
        <v>0</v>
      </c>
      <c r="DP41" s="201">
        <f t="shared" si="2"/>
        <v>0</v>
      </c>
      <c r="DQ41" s="206" t="s">
        <v>327</v>
      </c>
      <c r="DR41" s="205" t="s">
        <v>327</v>
      </c>
      <c r="DS41" s="198">
        <v>3.3962636799979899E-2</v>
      </c>
      <c r="DT41" s="197">
        <f t="shared" si="3"/>
        <v>0</v>
      </c>
      <c r="DU41" s="204">
        <f t="shared" si="4"/>
        <v>0</v>
      </c>
      <c r="DV41" s="203">
        <v>0</v>
      </c>
      <c r="DW41" s="202">
        <f t="shared" si="5"/>
        <v>0</v>
      </c>
      <c r="DX41" s="195">
        <v>0.498445928790688</v>
      </c>
      <c r="DY41" s="201">
        <f t="shared" si="6"/>
        <v>0</v>
      </c>
      <c r="DZ41" s="201">
        <f t="shared" si="7"/>
        <v>0</v>
      </c>
      <c r="EA41" s="201">
        <f t="shared" si="8"/>
        <v>0</v>
      </c>
      <c r="EB41" s="200">
        <f t="shared" si="9"/>
        <v>0</v>
      </c>
      <c r="EC41" s="195">
        <v>0.28552192846820201</v>
      </c>
      <c r="ED41" s="201">
        <f t="shared" si="10"/>
        <v>0</v>
      </c>
      <c r="EE41" s="201">
        <f t="shared" si="11"/>
        <v>0</v>
      </c>
      <c r="EF41" s="201">
        <f t="shared" si="12"/>
        <v>0</v>
      </c>
      <c r="EG41" s="200">
        <f t="shared" si="13"/>
        <v>0</v>
      </c>
      <c r="EH41" s="198">
        <v>7.5197071631672482E-2</v>
      </c>
      <c r="EI41" s="199">
        <f t="shared" si="14"/>
        <v>0</v>
      </c>
      <c r="EJ41" s="198">
        <v>7.2239342609227195E-2</v>
      </c>
      <c r="EK41" s="197">
        <f t="shared" si="15"/>
        <v>0</v>
      </c>
    </row>
    <row r="42" spans="2:141" ht="15" customHeight="1">
      <c r="B42" s="72" t="s">
        <v>336</v>
      </c>
      <c r="C42" s="57" t="s">
        <v>19</v>
      </c>
      <c r="D42" s="211"/>
      <c r="E42" s="195">
        <v>6.7260046692181504E-3</v>
      </c>
      <c r="F42" s="194">
        <v>4.4437702488529804E-3</v>
      </c>
      <c r="G42" s="194">
        <v>3.6418777381652199E-3</v>
      </c>
      <c r="H42" s="194">
        <v>2.9483742904193701E-3</v>
      </c>
      <c r="I42" s="194">
        <v>2.6309186833817699E-3</v>
      </c>
      <c r="J42" s="194">
        <v>1.37646194789503E-2</v>
      </c>
      <c r="K42" s="194">
        <v>4.4766628892466001E-3</v>
      </c>
      <c r="L42" s="194">
        <v>3.7007874015748E-3</v>
      </c>
      <c r="M42" s="194">
        <v>3.69123971416566E-3</v>
      </c>
      <c r="N42" s="194">
        <v>3.5814464113495298E-3</v>
      </c>
      <c r="O42" s="194">
        <v>9.5642369171585907E-3</v>
      </c>
      <c r="P42" s="194">
        <v>5.4950800202672803E-3</v>
      </c>
      <c r="Q42" s="194">
        <v>3.9049361621977998E-3</v>
      </c>
      <c r="R42" s="194">
        <v>6.4855346860619896E-3</v>
      </c>
      <c r="S42" s="194">
        <v>6.5858130023974098E-3</v>
      </c>
      <c r="T42" s="194">
        <v>5.4456714461029497E-3</v>
      </c>
      <c r="U42" s="194">
        <v>8.6465070815048995E-3</v>
      </c>
      <c r="V42" s="194">
        <v>8.6762992714690592E-3</v>
      </c>
      <c r="W42" s="194">
        <v>8.6440999416983293E-3</v>
      </c>
      <c r="X42" s="194">
        <v>5.2445793573460998E-3</v>
      </c>
      <c r="Y42" s="194">
        <v>6.6868935168074798E-3</v>
      </c>
      <c r="Z42" s="194">
        <v>3.9479066581683602E-3</v>
      </c>
      <c r="AA42" s="194">
        <v>4.9071232434178703E-3</v>
      </c>
      <c r="AB42" s="194">
        <v>5.9478704338517402E-3</v>
      </c>
      <c r="AC42" s="194">
        <v>5.8542944157688901E-3</v>
      </c>
      <c r="AD42" s="194">
        <v>4.4041173611351001E-3</v>
      </c>
      <c r="AE42" s="194">
        <v>5.1873043625975503E-3</v>
      </c>
      <c r="AF42" s="194">
        <v>1.1847589837016399E-2</v>
      </c>
      <c r="AG42" s="194">
        <v>9.6942733137664102E-3</v>
      </c>
      <c r="AH42" s="194">
        <v>9.2974857372245794E-3</v>
      </c>
      <c r="AI42" s="194">
        <v>9.9381526713055602E-3</v>
      </c>
      <c r="AJ42" s="194">
        <v>1.01127136690234E-2</v>
      </c>
      <c r="AK42" s="194">
        <v>1.0665396836475299E-2</v>
      </c>
      <c r="AL42" s="194">
        <v>1.06930972066297E-2</v>
      </c>
      <c r="AM42" s="194">
        <v>1.0129304502615901E-2</v>
      </c>
      <c r="AN42" s="194">
        <v>7.5037908669630098E-3</v>
      </c>
      <c r="AO42" s="194">
        <v>1.10485499403521E-2</v>
      </c>
      <c r="AP42" s="194">
        <v>1.21908361060525E-2</v>
      </c>
      <c r="AQ42" s="194">
        <v>1.01443212717005E-2</v>
      </c>
      <c r="AR42" s="194">
        <v>1.17972542673696E-2</v>
      </c>
      <c r="AS42" s="194">
        <v>7.8392719734134107E-3</v>
      </c>
      <c r="AT42" s="194">
        <v>7.63829767756937E-3</v>
      </c>
      <c r="AU42" s="194">
        <v>7.5091407372001803E-3</v>
      </c>
      <c r="AV42" s="194">
        <v>8.3660254289360508E-3</v>
      </c>
      <c r="AW42" s="194">
        <v>7.5965393542941498E-3</v>
      </c>
      <c r="AX42" s="194">
        <v>9.7121227213865895E-3</v>
      </c>
      <c r="AY42" s="194">
        <v>9.9141841826704998E-3</v>
      </c>
      <c r="AZ42" s="194">
        <v>9.6779556357763693E-3</v>
      </c>
      <c r="BA42" s="194">
        <v>1.0835339877755101E-2</v>
      </c>
      <c r="BB42" s="194">
        <v>4.0348175500764501E-3</v>
      </c>
      <c r="BC42" s="194">
        <v>9.7507408922236603E-3</v>
      </c>
      <c r="BD42" s="194">
        <v>1.29798302126102E-2</v>
      </c>
      <c r="BE42" s="194">
        <v>1.24937557347959E-2</v>
      </c>
      <c r="BF42" s="194">
        <v>1.1602709164620899E-2</v>
      </c>
      <c r="BG42" s="194">
        <v>1.2898690044047799E-2</v>
      </c>
      <c r="BH42" s="194">
        <v>1.54315789473684E-2</v>
      </c>
      <c r="BI42" s="194">
        <v>8.4797550044398394E-3</v>
      </c>
      <c r="BJ42" s="194">
        <v>1.22276657200261E-2</v>
      </c>
      <c r="BK42" s="194">
        <v>6.9576705959060398E-3</v>
      </c>
      <c r="BL42" s="194">
        <v>4.4270534602818502E-3</v>
      </c>
      <c r="BM42" s="194">
        <v>4.7663461028570001E-3</v>
      </c>
      <c r="BN42" s="194">
        <v>7.0511762856333496E-3</v>
      </c>
      <c r="BO42" s="194">
        <v>2.7739725317654602E-3</v>
      </c>
      <c r="BP42" s="194">
        <v>1.02919283199547E-2</v>
      </c>
      <c r="BQ42" s="194">
        <v>8.5013077603781507E-3</v>
      </c>
      <c r="BR42" s="194">
        <v>8.96750619257476E-3</v>
      </c>
      <c r="BS42" s="194">
        <v>1.0666418790558199E-2</v>
      </c>
      <c r="BT42" s="194">
        <v>7.5562625162230099E-3</v>
      </c>
      <c r="BU42" s="194">
        <v>9.5352550044737593E-3</v>
      </c>
      <c r="BV42" s="194">
        <v>1.31421334036024E-2</v>
      </c>
      <c r="BW42" s="210"/>
      <c r="BX42" s="210"/>
      <c r="BY42" s="201">
        <v>0</v>
      </c>
      <c r="BZ42" s="209">
        <v>0.60323313732168304</v>
      </c>
      <c r="CA42" s="201">
        <f t="shared" si="0"/>
        <v>0</v>
      </c>
      <c r="CB42" s="198">
        <v>5.1992919752763293E-3</v>
      </c>
      <c r="CC42" s="208">
        <v>1.2858703160032717E-2</v>
      </c>
      <c r="CD42" s="208">
        <v>7.4751737345314208E-3</v>
      </c>
      <c r="CE42" s="208">
        <v>6.9106793962129898E-3</v>
      </c>
      <c r="CF42" s="208">
        <v>8.5627176099696486E-3</v>
      </c>
      <c r="CG42" s="208">
        <v>7.8860833721415523E-3</v>
      </c>
      <c r="CH42" s="208">
        <v>4.2009769812011346E-3</v>
      </c>
      <c r="CI42" s="208">
        <v>6.5630377384272298E-3</v>
      </c>
      <c r="CJ42" s="208">
        <v>8.7697061217143803E-3</v>
      </c>
      <c r="CK42" s="208">
        <v>6.8091125541264678E-3</v>
      </c>
      <c r="CL42" s="208">
        <v>5.5083490596168063E-3</v>
      </c>
      <c r="CM42" s="208">
        <v>6.9490616124870111E-3</v>
      </c>
      <c r="CN42" s="208">
        <v>6.8219223901304317E-3</v>
      </c>
      <c r="CO42" s="208">
        <v>8.9091606503784934E-3</v>
      </c>
      <c r="CP42" s="208">
        <v>8.9463185606338067E-3</v>
      </c>
      <c r="CQ42" s="208">
        <v>9.2692191677900115E-3</v>
      </c>
      <c r="CR42" s="208">
        <v>9.549109605544592E-3</v>
      </c>
      <c r="CS42" s="208">
        <v>2.2262301562892578E-2</v>
      </c>
      <c r="CT42" s="208">
        <v>4.8135262758181455E-3</v>
      </c>
      <c r="CU42" s="208">
        <v>9.1012615004359802E-3</v>
      </c>
      <c r="CV42" s="208">
        <v>1.1035199799938665E-2</v>
      </c>
      <c r="CW42" s="208">
        <v>1.2333548323489877E-2</v>
      </c>
      <c r="CX42" s="208">
        <v>2.7115074362327393E-2</v>
      </c>
      <c r="CY42" s="208">
        <v>1.0188612426762394E-2</v>
      </c>
      <c r="CZ42" s="208">
        <v>2.8610848650248179E-2</v>
      </c>
      <c r="DA42" s="208">
        <v>4.3990546895404804E-2</v>
      </c>
      <c r="DB42" s="208">
        <v>4.5697694318162195E-3</v>
      </c>
      <c r="DC42" s="208">
        <v>1.2004560077039149E-2</v>
      </c>
      <c r="DD42" s="208">
        <v>1.1293837232821671</v>
      </c>
      <c r="DE42" s="208">
        <v>2.0065284503311177E-2</v>
      </c>
      <c r="DF42" s="208">
        <v>2.1975557966964467E-2</v>
      </c>
      <c r="DG42" s="208">
        <v>1.1935880132663185E-2</v>
      </c>
      <c r="DH42" s="208">
        <v>5.1720300179022183E-2</v>
      </c>
      <c r="DI42" s="208">
        <v>2.5550625608106441E-2</v>
      </c>
      <c r="DJ42" s="208">
        <v>1.9102395005648861E-2</v>
      </c>
      <c r="DK42" s="208">
        <v>6.0487623793167742E-3</v>
      </c>
      <c r="DL42" s="207">
        <v>6.061114877899499E-2</v>
      </c>
      <c r="DM42" s="202">
        <v>0</v>
      </c>
      <c r="DN42" s="195">
        <v>0.16155600207707799</v>
      </c>
      <c r="DO42" s="201">
        <f t="shared" si="1"/>
        <v>0</v>
      </c>
      <c r="DP42" s="201">
        <f t="shared" si="2"/>
        <v>0</v>
      </c>
      <c r="DQ42" s="206" t="s">
        <v>327</v>
      </c>
      <c r="DR42" s="205" t="s">
        <v>327</v>
      </c>
      <c r="DS42" s="198">
        <v>4.3688824808071701E-2</v>
      </c>
      <c r="DT42" s="197">
        <f t="shared" si="3"/>
        <v>0</v>
      </c>
      <c r="DU42" s="204">
        <f t="shared" si="4"/>
        <v>0</v>
      </c>
      <c r="DV42" s="203">
        <v>0</v>
      </c>
      <c r="DW42" s="202">
        <f t="shared" si="5"/>
        <v>0</v>
      </c>
      <c r="DX42" s="195">
        <v>0.52842435599304605</v>
      </c>
      <c r="DY42" s="201">
        <f t="shared" si="6"/>
        <v>0</v>
      </c>
      <c r="DZ42" s="201">
        <f t="shared" si="7"/>
        <v>0</v>
      </c>
      <c r="EA42" s="201">
        <f t="shared" si="8"/>
        <v>0</v>
      </c>
      <c r="EB42" s="200">
        <f t="shared" si="9"/>
        <v>0</v>
      </c>
      <c r="EC42" s="195">
        <v>0.16155600207707799</v>
      </c>
      <c r="ED42" s="201">
        <f t="shared" si="10"/>
        <v>0</v>
      </c>
      <c r="EE42" s="201">
        <f t="shared" si="11"/>
        <v>0</v>
      </c>
      <c r="EF42" s="201">
        <f t="shared" si="12"/>
        <v>0</v>
      </c>
      <c r="EG42" s="200">
        <f t="shared" si="13"/>
        <v>0</v>
      </c>
      <c r="EH42" s="198">
        <v>3.1357099315918992E-2</v>
      </c>
      <c r="EI42" s="199">
        <f t="shared" si="14"/>
        <v>0</v>
      </c>
      <c r="EJ42" s="198">
        <v>2.8925563858849028E-2</v>
      </c>
      <c r="EK42" s="197">
        <f t="shared" si="15"/>
        <v>0</v>
      </c>
    </row>
    <row r="43" spans="2:141" ht="15" customHeight="1">
      <c r="B43" s="72" t="s">
        <v>335</v>
      </c>
      <c r="C43" s="57" t="s">
        <v>20</v>
      </c>
      <c r="D43" s="211"/>
      <c r="E43" s="195">
        <v>0</v>
      </c>
      <c r="F43" s="194">
        <v>0</v>
      </c>
      <c r="G43" s="194">
        <v>0</v>
      </c>
      <c r="H43" s="194">
        <v>0</v>
      </c>
      <c r="I43" s="194">
        <v>0</v>
      </c>
      <c r="J43" s="194">
        <v>0</v>
      </c>
      <c r="K43" s="194">
        <v>0</v>
      </c>
      <c r="L43" s="194">
        <v>0</v>
      </c>
      <c r="M43" s="194">
        <v>0</v>
      </c>
      <c r="N43" s="194">
        <v>0</v>
      </c>
      <c r="O43" s="194">
        <v>0</v>
      </c>
      <c r="P43" s="194">
        <v>0</v>
      </c>
      <c r="Q43" s="194">
        <v>0</v>
      </c>
      <c r="R43" s="194">
        <v>0</v>
      </c>
      <c r="S43" s="194">
        <v>0</v>
      </c>
      <c r="T43" s="194">
        <v>0</v>
      </c>
      <c r="U43" s="194">
        <v>0</v>
      </c>
      <c r="V43" s="194">
        <v>0</v>
      </c>
      <c r="W43" s="194">
        <v>0</v>
      </c>
      <c r="X43" s="194">
        <v>0</v>
      </c>
      <c r="Y43" s="194">
        <v>0</v>
      </c>
      <c r="Z43" s="194">
        <v>0</v>
      </c>
      <c r="AA43" s="194">
        <v>0</v>
      </c>
      <c r="AB43" s="194">
        <v>0</v>
      </c>
      <c r="AC43" s="194">
        <v>0</v>
      </c>
      <c r="AD43" s="194">
        <v>0</v>
      </c>
      <c r="AE43" s="194">
        <v>0</v>
      </c>
      <c r="AF43" s="194">
        <v>0</v>
      </c>
      <c r="AG43" s="194">
        <v>0</v>
      </c>
      <c r="AH43" s="194">
        <v>0</v>
      </c>
      <c r="AI43" s="194">
        <v>0</v>
      </c>
      <c r="AJ43" s="194">
        <v>0</v>
      </c>
      <c r="AK43" s="194">
        <v>0</v>
      </c>
      <c r="AL43" s="194">
        <v>0</v>
      </c>
      <c r="AM43" s="194">
        <v>0</v>
      </c>
      <c r="AN43" s="194">
        <v>0</v>
      </c>
      <c r="AO43" s="194">
        <v>0</v>
      </c>
      <c r="AP43" s="194">
        <v>0</v>
      </c>
      <c r="AQ43" s="194">
        <v>0</v>
      </c>
      <c r="AR43" s="194">
        <v>0</v>
      </c>
      <c r="AS43" s="194">
        <v>0</v>
      </c>
      <c r="AT43" s="194">
        <v>0</v>
      </c>
      <c r="AU43" s="194">
        <v>0</v>
      </c>
      <c r="AV43" s="194">
        <v>0</v>
      </c>
      <c r="AW43" s="194">
        <v>0</v>
      </c>
      <c r="AX43" s="194">
        <v>0</v>
      </c>
      <c r="AY43" s="194">
        <v>0</v>
      </c>
      <c r="AZ43" s="194">
        <v>0</v>
      </c>
      <c r="BA43" s="194">
        <v>0</v>
      </c>
      <c r="BB43" s="194">
        <v>0</v>
      </c>
      <c r="BC43" s="194">
        <v>0</v>
      </c>
      <c r="BD43" s="194">
        <v>0</v>
      </c>
      <c r="BE43" s="194">
        <v>0</v>
      </c>
      <c r="BF43" s="194">
        <v>0</v>
      </c>
      <c r="BG43" s="194">
        <v>0</v>
      </c>
      <c r="BH43" s="194">
        <v>0</v>
      </c>
      <c r="BI43" s="194">
        <v>0</v>
      </c>
      <c r="BJ43" s="194">
        <v>0</v>
      </c>
      <c r="BK43" s="194">
        <v>0</v>
      </c>
      <c r="BL43" s="194">
        <v>0</v>
      </c>
      <c r="BM43" s="194">
        <v>0</v>
      </c>
      <c r="BN43" s="194">
        <v>0</v>
      </c>
      <c r="BO43" s="194">
        <v>0</v>
      </c>
      <c r="BP43" s="194">
        <v>0</v>
      </c>
      <c r="BQ43" s="194">
        <v>0</v>
      </c>
      <c r="BR43" s="194">
        <v>0</v>
      </c>
      <c r="BS43" s="194">
        <v>0</v>
      </c>
      <c r="BT43" s="194">
        <v>0</v>
      </c>
      <c r="BU43" s="194">
        <v>0</v>
      </c>
      <c r="BV43" s="194">
        <v>0</v>
      </c>
      <c r="BW43" s="210"/>
      <c r="BX43" s="210"/>
      <c r="BY43" s="201">
        <v>0</v>
      </c>
      <c r="BZ43" s="209">
        <v>1</v>
      </c>
      <c r="CA43" s="201">
        <f t="shared" si="0"/>
        <v>0</v>
      </c>
      <c r="CB43" s="198">
        <v>1.3644569624958298E-3</v>
      </c>
      <c r="CC43" s="208">
        <v>2.4613357308554185E-3</v>
      </c>
      <c r="CD43" s="208">
        <v>1.5732994453036566E-3</v>
      </c>
      <c r="CE43" s="208">
        <v>9.4613316962981545E-4</v>
      </c>
      <c r="CF43" s="208">
        <v>9.6612653070817379E-4</v>
      </c>
      <c r="CG43" s="208">
        <v>6.6739564267439655E-4</v>
      </c>
      <c r="CH43" s="208">
        <v>1.1386726856947576E-3</v>
      </c>
      <c r="CI43" s="208">
        <v>6.2972532279961509E-4</v>
      </c>
      <c r="CJ43" s="208">
        <v>2.3718843725412603E-3</v>
      </c>
      <c r="CK43" s="208">
        <v>2.3747096747046585E-3</v>
      </c>
      <c r="CL43" s="208">
        <v>1.3349693932209372E-3</v>
      </c>
      <c r="CM43" s="208">
        <v>1.4645538051375818E-3</v>
      </c>
      <c r="CN43" s="208">
        <v>2.0577988200085138E-3</v>
      </c>
      <c r="CO43" s="208">
        <v>1.4289949278324858E-3</v>
      </c>
      <c r="CP43" s="208">
        <v>8.778969740233228E-4</v>
      </c>
      <c r="CQ43" s="208">
        <v>4.0451623719148596E-4</v>
      </c>
      <c r="CR43" s="208">
        <v>1.3332809063778702E-3</v>
      </c>
      <c r="CS43" s="208">
        <v>6.344641512509259E-4</v>
      </c>
      <c r="CT43" s="208">
        <v>1.78133772880639E-3</v>
      </c>
      <c r="CU43" s="208">
        <v>9.6490541851090069E-4</v>
      </c>
      <c r="CV43" s="208">
        <v>3.6536124875608681E-3</v>
      </c>
      <c r="CW43" s="208">
        <v>1.2901757699987208E-3</v>
      </c>
      <c r="CX43" s="208">
        <v>2.4052546220635065E-3</v>
      </c>
      <c r="CY43" s="208">
        <v>4.3148761546913626E-3</v>
      </c>
      <c r="CZ43" s="208">
        <v>1.9999941628263199E-3</v>
      </c>
      <c r="DA43" s="208">
        <v>1.5354127398765057E-3</v>
      </c>
      <c r="DB43" s="208">
        <v>4.1774890436308541E-4</v>
      </c>
      <c r="DC43" s="208">
        <v>2.340282636011506E-3</v>
      </c>
      <c r="DD43" s="208">
        <v>1.0892309337395395E-3</v>
      </c>
      <c r="DE43" s="208">
        <v>1.0005246552320683</v>
      </c>
      <c r="DF43" s="208">
        <v>2.6677329469254373E-3</v>
      </c>
      <c r="DG43" s="208">
        <v>1.3776765190516721E-3</v>
      </c>
      <c r="DH43" s="208">
        <v>1.4960505025685955E-3</v>
      </c>
      <c r="DI43" s="208">
        <v>1.0497678222288662E-3</v>
      </c>
      <c r="DJ43" s="208">
        <v>1.0782551800690055E-3</v>
      </c>
      <c r="DK43" s="208">
        <v>6.4060576119686697E-4</v>
      </c>
      <c r="DL43" s="207">
        <v>0.2563444268216265</v>
      </c>
      <c r="DM43" s="202">
        <v>0</v>
      </c>
      <c r="DN43" s="195">
        <v>0.402331133440258</v>
      </c>
      <c r="DO43" s="201">
        <f t="shared" si="1"/>
        <v>0</v>
      </c>
      <c r="DP43" s="201">
        <f t="shared" si="2"/>
        <v>0</v>
      </c>
      <c r="DQ43" s="206" t="s">
        <v>327</v>
      </c>
      <c r="DR43" s="205" t="s">
        <v>327</v>
      </c>
      <c r="DS43" s="198">
        <v>4.1316813675600301E-3</v>
      </c>
      <c r="DT43" s="197">
        <f t="shared" si="3"/>
        <v>0</v>
      </c>
      <c r="DU43" s="204">
        <f t="shared" si="4"/>
        <v>0</v>
      </c>
      <c r="DV43" s="203">
        <v>0</v>
      </c>
      <c r="DW43" s="202">
        <f t="shared" si="5"/>
        <v>0</v>
      </c>
      <c r="DX43" s="195">
        <v>0.75323045333189198</v>
      </c>
      <c r="DY43" s="201">
        <f t="shared" si="6"/>
        <v>0</v>
      </c>
      <c r="DZ43" s="201">
        <f t="shared" si="7"/>
        <v>0</v>
      </c>
      <c r="EA43" s="201">
        <f t="shared" si="8"/>
        <v>0</v>
      </c>
      <c r="EB43" s="200">
        <f t="shared" si="9"/>
        <v>0</v>
      </c>
      <c r="EC43" s="195">
        <v>0.402331133440258</v>
      </c>
      <c r="ED43" s="201">
        <f t="shared" si="10"/>
        <v>0</v>
      </c>
      <c r="EE43" s="201">
        <f t="shared" si="11"/>
        <v>0</v>
      </c>
      <c r="EF43" s="201">
        <f t="shared" si="12"/>
        <v>0</v>
      </c>
      <c r="EG43" s="200">
        <f t="shared" si="13"/>
        <v>0</v>
      </c>
      <c r="EH43" s="198">
        <v>5.2077781407423966E-2</v>
      </c>
      <c r="EI43" s="199">
        <f t="shared" si="14"/>
        <v>0</v>
      </c>
      <c r="EJ43" s="198">
        <v>5.2077781407423966E-2</v>
      </c>
      <c r="EK43" s="197">
        <f t="shared" si="15"/>
        <v>0</v>
      </c>
    </row>
    <row r="44" spans="2:141" ht="15" customHeight="1">
      <c r="B44" s="72" t="s">
        <v>334</v>
      </c>
      <c r="C44" s="57" t="s">
        <v>21</v>
      </c>
      <c r="D44" s="211"/>
      <c r="E44" s="195">
        <v>1.64446311840787E-4</v>
      </c>
      <c r="F44" s="194">
        <v>2.1519303105225199E-4</v>
      </c>
      <c r="G44" s="194">
        <v>1.9900231945935799E-4</v>
      </c>
      <c r="H44" s="194">
        <v>2.0152703451392501E-4</v>
      </c>
      <c r="I44" s="194">
        <v>2.0002491619755601E-4</v>
      </c>
      <c r="J44" s="194">
        <v>2.5270672594745298E-4</v>
      </c>
      <c r="K44" s="194">
        <v>1.9596326515455999E-4</v>
      </c>
      <c r="L44" s="194">
        <v>2.3622047244094499E-4</v>
      </c>
      <c r="M44" s="194">
        <v>2.0959951156741E-4</v>
      </c>
      <c r="N44" s="194">
        <v>2.0930208912747601E-4</v>
      </c>
      <c r="O44" s="194">
        <v>2.2550905352523699E-4</v>
      </c>
      <c r="P44" s="194">
        <v>1.7685463388186201E-4</v>
      </c>
      <c r="Q44" s="194">
        <v>2.12736616932826E-4</v>
      </c>
      <c r="R44" s="194">
        <v>1.54504783363344E-4</v>
      </c>
      <c r="S44" s="194">
        <v>1.8333098293611601E-4</v>
      </c>
      <c r="T44" s="194">
        <v>2.3542204318672901E-4</v>
      </c>
      <c r="U44" s="194">
        <v>1.00087348959092E-4</v>
      </c>
      <c r="V44" s="194">
        <v>8.6936866447585794E-5</v>
      </c>
      <c r="W44" s="194">
        <v>1.0114987742601701E-4</v>
      </c>
      <c r="X44" s="194">
        <v>2.43924428014774E-4</v>
      </c>
      <c r="Y44" s="194">
        <v>3.78179067788598E-4</v>
      </c>
      <c r="Z44" s="194">
        <v>1.90260561839439E-4</v>
      </c>
      <c r="AA44" s="194">
        <v>2.1321272815377201E-4</v>
      </c>
      <c r="AB44" s="194">
        <v>3.3919099339660099E-4</v>
      </c>
      <c r="AC44" s="194">
        <v>2.8643078020237201E-4</v>
      </c>
      <c r="AD44" s="194">
        <v>2.0007227874322599E-4</v>
      </c>
      <c r="AE44" s="194">
        <v>2.3540990608651399E-4</v>
      </c>
      <c r="AF44" s="194">
        <v>2.5367102327431598E-4</v>
      </c>
      <c r="AG44" s="194">
        <v>1.42271273775964E-4</v>
      </c>
      <c r="AH44" s="194">
        <v>1.2885615097041399E-4</v>
      </c>
      <c r="AI44" s="194">
        <v>1.8103667752358301E-4</v>
      </c>
      <c r="AJ44" s="194">
        <v>1.7724995230083E-4</v>
      </c>
      <c r="AK44" s="194">
        <v>1.7306643904947E-4</v>
      </c>
      <c r="AL44" s="194">
        <v>1.6871321177008001E-4</v>
      </c>
      <c r="AM44" s="194">
        <v>2.6204266777507702E-4</v>
      </c>
      <c r="AN44" s="194">
        <v>1.98400513951808E-4</v>
      </c>
      <c r="AO44" s="194">
        <v>1.6420100321516199E-4</v>
      </c>
      <c r="AP44" s="194">
        <v>1.78001725247491E-4</v>
      </c>
      <c r="AQ44" s="194">
        <v>3.1374189500104602E-4</v>
      </c>
      <c r="AR44" s="194">
        <v>2.08800960484418E-4</v>
      </c>
      <c r="AS44" s="194">
        <v>1.9445867878263901E-4</v>
      </c>
      <c r="AT44" s="194">
        <v>1.9406988346652799E-4</v>
      </c>
      <c r="AU44" s="194">
        <v>1.7421563875717199E-4</v>
      </c>
      <c r="AV44" s="194">
        <v>3.02500354492603E-4</v>
      </c>
      <c r="AW44" s="194">
        <v>2.95420974889217E-4</v>
      </c>
      <c r="AX44" s="194">
        <v>1.4941727263671699E-4</v>
      </c>
      <c r="AY44" s="194">
        <v>1.98472705277484E-4</v>
      </c>
      <c r="AZ44" s="194">
        <v>2.0187146724932301E-4</v>
      </c>
      <c r="BA44" s="194">
        <v>1.8521948508983099E-4</v>
      </c>
      <c r="BB44" s="194">
        <v>3.09096830101616E-4</v>
      </c>
      <c r="BC44" s="194">
        <v>7.5406319411517E-5</v>
      </c>
      <c r="BD44" s="194">
        <v>8.0786035698727701E-5</v>
      </c>
      <c r="BE44" s="194">
        <v>7.6289767347561605E-5</v>
      </c>
      <c r="BF44" s="194">
        <v>7.59653597959331E-5</v>
      </c>
      <c r="BG44" s="194">
        <v>8.6086919092643899E-5</v>
      </c>
      <c r="BH44" s="194">
        <v>9.6240601503759399E-5</v>
      </c>
      <c r="BI44" s="194">
        <v>6.7821259517699905E-5</v>
      </c>
      <c r="BJ44" s="194">
        <v>6.78865776921473E-5</v>
      </c>
      <c r="BK44" s="194">
        <v>7.7212127451485E-5</v>
      </c>
      <c r="BL44" s="194">
        <v>5.52319529593705E-5</v>
      </c>
      <c r="BM44" s="194">
        <v>1.1229611237097601E-4</v>
      </c>
      <c r="BN44" s="194">
        <v>7.4714450708697702E-5</v>
      </c>
      <c r="BO44" s="194">
        <v>6.3209684138099698E-5</v>
      </c>
      <c r="BP44" s="194">
        <v>1.62477590146158E-4</v>
      </c>
      <c r="BQ44" s="194">
        <v>1.0787436731972E-4</v>
      </c>
      <c r="BR44" s="194">
        <v>1.51082984766205E-4</v>
      </c>
      <c r="BS44" s="194">
        <v>1.62668696152304E-4</v>
      </c>
      <c r="BT44" s="194">
        <v>2.1010297527319601E-4</v>
      </c>
      <c r="BU44" s="194">
        <v>1.34771104437239E-4</v>
      </c>
      <c r="BV44" s="194">
        <v>1.9006655729622701E-4</v>
      </c>
      <c r="BW44" s="210"/>
      <c r="BX44" s="210"/>
      <c r="BY44" s="201">
        <v>0</v>
      </c>
      <c r="BZ44" s="209">
        <v>0.936668633494117</v>
      </c>
      <c r="CA44" s="201">
        <f t="shared" si="0"/>
        <v>0</v>
      </c>
      <c r="CB44" s="198">
        <v>9.6873792136130337E-5</v>
      </c>
      <c r="CC44" s="208">
        <v>1.6958003625795515E-4</v>
      </c>
      <c r="CD44" s="208">
        <v>3.8929254586620593E-4</v>
      </c>
      <c r="CE44" s="208">
        <v>1.416058821353416E-4</v>
      </c>
      <c r="CF44" s="208">
        <v>3.1942646359064112E-4</v>
      </c>
      <c r="CG44" s="208">
        <v>3.2445159826431614E-4</v>
      </c>
      <c r="CH44" s="208">
        <v>6.477906682043006E-5</v>
      </c>
      <c r="CI44" s="208">
        <v>2.0834980749243309E-4</v>
      </c>
      <c r="CJ44" s="208">
        <v>6.6615287176513256E-4</v>
      </c>
      <c r="CK44" s="208">
        <v>3.6976437036526419E-4</v>
      </c>
      <c r="CL44" s="208">
        <v>1.1018187057587113E-4</v>
      </c>
      <c r="CM44" s="208">
        <v>4.4281665328136521E-4</v>
      </c>
      <c r="CN44" s="208">
        <v>6.6410122223140098E-4</v>
      </c>
      <c r="CO44" s="208">
        <v>3.7621929460587356E-4</v>
      </c>
      <c r="CP44" s="208">
        <v>4.2681954042783686E-4</v>
      </c>
      <c r="CQ44" s="208">
        <v>1.3665579300282862E-3</v>
      </c>
      <c r="CR44" s="208">
        <v>1.2902387655938058E-3</v>
      </c>
      <c r="CS44" s="208">
        <v>6.1408147307434613E-4</v>
      </c>
      <c r="CT44" s="208">
        <v>3.2846669441853528E-4</v>
      </c>
      <c r="CU44" s="208">
        <v>1.5663440891813325E-4</v>
      </c>
      <c r="CV44" s="208">
        <v>2.7814006769376798E-4</v>
      </c>
      <c r="CW44" s="208">
        <v>6.6765573671514306E-4</v>
      </c>
      <c r="CX44" s="208">
        <v>2.7170401912489822E-4</v>
      </c>
      <c r="CY44" s="208">
        <v>2.4093633552438516E-4</v>
      </c>
      <c r="CZ44" s="208">
        <v>3.7690128794614399E-4</v>
      </c>
      <c r="DA44" s="208">
        <v>4.3927991056470528E-4</v>
      </c>
      <c r="DB44" s="208">
        <v>4.4670243633787343E-5</v>
      </c>
      <c r="DC44" s="208">
        <v>6.6680481190797228E-4</v>
      </c>
      <c r="DD44" s="208">
        <v>4.632284183923841E-3</v>
      </c>
      <c r="DE44" s="208">
        <v>2.0201925600264612E-4</v>
      </c>
      <c r="DF44" s="208">
        <v>1.0001414514297571</v>
      </c>
      <c r="DG44" s="208">
        <v>1.7898414256730654E-4</v>
      </c>
      <c r="DH44" s="208">
        <v>2.6577699694040329E-4</v>
      </c>
      <c r="DI44" s="208">
        <v>3.7958650741280156E-4</v>
      </c>
      <c r="DJ44" s="208">
        <v>5.7854600050074201E-4</v>
      </c>
      <c r="DK44" s="208">
        <v>1.2674515783498574E-4</v>
      </c>
      <c r="DL44" s="207">
        <v>5.2321032281564745E-4</v>
      </c>
      <c r="DM44" s="202">
        <v>0</v>
      </c>
      <c r="DN44" s="195">
        <v>0.52228807008502998</v>
      </c>
      <c r="DO44" s="201">
        <f t="shared" si="1"/>
        <v>0</v>
      </c>
      <c r="DP44" s="201">
        <f t="shared" si="2"/>
        <v>0</v>
      </c>
      <c r="DQ44" s="206" t="s">
        <v>327</v>
      </c>
      <c r="DR44" s="205" t="s">
        <v>327</v>
      </c>
      <c r="DS44" s="198">
        <v>2.20281735710606E-2</v>
      </c>
      <c r="DT44" s="197">
        <f t="shared" si="3"/>
        <v>0</v>
      </c>
      <c r="DU44" s="204">
        <f t="shared" si="4"/>
        <v>0</v>
      </c>
      <c r="DV44" s="203">
        <v>0</v>
      </c>
      <c r="DW44" s="202">
        <f t="shared" si="5"/>
        <v>0</v>
      </c>
      <c r="DX44" s="195">
        <v>0.73185202482178102</v>
      </c>
      <c r="DY44" s="201">
        <f t="shared" si="6"/>
        <v>0</v>
      </c>
      <c r="DZ44" s="201">
        <f t="shared" si="7"/>
        <v>0</v>
      </c>
      <c r="EA44" s="201">
        <f t="shared" si="8"/>
        <v>0</v>
      </c>
      <c r="EB44" s="200">
        <f t="shared" si="9"/>
        <v>0</v>
      </c>
      <c r="EC44" s="195">
        <v>0.52228807008502998</v>
      </c>
      <c r="ED44" s="201">
        <f t="shared" si="10"/>
        <v>0</v>
      </c>
      <c r="EE44" s="201">
        <f t="shared" si="11"/>
        <v>0</v>
      </c>
      <c r="EF44" s="201">
        <f t="shared" si="12"/>
        <v>0</v>
      </c>
      <c r="EG44" s="200">
        <f t="shared" si="13"/>
        <v>0</v>
      </c>
      <c r="EH44" s="198">
        <v>7.0742613587563341E-2</v>
      </c>
      <c r="EI44" s="199">
        <f t="shared" si="14"/>
        <v>0</v>
      </c>
      <c r="EJ44" s="198">
        <v>7.0525208279653015E-2</v>
      </c>
      <c r="EK44" s="197">
        <f t="shared" si="15"/>
        <v>0</v>
      </c>
    </row>
    <row r="45" spans="2:141" ht="15" customHeight="1">
      <c r="B45" s="72" t="s">
        <v>333</v>
      </c>
      <c r="C45" s="57" t="s">
        <v>28</v>
      </c>
      <c r="D45" s="211"/>
      <c r="E45" s="195">
        <v>1.2076197868257001E-6</v>
      </c>
      <c r="F45" s="194">
        <v>7.5146772748405398E-7</v>
      </c>
      <c r="G45" s="194">
        <v>5.5346751394753497E-7</v>
      </c>
      <c r="H45" s="194">
        <v>4.5033974193055898E-7</v>
      </c>
      <c r="I45" s="194">
        <v>4.63557163841382E-7</v>
      </c>
      <c r="J45" s="194">
        <v>0</v>
      </c>
      <c r="K45" s="194">
        <v>6.7760465129515998E-7</v>
      </c>
      <c r="L45" s="194">
        <v>0</v>
      </c>
      <c r="M45" s="194">
        <v>7.3031188699446003E-7</v>
      </c>
      <c r="N45" s="194">
        <v>7.4396477178012697E-7</v>
      </c>
      <c r="O45" s="194">
        <v>0</v>
      </c>
      <c r="P45" s="194">
        <v>6.4545486818197897E-7</v>
      </c>
      <c r="Q45" s="194">
        <v>8.4085619341037802E-7</v>
      </c>
      <c r="R45" s="194">
        <v>5.2374502835031804E-7</v>
      </c>
      <c r="S45" s="194">
        <v>0</v>
      </c>
      <c r="T45" s="194">
        <v>9.9885331639278097E-7</v>
      </c>
      <c r="U45" s="194">
        <v>9.0988499053719594E-6</v>
      </c>
      <c r="V45" s="194">
        <v>1.7387373289517201E-5</v>
      </c>
      <c r="W45" s="194">
        <v>8.4291564521680493E-6</v>
      </c>
      <c r="X45" s="194">
        <v>4.8997206832562495E-7</v>
      </c>
      <c r="Y45" s="194">
        <v>0</v>
      </c>
      <c r="Z45" s="194">
        <v>0</v>
      </c>
      <c r="AA45" s="194">
        <v>0</v>
      </c>
      <c r="AB45" s="194">
        <v>0</v>
      </c>
      <c r="AC45" s="194">
        <v>4.1753758046992999E-7</v>
      </c>
      <c r="AD45" s="194">
        <v>4.2120479735416001E-7</v>
      </c>
      <c r="AE45" s="194">
        <v>7.5331169947684401E-7</v>
      </c>
      <c r="AF45" s="194">
        <v>0</v>
      </c>
      <c r="AG45" s="194">
        <v>1.86488734166493E-6</v>
      </c>
      <c r="AH45" s="194">
        <v>1.79647358767371E-6</v>
      </c>
      <c r="AI45" s="194">
        <v>6.34103949294512E-7</v>
      </c>
      <c r="AJ45" s="194">
        <v>6.5285433628298405E-7</v>
      </c>
      <c r="AK45" s="194">
        <v>6.0867446324549704E-7</v>
      </c>
      <c r="AL45" s="194">
        <v>8.9741070090468004E-7</v>
      </c>
      <c r="AM45" s="194">
        <v>0</v>
      </c>
      <c r="AN45" s="194">
        <v>0</v>
      </c>
      <c r="AO45" s="194">
        <v>5.8853406170308801E-7</v>
      </c>
      <c r="AP45" s="194">
        <v>0</v>
      </c>
      <c r="AQ45" s="194">
        <v>0</v>
      </c>
      <c r="AR45" s="194">
        <v>0</v>
      </c>
      <c r="AS45" s="194">
        <v>8.3458660421733301E-7</v>
      </c>
      <c r="AT45" s="194">
        <v>9.1542397861569597E-7</v>
      </c>
      <c r="AU45" s="194">
        <v>1.11676691511008E-6</v>
      </c>
      <c r="AV45" s="194">
        <v>0</v>
      </c>
      <c r="AW45" s="194">
        <v>0</v>
      </c>
      <c r="AX45" s="194">
        <v>0</v>
      </c>
      <c r="AY45" s="194">
        <v>0</v>
      </c>
      <c r="AZ45" s="194">
        <v>0</v>
      </c>
      <c r="BA45" s="194">
        <v>0</v>
      </c>
      <c r="BB45" s="194">
        <v>0</v>
      </c>
      <c r="BC45" s="194">
        <v>8.0433407372284797E-7</v>
      </c>
      <c r="BD45" s="194">
        <v>6.2143104383636695E-7</v>
      </c>
      <c r="BE45" s="194">
        <v>1.04506530613098E-6</v>
      </c>
      <c r="BF45" s="194">
        <v>0</v>
      </c>
      <c r="BG45" s="194">
        <v>0</v>
      </c>
      <c r="BH45" s="194">
        <v>0</v>
      </c>
      <c r="BI45" s="194">
        <v>1.3983764849010301E-6</v>
      </c>
      <c r="BJ45" s="194">
        <v>0</v>
      </c>
      <c r="BK45" s="194">
        <v>0</v>
      </c>
      <c r="BL45" s="194">
        <v>0</v>
      </c>
      <c r="BM45" s="194">
        <v>0</v>
      </c>
      <c r="BN45" s="194">
        <v>1.5565510564312001E-6</v>
      </c>
      <c r="BO45" s="194">
        <v>1.4507140621858899E-5</v>
      </c>
      <c r="BP45" s="194">
        <v>1.9679344756536998E-6</v>
      </c>
      <c r="BQ45" s="194">
        <v>2.8843413721850299E-6</v>
      </c>
      <c r="BR45" s="194">
        <v>3.6552335024081902E-6</v>
      </c>
      <c r="BS45" s="194">
        <v>1.7428788873461201E-5</v>
      </c>
      <c r="BT45" s="194">
        <v>8.2717706800470805E-7</v>
      </c>
      <c r="BU45" s="194">
        <v>7.9746215643336602E-7</v>
      </c>
      <c r="BV45" s="194">
        <v>1.0200351912140999E-6</v>
      </c>
      <c r="BW45" s="210"/>
      <c r="BX45" s="210"/>
      <c r="BY45" s="201">
        <v>0</v>
      </c>
      <c r="BZ45" s="209">
        <v>0.99997830700087298</v>
      </c>
      <c r="CA45" s="201">
        <f t="shared" si="0"/>
        <v>0</v>
      </c>
      <c r="CB45" s="198">
        <v>3.8504684907616956E-4</v>
      </c>
      <c r="CC45" s="208">
        <v>2.9824349382709885E-4</v>
      </c>
      <c r="CD45" s="208">
        <v>1.7850998903648903E-4</v>
      </c>
      <c r="CE45" s="208">
        <v>1.0784513121525358E-4</v>
      </c>
      <c r="CF45" s="208">
        <v>1.5004889200509407E-4</v>
      </c>
      <c r="CG45" s="208">
        <v>1.0839045568945532E-4</v>
      </c>
      <c r="CH45" s="208">
        <v>1.4543122277598268E-4</v>
      </c>
      <c r="CI45" s="208">
        <v>8.0810099872083118E-5</v>
      </c>
      <c r="CJ45" s="208">
        <v>2.6629963755772195E-4</v>
      </c>
      <c r="CK45" s="208">
        <v>1.6101543865552385E-4</v>
      </c>
      <c r="CL45" s="208">
        <v>1.2134928942888267E-4</v>
      </c>
      <c r="CM45" s="208">
        <v>1.2628835480280357E-4</v>
      </c>
      <c r="CN45" s="208">
        <v>1.1168514364277186E-4</v>
      </c>
      <c r="CO45" s="208">
        <v>9.2401039724310455E-5</v>
      </c>
      <c r="CP45" s="208">
        <v>1.1127144284480281E-4</v>
      </c>
      <c r="CQ45" s="208">
        <v>7.6450390548454838E-5</v>
      </c>
      <c r="CR45" s="208">
        <v>1.0733491223354903E-4</v>
      </c>
      <c r="CS45" s="208">
        <v>1.0942463351689937E-4</v>
      </c>
      <c r="CT45" s="208">
        <v>8.7481674745322127E-5</v>
      </c>
      <c r="CU45" s="208">
        <v>2.839675640543592E-4</v>
      </c>
      <c r="CV45" s="208">
        <v>2.1567712841834643E-4</v>
      </c>
      <c r="CW45" s="208">
        <v>2.1337921710002882E-4</v>
      </c>
      <c r="CX45" s="208">
        <v>5.6940518317825743E-4</v>
      </c>
      <c r="CY45" s="208">
        <v>2.4270189375121421E-4</v>
      </c>
      <c r="CZ45" s="208">
        <v>2.6080342062621104E-4</v>
      </c>
      <c r="DA45" s="208">
        <v>4.1665523660278336E-4</v>
      </c>
      <c r="DB45" s="208">
        <v>4.8300740813795699E-5</v>
      </c>
      <c r="DC45" s="208">
        <v>3.374298450247456E-3</v>
      </c>
      <c r="DD45" s="208">
        <v>1.3745100321049893E-3</v>
      </c>
      <c r="DE45" s="208">
        <v>1.5525688109014962E-4</v>
      </c>
      <c r="DF45" s="208">
        <v>1.8221087222198952E-4</v>
      </c>
      <c r="DG45" s="208">
        <v>1.0186131873275655</v>
      </c>
      <c r="DH45" s="208">
        <v>2.2009995081046895E-4</v>
      </c>
      <c r="DI45" s="208">
        <v>1.2928247360492097E-4</v>
      </c>
      <c r="DJ45" s="208">
        <v>2.9952477861064629E-4</v>
      </c>
      <c r="DK45" s="208">
        <v>1.9047606446545402E-4</v>
      </c>
      <c r="DL45" s="207">
        <v>3.9859685789468257E-3</v>
      </c>
      <c r="DM45" s="202">
        <v>0</v>
      </c>
      <c r="DN45" s="195">
        <v>0.51281038125498302</v>
      </c>
      <c r="DO45" s="201">
        <f t="shared" si="1"/>
        <v>0</v>
      </c>
      <c r="DP45" s="201">
        <f t="shared" si="2"/>
        <v>0</v>
      </c>
      <c r="DQ45" s="206" t="s">
        <v>327</v>
      </c>
      <c r="DR45" s="205" t="s">
        <v>327</v>
      </c>
      <c r="DS45" s="198">
        <v>5.20937386130901E-2</v>
      </c>
      <c r="DT45" s="197">
        <f t="shared" si="3"/>
        <v>0</v>
      </c>
      <c r="DU45" s="204">
        <f t="shared" si="4"/>
        <v>0</v>
      </c>
      <c r="DV45" s="203">
        <v>0</v>
      </c>
      <c r="DW45" s="202">
        <f t="shared" si="5"/>
        <v>0</v>
      </c>
      <c r="DX45" s="195">
        <v>0.62609755398381195</v>
      </c>
      <c r="DY45" s="201">
        <f t="shared" si="6"/>
        <v>0</v>
      </c>
      <c r="DZ45" s="201">
        <f t="shared" si="7"/>
        <v>0</v>
      </c>
      <c r="EA45" s="201">
        <f t="shared" si="8"/>
        <v>0</v>
      </c>
      <c r="EB45" s="200">
        <f t="shared" si="9"/>
        <v>0</v>
      </c>
      <c r="EC45" s="195">
        <v>0.51281038125498302</v>
      </c>
      <c r="ED45" s="201">
        <f t="shared" si="10"/>
        <v>0</v>
      </c>
      <c r="EE45" s="201">
        <f t="shared" si="11"/>
        <v>0</v>
      </c>
      <c r="EF45" s="201">
        <f t="shared" si="12"/>
        <v>0</v>
      </c>
      <c r="EG45" s="200">
        <f t="shared" si="13"/>
        <v>0</v>
      </c>
      <c r="EH45" s="198">
        <v>0.11167410830154853</v>
      </c>
      <c r="EI45" s="199">
        <f t="shared" si="14"/>
        <v>0</v>
      </c>
      <c r="EJ45" s="198">
        <v>0.10780879685692614</v>
      </c>
      <c r="EK45" s="197">
        <f t="shared" si="15"/>
        <v>0</v>
      </c>
    </row>
    <row r="46" spans="2:141" ht="15" customHeight="1">
      <c r="B46" s="72" t="s">
        <v>332</v>
      </c>
      <c r="C46" s="57" t="s">
        <v>68</v>
      </c>
      <c r="D46" s="211"/>
      <c r="E46" s="195">
        <v>9.8391259675025293E-4</v>
      </c>
      <c r="F46" s="194">
        <v>6.6846470122104305E-4</v>
      </c>
      <c r="G46" s="194">
        <v>2.24461825100945E-4</v>
      </c>
      <c r="H46" s="194">
        <v>8.9279853837733396E-5</v>
      </c>
      <c r="I46" s="194">
        <v>8.8771196875624697E-5</v>
      </c>
      <c r="J46" s="194">
        <v>1.06610650009082E-4</v>
      </c>
      <c r="K46" s="194">
        <v>3.8718329775005398E-4</v>
      </c>
      <c r="L46" s="194">
        <v>3.5433070866141701E-4</v>
      </c>
      <c r="M46" s="194">
        <v>3.6150438406225798E-4</v>
      </c>
      <c r="N46" s="194">
        <v>3.6032693779884098E-4</v>
      </c>
      <c r="O46" s="194">
        <v>4.2448763016515202E-4</v>
      </c>
      <c r="P46" s="194">
        <v>4.2115930148874201E-4</v>
      </c>
      <c r="Q46" s="194">
        <v>4.1622381573813699E-4</v>
      </c>
      <c r="R46" s="194">
        <v>4.2423347296375799E-4</v>
      </c>
      <c r="S46" s="194">
        <v>4.37173882386123E-4</v>
      </c>
      <c r="T46" s="194">
        <v>1.2232111382287001E-3</v>
      </c>
      <c r="U46" s="194">
        <v>2.8947341056090501E-3</v>
      </c>
      <c r="V46" s="194">
        <v>3.06017769895502E-3</v>
      </c>
      <c r="W46" s="194">
        <v>2.8813666472327802E-3</v>
      </c>
      <c r="X46" s="194">
        <v>1.11819792193046E-3</v>
      </c>
      <c r="Y46" s="194">
        <v>1.2462719279397001E-3</v>
      </c>
      <c r="Z46" s="194">
        <v>8.4394149215922599E-4</v>
      </c>
      <c r="AA46" s="194">
        <v>1.1371345501534501E-3</v>
      </c>
      <c r="AB46" s="194">
        <v>1.0981609112450199E-3</v>
      </c>
      <c r="AC46" s="194">
        <v>1.2413392267371E-3</v>
      </c>
      <c r="AD46" s="194">
        <v>9.8140717783519308E-4</v>
      </c>
      <c r="AE46" s="194">
        <v>1.1617949685181601E-3</v>
      </c>
      <c r="AF46" s="194">
        <v>1.0953976005027299E-3</v>
      </c>
      <c r="AG46" s="194">
        <v>1.09616114903758E-3</v>
      </c>
      <c r="AH46" s="194">
        <v>1.0411381019472599E-3</v>
      </c>
      <c r="AI46" s="194">
        <v>6.9117330473101798E-4</v>
      </c>
      <c r="AJ46" s="194">
        <v>6.9904378057500502E-4</v>
      </c>
      <c r="AK46" s="194">
        <v>7.4724934937772203E-4</v>
      </c>
      <c r="AL46" s="194">
        <v>7.4933793525540804E-4</v>
      </c>
      <c r="AM46" s="194">
        <v>7.0480441677434503E-4</v>
      </c>
      <c r="AN46" s="194">
        <v>5.3851568072633505E-4</v>
      </c>
      <c r="AO46" s="194">
        <v>7.7863056363318601E-4</v>
      </c>
      <c r="AP46" s="194">
        <v>8.26110571020406E-4</v>
      </c>
      <c r="AQ46" s="194">
        <v>7.3206442166910701E-4</v>
      </c>
      <c r="AR46" s="194">
        <v>7.8300360181656804E-4</v>
      </c>
      <c r="AS46" s="194">
        <v>5.0075196253040002E-4</v>
      </c>
      <c r="AT46" s="194">
        <v>4.8609013264493399E-4</v>
      </c>
      <c r="AU46" s="194">
        <v>4.72392405091564E-4</v>
      </c>
      <c r="AV46" s="194">
        <v>5.3882875643994897E-4</v>
      </c>
      <c r="AW46" s="194">
        <v>5.7677428430751899E-4</v>
      </c>
      <c r="AX46" s="194">
        <v>4.98057575455723E-4</v>
      </c>
      <c r="AY46" s="194">
        <v>6.5212460305458903E-4</v>
      </c>
      <c r="AZ46" s="194">
        <v>6.6498836270365296E-4</v>
      </c>
      <c r="BA46" s="194">
        <v>6.0196332654195196E-4</v>
      </c>
      <c r="BB46" s="194">
        <v>4.25008141389721E-4</v>
      </c>
      <c r="BC46" s="194">
        <v>6.3321199953831199E-4</v>
      </c>
      <c r="BD46" s="194">
        <v>6.3883111306378595E-4</v>
      </c>
      <c r="BE46" s="194">
        <v>6.7615725306674403E-4</v>
      </c>
      <c r="BF46" s="194">
        <v>4.7978121976378798E-4</v>
      </c>
      <c r="BG46" s="194">
        <v>7.4608663213624696E-4</v>
      </c>
      <c r="BH46" s="194">
        <v>6.2857142857142897E-4</v>
      </c>
      <c r="BI46" s="194">
        <v>7.7050544318046704E-4</v>
      </c>
      <c r="BJ46" s="194">
        <v>6.5785326477866505E-4</v>
      </c>
      <c r="BK46" s="194">
        <v>4.6327276470891E-4</v>
      </c>
      <c r="BL46" s="194">
        <v>4.1211534131222599E-4</v>
      </c>
      <c r="BM46" s="194">
        <v>3.9927506620791598E-4</v>
      </c>
      <c r="BN46" s="194">
        <v>5.1833150179158996E-4</v>
      </c>
      <c r="BO46" s="194">
        <v>5.4308517142259097E-3</v>
      </c>
      <c r="BP46" s="194">
        <v>1.1790387427260201E-3</v>
      </c>
      <c r="BQ46" s="194">
        <v>5.0072166221132102E-4</v>
      </c>
      <c r="BR46" s="194">
        <v>6.3113698474914705E-4</v>
      </c>
      <c r="BS46" s="194">
        <v>5.1705406991268195E-4</v>
      </c>
      <c r="BT46" s="194">
        <v>1.2167774670349301E-3</v>
      </c>
      <c r="BU46" s="194">
        <v>1.1076749352859499E-3</v>
      </c>
      <c r="BV46" s="194">
        <v>1.78540159635507E-3</v>
      </c>
      <c r="BW46" s="210"/>
      <c r="BX46" s="210"/>
      <c r="BY46" s="201">
        <v>0</v>
      </c>
      <c r="BZ46" s="209">
        <v>0.989160783601571</v>
      </c>
      <c r="CA46" s="201">
        <f t="shared" si="0"/>
        <v>0</v>
      </c>
      <c r="CB46" s="198">
        <v>6.0728159852482995E-4</v>
      </c>
      <c r="CC46" s="208">
        <v>4.089554201764615E-3</v>
      </c>
      <c r="CD46" s="208">
        <v>1.0726354104755264E-3</v>
      </c>
      <c r="CE46" s="208">
        <v>1.1370204678859393E-3</v>
      </c>
      <c r="CF46" s="208">
        <v>1.3747976785437558E-3</v>
      </c>
      <c r="CG46" s="208">
        <v>2.0698790772564883E-3</v>
      </c>
      <c r="CH46" s="208">
        <v>1.003890979463407E-3</v>
      </c>
      <c r="CI46" s="208">
        <v>7.160742832469318E-4</v>
      </c>
      <c r="CJ46" s="208">
        <v>1.838193571995764E-3</v>
      </c>
      <c r="CK46" s="208">
        <v>1.047011592027997E-3</v>
      </c>
      <c r="CL46" s="208">
        <v>6.1853383400592931E-4</v>
      </c>
      <c r="CM46" s="208">
        <v>1.1454960057246037E-3</v>
      </c>
      <c r="CN46" s="208">
        <v>2.3614260100633653E-3</v>
      </c>
      <c r="CO46" s="208">
        <v>1.9036135874535502E-3</v>
      </c>
      <c r="CP46" s="208">
        <v>1.0780974237467387E-3</v>
      </c>
      <c r="CQ46" s="208">
        <v>8.6378797830599121E-4</v>
      </c>
      <c r="CR46" s="208">
        <v>8.0868250026271983E-4</v>
      </c>
      <c r="CS46" s="208">
        <v>6.3508552128153754E-4</v>
      </c>
      <c r="CT46" s="208">
        <v>5.2919396925797777E-4</v>
      </c>
      <c r="CU46" s="208">
        <v>1.2095110795793482E-3</v>
      </c>
      <c r="CV46" s="208">
        <v>1.6451513524189175E-3</v>
      </c>
      <c r="CW46" s="208">
        <v>2.0139877350016165E-3</v>
      </c>
      <c r="CX46" s="208">
        <v>8.8366988903248438E-3</v>
      </c>
      <c r="CY46" s="208">
        <v>2.1933313494402304E-3</v>
      </c>
      <c r="CZ46" s="208">
        <v>9.750478747199609E-4</v>
      </c>
      <c r="DA46" s="208">
        <v>3.5313746773943133E-3</v>
      </c>
      <c r="DB46" s="208">
        <v>4.4895363458139571E-4</v>
      </c>
      <c r="DC46" s="208">
        <v>1.8516614593575924E-3</v>
      </c>
      <c r="DD46" s="208">
        <v>1.8581763010620698E-3</v>
      </c>
      <c r="DE46" s="208">
        <v>3.3824897065944299E-4</v>
      </c>
      <c r="DF46" s="208">
        <v>2.0631191161717237E-3</v>
      </c>
      <c r="DG46" s="208">
        <v>1.2485299173780578E-3</v>
      </c>
      <c r="DH46" s="208">
        <v>1.0004230425126426</v>
      </c>
      <c r="DI46" s="208">
        <v>1.9635939280906031E-3</v>
      </c>
      <c r="DJ46" s="208">
        <v>4.1807474530134387E-3</v>
      </c>
      <c r="DK46" s="208">
        <v>4.1963387808022706E-4</v>
      </c>
      <c r="DL46" s="207">
        <v>5.5366968899026349E-3</v>
      </c>
      <c r="DM46" s="202">
        <v>0</v>
      </c>
      <c r="DN46" s="195">
        <v>0.49550695060316902</v>
      </c>
      <c r="DO46" s="201">
        <f t="shared" si="1"/>
        <v>0</v>
      </c>
      <c r="DP46" s="201">
        <f t="shared" si="2"/>
        <v>0</v>
      </c>
      <c r="DQ46" s="206" t="s">
        <v>327</v>
      </c>
      <c r="DR46" s="205" t="s">
        <v>327</v>
      </c>
      <c r="DS46" s="198">
        <v>1.33807971151067E-2</v>
      </c>
      <c r="DT46" s="197">
        <f t="shared" si="3"/>
        <v>0</v>
      </c>
      <c r="DU46" s="204">
        <f t="shared" si="4"/>
        <v>0</v>
      </c>
      <c r="DV46" s="203">
        <v>0</v>
      </c>
      <c r="DW46" s="202">
        <f t="shared" si="5"/>
        <v>0</v>
      </c>
      <c r="DX46" s="195">
        <v>0.59652309566295203</v>
      </c>
      <c r="DY46" s="201">
        <f t="shared" si="6"/>
        <v>0</v>
      </c>
      <c r="DZ46" s="201">
        <f t="shared" si="7"/>
        <v>0</v>
      </c>
      <c r="EA46" s="201">
        <f t="shared" si="8"/>
        <v>0</v>
      </c>
      <c r="EB46" s="200">
        <f t="shared" si="9"/>
        <v>0</v>
      </c>
      <c r="EC46" s="195">
        <v>0.49550695060316902</v>
      </c>
      <c r="ED46" s="201">
        <f t="shared" si="10"/>
        <v>0</v>
      </c>
      <c r="EE46" s="201">
        <f t="shared" si="11"/>
        <v>0</v>
      </c>
      <c r="EF46" s="201">
        <f t="shared" si="12"/>
        <v>0</v>
      </c>
      <c r="EG46" s="200">
        <f t="shared" si="13"/>
        <v>0</v>
      </c>
      <c r="EH46" s="198">
        <v>0.17455042793490688</v>
      </c>
      <c r="EI46" s="199">
        <f t="shared" si="14"/>
        <v>0</v>
      </c>
      <c r="EJ46" s="198">
        <v>0.16167498317109916</v>
      </c>
      <c r="EK46" s="197">
        <f t="shared" si="15"/>
        <v>0</v>
      </c>
    </row>
    <row r="47" spans="2:141" ht="15" customHeight="1">
      <c r="B47" s="72" t="s">
        <v>331</v>
      </c>
      <c r="C47" s="57" t="s">
        <v>22</v>
      </c>
      <c r="D47" s="211"/>
      <c r="E47" s="195">
        <v>9.5677615501875701E-2</v>
      </c>
      <c r="F47" s="194">
        <v>8.5378518222460495E-2</v>
      </c>
      <c r="G47" s="194">
        <v>7.4619351179872798E-2</v>
      </c>
      <c r="H47" s="194">
        <v>5.6199247414740298E-2</v>
      </c>
      <c r="I47" s="194">
        <v>5.6470881367030101E-2</v>
      </c>
      <c r="J47" s="194">
        <v>4.6944222887332299E-2</v>
      </c>
      <c r="K47" s="194">
        <v>9.6792029851466302E-2</v>
      </c>
      <c r="L47" s="194">
        <v>7.0659448818897602E-2</v>
      </c>
      <c r="M47" s="194">
        <v>0.110947521248424</v>
      </c>
      <c r="N47" s="194">
        <v>0.11196198637602101</v>
      </c>
      <c r="O47" s="194">
        <v>5.6682363865490498E-2</v>
      </c>
      <c r="P47" s="194">
        <v>7.7752784330937602E-2</v>
      </c>
      <c r="Q47" s="194">
        <v>0.14308849843264401</v>
      </c>
      <c r="R47" s="194">
        <v>3.7057055735898403E-2</v>
      </c>
      <c r="S47" s="194">
        <v>0.146171202933296</v>
      </c>
      <c r="T47" s="194">
        <v>9.8821245517837802E-2</v>
      </c>
      <c r="U47" s="194">
        <v>7.1904311295052301E-2</v>
      </c>
      <c r="V47" s="194">
        <v>8.2729122111522599E-2</v>
      </c>
      <c r="W47" s="194">
        <v>7.1029691703602807E-2</v>
      </c>
      <c r="X47" s="194">
        <v>0.100512298462239</v>
      </c>
      <c r="Y47" s="194">
        <v>7.8652651121215E-2</v>
      </c>
      <c r="Z47" s="194">
        <v>5.8537738861942898E-2</v>
      </c>
      <c r="AA47" s="194">
        <v>9.5842351801001494E-2</v>
      </c>
      <c r="AB47" s="194">
        <v>0.102896354298223</v>
      </c>
      <c r="AC47" s="194">
        <v>0.101216537494457</v>
      </c>
      <c r="AD47" s="194">
        <v>7.0409857540113405E-2</v>
      </c>
      <c r="AE47" s="194">
        <v>0.119353764025487</v>
      </c>
      <c r="AF47" s="194">
        <v>0.11566245611202999</v>
      </c>
      <c r="AG47" s="194">
        <v>0.13298835534898301</v>
      </c>
      <c r="AH47" s="194">
        <v>0.157721071998252</v>
      </c>
      <c r="AI47" s="194">
        <v>0.141247764387264</v>
      </c>
      <c r="AJ47" s="194">
        <v>0.14166726919681499</v>
      </c>
      <c r="AK47" s="194">
        <v>0.15336324089123701</v>
      </c>
      <c r="AL47" s="194">
        <v>0.15181003251319</v>
      </c>
      <c r="AM47" s="194">
        <v>0.13217793600737299</v>
      </c>
      <c r="AN47" s="194">
        <v>0.13976371443552699</v>
      </c>
      <c r="AO47" s="194">
        <v>0.15763825989311001</v>
      </c>
      <c r="AP47" s="194">
        <v>0.16365661185126401</v>
      </c>
      <c r="AQ47" s="194">
        <v>0.12852959631876201</v>
      </c>
      <c r="AR47" s="194">
        <v>0.15477371195907499</v>
      </c>
      <c r="AS47" s="194">
        <v>9.3556323746158798E-2</v>
      </c>
      <c r="AT47" s="194">
        <v>9.4686879228114501E-2</v>
      </c>
      <c r="AU47" s="194">
        <v>9.8628386874861806E-2</v>
      </c>
      <c r="AV47" s="194">
        <v>8.9228151439239997E-2</v>
      </c>
      <c r="AW47" s="194">
        <v>5.7874375747344699E-2</v>
      </c>
      <c r="AX47" s="194">
        <v>7.7995816316366207E-2</v>
      </c>
      <c r="AY47" s="194">
        <v>8.1884167548767595E-2</v>
      </c>
      <c r="AZ47" s="194">
        <v>8.0463591887142E-2</v>
      </c>
      <c r="BA47" s="194">
        <v>8.7423596962400402E-2</v>
      </c>
      <c r="BB47" s="194">
        <v>0.127060875516771</v>
      </c>
      <c r="BC47" s="194">
        <v>0.18445089520371599</v>
      </c>
      <c r="BD47" s="194">
        <v>0.230082979687283</v>
      </c>
      <c r="BE47" s="194">
        <v>0.22833736380186401</v>
      </c>
      <c r="BF47" s="194">
        <v>0.239003014625331</v>
      </c>
      <c r="BG47" s="194">
        <v>0.18221731207943001</v>
      </c>
      <c r="BH47" s="194">
        <v>0.23843007518796999</v>
      </c>
      <c r="BI47" s="194">
        <v>0.18004656593694701</v>
      </c>
      <c r="BJ47" s="194">
        <v>0.11058076967215601</v>
      </c>
      <c r="BK47" s="194">
        <v>4.3976596146256902E-2</v>
      </c>
      <c r="BL47" s="194">
        <v>0.17029710542080401</v>
      </c>
      <c r="BM47" s="194">
        <v>0.31378029265614599</v>
      </c>
      <c r="BN47" s="194">
        <v>0.117231642815116</v>
      </c>
      <c r="BO47" s="194">
        <v>0.12765662012637799</v>
      </c>
      <c r="BP47" s="194">
        <v>9.5735092404363301E-2</v>
      </c>
      <c r="BQ47" s="194">
        <v>9.8783500182867204E-2</v>
      </c>
      <c r="BR47" s="194">
        <v>8.4248258585838898E-2</v>
      </c>
      <c r="BS47" s="194">
        <v>8.7951478251776294E-2</v>
      </c>
      <c r="BT47" s="194">
        <v>8.4076758723202596E-2</v>
      </c>
      <c r="BU47" s="194">
        <v>7.9268535811633095E-2</v>
      </c>
      <c r="BV47" s="194">
        <v>0.109412374726928</v>
      </c>
      <c r="BW47" s="210"/>
      <c r="BX47" s="210"/>
      <c r="BY47" s="201">
        <v>0</v>
      </c>
      <c r="BZ47" s="209">
        <v>0.53817154909056297</v>
      </c>
      <c r="CA47" s="201">
        <f t="shared" si="0"/>
        <v>0</v>
      </c>
      <c r="CB47" s="198">
        <v>2.3889954719459643E-2</v>
      </c>
      <c r="CC47" s="208">
        <v>5.5227037801368513E-2</v>
      </c>
      <c r="CD47" s="208">
        <v>3.2801248011958328E-2</v>
      </c>
      <c r="CE47" s="208">
        <v>2.5944440294786431E-2</v>
      </c>
      <c r="CF47" s="208">
        <v>2.2800387119100287E-2</v>
      </c>
      <c r="CG47" s="208">
        <v>2.4854383676046098E-2</v>
      </c>
      <c r="CH47" s="208">
        <v>2.0395634214030168E-2</v>
      </c>
      <c r="CI47" s="208">
        <v>2.7993843682378696E-2</v>
      </c>
      <c r="CJ47" s="208">
        <v>4.491620209723908E-2</v>
      </c>
      <c r="CK47" s="208">
        <v>2.1902218879024944E-2</v>
      </c>
      <c r="CL47" s="208">
        <v>1.8807076475756714E-2</v>
      </c>
      <c r="CM47" s="208">
        <v>2.4370871928290499E-2</v>
      </c>
      <c r="CN47" s="208">
        <v>2.8019926340435101E-2</v>
      </c>
      <c r="CO47" s="208">
        <v>2.3422685640204752E-2</v>
      </c>
      <c r="CP47" s="208">
        <v>2.9128713284105181E-2</v>
      </c>
      <c r="CQ47" s="208">
        <v>2.9430102789965169E-2</v>
      </c>
      <c r="CR47" s="208">
        <v>3.1632881584019716E-2</v>
      </c>
      <c r="CS47" s="208">
        <v>2.9156261985670052E-2</v>
      </c>
      <c r="CT47" s="208">
        <v>2.1221511913770086E-2</v>
      </c>
      <c r="CU47" s="208">
        <v>3.7479516474195701E-2</v>
      </c>
      <c r="CV47" s="208">
        <v>6.6163418542398933E-2</v>
      </c>
      <c r="CW47" s="208">
        <v>5.2408728361250191E-2</v>
      </c>
      <c r="CX47" s="208">
        <v>7.5318753711280523E-2</v>
      </c>
      <c r="CY47" s="208">
        <v>4.0938131607812629E-2</v>
      </c>
      <c r="CZ47" s="208">
        <v>5.84327658645451E-2</v>
      </c>
      <c r="DA47" s="208">
        <v>7.6283760560776959E-2</v>
      </c>
      <c r="DB47" s="208">
        <v>1.4755988457139964E-2</v>
      </c>
      <c r="DC47" s="208">
        <v>9.3223515817075164E-2</v>
      </c>
      <c r="DD47" s="208">
        <v>9.9845719279774162E-2</v>
      </c>
      <c r="DE47" s="208">
        <v>5.1771778554485955E-2</v>
      </c>
      <c r="DF47" s="208">
        <v>4.5841013171591886E-2</v>
      </c>
      <c r="DG47" s="208">
        <v>3.4925773071731926E-2</v>
      </c>
      <c r="DH47" s="208">
        <v>5.6681958161663611E-2</v>
      </c>
      <c r="DI47" s="208">
        <v>1.0562590992486074</v>
      </c>
      <c r="DJ47" s="208">
        <v>3.5365376413555853E-2</v>
      </c>
      <c r="DK47" s="208">
        <v>1.6408514028069282E-2</v>
      </c>
      <c r="DL47" s="207">
        <v>5.7392929085335539E-2</v>
      </c>
      <c r="DM47" s="202">
        <v>0</v>
      </c>
      <c r="DN47" s="195">
        <v>0.406394371148463</v>
      </c>
      <c r="DO47" s="201">
        <f t="shared" si="1"/>
        <v>0</v>
      </c>
      <c r="DP47" s="201">
        <f t="shared" si="2"/>
        <v>0</v>
      </c>
      <c r="DQ47" s="206" t="s">
        <v>327</v>
      </c>
      <c r="DR47" s="205" t="s">
        <v>327</v>
      </c>
      <c r="DS47" s="198">
        <v>1.66019183409351E-2</v>
      </c>
      <c r="DT47" s="197">
        <f t="shared" si="3"/>
        <v>0</v>
      </c>
      <c r="DU47" s="204">
        <f t="shared" si="4"/>
        <v>0</v>
      </c>
      <c r="DV47" s="203">
        <v>0</v>
      </c>
      <c r="DW47" s="202">
        <f t="shared" si="5"/>
        <v>0</v>
      </c>
      <c r="DX47" s="195">
        <v>0.68091893834655104</v>
      </c>
      <c r="DY47" s="201">
        <f t="shared" si="6"/>
        <v>0</v>
      </c>
      <c r="DZ47" s="201">
        <f t="shared" si="7"/>
        <v>0</v>
      </c>
      <c r="EA47" s="201">
        <f t="shared" si="8"/>
        <v>0</v>
      </c>
      <c r="EB47" s="200">
        <f t="shared" si="9"/>
        <v>0</v>
      </c>
      <c r="EC47" s="195">
        <v>0.406394371148463</v>
      </c>
      <c r="ED47" s="201">
        <f t="shared" si="10"/>
        <v>0</v>
      </c>
      <c r="EE47" s="201">
        <f t="shared" si="11"/>
        <v>0</v>
      </c>
      <c r="EF47" s="201">
        <f t="shared" si="12"/>
        <v>0</v>
      </c>
      <c r="EG47" s="200">
        <f t="shared" si="13"/>
        <v>0</v>
      </c>
      <c r="EH47" s="198">
        <v>0.14596554374716342</v>
      </c>
      <c r="EI47" s="199">
        <f t="shared" si="14"/>
        <v>0</v>
      </c>
      <c r="EJ47" s="198">
        <v>0.12270613019080275</v>
      </c>
      <c r="EK47" s="197">
        <f t="shared" si="15"/>
        <v>0</v>
      </c>
    </row>
    <row r="48" spans="2:141" ht="15" customHeight="1">
      <c r="B48" s="72" t="s">
        <v>330</v>
      </c>
      <c r="C48" s="57" t="s">
        <v>23</v>
      </c>
      <c r="D48" s="211"/>
      <c r="E48" s="195">
        <v>2.6075836527414702E-4</v>
      </c>
      <c r="F48" s="194">
        <v>1.9808006144000101E-4</v>
      </c>
      <c r="G48" s="194">
        <v>1.5859919094118801E-4</v>
      </c>
      <c r="H48" s="194">
        <v>1.27220977095383E-4</v>
      </c>
      <c r="I48" s="194">
        <v>1.26435216437737E-4</v>
      </c>
      <c r="J48" s="194">
        <v>1.53993161124229E-4</v>
      </c>
      <c r="K48" s="194">
        <v>1.9636982794533699E-4</v>
      </c>
      <c r="L48" s="194">
        <v>1.8700787401574801E-4</v>
      </c>
      <c r="M48" s="194">
        <v>1.8355172093127399E-4</v>
      </c>
      <c r="N48" s="194">
        <v>1.8326332211517101E-4</v>
      </c>
      <c r="O48" s="194">
        <v>1.9897857663991501E-4</v>
      </c>
      <c r="P48" s="194">
        <v>2.1332283393414399E-4</v>
      </c>
      <c r="Q48" s="194">
        <v>2.1105490454600501E-4</v>
      </c>
      <c r="R48" s="194">
        <v>2.14735461623631E-4</v>
      </c>
      <c r="S48" s="194">
        <v>2.11535749541673E-4</v>
      </c>
      <c r="T48" s="194">
        <v>2.4740828298344301E-4</v>
      </c>
      <c r="U48" s="194">
        <v>2.02774369319718E-4</v>
      </c>
      <c r="V48" s="194">
        <v>2.26035852763723E-4</v>
      </c>
      <c r="W48" s="194">
        <v>2.0089489544333899E-4</v>
      </c>
      <c r="X48" s="194">
        <v>2.5021240289161897E-4</v>
      </c>
      <c r="Y48" s="194">
        <v>2.83634300841448E-4</v>
      </c>
      <c r="Z48" s="194">
        <v>1.8890155782629999E-4</v>
      </c>
      <c r="AA48" s="194">
        <v>2.5520917460830199E-4</v>
      </c>
      <c r="AB48" s="194">
        <v>2.46575012930153E-4</v>
      </c>
      <c r="AC48" s="194">
        <v>2.7766249101250401E-4</v>
      </c>
      <c r="AD48" s="194">
        <v>2.1944769942151699E-4</v>
      </c>
      <c r="AE48" s="194">
        <v>2.5970420839464202E-4</v>
      </c>
      <c r="AF48" s="194">
        <v>2.4790577274535499E-4</v>
      </c>
      <c r="AG48" s="194">
        <v>4.0531854091607002E-4</v>
      </c>
      <c r="AH48" s="194">
        <v>4.065746360467E-4</v>
      </c>
      <c r="AI48" s="194">
        <v>4.1882565850902498E-4</v>
      </c>
      <c r="AJ48" s="194">
        <v>4.1080859110606701E-4</v>
      </c>
      <c r="AK48" s="194">
        <v>4.04971409546004E-4</v>
      </c>
      <c r="AL48" s="194">
        <v>4.0293740470620097E-4</v>
      </c>
      <c r="AM48" s="194">
        <v>6.0540892210104004E-4</v>
      </c>
      <c r="AN48" s="194">
        <v>4.3931542375043098E-4</v>
      </c>
      <c r="AO48" s="194">
        <v>3.9255221915595999E-4</v>
      </c>
      <c r="AP48" s="194">
        <v>3.7426003769985302E-4</v>
      </c>
      <c r="AQ48" s="194">
        <v>5.2290315833507597E-4</v>
      </c>
      <c r="AR48" s="194">
        <v>4.6980216108994099E-4</v>
      </c>
      <c r="AS48" s="194">
        <v>4.3481962079723E-4</v>
      </c>
      <c r="AT48" s="194">
        <v>4.3116469392799302E-4</v>
      </c>
      <c r="AU48" s="194">
        <v>3.8863488645830802E-4</v>
      </c>
      <c r="AV48" s="194">
        <v>6.8062579760835699E-4</v>
      </c>
      <c r="AW48" s="194">
        <v>6.3304494619118002E-4</v>
      </c>
      <c r="AX48" s="194">
        <v>2.9883454527343398E-4</v>
      </c>
      <c r="AY48" s="194">
        <v>4.7255406018448498E-4</v>
      </c>
      <c r="AZ48" s="194">
        <v>4.7499168764546598E-4</v>
      </c>
      <c r="BA48" s="194">
        <v>4.6304871272457898E-4</v>
      </c>
      <c r="BB48" s="194">
        <v>6.8994828147681995E-4</v>
      </c>
      <c r="BC48" s="194">
        <v>4.5444875165340899E-4</v>
      </c>
      <c r="BD48" s="194">
        <v>3.2252271175107502E-4</v>
      </c>
      <c r="BE48" s="194">
        <v>3.0829426530863902E-4</v>
      </c>
      <c r="BF48" s="194">
        <v>2.7987237819554299E-4</v>
      </c>
      <c r="BG48" s="194">
        <v>4.4478241531199298E-4</v>
      </c>
      <c r="BH48" s="194">
        <v>3.6992481203007501E-4</v>
      </c>
      <c r="BI48" s="194">
        <v>7.5582249008900699E-4</v>
      </c>
      <c r="BJ48" s="194">
        <v>2.5699918697741499E-4</v>
      </c>
      <c r="BK48" s="194">
        <v>3.9463976252981198E-4</v>
      </c>
      <c r="BL48" s="194">
        <v>5.6506536489202102E-4</v>
      </c>
      <c r="BM48" s="194">
        <v>4.4606511302915601E-4</v>
      </c>
      <c r="BN48" s="194">
        <v>2.7862263910118502E-4</v>
      </c>
      <c r="BO48" s="194">
        <v>7.9789273420224197E-5</v>
      </c>
      <c r="BP48" s="194">
        <v>4.0342656750900802E-4</v>
      </c>
      <c r="BQ48" s="194">
        <v>2.4978396283122301E-4</v>
      </c>
      <c r="BR48" s="194">
        <v>3.8989157359020703E-4</v>
      </c>
      <c r="BS48" s="194">
        <v>1.7428788873461199E-4</v>
      </c>
      <c r="BT48" s="194">
        <v>6.84902612307898E-4</v>
      </c>
      <c r="BU48" s="194">
        <v>3.4849096236138098E-4</v>
      </c>
      <c r="BV48" s="194">
        <v>4.1889445185858902E-4</v>
      </c>
      <c r="BW48" s="210"/>
      <c r="BX48" s="210"/>
      <c r="BY48" s="201">
        <v>0</v>
      </c>
      <c r="BZ48" s="209">
        <v>0.91193606802614002</v>
      </c>
      <c r="CA48" s="201">
        <f t="shared" si="0"/>
        <v>0</v>
      </c>
      <c r="CB48" s="198">
        <v>2.5997989766674424E-4</v>
      </c>
      <c r="CC48" s="208">
        <v>3.360370909314185E-4</v>
      </c>
      <c r="CD48" s="208">
        <v>3.5046644135697626E-4</v>
      </c>
      <c r="CE48" s="208">
        <v>2.4657406519379633E-4</v>
      </c>
      <c r="CF48" s="208">
        <v>2.3361450730727406E-4</v>
      </c>
      <c r="CG48" s="208">
        <v>1.9316451303479876E-4</v>
      </c>
      <c r="CH48" s="208">
        <v>1.399718235823926E-4</v>
      </c>
      <c r="CI48" s="208">
        <v>1.9770972881783102E-4</v>
      </c>
      <c r="CJ48" s="208">
        <v>2.2813487311328074E-4</v>
      </c>
      <c r="CK48" s="208">
        <v>1.9643882043910845E-4</v>
      </c>
      <c r="CL48" s="208">
        <v>1.4908648928176288E-4</v>
      </c>
      <c r="CM48" s="208">
        <v>2.181789610245532E-4</v>
      </c>
      <c r="CN48" s="208">
        <v>2.5504022170739425E-4</v>
      </c>
      <c r="CO48" s="208">
        <v>2.0817562681050251E-4</v>
      </c>
      <c r="CP48" s="208">
        <v>2.1903484811388818E-4</v>
      </c>
      <c r="CQ48" s="208">
        <v>2.7009199089091893E-4</v>
      </c>
      <c r="CR48" s="208">
        <v>2.9129199873423328E-4</v>
      </c>
      <c r="CS48" s="208">
        <v>3.3235986912237114E-4</v>
      </c>
      <c r="CT48" s="208">
        <v>1.9996926910626839E-4</v>
      </c>
      <c r="CU48" s="208">
        <v>3.0906560723821454E-4</v>
      </c>
      <c r="CV48" s="208">
        <v>4.7499970300616005E-4</v>
      </c>
      <c r="CW48" s="208">
        <v>2.7271979223994415E-4</v>
      </c>
      <c r="CX48" s="208">
        <v>5.9185417878975259E-4</v>
      </c>
      <c r="CY48" s="208">
        <v>2.175008676248805E-4</v>
      </c>
      <c r="CZ48" s="208">
        <v>1.0545980630275401E-3</v>
      </c>
      <c r="DA48" s="208">
        <v>6.2766955211013612E-4</v>
      </c>
      <c r="DB48" s="208">
        <v>5.0897067731956087E-4</v>
      </c>
      <c r="DC48" s="208">
        <v>6.1047170758712682E-4</v>
      </c>
      <c r="DD48" s="208">
        <v>8.5505829489924048E-3</v>
      </c>
      <c r="DE48" s="208">
        <v>5.7482125324817784E-4</v>
      </c>
      <c r="DF48" s="208">
        <v>4.2537821566020232E-3</v>
      </c>
      <c r="DG48" s="208">
        <v>1.1679718526557491E-2</v>
      </c>
      <c r="DH48" s="208">
        <v>2.8970816792035095E-3</v>
      </c>
      <c r="DI48" s="208">
        <v>9.4735724879398348E-4</v>
      </c>
      <c r="DJ48" s="208">
        <v>1.0158767846287804</v>
      </c>
      <c r="DK48" s="208">
        <v>2.1864487123812108E-4</v>
      </c>
      <c r="DL48" s="207">
        <v>2.3231303892537179E-3</v>
      </c>
      <c r="DM48" s="202">
        <v>0</v>
      </c>
      <c r="DN48" s="195">
        <v>0.25912842490896698</v>
      </c>
      <c r="DO48" s="201">
        <f t="shared" si="1"/>
        <v>0</v>
      </c>
      <c r="DP48" s="201">
        <f t="shared" si="2"/>
        <v>0</v>
      </c>
      <c r="DQ48" s="206" t="s">
        <v>327</v>
      </c>
      <c r="DR48" s="205" t="s">
        <v>327</v>
      </c>
      <c r="DS48" s="198">
        <v>0.118710106550065</v>
      </c>
      <c r="DT48" s="197">
        <f t="shared" si="3"/>
        <v>0</v>
      </c>
      <c r="DU48" s="204">
        <f t="shared" si="4"/>
        <v>0</v>
      </c>
      <c r="DV48" s="203">
        <v>0</v>
      </c>
      <c r="DW48" s="202">
        <f t="shared" si="5"/>
        <v>0</v>
      </c>
      <c r="DX48" s="195">
        <v>0.53373278500281496</v>
      </c>
      <c r="DY48" s="201">
        <f t="shared" si="6"/>
        <v>0</v>
      </c>
      <c r="DZ48" s="201">
        <f t="shared" si="7"/>
        <v>0</v>
      </c>
      <c r="EA48" s="201">
        <f t="shared" si="8"/>
        <v>0</v>
      </c>
      <c r="EB48" s="200">
        <f t="shared" si="9"/>
        <v>0</v>
      </c>
      <c r="EC48" s="195">
        <v>0.25912842490896698</v>
      </c>
      <c r="ED48" s="201">
        <f t="shared" si="10"/>
        <v>0</v>
      </c>
      <c r="EE48" s="201">
        <f t="shared" si="11"/>
        <v>0</v>
      </c>
      <c r="EF48" s="201">
        <f t="shared" si="12"/>
        <v>0</v>
      </c>
      <c r="EG48" s="200">
        <f t="shared" si="13"/>
        <v>0</v>
      </c>
      <c r="EH48" s="198">
        <v>0.15019791238613567</v>
      </c>
      <c r="EI48" s="199">
        <f t="shared" si="14"/>
        <v>0</v>
      </c>
      <c r="EJ48" s="198">
        <v>0.11908547258646716</v>
      </c>
      <c r="EK48" s="197">
        <f t="shared" si="15"/>
        <v>0</v>
      </c>
    </row>
    <row r="49" spans="2:141" ht="15" customHeight="1">
      <c r="B49" s="72" t="s">
        <v>329</v>
      </c>
      <c r="C49" s="57" t="s">
        <v>24</v>
      </c>
      <c r="D49" s="211"/>
      <c r="E49" s="195">
        <v>9.3720046325695202E-4</v>
      </c>
      <c r="F49" s="194">
        <v>6.3891835648132898E-4</v>
      </c>
      <c r="G49" s="194">
        <v>8.20915315965072E-4</v>
      </c>
      <c r="H49" s="194">
        <v>1.27085875172804E-3</v>
      </c>
      <c r="I49" s="194">
        <v>1.22460213757797E-3</v>
      </c>
      <c r="J49" s="194">
        <v>2.8468992095017701E-3</v>
      </c>
      <c r="K49" s="194">
        <v>2.7930863726386503E-4</v>
      </c>
      <c r="L49" s="194">
        <v>2.9527559055118099E-4</v>
      </c>
      <c r="M49" s="194">
        <v>2.7021539818794998E-4</v>
      </c>
      <c r="N49" s="194">
        <v>2.6633938829728499E-4</v>
      </c>
      <c r="O49" s="194">
        <v>4.7754858393579599E-4</v>
      </c>
      <c r="P49" s="194">
        <v>2.8948650837961801E-4</v>
      </c>
      <c r="Q49" s="194">
        <v>2.68233125697911E-4</v>
      </c>
      <c r="R49" s="194">
        <v>3.0272462638648401E-4</v>
      </c>
      <c r="S49" s="194">
        <v>3.3845719926667598E-4</v>
      </c>
      <c r="T49" s="194">
        <v>4.11527566353826E-4</v>
      </c>
      <c r="U49" s="194">
        <v>2.2578146122330099E-3</v>
      </c>
      <c r="V49" s="194">
        <v>1.94738580842592E-3</v>
      </c>
      <c r="W49" s="194">
        <v>2.28289653912885E-3</v>
      </c>
      <c r="X49" s="194">
        <v>2.9553481921173899E-4</v>
      </c>
      <c r="Y49" s="194">
        <v>4.4693889829561597E-4</v>
      </c>
      <c r="Z49" s="194">
        <v>2.2967167822046601E-4</v>
      </c>
      <c r="AA49" s="194">
        <v>2.5843967048942002E-4</v>
      </c>
      <c r="AB49" s="194">
        <v>4.1617050962845402E-4</v>
      </c>
      <c r="AC49" s="194">
        <v>3.44050966307222E-4</v>
      </c>
      <c r="AD49" s="194">
        <v>2.4177155368128799E-4</v>
      </c>
      <c r="AE49" s="194">
        <v>2.8192690352920902E-4</v>
      </c>
      <c r="AF49" s="194">
        <v>4.4392429073005402E-4</v>
      </c>
      <c r="AG49" s="194">
        <v>1.70053187568504E-3</v>
      </c>
      <c r="AH49" s="194">
        <v>2.5200441540544701E-3</v>
      </c>
      <c r="AI49" s="194">
        <v>3.0451256904995699E-3</v>
      </c>
      <c r="AJ49" s="194">
        <v>3.1072602135388599E-3</v>
      </c>
      <c r="AK49" s="194">
        <v>3.2982040248395999E-3</v>
      </c>
      <c r="AL49" s="194">
        <v>3.1530524976285902E-3</v>
      </c>
      <c r="AM49" s="194">
        <v>2.9818648401991501E-3</v>
      </c>
      <c r="AN49" s="194">
        <v>2.19893902963253E-3</v>
      </c>
      <c r="AO49" s="194">
        <v>3.21221890877545E-3</v>
      </c>
      <c r="AP49" s="194">
        <v>5.4085139594429897E-3</v>
      </c>
      <c r="AQ49" s="194">
        <v>4.4969671616816604E-3</v>
      </c>
      <c r="AR49" s="194">
        <v>5.0634232917471404E-3</v>
      </c>
      <c r="AS49" s="194">
        <v>2.3218199329326202E-3</v>
      </c>
      <c r="AT49" s="194">
        <v>2.2693360429883098E-3</v>
      </c>
      <c r="AU49" s="194">
        <v>2.2435847324561498E-3</v>
      </c>
      <c r="AV49" s="194">
        <v>2.4861747884860801E-3</v>
      </c>
      <c r="AW49" s="194">
        <v>2.0398114932826902E-3</v>
      </c>
      <c r="AX49" s="194">
        <v>3.0879569678254801E-3</v>
      </c>
      <c r="AY49" s="194">
        <v>2.8636776047179799E-3</v>
      </c>
      <c r="AZ49" s="194">
        <v>2.7312022039614301E-3</v>
      </c>
      <c r="BA49" s="194">
        <v>3.3802556028894198E-3</v>
      </c>
      <c r="BB49" s="194">
        <v>9.4384924906029005E-4</v>
      </c>
      <c r="BC49" s="194">
        <v>2.2893358573336602E-3</v>
      </c>
      <c r="BD49" s="194">
        <v>2.3894023635508302E-3</v>
      </c>
      <c r="BE49" s="194">
        <v>2.43500216328518E-3</v>
      </c>
      <c r="BF49" s="194">
        <v>2.9346617942218301E-3</v>
      </c>
      <c r="BG49" s="194">
        <v>3.2282594659741501E-3</v>
      </c>
      <c r="BH49" s="194">
        <v>1.6721804511278201E-3</v>
      </c>
      <c r="BI49" s="194">
        <v>2.1961502695370702E-3</v>
      </c>
      <c r="BJ49" s="194">
        <v>2.45038218526894E-3</v>
      </c>
      <c r="BK49" s="194">
        <v>1.76729980611177E-3</v>
      </c>
      <c r="BL49" s="194">
        <v>1.21510296510615E-3</v>
      </c>
      <c r="BM49" s="194">
        <v>9.70113637427047E-4</v>
      </c>
      <c r="BN49" s="194">
        <v>3.2376261973768999E-3</v>
      </c>
      <c r="BO49" s="194">
        <v>2.7667189614545302E-4</v>
      </c>
      <c r="BP49" s="194">
        <v>4.6615447892047E-4</v>
      </c>
      <c r="BQ49" s="194">
        <v>1.34929489390816E-3</v>
      </c>
      <c r="BR49" s="194">
        <v>3.9963886292996198E-4</v>
      </c>
      <c r="BS49" s="194">
        <v>4.29910125545376E-4</v>
      </c>
      <c r="BT49" s="194">
        <v>1.93559433913102E-4</v>
      </c>
      <c r="BU49" s="194">
        <v>1.7623913657177401E-4</v>
      </c>
      <c r="BV49" s="194">
        <v>2.0196696786039099E-4</v>
      </c>
      <c r="BW49" s="210"/>
      <c r="BX49" s="210"/>
      <c r="BY49" s="201">
        <v>0</v>
      </c>
      <c r="BZ49" s="209">
        <v>1</v>
      </c>
      <c r="CA49" s="201">
        <f t="shared" si="0"/>
        <v>0</v>
      </c>
      <c r="CB49" s="198">
        <v>8.6768559310140304E-4</v>
      </c>
      <c r="CC49" s="208">
        <v>8.3639698332507013E-4</v>
      </c>
      <c r="CD49" s="208">
        <v>9.3927633251256833E-4</v>
      </c>
      <c r="CE49" s="208">
        <v>1.510056959519271E-3</v>
      </c>
      <c r="CF49" s="208">
        <v>1.1678622549527575E-3</v>
      </c>
      <c r="CG49" s="208">
        <v>7.7149996816245768E-4</v>
      </c>
      <c r="CH49" s="208">
        <v>3.9228319449257135E-4</v>
      </c>
      <c r="CI49" s="208">
        <v>3.6109170185686122E-4</v>
      </c>
      <c r="CJ49" s="208">
        <v>1.4201689252474792E-3</v>
      </c>
      <c r="CK49" s="208">
        <v>5.4006067226355751E-4</v>
      </c>
      <c r="CL49" s="208">
        <v>5.4882046369622269E-4</v>
      </c>
      <c r="CM49" s="208">
        <v>6.7965791598180653E-4</v>
      </c>
      <c r="CN49" s="208">
        <v>9.0893480700957648E-4</v>
      </c>
      <c r="CO49" s="208">
        <v>1.1042739742781985E-3</v>
      </c>
      <c r="CP49" s="208">
        <v>9.0579590123703729E-4</v>
      </c>
      <c r="CQ49" s="208">
        <v>1.1084654529007051E-3</v>
      </c>
      <c r="CR49" s="208">
        <v>1.1831037400982045E-3</v>
      </c>
      <c r="CS49" s="208">
        <v>1.2330232836745584E-3</v>
      </c>
      <c r="CT49" s="208">
        <v>8.6831385351244085E-4</v>
      </c>
      <c r="CU49" s="208">
        <v>1.6600984905768426E-3</v>
      </c>
      <c r="CV49" s="208">
        <v>1.5408739760671602E-3</v>
      </c>
      <c r="CW49" s="208">
        <v>4.2454816367388663E-4</v>
      </c>
      <c r="CX49" s="208">
        <v>1.2090032566259058E-3</v>
      </c>
      <c r="CY49" s="208">
        <v>3.0959713484422407E-3</v>
      </c>
      <c r="CZ49" s="208">
        <v>2.4492662533219947E-3</v>
      </c>
      <c r="DA49" s="208">
        <v>4.0292903816482109E-3</v>
      </c>
      <c r="DB49" s="208">
        <v>4.7254936356519261E-4</v>
      </c>
      <c r="DC49" s="208">
        <v>2.2090308228975325E-3</v>
      </c>
      <c r="DD49" s="208">
        <v>2.7090495747082223E-3</v>
      </c>
      <c r="DE49" s="208">
        <v>2.9847973568451437E-3</v>
      </c>
      <c r="DF49" s="208">
        <v>3.8792702425424299E-3</v>
      </c>
      <c r="DG49" s="208">
        <v>2.797200752967442E-3</v>
      </c>
      <c r="DH49" s="208">
        <v>5.5580406540256672E-3</v>
      </c>
      <c r="DI49" s="208">
        <v>1.5667587789210916E-3</v>
      </c>
      <c r="DJ49" s="208">
        <v>2.4998165102972465E-3</v>
      </c>
      <c r="DK49" s="208">
        <v>1.0006434007638763</v>
      </c>
      <c r="DL49" s="207">
        <v>1.3248857613865404E-3</v>
      </c>
      <c r="DM49" s="202">
        <v>0</v>
      </c>
      <c r="DN49" s="195">
        <v>0</v>
      </c>
      <c r="DO49" s="201">
        <f t="shared" si="1"/>
        <v>0</v>
      </c>
      <c r="DP49" s="201">
        <f t="shared" si="2"/>
        <v>0</v>
      </c>
      <c r="DQ49" s="206" t="s">
        <v>327</v>
      </c>
      <c r="DR49" s="205" t="s">
        <v>327</v>
      </c>
      <c r="DS49" s="198">
        <v>0</v>
      </c>
      <c r="DT49" s="197">
        <f t="shared" si="3"/>
        <v>0</v>
      </c>
      <c r="DU49" s="204">
        <f t="shared" si="4"/>
        <v>0</v>
      </c>
      <c r="DV49" s="203">
        <v>0</v>
      </c>
      <c r="DW49" s="202">
        <f t="shared" si="5"/>
        <v>0</v>
      </c>
      <c r="DX49" s="195">
        <v>0</v>
      </c>
      <c r="DY49" s="201">
        <f t="shared" si="6"/>
        <v>0</v>
      </c>
      <c r="DZ49" s="201">
        <f t="shared" si="7"/>
        <v>0</v>
      </c>
      <c r="EA49" s="201">
        <f t="shared" si="8"/>
        <v>0</v>
      </c>
      <c r="EB49" s="200">
        <f t="shared" si="9"/>
        <v>0</v>
      </c>
      <c r="EC49" s="195">
        <v>0</v>
      </c>
      <c r="ED49" s="201">
        <f t="shared" si="10"/>
        <v>0</v>
      </c>
      <c r="EE49" s="201">
        <f t="shared" si="11"/>
        <v>0</v>
      </c>
      <c r="EF49" s="201">
        <f t="shared" si="12"/>
        <v>0</v>
      </c>
      <c r="EG49" s="200">
        <f t="shared" si="13"/>
        <v>0</v>
      </c>
      <c r="EH49" s="198">
        <v>0</v>
      </c>
      <c r="EI49" s="199">
        <f t="shared" si="14"/>
        <v>0</v>
      </c>
      <c r="EJ49" s="198">
        <v>0</v>
      </c>
      <c r="EK49" s="197">
        <f t="shared" si="15"/>
        <v>0</v>
      </c>
    </row>
    <row r="50" spans="2:141" ht="15" customHeight="1">
      <c r="B50" s="63" t="s">
        <v>328</v>
      </c>
      <c r="C50" s="62" t="s">
        <v>25</v>
      </c>
      <c r="D50" s="196"/>
      <c r="E50" s="195">
        <v>1.3756627054229101E-2</v>
      </c>
      <c r="F50" s="194">
        <v>1.6981052868453101E-2</v>
      </c>
      <c r="G50" s="194">
        <v>1.5634657815942199E-2</v>
      </c>
      <c r="H50" s="194">
        <v>1.9119961838210301E-2</v>
      </c>
      <c r="I50" s="194">
        <v>1.9265319839956899E-2</v>
      </c>
      <c r="J50" s="194">
        <v>1.41673708234291E-2</v>
      </c>
      <c r="K50" s="194">
        <v>1.14393217231649E-2</v>
      </c>
      <c r="L50" s="194">
        <v>1.18405511811024E-2</v>
      </c>
      <c r="M50" s="194">
        <v>1.26317178347518E-2</v>
      </c>
      <c r="N50" s="194">
        <v>1.26533528384364E-2</v>
      </c>
      <c r="O50" s="194">
        <v>1.14744312529018E-2</v>
      </c>
      <c r="P50" s="194">
        <v>9.8957913115320199E-3</v>
      </c>
      <c r="Q50" s="194">
        <v>1.6235251382367599E-2</v>
      </c>
      <c r="R50" s="194">
        <v>5.9471247969178596E-3</v>
      </c>
      <c r="S50" s="194">
        <v>9.2370610633196997E-3</v>
      </c>
      <c r="T50" s="194">
        <v>1.8663266877317099E-2</v>
      </c>
      <c r="U50" s="194">
        <v>4.5572239668905798E-3</v>
      </c>
      <c r="V50" s="194">
        <v>3.9469337367203901E-3</v>
      </c>
      <c r="W50" s="194">
        <v>4.6065340011098403E-3</v>
      </c>
      <c r="X50" s="194">
        <v>1.9549477216135501E-2</v>
      </c>
      <c r="Y50" s="194">
        <v>4.1917711672840703E-2</v>
      </c>
      <c r="Z50" s="194">
        <v>1.4537265928546299E-2</v>
      </c>
      <c r="AA50" s="194">
        <v>3.0450654175415901E-2</v>
      </c>
      <c r="AB50" s="194">
        <v>2.3815537834229399E-2</v>
      </c>
      <c r="AC50" s="194">
        <v>1.9513201285681701E-2</v>
      </c>
      <c r="AD50" s="194">
        <v>1.8425603860257701E-2</v>
      </c>
      <c r="AE50" s="194">
        <v>1.8039931923221699E-2</v>
      </c>
      <c r="AF50" s="194">
        <v>4.80014759041354E-2</v>
      </c>
      <c r="AG50" s="194">
        <v>6.7552108633024801E-3</v>
      </c>
      <c r="AH50" s="194">
        <v>5.1047613572651898E-3</v>
      </c>
      <c r="AI50" s="194">
        <v>5.9960869445288998E-3</v>
      </c>
      <c r="AJ50" s="194">
        <v>6.1611495850865897E-3</v>
      </c>
      <c r="AK50" s="194">
        <v>5.4827366734276897E-3</v>
      </c>
      <c r="AL50" s="194">
        <v>5.7847093780315703E-3</v>
      </c>
      <c r="AM50" s="194">
        <v>4.1384669600339798E-3</v>
      </c>
      <c r="AN50" s="194">
        <v>5.2835946394070698E-3</v>
      </c>
      <c r="AO50" s="194">
        <v>6.4756402809190801E-3</v>
      </c>
      <c r="AP50" s="194">
        <v>8.4893130502649498E-4</v>
      </c>
      <c r="AQ50" s="194">
        <v>2.0916126333403101E-4</v>
      </c>
      <c r="AR50" s="194">
        <v>3.0798141671451698E-3</v>
      </c>
      <c r="AS50" s="194">
        <v>8.9517759168351099E-3</v>
      </c>
      <c r="AT50" s="194">
        <v>9.3126081344574695E-3</v>
      </c>
      <c r="AU50" s="194">
        <v>1.05545641147054E-2</v>
      </c>
      <c r="AV50" s="194">
        <v>3.92305147232594E-3</v>
      </c>
      <c r="AW50" s="194">
        <v>3.0104804107758299E-3</v>
      </c>
      <c r="AX50" s="194">
        <v>4.63193545173822E-3</v>
      </c>
      <c r="AY50" s="194">
        <v>5.2264479056404103E-3</v>
      </c>
      <c r="AZ50" s="194">
        <v>5.2367833562912596E-3</v>
      </c>
      <c r="BA50" s="194">
        <v>5.1861455825152796E-3</v>
      </c>
      <c r="BB50" s="194">
        <v>4.1396896888609198E-4</v>
      </c>
      <c r="BC50" s="194">
        <v>4.9534913930221599E-3</v>
      </c>
      <c r="BD50" s="194">
        <v>3.4713138108699499E-3</v>
      </c>
      <c r="BE50" s="194">
        <v>2.5645902612454301E-3</v>
      </c>
      <c r="BF50" s="194">
        <v>6.3491048082074597E-3</v>
      </c>
      <c r="BG50" s="194">
        <v>4.7204327302466402E-3</v>
      </c>
      <c r="BH50" s="194">
        <v>3.6541353383458602E-3</v>
      </c>
      <c r="BI50" s="194">
        <v>5.6557336931822204E-3</v>
      </c>
      <c r="BJ50" s="194">
        <v>1.0470696435469801E-2</v>
      </c>
      <c r="BK50" s="194">
        <v>5.2847411677905297E-3</v>
      </c>
      <c r="BL50" s="194">
        <v>2.0733225418594499E-3</v>
      </c>
      <c r="BM50" s="194">
        <v>7.2992473041134703E-4</v>
      </c>
      <c r="BN50" s="194">
        <v>4.8922399703632703E-3</v>
      </c>
      <c r="BO50" s="194">
        <v>5.80285624874358E-5</v>
      </c>
      <c r="BP50" s="194">
        <v>9.2411743058603106E-3</v>
      </c>
      <c r="BQ50" s="194">
        <v>1.01194232701739E-2</v>
      </c>
      <c r="BR50" s="194">
        <v>1.29346529538551E-2</v>
      </c>
      <c r="BS50" s="194">
        <v>1.3699028054540501E-2</v>
      </c>
      <c r="BT50" s="194">
        <v>8.9517102299469502E-3</v>
      </c>
      <c r="BU50" s="194">
        <v>9.1126000615640804E-3</v>
      </c>
      <c r="BV50" s="194">
        <v>7.6057223974227098E-3</v>
      </c>
      <c r="BW50" s="193"/>
      <c r="BX50" s="193"/>
      <c r="BY50" s="167">
        <v>0</v>
      </c>
      <c r="BZ50" s="192">
        <v>0.99519175583812702</v>
      </c>
      <c r="CA50" s="167">
        <f t="shared" si="0"/>
        <v>0</v>
      </c>
      <c r="CB50" s="183">
        <v>5.3367950333241222E-3</v>
      </c>
      <c r="CC50" s="191">
        <v>9.6270125513852854E-3</v>
      </c>
      <c r="CD50" s="191">
        <v>6.1536397969414241E-3</v>
      </c>
      <c r="CE50" s="191">
        <v>3.7006068636327842E-3</v>
      </c>
      <c r="CF50" s="191">
        <v>3.7788068164603655E-3</v>
      </c>
      <c r="CG50" s="191">
        <v>2.6103818947662599E-3</v>
      </c>
      <c r="CH50" s="191">
        <v>4.4536858989542476E-3</v>
      </c>
      <c r="CI50" s="191">
        <v>2.4630421240462446E-3</v>
      </c>
      <c r="CJ50" s="191">
        <v>9.277141813137978E-3</v>
      </c>
      <c r="CK50" s="191">
        <v>9.2881924061340975E-3</v>
      </c>
      <c r="CL50" s="191">
        <v>5.2214604221369788E-3</v>
      </c>
      <c r="CM50" s="191">
        <v>5.7283034116351467E-3</v>
      </c>
      <c r="CN50" s="191">
        <v>8.0486602539032014E-3</v>
      </c>
      <c r="CO50" s="191">
        <v>5.5892221177515381E-3</v>
      </c>
      <c r="CP50" s="191">
        <v>3.4337149060150473E-3</v>
      </c>
      <c r="CQ50" s="191">
        <v>1.5821827326774939E-3</v>
      </c>
      <c r="CR50" s="191">
        <v>5.2148562503341314E-3</v>
      </c>
      <c r="CS50" s="191">
        <v>2.4815770847213471E-3</v>
      </c>
      <c r="CT50" s="191">
        <v>6.967339099048989E-3</v>
      </c>
      <c r="CU50" s="191">
        <v>3.7740306852311195E-3</v>
      </c>
      <c r="CV50" s="191">
        <v>1.4290359837835798E-2</v>
      </c>
      <c r="CW50" s="191">
        <v>5.0462593036644365E-3</v>
      </c>
      <c r="CX50" s="191">
        <v>9.4076627359711545E-3</v>
      </c>
      <c r="CY50" s="191">
        <v>1.6876757761303103E-2</v>
      </c>
      <c r="CZ50" s="191">
        <v>7.8225691305975221E-3</v>
      </c>
      <c r="DA50" s="191">
        <v>6.0054536782801326E-3</v>
      </c>
      <c r="DB50" s="191">
        <v>1.6339396106004492E-3</v>
      </c>
      <c r="DC50" s="191">
        <v>9.1535380680642479E-3</v>
      </c>
      <c r="DD50" s="191">
        <v>4.2603045732502809E-3</v>
      </c>
      <c r="DE50" s="191">
        <v>2.0520819004711667E-3</v>
      </c>
      <c r="DF50" s="191">
        <v>1.0434293153039124E-2</v>
      </c>
      <c r="DG50" s="191">
        <v>5.3885006317483611E-3</v>
      </c>
      <c r="DH50" s="191">
        <v>5.8514963177041497E-3</v>
      </c>
      <c r="DI50" s="191">
        <v>4.1059526638104688E-3</v>
      </c>
      <c r="DJ50" s="191">
        <v>4.2173751520329563E-3</v>
      </c>
      <c r="DK50" s="191">
        <v>2.5055987390182762E-3</v>
      </c>
      <c r="DL50" s="190">
        <v>1.0026389263165612</v>
      </c>
      <c r="DM50" s="185">
        <v>0</v>
      </c>
      <c r="DN50" s="184">
        <v>3.5261256182251503E-2</v>
      </c>
      <c r="DO50" s="167">
        <f t="shared" si="1"/>
        <v>0</v>
      </c>
      <c r="DP50" s="167">
        <f t="shared" si="2"/>
        <v>0</v>
      </c>
      <c r="DQ50" s="189" t="s">
        <v>327</v>
      </c>
      <c r="DR50" s="188" t="s">
        <v>327</v>
      </c>
      <c r="DS50" s="183">
        <v>3.0823187203940303E-5</v>
      </c>
      <c r="DT50" s="182">
        <f t="shared" si="3"/>
        <v>0</v>
      </c>
      <c r="DU50" s="187">
        <f t="shared" si="4"/>
        <v>0</v>
      </c>
      <c r="DV50" s="186">
        <v>0</v>
      </c>
      <c r="DW50" s="185">
        <f t="shared" si="5"/>
        <v>0</v>
      </c>
      <c r="DX50" s="184">
        <v>0.33271404043769098</v>
      </c>
      <c r="DY50" s="167">
        <f t="shared" si="6"/>
        <v>0</v>
      </c>
      <c r="DZ50" s="167">
        <f t="shared" si="7"/>
        <v>0</v>
      </c>
      <c r="EA50" s="167">
        <f t="shared" si="8"/>
        <v>0</v>
      </c>
      <c r="EB50" s="168">
        <f t="shared" si="9"/>
        <v>0</v>
      </c>
      <c r="EC50" s="184">
        <v>3.5261256182251503E-2</v>
      </c>
      <c r="ED50" s="167">
        <f t="shared" si="10"/>
        <v>0</v>
      </c>
      <c r="EE50" s="167">
        <f t="shared" si="11"/>
        <v>0</v>
      </c>
      <c r="EF50" s="167">
        <f t="shared" si="12"/>
        <v>0</v>
      </c>
      <c r="EG50" s="168">
        <f t="shared" si="13"/>
        <v>0</v>
      </c>
      <c r="EH50" s="183">
        <v>9.0971990877175004E-4</v>
      </c>
      <c r="EI50" s="182">
        <f t="shared" si="14"/>
        <v>0</v>
      </c>
      <c r="EJ50" s="183">
        <v>9.0971990877175004E-4</v>
      </c>
      <c r="EK50" s="182">
        <f t="shared" si="15"/>
        <v>0</v>
      </c>
    </row>
    <row r="51" spans="2:141" ht="15" customHeight="1" thickBot="1">
      <c r="B51" s="71"/>
      <c r="C51" s="70" t="s">
        <v>326</v>
      </c>
      <c r="D51" s="170">
        <f>SUM(D14:D50)</f>
        <v>0</v>
      </c>
      <c r="E51" s="181"/>
      <c r="F51" s="180"/>
      <c r="G51" s="180"/>
      <c r="H51" s="180"/>
      <c r="I51" s="180"/>
      <c r="J51" s="180"/>
      <c r="K51" s="180"/>
      <c r="L51" s="180"/>
      <c r="M51" s="180"/>
      <c r="N51" s="180"/>
      <c r="O51" s="180"/>
      <c r="P51" s="180"/>
      <c r="Q51" s="180"/>
      <c r="R51" s="180"/>
      <c r="S51" s="180"/>
      <c r="T51" s="180"/>
      <c r="U51" s="180"/>
      <c r="V51" s="180"/>
      <c r="W51" s="180"/>
      <c r="X51" s="180"/>
      <c r="Y51" s="180"/>
      <c r="Z51" s="179"/>
      <c r="AA51" s="177"/>
      <c r="AB51" s="177"/>
      <c r="AC51" s="177"/>
      <c r="AD51" s="177"/>
      <c r="AE51" s="177"/>
      <c r="AF51" s="177"/>
      <c r="AG51" s="177"/>
      <c r="AH51" s="177"/>
      <c r="AI51" s="177"/>
      <c r="AJ51" s="177"/>
      <c r="AK51" s="177"/>
      <c r="AL51" s="177"/>
      <c r="AM51" s="177"/>
      <c r="AN51" s="177"/>
      <c r="AO51" s="177"/>
      <c r="AP51" s="177"/>
      <c r="AQ51" s="177"/>
      <c r="AR51" s="177"/>
      <c r="AS51" s="177"/>
      <c r="AT51" s="177"/>
      <c r="AU51" s="177"/>
      <c r="AV51" s="177"/>
      <c r="AW51" s="177"/>
      <c r="AX51" s="177"/>
      <c r="AY51" s="178"/>
      <c r="AZ51" s="177"/>
      <c r="BA51" s="177"/>
      <c r="BB51" s="177"/>
      <c r="BC51" s="177"/>
      <c r="BD51" s="177"/>
      <c r="BE51" s="177"/>
      <c r="BF51" s="177"/>
      <c r="BG51" s="177"/>
      <c r="BH51" s="177"/>
      <c r="BI51" s="177"/>
      <c r="BJ51" s="177"/>
      <c r="BK51" s="177"/>
      <c r="BL51" s="177"/>
      <c r="BM51" s="177"/>
      <c r="BN51" s="177"/>
      <c r="BO51" s="177"/>
      <c r="BP51" s="177"/>
      <c r="BQ51" s="177"/>
      <c r="BR51" s="177"/>
      <c r="BS51" s="177"/>
      <c r="BT51" s="177"/>
      <c r="BU51" s="177"/>
      <c r="BV51" s="177"/>
      <c r="BW51" s="176">
        <f>SUM(BW14:BW50)</f>
        <v>0</v>
      </c>
      <c r="BX51" s="176">
        <f>SUM(BX14:BX50)</f>
        <v>0</v>
      </c>
      <c r="BY51" s="167">
        <f>SUM(BY14:BY50)</f>
        <v>0</v>
      </c>
      <c r="BZ51" s="167"/>
      <c r="CA51" s="167">
        <f>SUM(CA14:CA50)</f>
        <v>0</v>
      </c>
      <c r="CB51" s="63"/>
      <c r="CC51" s="175"/>
      <c r="CD51" s="175"/>
      <c r="CE51" s="175"/>
      <c r="CF51" s="175"/>
      <c r="CG51" s="175"/>
      <c r="CH51" s="175"/>
      <c r="CI51" s="175"/>
      <c r="CJ51" s="175"/>
      <c r="CK51" s="175"/>
      <c r="CL51" s="175"/>
      <c r="CM51" s="175"/>
      <c r="CN51" s="175"/>
      <c r="CO51" s="175"/>
      <c r="CP51" s="175"/>
      <c r="CQ51" s="175"/>
      <c r="CR51" s="175"/>
      <c r="CS51" s="175"/>
      <c r="CT51" s="175"/>
      <c r="CU51" s="175"/>
      <c r="CV51" s="175"/>
      <c r="CW51" s="175"/>
      <c r="CX51" s="175"/>
      <c r="CY51" s="175"/>
      <c r="CZ51" s="175"/>
      <c r="DA51" s="175"/>
      <c r="DB51" s="175"/>
      <c r="DC51" s="175"/>
      <c r="DD51" s="175"/>
      <c r="DE51" s="175"/>
      <c r="DF51" s="175"/>
      <c r="DG51" s="175"/>
      <c r="DH51" s="175"/>
      <c r="DI51" s="175"/>
      <c r="DJ51" s="175"/>
      <c r="DK51" s="175"/>
      <c r="DL51" s="175"/>
      <c r="DM51" s="170">
        <f>SUM(DM14:DM50)</f>
        <v>0</v>
      </c>
      <c r="DN51" s="172"/>
      <c r="DO51" s="167">
        <f>SUM(DO14:DO50)</f>
        <v>0</v>
      </c>
      <c r="DP51" s="167">
        <f>SUM(DP14:DP50)</f>
        <v>0</v>
      </c>
      <c r="DQ51" s="174">
        <f>入力②!D12</f>
        <v>0.60289736448920195</v>
      </c>
      <c r="DR51" s="173">
        <f>DP51*DQ51</f>
        <v>0</v>
      </c>
      <c r="DS51" s="172"/>
      <c r="DT51" s="167">
        <f>SUM(DT14:DT50)</f>
        <v>0</v>
      </c>
      <c r="DU51" s="171">
        <f>SUM(DU14:DU50)</f>
        <v>0</v>
      </c>
      <c r="DV51" s="170">
        <f>SUM(DV14:DV50)</f>
        <v>0</v>
      </c>
      <c r="DW51" s="170">
        <f>SUM(DW14:DW50)</f>
        <v>0</v>
      </c>
      <c r="DX51" s="169"/>
      <c r="DY51" s="167">
        <f>SUM(DY14:DY50)</f>
        <v>0</v>
      </c>
      <c r="DZ51" s="167">
        <f>SUM(DZ14:DZ50)</f>
        <v>0</v>
      </c>
      <c r="EA51" s="167">
        <f>SUM(EA14:EA50)</f>
        <v>0</v>
      </c>
      <c r="EB51" s="168">
        <f>SUM(EB14:EB50)</f>
        <v>0</v>
      </c>
      <c r="EC51" s="169"/>
      <c r="ED51" s="167">
        <f>SUM(ED14:ED50)</f>
        <v>0</v>
      </c>
      <c r="EE51" s="167">
        <f>SUM(EE14:EE50)</f>
        <v>0</v>
      </c>
      <c r="EF51" s="167">
        <f>SUM(EF14:EF50)</f>
        <v>0</v>
      </c>
      <c r="EG51" s="168">
        <f>SUM(EG14:EG50)</f>
        <v>0</v>
      </c>
      <c r="EH51" s="166"/>
      <c r="EI51" s="167">
        <f>SUM(EI14:EI50)</f>
        <v>0</v>
      </c>
      <c r="EJ51" s="166"/>
      <c r="EK51" s="165">
        <f>SUM(EK14:EK50)</f>
        <v>0</v>
      </c>
    </row>
    <row r="52" spans="2:141" ht="15" customHeight="1" thickTop="1">
      <c r="C52" s="57" t="s">
        <v>325</v>
      </c>
      <c r="D52" s="164"/>
      <c r="E52" s="163">
        <v>0.35117987690994001</v>
      </c>
      <c r="F52" s="162">
        <v>0.33550622503910299</v>
      </c>
      <c r="G52" s="162">
        <v>0.34196771353407002</v>
      </c>
      <c r="H52" s="162">
        <v>0.35762131899331501</v>
      </c>
      <c r="I52" s="162">
        <v>0.360221580324316</v>
      </c>
      <c r="J52" s="162">
        <v>0.269026052484028</v>
      </c>
      <c r="K52" s="162">
        <v>0.32312512891428502</v>
      </c>
      <c r="L52" s="162">
        <v>0.33984251968503898</v>
      </c>
      <c r="M52" s="162">
        <v>0.36731839699462099</v>
      </c>
      <c r="N52" s="162">
        <v>0.36899065555447802</v>
      </c>
      <c r="O52" s="162">
        <v>0.27786694965842001</v>
      </c>
      <c r="P52" s="162">
        <v>0.26493146882937102</v>
      </c>
      <c r="Q52" s="162">
        <v>0.29764543448721198</v>
      </c>
      <c r="R52" s="162">
        <v>0.244554884812756</v>
      </c>
      <c r="S52" s="162">
        <v>0.28196305175574699</v>
      </c>
      <c r="T52" s="162">
        <v>0.32743310679340099</v>
      </c>
      <c r="U52" s="162">
        <v>0.39292603414928401</v>
      </c>
      <c r="V52" s="162">
        <v>0.38236572600977198</v>
      </c>
      <c r="W52" s="162">
        <v>0.39377928253830002</v>
      </c>
      <c r="X52" s="162">
        <v>0.32331852202212102</v>
      </c>
      <c r="Y52" s="162">
        <v>0.27890706249409097</v>
      </c>
      <c r="Z52" s="162">
        <v>0.41762601024960799</v>
      </c>
      <c r="AA52" s="162">
        <v>0.27704409626877702</v>
      </c>
      <c r="AB52" s="162">
        <v>0.33070159612215699</v>
      </c>
      <c r="AC52" s="162">
        <v>0.228076563031056</v>
      </c>
      <c r="AD52" s="162">
        <v>0.38988190259891797</v>
      </c>
      <c r="AE52" s="162">
        <v>0.32725140855163198</v>
      </c>
      <c r="AF52" s="162">
        <v>0.28381751829025698</v>
      </c>
      <c r="AG52" s="162">
        <v>0.37803445389178902</v>
      </c>
      <c r="AH52" s="162">
        <v>0.33975839390035201</v>
      </c>
      <c r="AI52" s="162">
        <v>0.343407078565796</v>
      </c>
      <c r="AJ52" s="162">
        <v>0.341990236236974</v>
      </c>
      <c r="AK52" s="162">
        <v>0.34421332173335101</v>
      </c>
      <c r="AL52" s="162">
        <v>0.31771569490548901</v>
      </c>
      <c r="AM52" s="162">
        <v>0.23854918721593199</v>
      </c>
      <c r="AN52" s="162">
        <v>0.31768409914357099</v>
      </c>
      <c r="AO52" s="162">
        <v>0.39260459868745101</v>
      </c>
      <c r="AP52" s="162">
        <v>0.34696872190197098</v>
      </c>
      <c r="AQ52" s="162">
        <v>0.265634804434219</v>
      </c>
      <c r="AR52" s="162">
        <v>0.30766821527379001</v>
      </c>
      <c r="AS52" s="162">
        <v>0.33284565656093601</v>
      </c>
      <c r="AT52" s="162">
        <v>0.32961762740413197</v>
      </c>
      <c r="AU52" s="162">
        <v>0.33304893002561903</v>
      </c>
      <c r="AV52" s="162">
        <v>0.34451009122276299</v>
      </c>
      <c r="AW52" s="162">
        <v>0.22202996412745299</v>
      </c>
      <c r="AX52" s="162">
        <v>0.47903177607331399</v>
      </c>
      <c r="AY52" s="162">
        <v>0.36617269015575399</v>
      </c>
      <c r="AZ52" s="162">
        <v>0.35775186434237399</v>
      </c>
      <c r="BA52" s="162">
        <v>0.39900907575476902</v>
      </c>
      <c r="BB52" s="162">
        <v>0.39132210649489702</v>
      </c>
      <c r="BC52" s="162">
        <v>0.32658356287016999</v>
      </c>
      <c r="BD52" s="162">
        <v>0.30106656210053601</v>
      </c>
      <c r="BE52" s="162">
        <v>0.31052756986784102</v>
      </c>
      <c r="BF52" s="162">
        <v>0.32624723126254401</v>
      </c>
      <c r="BG52" s="162">
        <v>0.29829117465601102</v>
      </c>
      <c r="BH52" s="162">
        <v>0.25547969924811997</v>
      </c>
      <c r="BI52" s="162">
        <v>0.32940855666571101</v>
      </c>
      <c r="BJ52" s="162">
        <v>0.27999495699708599</v>
      </c>
      <c r="BK52" s="162">
        <v>0.33216657229628899</v>
      </c>
      <c r="BL52" s="162">
        <v>0.43983328447429798</v>
      </c>
      <c r="BM52" s="162">
        <v>0.27895290113887</v>
      </c>
      <c r="BN52" s="162">
        <v>0.410337989496393</v>
      </c>
      <c r="BO52" s="162">
        <v>0.3838009122919</v>
      </c>
      <c r="BP52" s="162">
        <v>0.43568716336020902</v>
      </c>
      <c r="BQ52" s="162">
        <v>0.45608705634503199</v>
      </c>
      <c r="BR52" s="162">
        <v>0.47564213314553599</v>
      </c>
      <c r="BS52" s="162">
        <v>0.48334679223140797</v>
      </c>
      <c r="BT52" s="162">
        <v>0.34318997527567702</v>
      </c>
      <c r="BU52" s="162">
        <v>0.55657037045307001</v>
      </c>
      <c r="BV52" s="162">
        <v>0.396204449053492</v>
      </c>
      <c r="BW52" s="158"/>
      <c r="BX52" s="158"/>
    </row>
    <row r="53" spans="2:141" ht="15" customHeight="1">
      <c r="C53" s="57" t="s">
        <v>324</v>
      </c>
      <c r="D53" s="161"/>
      <c r="E53" s="160">
        <v>0.47088380564189097</v>
      </c>
      <c r="F53" s="159">
        <v>0.45767001077775499</v>
      </c>
      <c r="G53" s="159">
        <v>0.46132378236993199</v>
      </c>
      <c r="H53" s="159">
        <v>0.48305669901194298</v>
      </c>
      <c r="I53" s="159">
        <v>0.48583966137149198</v>
      </c>
      <c r="J53" s="159">
        <v>0.38823650190714598</v>
      </c>
      <c r="K53" s="159">
        <v>0.43516339894082301</v>
      </c>
      <c r="L53" s="159">
        <v>0.480541338582677</v>
      </c>
      <c r="M53" s="159">
        <v>0.47177855775087302</v>
      </c>
      <c r="N53" s="159">
        <v>0.47328732489859099</v>
      </c>
      <c r="O53" s="159">
        <v>0.39107249452808901</v>
      </c>
      <c r="P53" s="159">
        <v>0.38651225234703501</v>
      </c>
      <c r="Q53" s="159">
        <v>0.39574055886665999</v>
      </c>
      <c r="R53" s="159">
        <v>0.38076420684576701</v>
      </c>
      <c r="S53" s="159">
        <v>0.374954167254266</v>
      </c>
      <c r="T53" s="159">
        <v>0.45310491248354601</v>
      </c>
      <c r="U53" s="159">
        <v>0.49942157311315799</v>
      </c>
      <c r="V53" s="159">
        <v>0.47488393928329198</v>
      </c>
      <c r="W53" s="159">
        <v>0.50140415697898999</v>
      </c>
      <c r="X53" s="159">
        <v>0.45019507421280303</v>
      </c>
      <c r="Y53" s="159">
        <v>0.41151899060568797</v>
      </c>
      <c r="Z53" s="159">
        <v>0.54902674927599104</v>
      </c>
      <c r="AA53" s="159">
        <v>0.45182038442901001</v>
      </c>
      <c r="AB53" s="159">
        <v>0.46147295493089902</v>
      </c>
      <c r="AC53" s="159">
        <v>0.40070872828908999</v>
      </c>
      <c r="AD53" s="159">
        <v>0.49241325919005702</v>
      </c>
      <c r="AE53" s="159">
        <v>0.43863419315703001</v>
      </c>
      <c r="AF53" s="159">
        <v>0.45925409188656302</v>
      </c>
      <c r="AG53" s="159">
        <v>0.49760342346203001</v>
      </c>
      <c r="AH53" s="159">
        <v>0.49027830152241297</v>
      </c>
      <c r="AI53" s="159">
        <v>0.48718951496437801</v>
      </c>
      <c r="AJ53" s="159">
        <v>0.48732214003692897</v>
      </c>
      <c r="AK53" s="159">
        <v>0.49192075951211101</v>
      </c>
      <c r="AL53" s="159">
        <v>0.49951943656966602</v>
      </c>
      <c r="AM53" s="159">
        <v>0.34808302234591398</v>
      </c>
      <c r="AN53" s="159">
        <v>0.42283164771626802</v>
      </c>
      <c r="AO53" s="159">
        <v>0.50845340899527203</v>
      </c>
      <c r="AP53" s="159">
        <v>0.497898210398039</v>
      </c>
      <c r="AQ53" s="159">
        <v>0.36205814683120702</v>
      </c>
      <c r="AR53" s="159">
        <v>0.42751996659184599</v>
      </c>
      <c r="AS53" s="159">
        <v>0.46840588951074902</v>
      </c>
      <c r="AT53" s="159">
        <v>0.46570821776105598</v>
      </c>
      <c r="AU53" s="159">
        <v>0.48139466319426599</v>
      </c>
      <c r="AV53" s="159">
        <v>0.41520064281325297</v>
      </c>
      <c r="AW53" s="159">
        <v>0.31358233101216898</v>
      </c>
      <c r="AX53" s="159">
        <v>0.57082378722980398</v>
      </c>
      <c r="AY53" s="159">
        <v>0.49625737184333901</v>
      </c>
      <c r="AZ53" s="159">
        <v>0.49039329311737001</v>
      </c>
      <c r="BA53" s="159">
        <v>0.51912391183552498</v>
      </c>
      <c r="BB53" s="159">
        <v>0.48270437647993902</v>
      </c>
      <c r="BC53" s="159">
        <v>0.49057300357244998</v>
      </c>
      <c r="BD53" s="159">
        <v>0.456661709718374</v>
      </c>
      <c r="BE53" s="159">
        <v>0.484882085281509</v>
      </c>
      <c r="BF53" s="159">
        <v>0.46377651790783397</v>
      </c>
      <c r="BG53" s="159">
        <v>0.45968980013486899</v>
      </c>
      <c r="BH53" s="159">
        <v>0.36946165413533799</v>
      </c>
      <c r="BI53" s="159">
        <v>0.48456891548911701</v>
      </c>
      <c r="BJ53" s="159">
        <v>0.54079255963108497</v>
      </c>
      <c r="BK53" s="159">
        <v>0.48294469895849401</v>
      </c>
      <c r="BL53" s="159">
        <v>0.59842546447948097</v>
      </c>
      <c r="BM53" s="159">
        <v>0.37349063107295799</v>
      </c>
      <c r="BN53" s="159">
        <v>0.56081289322371097</v>
      </c>
      <c r="BO53" s="159">
        <v>0.50894986953935695</v>
      </c>
      <c r="BP53" s="159">
        <v>0.50863677243002503</v>
      </c>
      <c r="BQ53" s="159">
        <v>0.52037325684829205</v>
      </c>
      <c r="BR53" s="159">
        <v>0.59218194290281601</v>
      </c>
      <c r="BS53" s="159">
        <v>0.58513672884871204</v>
      </c>
      <c r="BT53" s="159">
        <v>0.40089384753968599</v>
      </c>
      <c r="BU53" s="159">
        <v>0.61734655631917001</v>
      </c>
      <c r="BV53" s="159">
        <v>0.47186521935006798</v>
      </c>
      <c r="BW53" s="158"/>
      <c r="BX53" s="158"/>
    </row>
  </sheetData>
  <sheetProtection algorithmName="SHA-512" hashValue="gw2kj4aZwOddzm/xpXbGYjog3KP0IgHqqossoe+JoYnfjudRPs/Yos3IiviB4GkNPSgzq3EE3KeGgVM0/qIPmQ==" saltValue="aygIT1i/8Gqs60VetluS7A==" spinCount="100000" sheet="1" objects="1" scenarios="1"/>
  <mergeCells count="71">
    <mergeCell ref="BD11:BD13"/>
    <mergeCell ref="BE11:BE13"/>
    <mergeCell ref="BF11:BF13"/>
    <mergeCell ref="BG11:BG13"/>
    <mergeCell ref="B2:C3"/>
    <mergeCell ref="AS11:AS13"/>
    <mergeCell ref="AT11:AT13"/>
    <mergeCell ref="AU11:AU13"/>
    <mergeCell ref="AV11:AV13"/>
    <mergeCell ref="AW11:AW13"/>
    <mergeCell ref="AO11:AO13"/>
    <mergeCell ref="AP11:AP13"/>
    <mergeCell ref="AQ11:AQ13"/>
    <mergeCell ref="AR11:AR13"/>
    <mergeCell ref="AY11:AY13"/>
    <mergeCell ref="AZ11:AZ13"/>
    <mergeCell ref="BH11:BH13"/>
    <mergeCell ref="BI11:BI13"/>
    <mergeCell ref="BJ11:BJ13"/>
    <mergeCell ref="BK11:BK13"/>
    <mergeCell ref="BL11:BL13"/>
    <mergeCell ref="AK11:AK13"/>
    <mergeCell ref="AL11:AL13"/>
    <mergeCell ref="AM11:AM13"/>
    <mergeCell ref="BV11:BV13"/>
    <mergeCell ref="BM11:BM13"/>
    <mergeCell ref="BN11:BN13"/>
    <mergeCell ref="BO11:BO13"/>
    <mergeCell ref="BP11:BP13"/>
    <mergeCell ref="BQ11:BQ13"/>
    <mergeCell ref="BU11:BU13"/>
    <mergeCell ref="BR11:BR13"/>
    <mergeCell ref="BS11:BS13"/>
    <mergeCell ref="BT11:BT13"/>
    <mergeCell ref="BA11:BA13"/>
    <mergeCell ref="BB11:BB13"/>
    <mergeCell ref="BC11:BC13"/>
    <mergeCell ref="AN11:AN13"/>
    <mergeCell ref="AX11:AX13"/>
    <mergeCell ref="AH11:AH13"/>
    <mergeCell ref="W11:W13"/>
    <mergeCell ref="X11:X13"/>
    <mergeCell ref="Y11:Y13"/>
    <mergeCell ref="Z11:Z13"/>
    <mergeCell ref="AA11:AA13"/>
    <mergeCell ref="AB11:AB13"/>
    <mergeCell ref="AC11:AC13"/>
    <mergeCell ref="AD11:AD13"/>
    <mergeCell ref="AE11:AE13"/>
    <mergeCell ref="AF11:AF13"/>
    <mergeCell ref="AG11:AG13"/>
    <mergeCell ref="AI11:AI13"/>
    <mergeCell ref="AJ11:AJ13"/>
    <mergeCell ref="V11:V13"/>
    <mergeCell ref="K11:K13"/>
    <mergeCell ref="L11:L13"/>
    <mergeCell ref="M11:M13"/>
    <mergeCell ref="N11:N13"/>
    <mergeCell ref="O11:O13"/>
    <mergeCell ref="P11:P13"/>
    <mergeCell ref="Q11:Q13"/>
    <mergeCell ref="R11:R13"/>
    <mergeCell ref="S11:S13"/>
    <mergeCell ref="T11:T13"/>
    <mergeCell ref="U11:U13"/>
    <mergeCell ref="J11:J13"/>
    <mergeCell ref="E11:E13"/>
    <mergeCell ref="F11:F13"/>
    <mergeCell ref="G11:G13"/>
    <mergeCell ref="H11:H13"/>
    <mergeCell ref="I11:I13"/>
  </mergeCells>
  <phoneticPr fontId="24"/>
  <printOptions verticalCentered="1"/>
  <pageMargins left="0.39370078740157499" right="0.39370078740157499" top="0.59055118110236204" bottom="0.39370078740157499" header="0.196850393700787" footer="0.196850393700787"/>
  <pageSetup paperSize="9" scale="49" orientation="landscape" cellComments="asDisplayed"/>
  <colBreaks count="2" manualBreakCount="2">
    <brk id="79" max="51" man="1"/>
    <brk id="127" max="51" man="1"/>
  </colBreaks>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9FFF09-EEAC-4DC4-AD45-950285C40550}">
  <sheetPr>
    <pageSetUpPr fitToPage="1"/>
  </sheetPr>
  <dimension ref="B1:R46"/>
  <sheetViews>
    <sheetView showGridLines="0" zoomScale="80" zoomScaleNormal="80" workbookViewId="0">
      <selection activeCell="M14" sqref="M14"/>
    </sheetView>
  </sheetViews>
  <sheetFormatPr defaultColWidth="15.6640625" defaultRowHeight="15" customHeight="1"/>
  <cols>
    <col min="1" max="1" width="1.83203125" style="57" customWidth="1"/>
    <col min="2" max="2" width="4.1640625" style="57" customWidth="1"/>
    <col min="3" max="3" width="32.5" style="57" customWidth="1"/>
    <col min="4" max="18" width="12" style="57" customWidth="1"/>
    <col min="19" max="16384" width="15.6640625" style="57"/>
  </cols>
  <sheetData>
    <row r="1" spans="2:18" ht="7.5" customHeight="1"/>
    <row r="2" spans="2:18" ht="15" customHeight="1">
      <c r="B2" s="542" t="s">
        <v>520</v>
      </c>
      <c r="C2" s="543"/>
      <c r="E2" s="57" t="s">
        <v>519</v>
      </c>
    </row>
    <row r="3" spans="2:18" ht="15" customHeight="1">
      <c r="B3" s="544"/>
      <c r="C3" s="545"/>
      <c r="E3" s="57" t="s">
        <v>518</v>
      </c>
    </row>
    <row r="4" spans="2:18" ht="15" customHeight="1" thickBot="1">
      <c r="D4" s="285"/>
      <c r="E4" s="285"/>
      <c r="F4" s="285"/>
      <c r="G4" s="285"/>
      <c r="H4" s="285"/>
      <c r="I4" s="285"/>
      <c r="J4" s="285"/>
      <c r="K4" s="285"/>
      <c r="L4" s="285"/>
      <c r="M4" s="285"/>
      <c r="N4" s="285"/>
      <c r="O4" s="285"/>
      <c r="P4" s="285"/>
      <c r="Q4" s="285"/>
      <c r="R4" s="259" t="s">
        <v>517</v>
      </c>
    </row>
    <row r="5" spans="2:18" ht="15" customHeight="1">
      <c r="B5" s="339"/>
      <c r="C5" s="338"/>
      <c r="D5" s="337"/>
      <c r="E5" s="548" t="s">
        <v>70</v>
      </c>
      <c r="F5" s="549"/>
      <c r="G5" s="549"/>
      <c r="H5" s="550"/>
      <c r="I5" s="548" t="s">
        <v>516</v>
      </c>
      <c r="J5" s="549"/>
      <c r="K5" s="549"/>
      <c r="L5" s="550"/>
      <c r="M5" s="548" t="s">
        <v>143</v>
      </c>
      <c r="N5" s="549"/>
      <c r="O5" s="549"/>
      <c r="P5" s="550"/>
      <c r="Q5" s="337"/>
      <c r="R5" s="336"/>
    </row>
    <row r="6" spans="2:18" ht="15" customHeight="1">
      <c r="B6" s="333"/>
      <c r="C6" s="335"/>
      <c r="D6" s="331" t="s">
        <v>472</v>
      </c>
      <c r="E6" s="551"/>
      <c r="F6" s="552"/>
      <c r="G6" s="552"/>
      <c r="H6" s="553"/>
      <c r="I6" s="551"/>
      <c r="J6" s="552"/>
      <c r="K6" s="552"/>
      <c r="L6" s="553"/>
      <c r="M6" s="551"/>
      <c r="N6" s="552"/>
      <c r="O6" s="552"/>
      <c r="P6" s="553"/>
      <c r="Q6" s="331" t="s">
        <v>461</v>
      </c>
      <c r="R6" s="334" t="s">
        <v>459</v>
      </c>
    </row>
    <row r="7" spans="2:18" ht="15" customHeight="1">
      <c r="B7" s="333"/>
      <c r="C7" s="332"/>
      <c r="D7" s="331" t="s">
        <v>458</v>
      </c>
      <c r="E7" s="554" t="s">
        <v>74</v>
      </c>
      <c r="F7" s="330" t="s">
        <v>515</v>
      </c>
      <c r="G7" s="330" t="s">
        <v>514</v>
      </c>
      <c r="H7" s="546" t="s">
        <v>314</v>
      </c>
      <c r="I7" s="554" t="s">
        <v>74</v>
      </c>
      <c r="J7" s="330" t="s">
        <v>515</v>
      </c>
      <c r="K7" s="330" t="s">
        <v>514</v>
      </c>
      <c r="L7" s="546" t="s">
        <v>314</v>
      </c>
      <c r="M7" s="554" t="s">
        <v>74</v>
      </c>
      <c r="N7" s="330" t="s">
        <v>515</v>
      </c>
      <c r="O7" s="330" t="s">
        <v>514</v>
      </c>
      <c r="P7" s="546" t="s">
        <v>314</v>
      </c>
      <c r="Q7" s="329" t="s">
        <v>445</v>
      </c>
      <c r="R7" s="328" t="s">
        <v>445</v>
      </c>
    </row>
    <row r="8" spans="2:18" ht="15" customHeight="1">
      <c r="B8" s="327"/>
      <c r="C8" s="326" t="s">
        <v>368</v>
      </c>
      <c r="D8" s="325"/>
      <c r="E8" s="555"/>
      <c r="F8" s="324" t="s">
        <v>513</v>
      </c>
      <c r="G8" s="324" t="s">
        <v>513</v>
      </c>
      <c r="H8" s="547"/>
      <c r="I8" s="555"/>
      <c r="J8" s="324" t="s">
        <v>513</v>
      </c>
      <c r="K8" s="324" t="s">
        <v>513</v>
      </c>
      <c r="L8" s="547"/>
      <c r="M8" s="555"/>
      <c r="N8" s="324" t="s">
        <v>513</v>
      </c>
      <c r="O8" s="324" t="s">
        <v>513</v>
      </c>
      <c r="P8" s="547"/>
      <c r="Q8" s="323"/>
      <c r="R8" s="322"/>
    </row>
    <row r="9" spans="2:18" ht="15" customHeight="1">
      <c r="B9" s="321" t="s">
        <v>61</v>
      </c>
      <c r="C9" s="320" t="s">
        <v>345</v>
      </c>
      <c r="D9" s="319">
        <f>波及効果計算!D14</f>
        <v>0</v>
      </c>
      <c r="E9" s="318">
        <f t="shared" ref="E9:E45" si="0">D9</f>
        <v>0</v>
      </c>
      <c r="F9" s="317">
        <f>波及効果計算!DM14</f>
        <v>0</v>
      </c>
      <c r="G9" s="317">
        <f>波及効果計算!DV14</f>
        <v>0</v>
      </c>
      <c r="H9" s="316">
        <f>波及効果計算!DW14</f>
        <v>0</v>
      </c>
      <c r="I9" s="318">
        <f>波及効果計算!DY14</f>
        <v>0</v>
      </c>
      <c r="J9" s="317">
        <f>波及効果計算!DZ14</f>
        <v>0</v>
      </c>
      <c r="K9" s="317">
        <f>波及効果計算!EA14</f>
        <v>0</v>
      </c>
      <c r="L9" s="316">
        <f>波及効果計算!EB14</f>
        <v>0</v>
      </c>
      <c r="M9" s="318">
        <f>波及効果計算!ED14</f>
        <v>0</v>
      </c>
      <c r="N9" s="317">
        <f>波及効果計算!EE14</f>
        <v>0</v>
      </c>
      <c r="O9" s="317">
        <f>波及効果計算!EF14</f>
        <v>0</v>
      </c>
      <c r="P9" s="316">
        <f>波及効果計算!EG14</f>
        <v>0</v>
      </c>
      <c r="Q9" s="315">
        <f>波及効果計算!EI14</f>
        <v>0</v>
      </c>
      <c r="R9" s="314">
        <f>波及効果計算!EK14</f>
        <v>0</v>
      </c>
    </row>
    <row r="10" spans="2:18" ht="15" customHeight="1">
      <c r="B10" s="309" t="s">
        <v>62</v>
      </c>
      <c r="C10" s="308" t="s">
        <v>0</v>
      </c>
      <c r="D10" s="307">
        <f>波及効果計算!D15</f>
        <v>0</v>
      </c>
      <c r="E10" s="306">
        <f t="shared" si="0"/>
        <v>0</v>
      </c>
      <c r="F10" s="305">
        <f>波及効果計算!DM15</f>
        <v>0</v>
      </c>
      <c r="G10" s="305">
        <f>波及効果計算!DV15</f>
        <v>0</v>
      </c>
      <c r="H10" s="304">
        <f>波及効果計算!DW15</f>
        <v>0</v>
      </c>
      <c r="I10" s="306">
        <f>波及効果計算!DY15</f>
        <v>0</v>
      </c>
      <c r="J10" s="305">
        <f>波及効果計算!DZ15</f>
        <v>0</v>
      </c>
      <c r="K10" s="305">
        <f>波及効果計算!EA15</f>
        <v>0</v>
      </c>
      <c r="L10" s="304">
        <f>波及効果計算!EB15</f>
        <v>0</v>
      </c>
      <c r="M10" s="306">
        <f>波及効果計算!ED15</f>
        <v>0</v>
      </c>
      <c r="N10" s="305">
        <f>波及効果計算!EE15</f>
        <v>0</v>
      </c>
      <c r="O10" s="305">
        <f>波及効果計算!EF15</f>
        <v>0</v>
      </c>
      <c r="P10" s="304">
        <f>波及効果計算!EG15</f>
        <v>0</v>
      </c>
      <c r="Q10" s="303">
        <f>波及効果計算!EI15</f>
        <v>0</v>
      </c>
      <c r="R10" s="302">
        <f>波及効果計算!EK15</f>
        <v>0</v>
      </c>
    </row>
    <row r="11" spans="2:18" ht="15" customHeight="1">
      <c r="B11" s="309" t="s">
        <v>42</v>
      </c>
      <c r="C11" s="308" t="s">
        <v>1</v>
      </c>
      <c r="D11" s="307">
        <f>波及効果計算!D16</f>
        <v>0</v>
      </c>
      <c r="E11" s="306">
        <f t="shared" si="0"/>
        <v>0</v>
      </c>
      <c r="F11" s="305">
        <f>波及効果計算!DM16</f>
        <v>0</v>
      </c>
      <c r="G11" s="305">
        <f>波及効果計算!DV16</f>
        <v>0</v>
      </c>
      <c r="H11" s="304">
        <f>波及効果計算!DW16</f>
        <v>0</v>
      </c>
      <c r="I11" s="306">
        <f>波及効果計算!DY16</f>
        <v>0</v>
      </c>
      <c r="J11" s="305">
        <f>波及効果計算!DZ16</f>
        <v>0</v>
      </c>
      <c r="K11" s="305">
        <f>波及効果計算!EA16</f>
        <v>0</v>
      </c>
      <c r="L11" s="304">
        <f>波及効果計算!EB16</f>
        <v>0</v>
      </c>
      <c r="M11" s="306">
        <f>波及効果計算!ED16</f>
        <v>0</v>
      </c>
      <c r="N11" s="305">
        <f>波及効果計算!EE16</f>
        <v>0</v>
      </c>
      <c r="O11" s="305">
        <f>波及効果計算!EF16</f>
        <v>0</v>
      </c>
      <c r="P11" s="304">
        <f>波及効果計算!EG16</f>
        <v>0</v>
      </c>
      <c r="Q11" s="303">
        <f>波及効果計算!EI16</f>
        <v>0</v>
      </c>
      <c r="R11" s="302">
        <f>波及効果計算!EK16</f>
        <v>0</v>
      </c>
    </row>
    <row r="12" spans="2:18" ht="15" customHeight="1">
      <c r="B12" s="309" t="s">
        <v>43</v>
      </c>
      <c r="C12" s="308" t="s">
        <v>2</v>
      </c>
      <c r="D12" s="307">
        <f>波及効果計算!D17</f>
        <v>0</v>
      </c>
      <c r="E12" s="306">
        <f t="shared" si="0"/>
        <v>0</v>
      </c>
      <c r="F12" s="305">
        <f>波及効果計算!DM17</f>
        <v>0</v>
      </c>
      <c r="G12" s="305">
        <f>波及効果計算!DV17</f>
        <v>0</v>
      </c>
      <c r="H12" s="304">
        <f>波及効果計算!DW17</f>
        <v>0</v>
      </c>
      <c r="I12" s="306">
        <f>波及効果計算!DY17</f>
        <v>0</v>
      </c>
      <c r="J12" s="305">
        <f>波及効果計算!DZ17</f>
        <v>0</v>
      </c>
      <c r="K12" s="305">
        <f>波及効果計算!EA17</f>
        <v>0</v>
      </c>
      <c r="L12" s="304">
        <f>波及効果計算!EB17</f>
        <v>0</v>
      </c>
      <c r="M12" s="306">
        <f>波及効果計算!ED17</f>
        <v>0</v>
      </c>
      <c r="N12" s="305">
        <f>波及効果計算!EE17</f>
        <v>0</v>
      </c>
      <c r="O12" s="305">
        <f>波及効果計算!EF17</f>
        <v>0</v>
      </c>
      <c r="P12" s="304">
        <f>波及効果計算!EG17</f>
        <v>0</v>
      </c>
      <c r="Q12" s="303">
        <f>波及効果計算!EI17</f>
        <v>0</v>
      </c>
      <c r="R12" s="302">
        <f>波及効果計算!EK17</f>
        <v>0</v>
      </c>
    </row>
    <row r="13" spans="2:18" ht="15" customHeight="1">
      <c r="B13" s="309" t="s">
        <v>44</v>
      </c>
      <c r="C13" s="308" t="s">
        <v>3</v>
      </c>
      <c r="D13" s="307">
        <f>波及効果計算!D18</f>
        <v>0</v>
      </c>
      <c r="E13" s="306">
        <f t="shared" si="0"/>
        <v>0</v>
      </c>
      <c r="F13" s="305">
        <f>波及効果計算!DM18</f>
        <v>0</v>
      </c>
      <c r="G13" s="305">
        <f>波及効果計算!DV18</f>
        <v>0</v>
      </c>
      <c r="H13" s="304">
        <f>波及効果計算!DW18</f>
        <v>0</v>
      </c>
      <c r="I13" s="306">
        <f>波及効果計算!DY18</f>
        <v>0</v>
      </c>
      <c r="J13" s="305">
        <f>波及効果計算!DZ18</f>
        <v>0</v>
      </c>
      <c r="K13" s="305">
        <f>波及効果計算!EA18</f>
        <v>0</v>
      </c>
      <c r="L13" s="304">
        <f>波及効果計算!EB18</f>
        <v>0</v>
      </c>
      <c r="M13" s="306">
        <f>波及効果計算!ED18</f>
        <v>0</v>
      </c>
      <c r="N13" s="305">
        <f>波及効果計算!EE18</f>
        <v>0</v>
      </c>
      <c r="O13" s="305">
        <f>波及効果計算!EF18</f>
        <v>0</v>
      </c>
      <c r="P13" s="304">
        <f>波及効果計算!EG18</f>
        <v>0</v>
      </c>
      <c r="Q13" s="303">
        <f>波及効果計算!EI18</f>
        <v>0</v>
      </c>
      <c r="R13" s="302">
        <f>波及効果計算!EK18</f>
        <v>0</v>
      </c>
    </row>
    <row r="14" spans="2:18" ht="15" customHeight="1">
      <c r="B14" s="309" t="s">
        <v>45</v>
      </c>
      <c r="C14" s="308" t="s">
        <v>4</v>
      </c>
      <c r="D14" s="307">
        <f>波及効果計算!D19</f>
        <v>0</v>
      </c>
      <c r="E14" s="306">
        <f t="shared" si="0"/>
        <v>0</v>
      </c>
      <c r="F14" s="305">
        <f>波及効果計算!DM19</f>
        <v>0</v>
      </c>
      <c r="G14" s="305">
        <f>波及効果計算!DV19</f>
        <v>0</v>
      </c>
      <c r="H14" s="304">
        <f>波及効果計算!DW19</f>
        <v>0</v>
      </c>
      <c r="I14" s="306">
        <f>波及効果計算!DY19</f>
        <v>0</v>
      </c>
      <c r="J14" s="305">
        <f>波及効果計算!DZ19</f>
        <v>0</v>
      </c>
      <c r="K14" s="305">
        <f>波及効果計算!EA19</f>
        <v>0</v>
      </c>
      <c r="L14" s="304">
        <f>波及効果計算!EB19</f>
        <v>0</v>
      </c>
      <c r="M14" s="306">
        <f>波及効果計算!ED19</f>
        <v>0</v>
      </c>
      <c r="N14" s="305">
        <f>波及効果計算!EE19</f>
        <v>0</v>
      </c>
      <c r="O14" s="305">
        <f>波及効果計算!EF19</f>
        <v>0</v>
      </c>
      <c r="P14" s="304">
        <f>波及効果計算!EG19</f>
        <v>0</v>
      </c>
      <c r="Q14" s="303">
        <f>波及効果計算!EI19</f>
        <v>0</v>
      </c>
      <c r="R14" s="302">
        <f>波及効果計算!EK19</f>
        <v>0</v>
      </c>
    </row>
    <row r="15" spans="2:18" ht="15" customHeight="1">
      <c r="B15" s="309" t="s">
        <v>46</v>
      </c>
      <c r="C15" s="308" t="s">
        <v>5</v>
      </c>
      <c r="D15" s="307">
        <f>波及効果計算!D20</f>
        <v>0</v>
      </c>
      <c r="E15" s="306">
        <f t="shared" si="0"/>
        <v>0</v>
      </c>
      <c r="F15" s="305">
        <f>波及効果計算!DM20</f>
        <v>0</v>
      </c>
      <c r="G15" s="305">
        <f>波及効果計算!DV20</f>
        <v>0</v>
      </c>
      <c r="H15" s="304">
        <f>波及効果計算!DW20</f>
        <v>0</v>
      </c>
      <c r="I15" s="306">
        <f>波及効果計算!DY20</f>
        <v>0</v>
      </c>
      <c r="J15" s="305">
        <f>波及効果計算!DZ20</f>
        <v>0</v>
      </c>
      <c r="K15" s="305">
        <f>波及効果計算!EA20</f>
        <v>0</v>
      </c>
      <c r="L15" s="304">
        <f>波及効果計算!EB20</f>
        <v>0</v>
      </c>
      <c r="M15" s="306">
        <f>波及効果計算!ED20</f>
        <v>0</v>
      </c>
      <c r="N15" s="305">
        <f>波及効果計算!EE20</f>
        <v>0</v>
      </c>
      <c r="O15" s="305">
        <f>波及効果計算!EF20</f>
        <v>0</v>
      </c>
      <c r="P15" s="304">
        <f>波及効果計算!EG20</f>
        <v>0</v>
      </c>
      <c r="Q15" s="303">
        <f>波及効果計算!EI20</f>
        <v>0</v>
      </c>
      <c r="R15" s="302">
        <f>波及効果計算!EK20</f>
        <v>0</v>
      </c>
    </row>
    <row r="16" spans="2:18" ht="15" customHeight="1">
      <c r="B16" s="309" t="s">
        <v>47</v>
      </c>
      <c r="C16" s="308" t="s">
        <v>71</v>
      </c>
      <c r="D16" s="307">
        <f>波及効果計算!D21</f>
        <v>0</v>
      </c>
      <c r="E16" s="306">
        <f t="shared" si="0"/>
        <v>0</v>
      </c>
      <c r="F16" s="305">
        <f>波及効果計算!DM21</f>
        <v>0</v>
      </c>
      <c r="G16" s="305">
        <f>波及効果計算!DV21</f>
        <v>0</v>
      </c>
      <c r="H16" s="304">
        <f>波及効果計算!DW21</f>
        <v>0</v>
      </c>
      <c r="I16" s="306">
        <f>波及効果計算!DY21</f>
        <v>0</v>
      </c>
      <c r="J16" s="305">
        <f>波及効果計算!DZ21</f>
        <v>0</v>
      </c>
      <c r="K16" s="305">
        <f>波及効果計算!EA21</f>
        <v>0</v>
      </c>
      <c r="L16" s="304">
        <f>波及効果計算!EB21</f>
        <v>0</v>
      </c>
      <c r="M16" s="306">
        <f>波及効果計算!ED21</f>
        <v>0</v>
      </c>
      <c r="N16" s="305">
        <f>波及効果計算!EE21</f>
        <v>0</v>
      </c>
      <c r="O16" s="305">
        <f>波及効果計算!EF21</f>
        <v>0</v>
      </c>
      <c r="P16" s="304">
        <f>波及効果計算!EG21</f>
        <v>0</v>
      </c>
      <c r="Q16" s="303">
        <f>波及効果計算!EI21</f>
        <v>0</v>
      </c>
      <c r="R16" s="302">
        <f>波及効果計算!EK21</f>
        <v>0</v>
      </c>
    </row>
    <row r="17" spans="2:18" ht="15" customHeight="1">
      <c r="B17" s="309" t="s">
        <v>48</v>
      </c>
      <c r="C17" s="308" t="s">
        <v>6</v>
      </c>
      <c r="D17" s="307">
        <f>波及効果計算!D22</f>
        <v>0</v>
      </c>
      <c r="E17" s="306">
        <f t="shared" si="0"/>
        <v>0</v>
      </c>
      <c r="F17" s="305">
        <f>波及効果計算!DM22</f>
        <v>0</v>
      </c>
      <c r="G17" s="305">
        <f>波及効果計算!DV22</f>
        <v>0</v>
      </c>
      <c r="H17" s="304">
        <f>波及効果計算!DW22</f>
        <v>0</v>
      </c>
      <c r="I17" s="306">
        <f>波及効果計算!DY22</f>
        <v>0</v>
      </c>
      <c r="J17" s="305">
        <f>波及効果計算!DZ22</f>
        <v>0</v>
      </c>
      <c r="K17" s="305">
        <f>波及効果計算!EA22</f>
        <v>0</v>
      </c>
      <c r="L17" s="304">
        <f>波及効果計算!EB22</f>
        <v>0</v>
      </c>
      <c r="M17" s="306">
        <f>波及効果計算!ED22</f>
        <v>0</v>
      </c>
      <c r="N17" s="305">
        <f>波及効果計算!EE22</f>
        <v>0</v>
      </c>
      <c r="O17" s="305">
        <f>波及効果計算!EF22</f>
        <v>0</v>
      </c>
      <c r="P17" s="304">
        <f>波及効果計算!EG22</f>
        <v>0</v>
      </c>
      <c r="Q17" s="303">
        <f>波及効果計算!EI22</f>
        <v>0</v>
      </c>
      <c r="R17" s="302">
        <f>波及効果計算!EK22</f>
        <v>0</v>
      </c>
    </row>
    <row r="18" spans="2:18" ht="15" customHeight="1">
      <c r="B18" s="309" t="s">
        <v>49</v>
      </c>
      <c r="C18" s="308" t="s">
        <v>7</v>
      </c>
      <c r="D18" s="307">
        <f>波及効果計算!D23</f>
        <v>0</v>
      </c>
      <c r="E18" s="306">
        <f t="shared" si="0"/>
        <v>0</v>
      </c>
      <c r="F18" s="305">
        <f>波及効果計算!DM23</f>
        <v>0</v>
      </c>
      <c r="G18" s="305">
        <f>波及効果計算!DV23</f>
        <v>0</v>
      </c>
      <c r="H18" s="304">
        <f>波及効果計算!DW23</f>
        <v>0</v>
      </c>
      <c r="I18" s="306">
        <f>波及効果計算!DY23</f>
        <v>0</v>
      </c>
      <c r="J18" s="305">
        <f>波及効果計算!DZ23</f>
        <v>0</v>
      </c>
      <c r="K18" s="305">
        <f>波及効果計算!EA23</f>
        <v>0</v>
      </c>
      <c r="L18" s="304">
        <f>波及効果計算!EB23</f>
        <v>0</v>
      </c>
      <c r="M18" s="306">
        <f>波及効果計算!ED23</f>
        <v>0</v>
      </c>
      <c r="N18" s="305">
        <f>波及効果計算!EE23</f>
        <v>0</v>
      </c>
      <c r="O18" s="305">
        <f>波及効果計算!EF23</f>
        <v>0</v>
      </c>
      <c r="P18" s="304">
        <f>波及効果計算!EG23</f>
        <v>0</v>
      </c>
      <c r="Q18" s="303">
        <f>波及効果計算!EI23</f>
        <v>0</v>
      </c>
      <c r="R18" s="302">
        <f>波及効果計算!EK23</f>
        <v>0</v>
      </c>
    </row>
    <row r="19" spans="2:18" ht="15" customHeight="1">
      <c r="B19" s="309" t="s">
        <v>50</v>
      </c>
      <c r="C19" s="308" t="s">
        <v>8</v>
      </c>
      <c r="D19" s="307">
        <f>波及効果計算!D24</f>
        <v>0</v>
      </c>
      <c r="E19" s="306">
        <f t="shared" si="0"/>
        <v>0</v>
      </c>
      <c r="F19" s="305">
        <f>波及効果計算!DM24</f>
        <v>0</v>
      </c>
      <c r="G19" s="305">
        <f>波及効果計算!DV24</f>
        <v>0</v>
      </c>
      <c r="H19" s="304">
        <f>波及効果計算!DW24</f>
        <v>0</v>
      </c>
      <c r="I19" s="306">
        <f>波及効果計算!DY24</f>
        <v>0</v>
      </c>
      <c r="J19" s="305">
        <f>波及効果計算!DZ24</f>
        <v>0</v>
      </c>
      <c r="K19" s="305">
        <f>波及効果計算!EA24</f>
        <v>0</v>
      </c>
      <c r="L19" s="304">
        <f>波及効果計算!EB24</f>
        <v>0</v>
      </c>
      <c r="M19" s="306">
        <f>波及効果計算!ED24</f>
        <v>0</v>
      </c>
      <c r="N19" s="305">
        <f>波及効果計算!EE24</f>
        <v>0</v>
      </c>
      <c r="O19" s="305">
        <f>波及効果計算!EF24</f>
        <v>0</v>
      </c>
      <c r="P19" s="304">
        <f>波及効果計算!EG24</f>
        <v>0</v>
      </c>
      <c r="Q19" s="303">
        <f>波及効果計算!EI24</f>
        <v>0</v>
      </c>
      <c r="R19" s="302">
        <f>波及効果計算!EK24</f>
        <v>0</v>
      </c>
    </row>
    <row r="20" spans="2:18" ht="15" customHeight="1">
      <c r="B20" s="309" t="s">
        <v>51</v>
      </c>
      <c r="C20" s="308" t="s">
        <v>9</v>
      </c>
      <c r="D20" s="307">
        <f>波及効果計算!D25</f>
        <v>0</v>
      </c>
      <c r="E20" s="306">
        <f t="shared" si="0"/>
        <v>0</v>
      </c>
      <c r="F20" s="305">
        <f>波及効果計算!DM25</f>
        <v>0</v>
      </c>
      <c r="G20" s="305">
        <f>波及効果計算!DV25</f>
        <v>0</v>
      </c>
      <c r="H20" s="304">
        <f>波及効果計算!DW25</f>
        <v>0</v>
      </c>
      <c r="I20" s="306">
        <f>波及効果計算!DY25</f>
        <v>0</v>
      </c>
      <c r="J20" s="305">
        <f>波及効果計算!DZ25</f>
        <v>0</v>
      </c>
      <c r="K20" s="305">
        <f>波及効果計算!EA25</f>
        <v>0</v>
      </c>
      <c r="L20" s="304">
        <f>波及効果計算!EB25</f>
        <v>0</v>
      </c>
      <c r="M20" s="306">
        <f>波及効果計算!ED25</f>
        <v>0</v>
      </c>
      <c r="N20" s="305">
        <f>波及効果計算!EE25</f>
        <v>0</v>
      </c>
      <c r="O20" s="305">
        <f>波及効果計算!EF25</f>
        <v>0</v>
      </c>
      <c r="P20" s="304">
        <f>波及効果計算!EG25</f>
        <v>0</v>
      </c>
      <c r="Q20" s="303">
        <f>波及効果計算!EI25</f>
        <v>0</v>
      </c>
      <c r="R20" s="302">
        <f>波及効果計算!EK25</f>
        <v>0</v>
      </c>
    </row>
    <row r="21" spans="2:18" ht="15" customHeight="1">
      <c r="B21" s="309" t="s">
        <v>52</v>
      </c>
      <c r="C21" s="308" t="s">
        <v>64</v>
      </c>
      <c r="D21" s="307">
        <f>波及効果計算!D26</f>
        <v>0</v>
      </c>
      <c r="E21" s="306">
        <f t="shared" si="0"/>
        <v>0</v>
      </c>
      <c r="F21" s="305">
        <f>波及効果計算!DM26</f>
        <v>0</v>
      </c>
      <c r="G21" s="305">
        <f>波及効果計算!DV26</f>
        <v>0</v>
      </c>
      <c r="H21" s="304">
        <f>波及効果計算!DW26</f>
        <v>0</v>
      </c>
      <c r="I21" s="306">
        <f>波及効果計算!DY26</f>
        <v>0</v>
      </c>
      <c r="J21" s="305">
        <f>波及効果計算!DZ26</f>
        <v>0</v>
      </c>
      <c r="K21" s="305">
        <f>波及効果計算!EA26</f>
        <v>0</v>
      </c>
      <c r="L21" s="304">
        <f>波及効果計算!EB26</f>
        <v>0</v>
      </c>
      <c r="M21" s="306">
        <f>波及効果計算!ED26</f>
        <v>0</v>
      </c>
      <c r="N21" s="305">
        <f>波及効果計算!EE26</f>
        <v>0</v>
      </c>
      <c r="O21" s="305">
        <f>波及効果計算!EF26</f>
        <v>0</v>
      </c>
      <c r="P21" s="304">
        <f>波及効果計算!EG26</f>
        <v>0</v>
      </c>
      <c r="Q21" s="303">
        <f>波及効果計算!EI26</f>
        <v>0</v>
      </c>
      <c r="R21" s="302">
        <f>波及効果計算!EK26</f>
        <v>0</v>
      </c>
    </row>
    <row r="22" spans="2:18" ht="15" customHeight="1">
      <c r="B22" s="309" t="s">
        <v>53</v>
      </c>
      <c r="C22" s="308" t="s">
        <v>65</v>
      </c>
      <c r="D22" s="307">
        <f>波及効果計算!D27</f>
        <v>0</v>
      </c>
      <c r="E22" s="306">
        <f t="shared" si="0"/>
        <v>0</v>
      </c>
      <c r="F22" s="305">
        <f>波及効果計算!DM27</f>
        <v>0</v>
      </c>
      <c r="G22" s="305">
        <f>波及効果計算!DV27</f>
        <v>0</v>
      </c>
      <c r="H22" s="304">
        <f>波及効果計算!DW27</f>
        <v>0</v>
      </c>
      <c r="I22" s="306">
        <f>波及効果計算!DY27</f>
        <v>0</v>
      </c>
      <c r="J22" s="305">
        <f>波及効果計算!DZ27</f>
        <v>0</v>
      </c>
      <c r="K22" s="305">
        <f>波及効果計算!EA27</f>
        <v>0</v>
      </c>
      <c r="L22" s="304">
        <f>波及効果計算!EB27</f>
        <v>0</v>
      </c>
      <c r="M22" s="306">
        <f>波及効果計算!ED27</f>
        <v>0</v>
      </c>
      <c r="N22" s="305">
        <f>波及効果計算!EE27</f>
        <v>0</v>
      </c>
      <c r="O22" s="305">
        <f>波及効果計算!EF27</f>
        <v>0</v>
      </c>
      <c r="P22" s="304">
        <f>波及効果計算!EG27</f>
        <v>0</v>
      </c>
      <c r="Q22" s="303">
        <f>波及効果計算!EI27</f>
        <v>0</v>
      </c>
      <c r="R22" s="302">
        <f>波及効果計算!EK27</f>
        <v>0</v>
      </c>
    </row>
    <row r="23" spans="2:18" ht="15" customHeight="1">
      <c r="B23" s="309" t="s">
        <v>54</v>
      </c>
      <c r="C23" s="308" t="s">
        <v>66</v>
      </c>
      <c r="D23" s="307">
        <f>波及効果計算!D28</f>
        <v>0</v>
      </c>
      <c r="E23" s="306">
        <f t="shared" si="0"/>
        <v>0</v>
      </c>
      <c r="F23" s="305">
        <f>波及効果計算!DM28</f>
        <v>0</v>
      </c>
      <c r="G23" s="305">
        <f>波及効果計算!DV28</f>
        <v>0</v>
      </c>
      <c r="H23" s="304">
        <f>波及効果計算!DW28</f>
        <v>0</v>
      </c>
      <c r="I23" s="306">
        <f>波及効果計算!DY28</f>
        <v>0</v>
      </c>
      <c r="J23" s="305">
        <f>波及効果計算!DZ28</f>
        <v>0</v>
      </c>
      <c r="K23" s="305">
        <f>波及効果計算!EA28</f>
        <v>0</v>
      </c>
      <c r="L23" s="304">
        <f>波及効果計算!EB28</f>
        <v>0</v>
      </c>
      <c r="M23" s="306">
        <f>波及効果計算!ED28</f>
        <v>0</v>
      </c>
      <c r="N23" s="305">
        <f>波及効果計算!EE28</f>
        <v>0</v>
      </c>
      <c r="O23" s="305">
        <f>波及効果計算!EF28</f>
        <v>0</v>
      </c>
      <c r="P23" s="304">
        <f>波及効果計算!EG28</f>
        <v>0</v>
      </c>
      <c r="Q23" s="303">
        <f>波及効果計算!EI28</f>
        <v>0</v>
      </c>
      <c r="R23" s="302">
        <f>波及効果計算!EK28</f>
        <v>0</v>
      </c>
    </row>
    <row r="24" spans="2:18" ht="15" customHeight="1">
      <c r="B24" s="309" t="s">
        <v>55</v>
      </c>
      <c r="C24" s="308" t="s">
        <v>11</v>
      </c>
      <c r="D24" s="307">
        <f>波及効果計算!D29</f>
        <v>0</v>
      </c>
      <c r="E24" s="306">
        <f t="shared" si="0"/>
        <v>0</v>
      </c>
      <c r="F24" s="305">
        <f>波及効果計算!DM29</f>
        <v>0</v>
      </c>
      <c r="G24" s="305">
        <f>波及効果計算!DV29</f>
        <v>0</v>
      </c>
      <c r="H24" s="304">
        <f>波及効果計算!DW29</f>
        <v>0</v>
      </c>
      <c r="I24" s="306">
        <f>波及効果計算!DY29</f>
        <v>0</v>
      </c>
      <c r="J24" s="305">
        <f>波及効果計算!DZ29</f>
        <v>0</v>
      </c>
      <c r="K24" s="305">
        <f>波及効果計算!EA29</f>
        <v>0</v>
      </c>
      <c r="L24" s="304">
        <f>波及効果計算!EB29</f>
        <v>0</v>
      </c>
      <c r="M24" s="306">
        <f>波及効果計算!ED29</f>
        <v>0</v>
      </c>
      <c r="N24" s="305">
        <f>波及効果計算!EE29</f>
        <v>0</v>
      </c>
      <c r="O24" s="305">
        <f>波及効果計算!EF29</f>
        <v>0</v>
      </c>
      <c r="P24" s="304">
        <f>波及効果計算!EG29</f>
        <v>0</v>
      </c>
      <c r="Q24" s="303">
        <f>波及効果計算!EI29</f>
        <v>0</v>
      </c>
      <c r="R24" s="302">
        <f>波及効果計算!EK29</f>
        <v>0</v>
      </c>
    </row>
    <row r="25" spans="2:18" ht="15" customHeight="1">
      <c r="B25" s="309" t="s">
        <v>56</v>
      </c>
      <c r="C25" s="308" t="s">
        <v>10</v>
      </c>
      <c r="D25" s="313">
        <f>波及効果計算!D30</f>
        <v>0</v>
      </c>
      <c r="E25" s="312">
        <f t="shared" si="0"/>
        <v>0</v>
      </c>
      <c r="F25" s="311">
        <f>波及効果計算!DM30</f>
        <v>0</v>
      </c>
      <c r="G25" s="311">
        <f>波及効果計算!DV30</f>
        <v>0</v>
      </c>
      <c r="H25" s="310">
        <f>波及効果計算!DW30</f>
        <v>0</v>
      </c>
      <c r="I25" s="312">
        <f>波及効果計算!DY30</f>
        <v>0</v>
      </c>
      <c r="J25" s="311">
        <f>波及効果計算!DZ30</f>
        <v>0</v>
      </c>
      <c r="K25" s="311">
        <f>波及効果計算!EA30</f>
        <v>0</v>
      </c>
      <c r="L25" s="310">
        <f>波及効果計算!EB30</f>
        <v>0</v>
      </c>
      <c r="M25" s="312">
        <f>波及効果計算!ED30</f>
        <v>0</v>
      </c>
      <c r="N25" s="311">
        <f>波及効果計算!EE30</f>
        <v>0</v>
      </c>
      <c r="O25" s="311">
        <f>波及効果計算!EF30</f>
        <v>0</v>
      </c>
      <c r="P25" s="310">
        <f>波及効果計算!EG30</f>
        <v>0</v>
      </c>
      <c r="Q25" s="303">
        <f>波及効果計算!EI30</f>
        <v>0</v>
      </c>
      <c r="R25" s="302">
        <f>波及効果計算!EK30</f>
        <v>0</v>
      </c>
    </row>
    <row r="26" spans="2:18" ht="15" customHeight="1">
      <c r="B26" s="309" t="s">
        <v>57</v>
      </c>
      <c r="C26" s="308" t="s">
        <v>72</v>
      </c>
      <c r="D26" s="307">
        <f>波及効果計算!D31</f>
        <v>0</v>
      </c>
      <c r="E26" s="306">
        <f t="shared" si="0"/>
        <v>0</v>
      </c>
      <c r="F26" s="305">
        <f>波及効果計算!DM31</f>
        <v>0</v>
      </c>
      <c r="G26" s="305">
        <f>波及効果計算!DV31</f>
        <v>0</v>
      </c>
      <c r="H26" s="304">
        <f>波及効果計算!DW31</f>
        <v>0</v>
      </c>
      <c r="I26" s="306">
        <f>波及効果計算!DY31</f>
        <v>0</v>
      </c>
      <c r="J26" s="305">
        <f>波及効果計算!DZ31</f>
        <v>0</v>
      </c>
      <c r="K26" s="305">
        <f>波及効果計算!EA31</f>
        <v>0</v>
      </c>
      <c r="L26" s="304">
        <f>波及効果計算!EB31</f>
        <v>0</v>
      </c>
      <c r="M26" s="306">
        <f>波及効果計算!ED31</f>
        <v>0</v>
      </c>
      <c r="N26" s="305">
        <f>波及効果計算!EE31</f>
        <v>0</v>
      </c>
      <c r="O26" s="305">
        <f>波及効果計算!EF31</f>
        <v>0</v>
      </c>
      <c r="P26" s="304">
        <f>波及効果計算!EG31</f>
        <v>0</v>
      </c>
      <c r="Q26" s="303">
        <f>波及効果計算!EI31</f>
        <v>0</v>
      </c>
      <c r="R26" s="302">
        <f>波及効果計算!EK31</f>
        <v>0</v>
      </c>
    </row>
    <row r="27" spans="2:18" ht="15" customHeight="1">
      <c r="B27" s="309" t="s">
        <v>58</v>
      </c>
      <c r="C27" s="308" t="s">
        <v>12</v>
      </c>
      <c r="D27" s="313">
        <f>波及効果計算!D32</f>
        <v>0</v>
      </c>
      <c r="E27" s="312">
        <f t="shared" si="0"/>
        <v>0</v>
      </c>
      <c r="F27" s="311">
        <f>波及効果計算!DM32</f>
        <v>0</v>
      </c>
      <c r="G27" s="311">
        <f>波及効果計算!DV32</f>
        <v>0</v>
      </c>
      <c r="H27" s="310">
        <f>波及効果計算!DW32</f>
        <v>0</v>
      </c>
      <c r="I27" s="312">
        <f>波及効果計算!DY32</f>
        <v>0</v>
      </c>
      <c r="J27" s="311">
        <f>波及効果計算!DZ32</f>
        <v>0</v>
      </c>
      <c r="K27" s="311">
        <f>波及効果計算!EA32</f>
        <v>0</v>
      </c>
      <c r="L27" s="310">
        <f>波及効果計算!EB32</f>
        <v>0</v>
      </c>
      <c r="M27" s="312">
        <f>波及効果計算!ED32</f>
        <v>0</v>
      </c>
      <c r="N27" s="311">
        <f>波及効果計算!EE32</f>
        <v>0</v>
      </c>
      <c r="O27" s="311">
        <f>波及効果計算!EF32</f>
        <v>0</v>
      </c>
      <c r="P27" s="310">
        <f>波及効果計算!EG32</f>
        <v>0</v>
      </c>
      <c r="Q27" s="303">
        <f>波及効果計算!EI32</f>
        <v>0</v>
      </c>
      <c r="R27" s="302">
        <f>波及効果計算!EK32</f>
        <v>0</v>
      </c>
    </row>
    <row r="28" spans="2:18" ht="15" customHeight="1">
      <c r="B28" s="309" t="s">
        <v>59</v>
      </c>
      <c r="C28" s="308" t="s">
        <v>13</v>
      </c>
      <c r="D28" s="307">
        <f>波及効果計算!D33</f>
        <v>0</v>
      </c>
      <c r="E28" s="306">
        <f t="shared" si="0"/>
        <v>0</v>
      </c>
      <c r="F28" s="305">
        <f>波及効果計算!DM33</f>
        <v>0</v>
      </c>
      <c r="G28" s="305">
        <f>波及効果計算!DV33</f>
        <v>0</v>
      </c>
      <c r="H28" s="304">
        <f>波及効果計算!DW33</f>
        <v>0</v>
      </c>
      <c r="I28" s="306">
        <f>波及効果計算!DY33</f>
        <v>0</v>
      </c>
      <c r="J28" s="305">
        <f>波及効果計算!DZ33</f>
        <v>0</v>
      </c>
      <c r="K28" s="305">
        <f>波及効果計算!EA33</f>
        <v>0</v>
      </c>
      <c r="L28" s="304">
        <f>波及効果計算!EB33</f>
        <v>0</v>
      </c>
      <c r="M28" s="306">
        <f>波及効果計算!ED33</f>
        <v>0</v>
      </c>
      <c r="N28" s="305">
        <f>波及効果計算!EE33</f>
        <v>0</v>
      </c>
      <c r="O28" s="305">
        <f>波及効果計算!EF33</f>
        <v>0</v>
      </c>
      <c r="P28" s="304">
        <f>波及効果計算!EG33</f>
        <v>0</v>
      </c>
      <c r="Q28" s="303">
        <f>波及効果計算!EI33</f>
        <v>0</v>
      </c>
      <c r="R28" s="302">
        <f>波及効果計算!EK33</f>
        <v>0</v>
      </c>
    </row>
    <row r="29" spans="2:18" ht="15" customHeight="1">
      <c r="B29" s="309" t="s">
        <v>344</v>
      </c>
      <c r="C29" s="308" t="s">
        <v>14</v>
      </c>
      <c r="D29" s="307">
        <f>波及効果計算!D34</f>
        <v>0</v>
      </c>
      <c r="E29" s="306">
        <f t="shared" si="0"/>
        <v>0</v>
      </c>
      <c r="F29" s="305">
        <f>波及効果計算!DM34</f>
        <v>0</v>
      </c>
      <c r="G29" s="305">
        <f>波及効果計算!DV34</f>
        <v>0</v>
      </c>
      <c r="H29" s="304">
        <f>波及効果計算!DW34</f>
        <v>0</v>
      </c>
      <c r="I29" s="306">
        <f>波及効果計算!DY34</f>
        <v>0</v>
      </c>
      <c r="J29" s="305">
        <f>波及効果計算!DZ34</f>
        <v>0</v>
      </c>
      <c r="K29" s="305">
        <f>波及効果計算!EA34</f>
        <v>0</v>
      </c>
      <c r="L29" s="304">
        <f>波及効果計算!EB34</f>
        <v>0</v>
      </c>
      <c r="M29" s="306">
        <f>波及効果計算!ED34</f>
        <v>0</v>
      </c>
      <c r="N29" s="305">
        <f>波及効果計算!EE34</f>
        <v>0</v>
      </c>
      <c r="O29" s="305">
        <f>波及効果計算!EF34</f>
        <v>0</v>
      </c>
      <c r="P29" s="304">
        <f>波及効果計算!EG34</f>
        <v>0</v>
      </c>
      <c r="Q29" s="303">
        <f>波及効果計算!EI34</f>
        <v>0</v>
      </c>
      <c r="R29" s="302">
        <f>波及効果計算!EK34</f>
        <v>0</v>
      </c>
    </row>
    <row r="30" spans="2:18" ht="15" customHeight="1">
      <c r="B30" s="309" t="s">
        <v>343</v>
      </c>
      <c r="C30" s="308" t="s">
        <v>15</v>
      </c>
      <c r="D30" s="307">
        <f>波及効果計算!D35</f>
        <v>0</v>
      </c>
      <c r="E30" s="306">
        <f t="shared" si="0"/>
        <v>0</v>
      </c>
      <c r="F30" s="305">
        <f>波及効果計算!DM35</f>
        <v>0</v>
      </c>
      <c r="G30" s="305">
        <f>波及効果計算!DV35</f>
        <v>0</v>
      </c>
      <c r="H30" s="304">
        <f>波及効果計算!DW35</f>
        <v>0</v>
      </c>
      <c r="I30" s="306">
        <f>波及効果計算!DY35</f>
        <v>0</v>
      </c>
      <c r="J30" s="305">
        <f>波及効果計算!DZ35</f>
        <v>0</v>
      </c>
      <c r="K30" s="305">
        <f>波及効果計算!EA35</f>
        <v>0</v>
      </c>
      <c r="L30" s="304">
        <f>波及効果計算!EB35</f>
        <v>0</v>
      </c>
      <c r="M30" s="306">
        <f>波及効果計算!ED35</f>
        <v>0</v>
      </c>
      <c r="N30" s="305">
        <f>波及効果計算!EE35</f>
        <v>0</v>
      </c>
      <c r="O30" s="305">
        <f>波及効果計算!EF35</f>
        <v>0</v>
      </c>
      <c r="P30" s="304">
        <f>波及効果計算!EG35</f>
        <v>0</v>
      </c>
      <c r="Q30" s="303">
        <f>波及効果計算!EI35</f>
        <v>0</v>
      </c>
      <c r="R30" s="302">
        <f>波及効果計算!EK35</f>
        <v>0</v>
      </c>
    </row>
    <row r="31" spans="2:18" ht="15" customHeight="1">
      <c r="B31" s="309" t="s">
        <v>342</v>
      </c>
      <c r="C31" s="308" t="s">
        <v>26</v>
      </c>
      <c r="D31" s="307">
        <f>波及効果計算!D36</f>
        <v>0</v>
      </c>
      <c r="E31" s="306">
        <f t="shared" si="0"/>
        <v>0</v>
      </c>
      <c r="F31" s="305">
        <f>波及効果計算!DM36</f>
        <v>0</v>
      </c>
      <c r="G31" s="305">
        <f>波及効果計算!DV36</f>
        <v>0</v>
      </c>
      <c r="H31" s="304">
        <f>波及効果計算!DW36</f>
        <v>0</v>
      </c>
      <c r="I31" s="306">
        <f>波及効果計算!DY36</f>
        <v>0</v>
      </c>
      <c r="J31" s="305">
        <f>波及効果計算!DZ36</f>
        <v>0</v>
      </c>
      <c r="K31" s="305">
        <f>波及効果計算!EA36</f>
        <v>0</v>
      </c>
      <c r="L31" s="304">
        <f>波及効果計算!EB36</f>
        <v>0</v>
      </c>
      <c r="M31" s="306">
        <f>波及効果計算!ED36</f>
        <v>0</v>
      </c>
      <c r="N31" s="305">
        <f>波及効果計算!EE36</f>
        <v>0</v>
      </c>
      <c r="O31" s="305">
        <f>波及効果計算!EF36</f>
        <v>0</v>
      </c>
      <c r="P31" s="304">
        <f>波及効果計算!EG36</f>
        <v>0</v>
      </c>
      <c r="Q31" s="303">
        <f>波及効果計算!EI36</f>
        <v>0</v>
      </c>
      <c r="R31" s="302">
        <f>波及効果計算!EK36</f>
        <v>0</v>
      </c>
    </row>
    <row r="32" spans="2:18" ht="15" customHeight="1">
      <c r="B32" s="309" t="s">
        <v>341</v>
      </c>
      <c r="C32" s="308" t="s">
        <v>27</v>
      </c>
      <c r="D32" s="307">
        <f>波及効果計算!D37</f>
        <v>0</v>
      </c>
      <c r="E32" s="306">
        <f t="shared" si="0"/>
        <v>0</v>
      </c>
      <c r="F32" s="305">
        <f>波及効果計算!DM37</f>
        <v>0</v>
      </c>
      <c r="G32" s="305">
        <f>波及効果計算!DV37</f>
        <v>0</v>
      </c>
      <c r="H32" s="304">
        <f>波及効果計算!DW37</f>
        <v>0</v>
      </c>
      <c r="I32" s="306">
        <f>波及効果計算!DY37</f>
        <v>0</v>
      </c>
      <c r="J32" s="305">
        <f>波及効果計算!DZ37</f>
        <v>0</v>
      </c>
      <c r="K32" s="305">
        <f>波及効果計算!EA37</f>
        <v>0</v>
      </c>
      <c r="L32" s="304">
        <f>波及効果計算!EB37</f>
        <v>0</v>
      </c>
      <c r="M32" s="306">
        <f>波及効果計算!ED37</f>
        <v>0</v>
      </c>
      <c r="N32" s="305">
        <f>波及効果計算!EE37</f>
        <v>0</v>
      </c>
      <c r="O32" s="305">
        <f>波及効果計算!EF37</f>
        <v>0</v>
      </c>
      <c r="P32" s="304">
        <f>波及効果計算!EG37</f>
        <v>0</v>
      </c>
      <c r="Q32" s="303">
        <f>波及効果計算!EI37</f>
        <v>0</v>
      </c>
      <c r="R32" s="302">
        <f>波及効果計算!EK37</f>
        <v>0</v>
      </c>
    </row>
    <row r="33" spans="2:18" ht="15" customHeight="1">
      <c r="B33" s="309" t="s">
        <v>340</v>
      </c>
      <c r="C33" s="308" t="s">
        <v>16</v>
      </c>
      <c r="D33" s="307">
        <f>波及効果計算!D38</f>
        <v>0</v>
      </c>
      <c r="E33" s="306">
        <f t="shared" si="0"/>
        <v>0</v>
      </c>
      <c r="F33" s="305">
        <f>波及効果計算!DM38</f>
        <v>0</v>
      </c>
      <c r="G33" s="305">
        <f>波及効果計算!DV38</f>
        <v>0</v>
      </c>
      <c r="H33" s="304">
        <f>波及効果計算!DW38</f>
        <v>0</v>
      </c>
      <c r="I33" s="306">
        <f>波及効果計算!DY38</f>
        <v>0</v>
      </c>
      <c r="J33" s="305">
        <f>波及効果計算!DZ38</f>
        <v>0</v>
      </c>
      <c r="K33" s="305">
        <f>波及効果計算!EA38</f>
        <v>0</v>
      </c>
      <c r="L33" s="304">
        <f>波及効果計算!EB38</f>
        <v>0</v>
      </c>
      <c r="M33" s="306">
        <f>波及効果計算!ED38</f>
        <v>0</v>
      </c>
      <c r="N33" s="305">
        <f>波及効果計算!EE38</f>
        <v>0</v>
      </c>
      <c r="O33" s="305">
        <f>波及効果計算!EF38</f>
        <v>0</v>
      </c>
      <c r="P33" s="304">
        <f>波及効果計算!EG38</f>
        <v>0</v>
      </c>
      <c r="Q33" s="303">
        <f>波及効果計算!EI38</f>
        <v>0</v>
      </c>
      <c r="R33" s="302">
        <f>波及効果計算!EK38</f>
        <v>0</v>
      </c>
    </row>
    <row r="34" spans="2:18" ht="15" customHeight="1">
      <c r="B34" s="309" t="s">
        <v>339</v>
      </c>
      <c r="C34" s="308" t="s">
        <v>17</v>
      </c>
      <c r="D34" s="307">
        <f>波及効果計算!D39</f>
        <v>0</v>
      </c>
      <c r="E34" s="306">
        <f t="shared" si="0"/>
        <v>0</v>
      </c>
      <c r="F34" s="305">
        <f>波及効果計算!DM39</f>
        <v>0</v>
      </c>
      <c r="G34" s="305">
        <f>波及効果計算!DV39</f>
        <v>0</v>
      </c>
      <c r="H34" s="304">
        <f>波及効果計算!DW39</f>
        <v>0</v>
      </c>
      <c r="I34" s="306">
        <f>波及効果計算!DY39</f>
        <v>0</v>
      </c>
      <c r="J34" s="305">
        <f>波及効果計算!DZ39</f>
        <v>0</v>
      </c>
      <c r="K34" s="305">
        <f>波及効果計算!EA39</f>
        <v>0</v>
      </c>
      <c r="L34" s="304">
        <f>波及効果計算!EB39</f>
        <v>0</v>
      </c>
      <c r="M34" s="306">
        <f>波及効果計算!ED39</f>
        <v>0</v>
      </c>
      <c r="N34" s="305">
        <f>波及効果計算!EE39</f>
        <v>0</v>
      </c>
      <c r="O34" s="305">
        <f>波及効果計算!EF39</f>
        <v>0</v>
      </c>
      <c r="P34" s="304">
        <f>波及効果計算!EG39</f>
        <v>0</v>
      </c>
      <c r="Q34" s="303">
        <f>波及効果計算!EI39</f>
        <v>0</v>
      </c>
      <c r="R34" s="302">
        <f>波及効果計算!EK39</f>
        <v>0</v>
      </c>
    </row>
    <row r="35" spans="2:18" ht="15" customHeight="1">
      <c r="B35" s="309" t="s">
        <v>338</v>
      </c>
      <c r="C35" s="308" t="s">
        <v>18</v>
      </c>
      <c r="D35" s="307">
        <f>波及効果計算!D40</f>
        <v>0</v>
      </c>
      <c r="E35" s="306">
        <f t="shared" si="0"/>
        <v>0</v>
      </c>
      <c r="F35" s="305">
        <f>波及効果計算!DM40</f>
        <v>0</v>
      </c>
      <c r="G35" s="305">
        <f>波及効果計算!DV40</f>
        <v>0</v>
      </c>
      <c r="H35" s="304">
        <f>波及効果計算!DW40</f>
        <v>0</v>
      </c>
      <c r="I35" s="306">
        <f>波及効果計算!DY40</f>
        <v>0</v>
      </c>
      <c r="J35" s="305">
        <f>波及効果計算!DZ40</f>
        <v>0</v>
      </c>
      <c r="K35" s="305">
        <f>波及効果計算!EA40</f>
        <v>0</v>
      </c>
      <c r="L35" s="304">
        <f>波及効果計算!EB40</f>
        <v>0</v>
      </c>
      <c r="M35" s="306">
        <f>波及効果計算!ED40</f>
        <v>0</v>
      </c>
      <c r="N35" s="305">
        <f>波及効果計算!EE40</f>
        <v>0</v>
      </c>
      <c r="O35" s="305">
        <f>波及効果計算!EF40</f>
        <v>0</v>
      </c>
      <c r="P35" s="304">
        <f>波及効果計算!EG40</f>
        <v>0</v>
      </c>
      <c r="Q35" s="303">
        <f>波及効果計算!EI40</f>
        <v>0</v>
      </c>
      <c r="R35" s="302">
        <f>波及効果計算!EK40</f>
        <v>0</v>
      </c>
    </row>
    <row r="36" spans="2:18" ht="15" customHeight="1">
      <c r="B36" s="309" t="s">
        <v>337</v>
      </c>
      <c r="C36" s="308" t="s">
        <v>29</v>
      </c>
      <c r="D36" s="307">
        <f>波及効果計算!D41</f>
        <v>0</v>
      </c>
      <c r="E36" s="306">
        <f t="shared" si="0"/>
        <v>0</v>
      </c>
      <c r="F36" s="305">
        <f>波及効果計算!DM41</f>
        <v>0</v>
      </c>
      <c r="G36" s="305">
        <f>波及効果計算!DV41</f>
        <v>0</v>
      </c>
      <c r="H36" s="304">
        <f>波及効果計算!DW41</f>
        <v>0</v>
      </c>
      <c r="I36" s="306">
        <f>波及効果計算!DY41</f>
        <v>0</v>
      </c>
      <c r="J36" s="305">
        <f>波及効果計算!DZ41</f>
        <v>0</v>
      </c>
      <c r="K36" s="305">
        <f>波及効果計算!EA41</f>
        <v>0</v>
      </c>
      <c r="L36" s="304">
        <f>波及効果計算!EB41</f>
        <v>0</v>
      </c>
      <c r="M36" s="306">
        <f>波及効果計算!ED41</f>
        <v>0</v>
      </c>
      <c r="N36" s="305">
        <f>波及効果計算!EE41</f>
        <v>0</v>
      </c>
      <c r="O36" s="305">
        <f>波及効果計算!EF41</f>
        <v>0</v>
      </c>
      <c r="P36" s="304">
        <f>波及効果計算!EG41</f>
        <v>0</v>
      </c>
      <c r="Q36" s="303">
        <f>波及効果計算!EI41</f>
        <v>0</v>
      </c>
      <c r="R36" s="302">
        <f>波及効果計算!EK41</f>
        <v>0</v>
      </c>
    </row>
    <row r="37" spans="2:18" ht="15" customHeight="1">
      <c r="B37" s="309" t="s">
        <v>336</v>
      </c>
      <c r="C37" s="308" t="s">
        <v>19</v>
      </c>
      <c r="D37" s="307">
        <f>波及効果計算!D42</f>
        <v>0</v>
      </c>
      <c r="E37" s="306">
        <f t="shared" si="0"/>
        <v>0</v>
      </c>
      <c r="F37" s="305">
        <f>波及効果計算!DM42</f>
        <v>0</v>
      </c>
      <c r="G37" s="305">
        <f>波及効果計算!DV42</f>
        <v>0</v>
      </c>
      <c r="H37" s="304">
        <f>波及効果計算!DW42</f>
        <v>0</v>
      </c>
      <c r="I37" s="306">
        <f>波及効果計算!DY42</f>
        <v>0</v>
      </c>
      <c r="J37" s="305">
        <f>波及効果計算!DZ42</f>
        <v>0</v>
      </c>
      <c r="K37" s="305">
        <f>波及効果計算!EA42</f>
        <v>0</v>
      </c>
      <c r="L37" s="304">
        <f>波及効果計算!EB42</f>
        <v>0</v>
      </c>
      <c r="M37" s="306">
        <f>波及効果計算!ED42</f>
        <v>0</v>
      </c>
      <c r="N37" s="305">
        <f>波及効果計算!EE42</f>
        <v>0</v>
      </c>
      <c r="O37" s="305">
        <f>波及効果計算!EF42</f>
        <v>0</v>
      </c>
      <c r="P37" s="304">
        <f>波及効果計算!EG42</f>
        <v>0</v>
      </c>
      <c r="Q37" s="303">
        <f>波及効果計算!EI42</f>
        <v>0</v>
      </c>
      <c r="R37" s="302">
        <f>波及効果計算!EK42</f>
        <v>0</v>
      </c>
    </row>
    <row r="38" spans="2:18" ht="15" customHeight="1">
      <c r="B38" s="309" t="s">
        <v>335</v>
      </c>
      <c r="C38" s="308" t="s">
        <v>20</v>
      </c>
      <c r="D38" s="307">
        <f>波及効果計算!D43</f>
        <v>0</v>
      </c>
      <c r="E38" s="306">
        <f t="shared" si="0"/>
        <v>0</v>
      </c>
      <c r="F38" s="305">
        <f>波及効果計算!DM43</f>
        <v>0</v>
      </c>
      <c r="G38" s="305">
        <f>波及効果計算!DV43</f>
        <v>0</v>
      </c>
      <c r="H38" s="304">
        <f>波及効果計算!DW43</f>
        <v>0</v>
      </c>
      <c r="I38" s="306">
        <f>波及効果計算!DY43</f>
        <v>0</v>
      </c>
      <c r="J38" s="305">
        <f>波及効果計算!DZ43</f>
        <v>0</v>
      </c>
      <c r="K38" s="305">
        <f>波及効果計算!EA43</f>
        <v>0</v>
      </c>
      <c r="L38" s="304">
        <f>波及効果計算!EB43</f>
        <v>0</v>
      </c>
      <c r="M38" s="306">
        <f>波及効果計算!ED43</f>
        <v>0</v>
      </c>
      <c r="N38" s="305">
        <f>波及効果計算!EE43</f>
        <v>0</v>
      </c>
      <c r="O38" s="305">
        <f>波及効果計算!EF43</f>
        <v>0</v>
      </c>
      <c r="P38" s="304">
        <f>波及効果計算!EG43</f>
        <v>0</v>
      </c>
      <c r="Q38" s="303">
        <f>波及効果計算!EI43</f>
        <v>0</v>
      </c>
      <c r="R38" s="302">
        <f>波及効果計算!EK43</f>
        <v>0</v>
      </c>
    </row>
    <row r="39" spans="2:18" ht="15" customHeight="1">
      <c r="B39" s="309" t="s">
        <v>334</v>
      </c>
      <c r="C39" s="308" t="s">
        <v>21</v>
      </c>
      <c r="D39" s="307">
        <f>波及効果計算!D44</f>
        <v>0</v>
      </c>
      <c r="E39" s="306">
        <f t="shared" si="0"/>
        <v>0</v>
      </c>
      <c r="F39" s="305">
        <f>波及効果計算!DM44</f>
        <v>0</v>
      </c>
      <c r="G39" s="305">
        <f>波及効果計算!DV44</f>
        <v>0</v>
      </c>
      <c r="H39" s="304">
        <f>波及効果計算!DW44</f>
        <v>0</v>
      </c>
      <c r="I39" s="306">
        <f>波及効果計算!DY44</f>
        <v>0</v>
      </c>
      <c r="J39" s="305">
        <f>波及効果計算!DZ44</f>
        <v>0</v>
      </c>
      <c r="K39" s="305">
        <f>波及効果計算!EA44</f>
        <v>0</v>
      </c>
      <c r="L39" s="304">
        <f>波及効果計算!EB44</f>
        <v>0</v>
      </c>
      <c r="M39" s="306">
        <f>波及効果計算!ED44</f>
        <v>0</v>
      </c>
      <c r="N39" s="305">
        <f>波及効果計算!EE44</f>
        <v>0</v>
      </c>
      <c r="O39" s="305">
        <f>波及効果計算!EF44</f>
        <v>0</v>
      </c>
      <c r="P39" s="304">
        <f>波及効果計算!EG44</f>
        <v>0</v>
      </c>
      <c r="Q39" s="303">
        <f>波及効果計算!EI44</f>
        <v>0</v>
      </c>
      <c r="R39" s="302">
        <f>波及効果計算!EK44</f>
        <v>0</v>
      </c>
    </row>
    <row r="40" spans="2:18" ht="15" customHeight="1">
      <c r="B40" s="309" t="s">
        <v>333</v>
      </c>
      <c r="C40" s="308" t="s">
        <v>28</v>
      </c>
      <c r="D40" s="307">
        <f>波及効果計算!D45</f>
        <v>0</v>
      </c>
      <c r="E40" s="306">
        <f t="shared" si="0"/>
        <v>0</v>
      </c>
      <c r="F40" s="305">
        <f>波及効果計算!DM45</f>
        <v>0</v>
      </c>
      <c r="G40" s="305">
        <f>波及効果計算!DV45</f>
        <v>0</v>
      </c>
      <c r="H40" s="304">
        <f>波及効果計算!DW45</f>
        <v>0</v>
      </c>
      <c r="I40" s="306">
        <f>波及効果計算!DY45</f>
        <v>0</v>
      </c>
      <c r="J40" s="305">
        <f>波及効果計算!DZ45</f>
        <v>0</v>
      </c>
      <c r="K40" s="305">
        <f>波及効果計算!EA45</f>
        <v>0</v>
      </c>
      <c r="L40" s="304">
        <f>波及効果計算!EB45</f>
        <v>0</v>
      </c>
      <c r="M40" s="306">
        <f>波及効果計算!ED45</f>
        <v>0</v>
      </c>
      <c r="N40" s="305">
        <f>波及効果計算!EE45</f>
        <v>0</v>
      </c>
      <c r="O40" s="305">
        <f>波及効果計算!EF45</f>
        <v>0</v>
      </c>
      <c r="P40" s="304">
        <f>波及効果計算!EG45</f>
        <v>0</v>
      </c>
      <c r="Q40" s="303">
        <f>波及効果計算!EI45</f>
        <v>0</v>
      </c>
      <c r="R40" s="302">
        <f>波及効果計算!EK45</f>
        <v>0</v>
      </c>
    </row>
    <row r="41" spans="2:18" ht="15" customHeight="1">
      <c r="B41" s="309" t="s">
        <v>332</v>
      </c>
      <c r="C41" s="308" t="s">
        <v>68</v>
      </c>
      <c r="D41" s="307">
        <f>波及効果計算!D46</f>
        <v>0</v>
      </c>
      <c r="E41" s="306">
        <f t="shared" si="0"/>
        <v>0</v>
      </c>
      <c r="F41" s="305">
        <f>波及効果計算!DM46</f>
        <v>0</v>
      </c>
      <c r="G41" s="305">
        <f>波及効果計算!DV46</f>
        <v>0</v>
      </c>
      <c r="H41" s="304">
        <f>波及効果計算!DW46</f>
        <v>0</v>
      </c>
      <c r="I41" s="306">
        <f>波及効果計算!DY46</f>
        <v>0</v>
      </c>
      <c r="J41" s="305">
        <f>波及効果計算!DZ46</f>
        <v>0</v>
      </c>
      <c r="K41" s="305">
        <f>波及効果計算!EA46</f>
        <v>0</v>
      </c>
      <c r="L41" s="304">
        <f>波及効果計算!EB46</f>
        <v>0</v>
      </c>
      <c r="M41" s="306">
        <f>波及効果計算!ED46</f>
        <v>0</v>
      </c>
      <c r="N41" s="305">
        <f>波及効果計算!EE46</f>
        <v>0</v>
      </c>
      <c r="O41" s="305">
        <f>波及効果計算!EF46</f>
        <v>0</v>
      </c>
      <c r="P41" s="304">
        <f>波及効果計算!EG46</f>
        <v>0</v>
      </c>
      <c r="Q41" s="303">
        <f>波及効果計算!EI46</f>
        <v>0</v>
      </c>
      <c r="R41" s="302">
        <f>波及効果計算!EK46</f>
        <v>0</v>
      </c>
    </row>
    <row r="42" spans="2:18" ht="15" customHeight="1">
      <c r="B42" s="309" t="s">
        <v>331</v>
      </c>
      <c r="C42" s="308" t="s">
        <v>22</v>
      </c>
      <c r="D42" s="307">
        <f>波及効果計算!D47</f>
        <v>0</v>
      </c>
      <c r="E42" s="306">
        <f t="shared" si="0"/>
        <v>0</v>
      </c>
      <c r="F42" s="305">
        <f>波及効果計算!DM47</f>
        <v>0</v>
      </c>
      <c r="G42" s="305">
        <f>波及効果計算!DV47</f>
        <v>0</v>
      </c>
      <c r="H42" s="304">
        <f>波及効果計算!DW47</f>
        <v>0</v>
      </c>
      <c r="I42" s="306">
        <f>波及効果計算!DY47</f>
        <v>0</v>
      </c>
      <c r="J42" s="305">
        <f>波及効果計算!DZ47</f>
        <v>0</v>
      </c>
      <c r="K42" s="305">
        <f>波及効果計算!EA47</f>
        <v>0</v>
      </c>
      <c r="L42" s="304">
        <f>波及効果計算!EB47</f>
        <v>0</v>
      </c>
      <c r="M42" s="306">
        <f>波及効果計算!ED47</f>
        <v>0</v>
      </c>
      <c r="N42" s="305">
        <f>波及効果計算!EE47</f>
        <v>0</v>
      </c>
      <c r="O42" s="305">
        <f>波及効果計算!EF47</f>
        <v>0</v>
      </c>
      <c r="P42" s="304">
        <f>波及効果計算!EG47</f>
        <v>0</v>
      </c>
      <c r="Q42" s="303">
        <f>波及効果計算!EI47</f>
        <v>0</v>
      </c>
      <c r="R42" s="302">
        <f>波及効果計算!EK47</f>
        <v>0</v>
      </c>
    </row>
    <row r="43" spans="2:18" ht="15" customHeight="1">
      <c r="B43" s="309" t="s">
        <v>330</v>
      </c>
      <c r="C43" s="308" t="s">
        <v>23</v>
      </c>
      <c r="D43" s="307">
        <f>波及効果計算!D48</f>
        <v>0</v>
      </c>
      <c r="E43" s="306">
        <f t="shared" si="0"/>
        <v>0</v>
      </c>
      <c r="F43" s="305">
        <f>波及効果計算!DM48</f>
        <v>0</v>
      </c>
      <c r="G43" s="305">
        <f>波及効果計算!DV48</f>
        <v>0</v>
      </c>
      <c r="H43" s="304">
        <f>波及効果計算!DW48</f>
        <v>0</v>
      </c>
      <c r="I43" s="306">
        <f>波及効果計算!DY48</f>
        <v>0</v>
      </c>
      <c r="J43" s="305">
        <f>波及効果計算!DZ48</f>
        <v>0</v>
      </c>
      <c r="K43" s="305">
        <f>波及効果計算!EA48</f>
        <v>0</v>
      </c>
      <c r="L43" s="304">
        <f>波及効果計算!EB48</f>
        <v>0</v>
      </c>
      <c r="M43" s="306">
        <f>波及効果計算!ED48</f>
        <v>0</v>
      </c>
      <c r="N43" s="305">
        <f>波及効果計算!EE48</f>
        <v>0</v>
      </c>
      <c r="O43" s="305">
        <f>波及効果計算!EF48</f>
        <v>0</v>
      </c>
      <c r="P43" s="304">
        <f>波及効果計算!EG48</f>
        <v>0</v>
      </c>
      <c r="Q43" s="303">
        <f>波及効果計算!EI48</f>
        <v>0</v>
      </c>
      <c r="R43" s="302">
        <f>波及効果計算!EK48</f>
        <v>0</v>
      </c>
    </row>
    <row r="44" spans="2:18" ht="15" customHeight="1">
      <c r="B44" s="309" t="s">
        <v>329</v>
      </c>
      <c r="C44" s="308" t="s">
        <v>24</v>
      </c>
      <c r="D44" s="307">
        <f>波及効果計算!D49</f>
        <v>0</v>
      </c>
      <c r="E44" s="306">
        <f t="shared" si="0"/>
        <v>0</v>
      </c>
      <c r="F44" s="305">
        <f>波及効果計算!DM49</f>
        <v>0</v>
      </c>
      <c r="G44" s="305">
        <f>波及効果計算!DV49</f>
        <v>0</v>
      </c>
      <c r="H44" s="304">
        <f>波及効果計算!DW49</f>
        <v>0</v>
      </c>
      <c r="I44" s="306">
        <f>波及効果計算!DY49</f>
        <v>0</v>
      </c>
      <c r="J44" s="305">
        <f>波及効果計算!DZ49</f>
        <v>0</v>
      </c>
      <c r="K44" s="305">
        <f>波及効果計算!EA49</f>
        <v>0</v>
      </c>
      <c r="L44" s="304">
        <f>波及効果計算!EB49</f>
        <v>0</v>
      </c>
      <c r="M44" s="306">
        <f>波及効果計算!ED49</f>
        <v>0</v>
      </c>
      <c r="N44" s="305">
        <f>波及効果計算!EE49</f>
        <v>0</v>
      </c>
      <c r="O44" s="305">
        <f>波及効果計算!EF49</f>
        <v>0</v>
      </c>
      <c r="P44" s="304">
        <f>波及効果計算!EG49</f>
        <v>0</v>
      </c>
      <c r="Q44" s="303">
        <f>波及効果計算!EI49</f>
        <v>0</v>
      </c>
      <c r="R44" s="302">
        <f>波及効果計算!EK49</f>
        <v>0</v>
      </c>
    </row>
    <row r="45" spans="2:18" ht="15" customHeight="1">
      <c r="B45" s="301" t="s">
        <v>328</v>
      </c>
      <c r="C45" s="300" t="s">
        <v>25</v>
      </c>
      <c r="D45" s="299">
        <f>波及効果計算!D50</f>
        <v>0</v>
      </c>
      <c r="E45" s="298">
        <f t="shared" si="0"/>
        <v>0</v>
      </c>
      <c r="F45" s="297">
        <f>波及効果計算!DM50</f>
        <v>0</v>
      </c>
      <c r="G45" s="297">
        <f>波及効果計算!DV50</f>
        <v>0</v>
      </c>
      <c r="H45" s="296">
        <f>波及効果計算!DW50</f>
        <v>0</v>
      </c>
      <c r="I45" s="298">
        <f>波及効果計算!DY50</f>
        <v>0</v>
      </c>
      <c r="J45" s="297">
        <f>波及効果計算!DZ50</f>
        <v>0</v>
      </c>
      <c r="K45" s="297">
        <f>波及効果計算!EA50</f>
        <v>0</v>
      </c>
      <c r="L45" s="296">
        <f>波及効果計算!EB50</f>
        <v>0</v>
      </c>
      <c r="M45" s="298">
        <f>波及効果計算!ED50</f>
        <v>0</v>
      </c>
      <c r="N45" s="297">
        <f>波及効果計算!EE50</f>
        <v>0</v>
      </c>
      <c r="O45" s="297">
        <f>波及効果計算!EF50</f>
        <v>0</v>
      </c>
      <c r="P45" s="296">
        <f>波及効果計算!EG50</f>
        <v>0</v>
      </c>
      <c r="Q45" s="295">
        <f>波及効果計算!EI50</f>
        <v>0</v>
      </c>
      <c r="R45" s="294">
        <f>波及効果計算!EK50</f>
        <v>0</v>
      </c>
    </row>
    <row r="46" spans="2:18" ht="15" customHeight="1" thickBot="1">
      <c r="B46" s="293" t="s">
        <v>326</v>
      </c>
      <c r="C46" s="292"/>
      <c r="D46" s="291">
        <f t="shared" ref="D46:R46" si="1">SUM(D9:D45)</f>
        <v>0</v>
      </c>
      <c r="E46" s="289">
        <f t="shared" si="1"/>
        <v>0</v>
      </c>
      <c r="F46" s="290">
        <f t="shared" si="1"/>
        <v>0</v>
      </c>
      <c r="G46" s="290">
        <f t="shared" si="1"/>
        <v>0</v>
      </c>
      <c r="H46" s="288">
        <f t="shared" si="1"/>
        <v>0</v>
      </c>
      <c r="I46" s="289">
        <f t="shared" si="1"/>
        <v>0</v>
      </c>
      <c r="J46" s="290">
        <f t="shared" si="1"/>
        <v>0</v>
      </c>
      <c r="K46" s="290">
        <f t="shared" si="1"/>
        <v>0</v>
      </c>
      <c r="L46" s="288">
        <f t="shared" si="1"/>
        <v>0</v>
      </c>
      <c r="M46" s="289">
        <f t="shared" si="1"/>
        <v>0</v>
      </c>
      <c r="N46" s="290">
        <f t="shared" si="1"/>
        <v>0</v>
      </c>
      <c r="O46" s="290">
        <f t="shared" si="1"/>
        <v>0</v>
      </c>
      <c r="P46" s="288">
        <f t="shared" si="1"/>
        <v>0</v>
      </c>
      <c r="Q46" s="289">
        <f t="shared" si="1"/>
        <v>0</v>
      </c>
      <c r="R46" s="288">
        <f t="shared" si="1"/>
        <v>0</v>
      </c>
    </row>
  </sheetData>
  <sheetProtection algorithmName="SHA-512" hashValue="fajWOGcgdT4TT+CfZzS9JZtwt+G6DzSj8NHsu/peKiSOhtc+nmWN5I2L2wW0BL48lC3QvNlBfHBvjBs7r6OBKQ==" saltValue="lxKFh4SxYceyFVkPyi/WoA==" spinCount="100000" sheet="1" objects="1" scenarios="1"/>
  <mergeCells count="10">
    <mergeCell ref="P7:P8"/>
    <mergeCell ref="E5:H6"/>
    <mergeCell ref="I5:L6"/>
    <mergeCell ref="M5:P6"/>
    <mergeCell ref="B2:C3"/>
    <mergeCell ref="E7:E8"/>
    <mergeCell ref="H7:H8"/>
    <mergeCell ref="I7:I8"/>
    <mergeCell ref="L7:L8"/>
    <mergeCell ref="M7:M8"/>
  </mergeCells>
  <phoneticPr fontId="24"/>
  <printOptions verticalCentered="1"/>
  <pageMargins left="0.39370078740157499" right="0.39370078740157499" top="0.59055118110236204" bottom="0.39370078740157499" header="0.196850393700787" footer="0.196850393700787"/>
  <pageSetup paperSize="9" scale="73"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CF0EF-D297-4AB8-8A2E-B4FA5B33A9C6}">
  <sheetPr>
    <pageSetUpPr fitToPage="1"/>
  </sheetPr>
  <dimension ref="B1:CD58"/>
  <sheetViews>
    <sheetView topLeftCell="A27" zoomScale="80" zoomScaleNormal="80" workbookViewId="0">
      <selection activeCell="V46" sqref="V46:X52"/>
    </sheetView>
  </sheetViews>
  <sheetFormatPr defaultColWidth="3.1640625" defaultRowHeight="14.25" customHeight="1"/>
  <cols>
    <col min="1" max="16384" width="3.1640625" style="157"/>
  </cols>
  <sheetData>
    <row r="1" spans="2:76" ht="7.5" customHeight="1"/>
    <row r="2" spans="2:76" ht="30" customHeight="1">
      <c r="B2" s="557" t="s">
        <v>556</v>
      </c>
      <c r="C2" s="558"/>
      <c r="D2" s="558"/>
      <c r="E2" s="558"/>
      <c r="F2" s="558"/>
      <c r="G2" s="558"/>
      <c r="H2" s="558"/>
      <c r="I2" s="558"/>
      <c r="J2" s="558"/>
      <c r="K2" s="558"/>
      <c r="L2" s="558"/>
      <c r="M2" s="558"/>
      <c r="N2" s="559"/>
    </row>
    <row r="3" spans="2:76" ht="7.5" customHeight="1">
      <c r="B3" s="356"/>
      <c r="C3" s="356"/>
      <c r="D3" s="355"/>
      <c r="E3" s="355"/>
      <c r="F3" s="355"/>
      <c r="G3" s="355"/>
      <c r="H3" s="355"/>
      <c r="I3" s="355"/>
      <c r="J3" s="355"/>
      <c r="K3" s="355"/>
      <c r="L3" s="355"/>
      <c r="M3" s="355"/>
    </row>
    <row r="4" spans="2:76" ht="14.25" customHeight="1">
      <c r="B4" s="151" t="s">
        <v>555</v>
      </c>
      <c r="C4" s="151"/>
      <c r="D4" s="355"/>
      <c r="E4" s="355"/>
      <c r="F4" s="355"/>
      <c r="G4" s="355"/>
      <c r="H4" s="355"/>
      <c r="I4" s="355"/>
      <c r="J4" s="355"/>
      <c r="K4" s="355"/>
      <c r="L4" s="355"/>
      <c r="M4" s="355"/>
    </row>
    <row r="6" spans="2:76" ht="14.25" customHeight="1" thickBot="1"/>
    <row r="7" spans="2:76" ht="14.25" customHeight="1">
      <c r="B7" s="562" t="s">
        <v>554</v>
      </c>
      <c r="C7" s="563"/>
      <c r="D7" s="563"/>
      <c r="E7" s="563"/>
      <c r="F7" s="563"/>
      <c r="G7" s="563"/>
      <c r="H7" s="563"/>
      <c r="I7" s="563"/>
      <c r="J7" s="563"/>
      <c r="K7" s="563"/>
      <c r="L7" s="564"/>
      <c r="M7" s="352"/>
      <c r="N7" s="352"/>
      <c r="O7" s="352"/>
      <c r="P7" s="352"/>
      <c r="Q7" s="352"/>
      <c r="R7" s="352"/>
      <c r="S7" s="352"/>
      <c r="T7" s="352"/>
      <c r="U7" s="352"/>
      <c r="V7" s="352"/>
      <c r="W7" s="352"/>
      <c r="X7" s="352"/>
      <c r="Y7" s="352"/>
      <c r="Z7" s="352"/>
      <c r="AA7" s="352"/>
      <c r="AB7" s="352"/>
      <c r="AC7" s="352"/>
      <c r="AD7" s="352"/>
      <c r="AE7" s="352"/>
      <c r="AF7" s="352"/>
      <c r="AG7" s="352"/>
      <c r="AH7" s="352"/>
      <c r="AI7" s="352"/>
      <c r="AJ7" s="352"/>
      <c r="AK7" s="352"/>
      <c r="AL7" s="352"/>
      <c r="AM7" s="352"/>
      <c r="AN7" s="352"/>
      <c r="AO7" s="352"/>
      <c r="AP7" s="352"/>
      <c r="AQ7" s="352"/>
      <c r="AR7" s="352"/>
      <c r="AS7" s="352"/>
      <c r="AT7" s="352"/>
      <c r="AU7" s="352"/>
      <c r="AV7" s="352"/>
      <c r="AW7" s="352"/>
      <c r="AX7" s="352"/>
      <c r="AY7" s="352"/>
      <c r="AZ7" s="352"/>
      <c r="BA7" s="352"/>
      <c r="BB7" s="352"/>
      <c r="BC7" s="352"/>
      <c r="BD7" s="352"/>
      <c r="BE7" s="351"/>
      <c r="BF7" s="344"/>
      <c r="BG7" s="344"/>
      <c r="BH7" s="344"/>
      <c r="BI7" s="344"/>
      <c r="BJ7" s="344"/>
      <c r="BK7" s="344"/>
      <c r="BL7" s="344"/>
      <c r="BM7" s="344"/>
      <c r="BN7" s="344"/>
    </row>
    <row r="8" spans="2:76" ht="14.25" customHeight="1">
      <c r="B8" s="565"/>
      <c r="C8" s="566"/>
      <c r="D8" s="566"/>
      <c r="E8" s="566"/>
      <c r="F8" s="566"/>
      <c r="G8" s="566"/>
      <c r="H8" s="566"/>
      <c r="I8" s="566"/>
      <c r="J8" s="566"/>
      <c r="K8" s="566"/>
      <c r="L8" s="567"/>
      <c r="BE8" s="343"/>
      <c r="BF8" s="344"/>
      <c r="BG8" s="344"/>
      <c r="BH8" s="344"/>
      <c r="BI8" s="344"/>
      <c r="BJ8" s="344"/>
      <c r="BK8" s="344"/>
      <c r="BL8" s="344"/>
      <c r="BM8" s="344"/>
      <c r="BN8" s="344"/>
    </row>
    <row r="9" spans="2:76" ht="14.25" customHeight="1">
      <c r="B9" s="345"/>
      <c r="BE9" s="343"/>
      <c r="BF9" s="344"/>
      <c r="BG9" s="344"/>
      <c r="BH9" s="344"/>
      <c r="BI9" s="344"/>
      <c r="BJ9" s="344"/>
      <c r="BK9" s="344"/>
      <c r="BL9" s="344"/>
      <c r="BM9" s="344"/>
      <c r="BN9" s="344"/>
    </row>
    <row r="10" spans="2:76" ht="14.25" customHeight="1">
      <c r="B10" s="345"/>
      <c r="BE10" s="343"/>
      <c r="BF10" s="344"/>
      <c r="BG10" s="344"/>
      <c r="BH10" s="344"/>
      <c r="BI10" s="344"/>
      <c r="BJ10" s="344"/>
      <c r="BK10" s="344"/>
      <c r="BL10" s="344"/>
      <c r="BM10" s="344"/>
      <c r="BN10" s="344"/>
    </row>
    <row r="11" spans="2:76" ht="14.25" customHeight="1">
      <c r="B11" s="345"/>
      <c r="BE11" s="343"/>
      <c r="BF11" s="344"/>
      <c r="BG11" s="344"/>
      <c r="BH11" s="344"/>
      <c r="BI11" s="344"/>
      <c r="BJ11" s="344"/>
      <c r="BK11" s="344"/>
      <c r="BL11" s="344"/>
      <c r="BM11" s="344"/>
      <c r="BN11" s="344"/>
    </row>
    <row r="12" spans="2:76" ht="14.25" customHeight="1" thickBot="1">
      <c r="B12" s="345"/>
      <c r="BE12" s="343"/>
      <c r="BF12" s="344"/>
      <c r="BG12" s="344"/>
      <c r="BH12" s="344"/>
      <c r="BI12" s="344"/>
      <c r="BJ12" s="344"/>
      <c r="BK12" s="344"/>
      <c r="BL12" s="344"/>
      <c r="BM12" s="344"/>
      <c r="BN12" s="344"/>
    </row>
    <row r="13" spans="2:76" ht="14.25" customHeight="1">
      <c r="B13" s="345"/>
      <c r="D13" s="560">
        <f>波及効果計算!D51</f>
        <v>0</v>
      </c>
      <c r="E13" s="560"/>
      <c r="F13" s="560"/>
      <c r="G13" s="157" t="s">
        <v>532</v>
      </c>
      <c r="P13" s="560">
        <f>波及効果計算!BY51</f>
        <v>0</v>
      </c>
      <c r="Q13" s="560"/>
      <c r="R13" s="560"/>
      <c r="S13" s="157" t="s">
        <v>532</v>
      </c>
      <c r="AB13" s="560">
        <f>波及効果計算!CA51</f>
        <v>0</v>
      </c>
      <c r="AC13" s="560"/>
      <c r="AD13" s="560"/>
      <c r="AE13" s="157" t="s">
        <v>532</v>
      </c>
      <c r="AN13" s="560">
        <f>波及効果計算!DM51</f>
        <v>0</v>
      </c>
      <c r="AO13" s="560"/>
      <c r="AP13" s="560"/>
      <c r="AQ13" s="157" t="s">
        <v>532</v>
      </c>
      <c r="AZ13" s="560">
        <f>波及効果計算!DO51</f>
        <v>0</v>
      </c>
      <c r="BA13" s="560"/>
      <c r="BB13" s="560"/>
      <c r="BC13" s="157" t="s">
        <v>532</v>
      </c>
      <c r="BE13" s="343"/>
      <c r="BF13" s="344"/>
      <c r="BG13" s="344"/>
      <c r="BH13" s="344"/>
      <c r="BI13" s="344"/>
      <c r="BK13" s="562" t="s">
        <v>314</v>
      </c>
      <c r="BL13" s="563"/>
      <c r="BM13" s="563"/>
      <c r="BN13" s="563"/>
      <c r="BO13" s="563"/>
      <c r="BP13" s="563"/>
      <c r="BQ13" s="563"/>
      <c r="BR13" s="637"/>
      <c r="BS13" s="627" t="s">
        <v>553</v>
      </c>
      <c r="BT13" s="627"/>
      <c r="BU13" s="627"/>
      <c r="BV13" s="627"/>
      <c r="BW13" s="627"/>
      <c r="BX13" s="627"/>
    </row>
    <row r="14" spans="2:76" ht="14.25" customHeight="1" thickBot="1">
      <c r="B14" s="345"/>
      <c r="D14" s="561" t="s">
        <v>505</v>
      </c>
      <c r="E14" s="561"/>
      <c r="F14" s="561"/>
      <c r="J14" s="561" t="s">
        <v>552</v>
      </c>
      <c r="K14" s="561"/>
      <c r="L14" s="561"/>
      <c r="P14" s="556" t="s">
        <v>501</v>
      </c>
      <c r="Q14" s="556"/>
      <c r="R14" s="556"/>
      <c r="V14" s="561" t="s">
        <v>500</v>
      </c>
      <c r="W14" s="561"/>
      <c r="X14" s="561"/>
      <c r="AB14" s="556" t="s">
        <v>499</v>
      </c>
      <c r="AC14" s="556"/>
      <c r="AD14" s="556"/>
      <c r="AH14" s="561" t="s">
        <v>498</v>
      </c>
      <c r="AI14" s="561"/>
      <c r="AJ14" s="561"/>
      <c r="AN14" s="561" t="s">
        <v>497</v>
      </c>
      <c r="AO14" s="561"/>
      <c r="AP14" s="561"/>
      <c r="AT14" s="561" t="s">
        <v>496</v>
      </c>
      <c r="AU14" s="561"/>
      <c r="AV14" s="561"/>
      <c r="AZ14" s="556" t="s">
        <v>495</v>
      </c>
      <c r="BA14" s="556"/>
      <c r="BB14" s="556"/>
      <c r="BC14" s="353"/>
      <c r="BD14" s="353"/>
      <c r="BE14" s="354"/>
      <c r="BK14" s="565"/>
      <c r="BL14" s="566"/>
      <c r="BM14" s="566"/>
      <c r="BN14" s="566"/>
      <c r="BO14" s="566"/>
      <c r="BP14" s="566"/>
      <c r="BQ14" s="566"/>
      <c r="BR14" s="638"/>
      <c r="BS14" s="627"/>
      <c r="BT14" s="627"/>
      <c r="BU14" s="627"/>
      <c r="BV14" s="627"/>
      <c r="BW14" s="627"/>
      <c r="BX14" s="627"/>
    </row>
    <row r="15" spans="2:76" ht="14.25" customHeight="1" thickTop="1">
      <c r="B15" s="345"/>
      <c r="D15" s="606" t="s">
        <v>551</v>
      </c>
      <c r="E15" s="607"/>
      <c r="F15" s="608"/>
      <c r="J15" s="586" t="s">
        <v>550</v>
      </c>
      <c r="K15" s="578"/>
      <c r="L15" s="579"/>
      <c r="P15" s="568" t="s">
        <v>549</v>
      </c>
      <c r="Q15" s="591"/>
      <c r="R15" s="592"/>
      <c r="V15" s="586" t="s">
        <v>527</v>
      </c>
      <c r="W15" s="587"/>
      <c r="X15" s="588"/>
      <c r="AB15" s="568" t="s">
        <v>548</v>
      </c>
      <c r="AC15" s="591"/>
      <c r="AD15" s="592"/>
      <c r="AH15" s="577" t="s">
        <v>525</v>
      </c>
      <c r="AI15" s="578"/>
      <c r="AJ15" s="579"/>
      <c r="AN15" s="606" t="s">
        <v>547</v>
      </c>
      <c r="AO15" s="607"/>
      <c r="AP15" s="608"/>
      <c r="AT15" s="586" t="s">
        <v>546</v>
      </c>
      <c r="AU15" s="587"/>
      <c r="AV15" s="588"/>
      <c r="AZ15" s="568" t="s">
        <v>545</v>
      </c>
      <c r="BA15" s="569"/>
      <c r="BB15" s="570"/>
      <c r="BC15" s="344"/>
      <c r="BD15" s="344"/>
      <c r="BE15" s="347"/>
      <c r="BK15" s="345"/>
      <c r="BR15" s="343"/>
    </row>
    <row r="16" spans="2:76" ht="14.25" customHeight="1">
      <c r="B16" s="345"/>
      <c r="D16" s="609"/>
      <c r="E16" s="610"/>
      <c r="F16" s="611"/>
      <c r="J16" s="580"/>
      <c r="K16" s="581"/>
      <c r="L16" s="582"/>
      <c r="P16" s="593"/>
      <c r="Q16" s="581"/>
      <c r="R16" s="594"/>
      <c r="V16" s="589"/>
      <c r="W16" s="572"/>
      <c r="X16" s="590"/>
      <c r="AB16" s="593"/>
      <c r="AC16" s="581"/>
      <c r="AD16" s="594"/>
      <c r="AH16" s="580"/>
      <c r="AI16" s="581"/>
      <c r="AJ16" s="582"/>
      <c r="AN16" s="609"/>
      <c r="AO16" s="610"/>
      <c r="AP16" s="611"/>
      <c r="AT16" s="589"/>
      <c r="AU16" s="572"/>
      <c r="AV16" s="590"/>
      <c r="AZ16" s="571"/>
      <c r="BA16" s="572"/>
      <c r="BB16" s="573"/>
      <c r="BC16" s="344"/>
      <c r="BD16" s="344"/>
      <c r="BE16" s="347"/>
      <c r="BK16" s="345"/>
      <c r="BM16" s="560">
        <f>波及効果計算!DW51</f>
        <v>0</v>
      </c>
      <c r="BN16" s="560"/>
      <c r="BO16" s="560"/>
      <c r="BP16" s="157" t="s">
        <v>532</v>
      </c>
      <c r="BR16" s="343"/>
    </row>
    <row r="17" spans="2:82" ht="14.25" customHeight="1" thickBot="1">
      <c r="B17" s="345"/>
      <c r="D17" s="609"/>
      <c r="E17" s="610"/>
      <c r="F17" s="611"/>
      <c r="J17" s="580"/>
      <c r="K17" s="581"/>
      <c r="L17" s="582"/>
      <c r="P17" s="593"/>
      <c r="Q17" s="581"/>
      <c r="R17" s="594"/>
      <c r="V17" s="589"/>
      <c r="W17" s="572"/>
      <c r="X17" s="590"/>
      <c r="AB17" s="593"/>
      <c r="AC17" s="581"/>
      <c r="AD17" s="594"/>
      <c r="AH17" s="580"/>
      <c r="AI17" s="581"/>
      <c r="AJ17" s="582"/>
      <c r="AN17" s="609"/>
      <c r="AO17" s="610"/>
      <c r="AP17" s="611"/>
      <c r="AT17" s="589"/>
      <c r="AU17" s="572"/>
      <c r="AV17" s="590"/>
      <c r="AZ17" s="571"/>
      <c r="BA17" s="572"/>
      <c r="BB17" s="573"/>
      <c r="BC17" s="344"/>
      <c r="BD17" s="344"/>
      <c r="BE17" s="347"/>
      <c r="BK17" s="345"/>
      <c r="BM17" s="561" t="s">
        <v>487</v>
      </c>
      <c r="BN17" s="561"/>
      <c r="BO17" s="561"/>
      <c r="BP17" s="353"/>
      <c r="BQ17" s="353"/>
      <c r="BR17" s="354"/>
      <c r="BT17" s="353"/>
      <c r="BV17" s="561" t="s">
        <v>486</v>
      </c>
      <c r="BW17" s="561"/>
      <c r="BX17" s="561"/>
      <c r="CB17" s="561" t="s">
        <v>544</v>
      </c>
      <c r="CC17" s="561"/>
      <c r="CD17" s="561"/>
    </row>
    <row r="18" spans="2:82" ht="14.25" customHeight="1" thickTop="1">
      <c r="B18" s="345"/>
      <c r="D18" s="609"/>
      <c r="E18" s="610"/>
      <c r="F18" s="611"/>
      <c r="J18" s="580"/>
      <c r="K18" s="581"/>
      <c r="L18" s="582"/>
      <c r="P18" s="593"/>
      <c r="Q18" s="581"/>
      <c r="R18" s="594"/>
      <c r="V18" s="589"/>
      <c r="W18" s="572"/>
      <c r="X18" s="590"/>
      <c r="AB18" s="593"/>
      <c r="AC18" s="581"/>
      <c r="AD18" s="594"/>
      <c r="AH18" s="580"/>
      <c r="AI18" s="581"/>
      <c r="AJ18" s="582"/>
      <c r="AN18" s="609"/>
      <c r="AO18" s="610"/>
      <c r="AP18" s="611"/>
      <c r="AT18" s="589"/>
      <c r="AU18" s="572"/>
      <c r="AV18" s="590"/>
      <c r="AZ18" s="571"/>
      <c r="BA18" s="572"/>
      <c r="BB18" s="573"/>
      <c r="BC18" s="344"/>
      <c r="BD18" s="344"/>
      <c r="BE18" s="347"/>
      <c r="BK18" s="345"/>
      <c r="BM18" s="628" t="s">
        <v>543</v>
      </c>
      <c r="BN18" s="629"/>
      <c r="BO18" s="630"/>
      <c r="BP18" s="344"/>
      <c r="BQ18" s="344"/>
      <c r="BR18" s="349"/>
      <c r="BT18" s="350"/>
      <c r="BV18" s="577" t="s">
        <v>324</v>
      </c>
      <c r="BW18" s="578"/>
      <c r="BX18" s="579"/>
      <c r="CB18" s="568" t="s">
        <v>542</v>
      </c>
      <c r="CC18" s="591"/>
      <c r="CD18" s="592"/>
    </row>
    <row r="19" spans="2:82" ht="14.25" customHeight="1" thickBot="1">
      <c r="B19" s="345"/>
      <c r="D19" s="609"/>
      <c r="E19" s="610"/>
      <c r="F19" s="611"/>
      <c r="J19" s="580"/>
      <c r="K19" s="581"/>
      <c r="L19" s="582"/>
      <c r="P19" s="593"/>
      <c r="Q19" s="581"/>
      <c r="R19" s="594"/>
      <c r="V19" s="589"/>
      <c r="W19" s="572"/>
      <c r="X19" s="590"/>
      <c r="AB19" s="593"/>
      <c r="AC19" s="581"/>
      <c r="AD19" s="594"/>
      <c r="AH19" s="580"/>
      <c r="AI19" s="581"/>
      <c r="AJ19" s="582"/>
      <c r="AN19" s="609"/>
      <c r="AO19" s="610"/>
      <c r="AP19" s="611"/>
      <c r="AT19" s="598"/>
      <c r="AU19" s="599"/>
      <c r="AV19" s="600"/>
      <c r="AZ19" s="574"/>
      <c r="BA19" s="575"/>
      <c r="BB19" s="576"/>
      <c r="BC19" s="344"/>
      <c r="BD19" s="344"/>
      <c r="BE19" s="347"/>
      <c r="BK19" s="345"/>
      <c r="BM19" s="631"/>
      <c r="BN19" s="632"/>
      <c r="BO19" s="633"/>
      <c r="BP19" s="344"/>
      <c r="BQ19" s="344"/>
      <c r="BR19" s="349"/>
      <c r="BT19" s="350"/>
      <c r="BV19" s="580"/>
      <c r="BW19" s="581"/>
      <c r="BX19" s="582"/>
      <c r="CB19" s="593"/>
      <c r="CC19" s="581"/>
      <c r="CD19" s="594"/>
    </row>
    <row r="20" spans="2:82" ht="14.25" customHeight="1" thickTop="1">
      <c r="B20" s="345"/>
      <c r="D20" s="609"/>
      <c r="E20" s="610"/>
      <c r="F20" s="611"/>
      <c r="J20" s="580"/>
      <c r="K20" s="581"/>
      <c r="L20" s="582"/>
      <c r="P20" s="593"/>
      <c r="Q20" s="581"/>
      <c r="R20" s="594"/>
      <c r="V20" s="589"/>
      <c r="W20" s="572"/>
      <c r="X20" s="590"/>
      <c r="AB20" s="593"/>
      <c r="AC20" s="581"/>
      <c r="AD20" s="594"/>
      <c r="AH20" s="580"/>
      <c r="AI20" s="581"/>
      <c r="AJ20" s="582"/>
      <c r="AN20" s="609"/>
      <c r="AO20" s="610"/>
      <c r="AP20" s="611"/>
      <c r="BC20" s="344"/>
      <c r="BD20" s="344"/>
      <c r="BE20" s="347"/>
      <c r="BK20" s="345"/>
      <c r="BM20" s="631"/>
      <c r="BN20" s="632"/>
      <c r="BO20" s="633"/>
      <c r="BP20" s="344"/>
      <c r="BQ20" s="344"/>
      <c r="BR20" s="349"/>
      <c r="BT20" s="350"/>
      <c r="BV20" s="580"/>
      <c r="BW20" s="581"/>
      <c r="BX20" s="582"/>
      <c r="CB20" s="593"/>
      <c r="CC20" s="581"/>
      <c r="CD20" s="594"/>
    </row>
    <row r="21" spans="2:82" ht="14.25" customHeight="1" thickBot="1">
      <c r="B21" s="345"/>
      <c r="D21" s="609"/>
      <c r="E21" s="610"/>
      <c r="F21" s="611"/>
      <c r="J21" s="580"/>
      <c r="K21" s="581"/>
      <c r="L21" s="582"/>
      <c r="P21" s="593"/>
      <c r="Q21" s="581"/>
      <c r="R21" s="594"/>
      <c r="V21" s="589"/>
      <c r="W21" s="572"/>
      <c r="X21" s="590"/>
      <c r="AB21" s="595"/>
      <c r="AC21" s="596"/>
      <c r="AD21" s="597"/>
      <c r="AH21" s="580"/>
      <c r="AI21" s="581"/>
      <c r="AJ21" s="582"/>
      <c r="AN21" s="609"/>
      <c r="AO21" s="610"/>
      <c r="AP21" s="611"/>
      <c r="BC21" s="344"/>
      <c r="BD21" s="344"/>
      <c r="BE21" s="347"/>
      <c r="BK21" s="345"/>
      <c r="BM21" s="631"/>
      <c r="BN21" s="632"/>
      <c r="BO21" s="633"/>
      <c r="BP21" s="344"/>
      <c r="BQ21" s="344"/>
      <c r="BR21" s="349"/>
      <c r="BT21" s="350"/>
      <c r="BV21" s="580"/>
      <c r="BW21" s="581"/>
      <c r="BX21" s="582"/>
      <c r="CB21" s="593"/>
      <c r="CC21" s="581"/>
      <c r="CD21" s="594"/>
    </row>
    <row r="22" spans="2:82" ht="14.25" customHeight="1" thickTop="1">
      <c r="B22" s="345"/>
      <c r="D22" s="609"/>
      <c r="E22" s="610"/>
      <c r="F22" s="611"/>
      <c r="J22" s="580"/>
      <c r="K22" s="581"/>
      <c r="L22" s="582"/>
      <c r="P22" s="593"/>
      <c r="Q22" s="581"/>
      <c r="R22" s="594"/>
      <c r="V22" s="346"/>
      <c r="W22" s="346"/>
      <c r="X22" s="346"/>
      <c r="AB22" s="601" t="s">
        <v>522</v>
      </c>
      <c r="AC22" s="556"/>
      <c r="AD22" s="602"/>
      <c r="AH22" s="580"/>
      <c r="AI22" s="581"/>
      <c r="AJ22" s="582"/>
      <c r="AN22" s="609"/>
      <c r="AO22" s="610"/>
      <c r="AP22" s="611"/>
      <c r="BC22" s="344"/>
      <c r="BD22" s="344"/>
      <c r="BE22" s="347"/>
      <c r="BK22" s="345"/>
      <c r="BM22" s="631"/>
      <c r="BN22" s="632"/>
      <c r="BO22" s="633"/>
      <c r="BP22" s="344"/>
      <c r="BQ22" s="344"/>
      <c r="BR22" s="349"/>
      <c r="BT22" s="350"/>
      <c r="BV22" s="580"/>
      <c r="BW22" s="581"/>
      <c r="BX22" s="582"/>
      <c r="CB22" s="593"/>
      <c r="CC22" s="581"/>
      <c r="CD22" s="594"/>
    </row>
    <row r="23" spans="2:82" ht="14.25" customHeight="1" thickBot="1">
      <c r="B23" s="345"/>
      <c r="D23" s="609"/>
      <c r="E23" s="610"/>
      <c r="F23" s="611"/>
      <c r="J23" s="580"/>
      <c r="K23" s="581"/>
      <c r="L23" s="582"/>
      <c r="P23" s="593"/>
      <c r="Q23" s="581"/>
      <c r="R23" s="594"/>
      <c r="V23" s="344"/>
      <c r="W23" s="344"/>
      <c r="X23" s="344"/>
      <c r="AB23" s="601"/>
      <c r="AC23" s="556"/>
      <c r="AD23" s="602"/>
      <c r="AH23" s="583"/>
      <c r="AI23" s="584"/>
      <c r="AJ23" s="585"/>
      <c r="AN23" s="612"/>
      <c r="AO23" s="613"/>
      <c r="AP23" s="614"/>
      <c r="AZ23" s="560">
        <f>波及効果計算!DP51</f>
        <v>0</v>
      </c>
      <c r="BA23" s="560"/>
      <c r="BB23" s="560"/>
      <c r="BC23" s="157" t="s">
        <v>532</v>
      </c>
      <c r="BD23" s="344"/>
      <c r="BE23" s="347"/>
      <c r="BK23" s="345"/>
      <c r="BM23" s="631"/>
      <c r="BN23" s="632"/>
      <c r="BO23" s="633"/>
      <c r="BP23" s="344"/>
      <c r="BQ23" s="344"/>
      <c r="BR23" s="349"/>
      <c r="BT23" s="350"/>
      <c r="BV23" s="580"/>
      <c r="BW23" s="581"/>
      <c r="BX23" s="582"/>
      <c r="CB23" s="593"/>
      <c r="CC23" s="581"/>
      <c r="CD23" s="594"/>
    </row>
    <row r="24" spans="2:82" ht="14.25" customHeight="1" thickTop="1" thickBot="1">
      <c r="B24" s="345"/>
      <c r="D24" s="609"/>
      <c r="E24" s="610"/>
      <c r="F24" s="611"/>
      <c r="J24" s="580"/>
      <c r="K24" s="581"/>
      <c r="L24" s="582"/>
      <c r="P24" s="595"/>
      <c r="Q24" s="596"/>
      <c r="R24" s="597"/>
      <c r="V24" s="344"/>
      <c r="W24" s="344"/>
      <c r="X24" s="344"/>
      <c r="AB24" s="603"/>
      <c r="AC24" s="604"/>
      <c r="AD24" s="605"/>
      <c r="AZ24" s="556" t="s">
        <v>494</v>
      </c>
      <c r="BA24" s="556"/>
      <c r="BB24" s="556"/>
      <c r="BC24" s="344"/>
      <c r="BD24" s="344"/>
      <c r="BE24" s="347"/>
      <c r="BK24" s="345"/>
      <c r="BM24" s="631"/>
      <c r="BN24" s="632"/>
      <c r="BO24" s="633"/>
      <c r="BP24" s="344"/>
      <c r="BQ24" s="344"/>
      <c r="BR24" s="349"/>
      <c r="BT24" s="350"/>
      <c r="BV24" s="580"/>
      <c r="BW24" s="581"/>
      <c r="BX24" s="582"/>
      <c r="CB24" s="593"/>
      <c r="CC24" s="581"/>
      <c r="CD24" s="594"/>
    </row>
    <row r="25" spans="2:82" ht="14.25" customHeight="1" thickTop="1">
      <c r="B25" s="345"/>
      <c r="D25" s="609"/>
      <c r="E25" s="610"/>
      <c r="F25" s="611"/>
      <c r="J25" s="580"/>
      <c r="K25" s="581"/>
      <c r="L25" s="582"/>
      <c r="AZ25" s="568" t="s">
        <v>530</v>
      </c>
      <c r="BA25" s="569"/>
      <c r="BB25" s="570"/>
      <c r="BC25" s="344"/>
      <c r="BD25" s="344"/>
      <c r="BE25" s="347"/>
      <c r="BK25" s="345"/>
      <c r="BM25" s="631"/>
      <c r="BN25" s="632"/>
      <c r="BO25" s="633"/>
      <c r="BP25" s="344"/>
      <c r="BQ25" s="344"/>
      <c r="BR25" s="349"/>
      <c r="BT25" s="350"/>
      <c r="BV25" s="580"/>
      <c r="BW25" s="581"/>
      <c r="BX25" s="582"/>
      <c r="CB25" s="593"/>
      <c r="CC25" s="581"/>
      <c r="CD25" s="594"/>
    </row>
    <row r="26" spans="2:82" ht="14.25" customHeight="1" thickBot="1">
      <c r="B26" s="345"/>
      <c r="D26" s="609"/>
      <c r="E26" s="610"/>
      <c r="F26" s="611"/>
      <c r="J26" s="580"/>
      <c r="K26" s="581"/>
      <c r="L26" s="582"/>
      <c r="P26" s="560">
        <f>波及効果計算!BX51</f>
        <v>0</v>
      </c>
      <c r="Q26" s="560"/>
      <c r="R26" s="560"/>
      <c r="S26" s="157" t="s">
        <v>532</v>
      </c>
      <c r="AZ26" s="571"/>
      <c r="BA26" s="572"/>
      <c r="BB26" s="573"/>
      <c r="BC26" s="344"/>
      <c r="BD26" s="344"/>
      <c r="BE26" s="347"/>
      <c r="BK26" s="345"/>
      <c r="BM26" s="631"/>
      <c r="BN26" s="632"/>
      <c r="BO26" s="633"/>
      <c r="BP26" s="344"/>
      <c r="BQ26" s="344"/>
      <c r="BR26" s="349"/>
      <c r="BT26" s="350"/>
      <c r="BV26" s="583"/>
      <c r="BW26" s="584"/>
      <c r="BX26" s="585"/>
      <c r="CB26" s="595"/>
      <c r="CC26" s="596"/>
      <c r="CD26" s="597"/>
    </row>
    <row r="27" spans="2:82" ht="14.25" customHeight="1" thickTop="1" thickBot="1">
      <c r="B27" s="345"/>
      <c r="D27" s="609"/>
      <c r="E27" s="610"/>
      <c r="F27" s="611"/>
      <c r="J27" s="580"/>
      <c r="K27" s="581"/>
      <c r="L27" s="582"/>
      <c r="P27" s="556" t="s">
        <v>502</v>
      </c>
      <c r="Q27" s="556"/>
      <c r="R27" s="556"/>
      <c r="AZ27" s="571"/>
      <c r="BA27" s="572"/>
      <c r="BB27" s="573"/>
      <c r="BC27" s="344"/>
      <c r="BD27" s="344"/>
      <c r="BE27" s="347"/>
      <c r="BK27" s="345"/>
      <c r="BM27" s="631"/>
      <c r="BN27" s="632"/>
      <c r="BO27" s="633"/>
      <c r="BP27" s="344"/>
      <c r="BQ27" s="344"/>
      <c r="BR27" s="349"/>
      <c r="BT27" s="350"/>
    </row>
    <row r="28" spans="2:82" ht="14.25" customHeight="1" thickTop="1" thickBot="1">
      <c r="B28" s="345"/>
      <c r="D28" s="609"/>
      <c r="E28" s="610"/>
      <c r="F28" s="611"/>
      <c r="J28" s="580"/>
      <c r="K28" s="581"/>
      <c r="L28" s="582"/>
      <c r="P28" s="568" t="s">
        <v>541</v>
      </c>
      <c r="Q28" s="569"/>
      <c r="R28" s="570"/>
      <c r="AZ28" s="571"/>
      <c r="BA28" s="572"/>
      <c r="BB28" s="573"/>
      <c r="BC28" s="344"/>
      <c r="BD28" s="344"/>
      <c r="BE28" s="347"/>
      <c r="BK28" s="345"/>
      <c r="BM28" s="631"/>
      <c r="BN28" s="632"/>
      <c r="BO28" s="633"/>
      <c r="BP28" s="344"/>
      <c r="BQ28" s="344"/>
      <c r="BR28" s="349"/>
      <c r="BT28" s="353"/>
      <c r="BV28" s="561" t="s">
        <v>481</v>
      </c>
      <c r="BW28" s="561"/>
      <c r="BX28" s="561"/>
      <c r="CB28" s="561" t="s">
        <v>540</v>
      </c>
      <c r="CC28" s="561"/>
      <c r="CD28" s="561"/>
    </row>
    <row r="29" spans="2:82" ht="14.25" customHeight="1" thickTop="1">
      <c r="B29" s="345"/>
      <c r="D29" s="609"/>
      <c r="E29" s="610"/>
      <c r="F29" s="611"/>
      <c r="J29" s="580"/>
      <c r="K29" s="581"/>
      <c r="L29" s="582"/>
      <c r="P29" s="571"/>
      <c r="Q29" s="572"/>
      <c r="R29" s="573"/>
      <c r="AZ29" s="571"/>
      <c r="BA29" s="572"/>
      <c r="BB29" s="573"/>
      <c r="BC29" s="344"/>
      <c r="BD29" s="344"/>
      <c r="BE29" s="347"/>
      <c r="BK29" s="345"/>
      <c r="BM29" s="631"/>
      <c r="BN29" s="632"/>
      <c r="BO29" s="633"/>
      <c r="BP29" s="344"/>
      <c r="BQ29" s="344"/>
      <c r="BR29" s="349"/>
      <c r="BT29" s="350"/>
      <c r="BV29" s="577" t="s">
        <v>325</v>
      </c>
      <c r="BW29" s="578"/>
      <c r="BX29" s="579"/>
      <c r="CB29" s="568" t="s">
        <v>539</v>
      </c>
      <c r="CC29" s="591"/>
      <c r="CD29" s="592"/>
    </row>
    <row r="30" spans="2:82" ht="14.25" customHeight="1">
      <c r="B30" s="345"/>
      <c r="D30" s="609"/>
      <c r="E30" s="610"/>
      <c r="F30" s="611"/>
      <c r="J30" s="580"/>
      <c r="K30" s="581"/>
      <c r="L30" s="582"/>
      <c r="P30" s="571"/>
      <c r="Q30" s="572"/>
      <c r="R30" s="573"/>
      <c r="AZ30" s="571"/>
      <c r="BA30" s="572"/>
      <c r="BB30" s="573"/>
      <c r="BC30" s="344"/>
      <c r="BD30" s="344"/>
      <c r="BE30" s="347"/>
      <c r="BK30" s="345"/>
      <c r="BM30" s="631"/>
      <c r="BN30" s="632"/>
      <c r="BO30" s="633"/>
      <c r="BP30" s="344"/>
      <c r="BQ30" s="344"/>
      <c r="BR30" s="349"/>
      <c r="BT30" s="350"/>
      <c r="BV30" s="580"/>
      <c r="BW30" s="581"/>
      <c r="BX30" s="582"/>
      <c r="CB30" s="593"/>
      <c r="CC30" s="581"/>
      <c r="CD30" s="594"/>
    </row>
    <row r="31" spans="2:82" ht="14.25" customHeight="1">
      <c r="B31" s="345"/>
      <c r="D31" s="609"/>
      <c r="E31" s="610"/>
      <c r="F31" s="611"/>
      <c r="J31" s="580"/>
      <c r="K31" s="581"/>
      <c r="L31" s="582"/>
      <c r="P31" s="571"/>
      <c r="Q31" s="572"/>
      <c r="R31" s="573"/>
      <c r="AZ31" s="571"/>
      <c r="BA31" s="572"/>
      <c r="BB31" s="573"/>
      <c r="BC31" s="348"/>
      <c r="BD31" s="344"/>
      <c r="BE31" s="347"/>
      <c r="BK31" s="345"/>
      <c r="BM31" s="631"/>
      <c r="BN31" s="632"/>
      <c r="BO31" s="633"/>
      <c r="BP31" s="344"/>
      <c r="BQ31" s="344"/>
      <c r="BR31" s="349"/>
      <c r="BT31" s="350"/>
      <c r="BV31" s="580"/>
      <c r="BW31" s="581"/>
      <c r="BX31" s="582"/>
      <c r="CB31" s="593"/>
      <c r="CC31" s="581"/>
      <c r="CD31" s="594"/>
    </row>
    <row r="32" spans="2:82" ht="14.25" customHeight="1">
      <c r="B32" s="345"/>
      <c r="D32" s="609"/>
      <c r="E32" s="610"/>
      <c r="F32" s="611"/>
      <c r="J32" s="580"/>
      <c r="K32" s="581"/>
      <c r="L32" s="582"/>
      <c r="P32" s="571"/>
      <c r="Q32" s="572"/>
      <c r="R32" s="573"/>
      <c r="AZ32" s="571"/>
      <c r="BA32" s="572"/>
      <c r="BB32" s="573"/>
      <c r="BC32" s="348"/>
      <c r="BD32" s="344"/>
      <c r="BE32" s="347"/>
      <c r="BK32" s="345"/>
      <c r="BM32" s="631"/>
      <c r="BN32" s="632"/>
      <c r="BO32" s="633"/>
      <c r="BP32" s="344"/>
      <c r="BQ32" s="344"/>
      <c r="BR32" s="349"/>
      <c r="BT32" s="350"/>
      <c r="BV32" s="580"/>
      <c r="BW32" s="581"/>
      <c r="BX32" s="582"/>
      <c r="CB32" s="593"/>
      <c r="CC32" s="581"/>
      <c r="CD32" s="594"/>
    </row>
    <row r="33" spans="2:82" ht="14.25" customHeight="1" thickBot="1">
      <c r="B33" s="345"/>
      <c r="D33" s="612"/>
      <c r="E33" s="613"/>
      <c r="F33" s="614"/>
      <c r="J33" s="583"/>
      <c r="K33" s="584"/>
      <c r="L33" s="585"/>
      <c r="P33" s="574"/>
      <c r="Q33" s="575"/>
      <c r="R33" s="576"/>
      <c r="AZ33" s="571"/>
      <c r="BA33" s="572"/>
      <c r="BB33" s="573"/>
      <c r="BC33" s="348"/>
      <c r="BD33" s="344"/>
      <c r="BE33" s="347"/>
      <c r="BK33" s="345"/>
      <c r="BM33" s="631"/>
      <c r="BN33" s="632"/>
      <c r="BO33" s="633"/>
      <c r="BP33" s="344"/>
      <c r="BQ33" s="344"/>
      <c r="BR33" s="349"/>
      <c r="BT33" s="350"/>
      <c r="BV33" s="580"/>
      <c r="BW33" s="581"/>
      <c r="BX33" s="582"/>
      <c r="CB33" s="593"/>
      <c r="CC33" s="581"/>
      <c r="CD33" s="594"/>
    </row>
    <row r="34" spans="2:82" ht="14.25" customHeight="1" thickTop="1">
      <c r="B34" s="345"/>
      <c r="AZ34" s="571"/>
      <c r="BA34" s="572"/>
      <c r="BB34" s="573"/>
      <c r="BC34" s="348"/>
      <c r="BD34" s="348"/>
      <c r="BE34" s="347"/>
      <c r="BK34" s="345"/>
      <c r="BM34" s="631"/>
      <c r="BN34" s="632"/>
      <c r="BO34" s="633"/>
      <c r="BP34" s="344"/>
      <c r="BQ34" s="344"/>
      <c r="BR34" s="349"/>
      <c r="BT34" s="350"/>
      <c r="BV34" s="580"/>
      <c r="BW34" s="581"/>
      <c r="BX34" s="582"/>
      <c r="CB34" s="593"/>
      <c r="CC34" s="581"/>
      <c r="CD34" s="594"/>
    </row>
    <row r="35" spans="2:82" ht="14.25" customHeight="1" thickBot="1">
      <c r="B35" s="345"/>
      <c r="AZ35" s="574"/>
      <c r="BA35" s="575"/>
      <c r="BB35" s="576"/>
      <c r="BC35" s="348"/>
      <c r="BD35" s="348"/>
      <c r="BE35" s="347"/>
      <c r="BK35" s="345"/>
      <c r="BM35" s="631"/>
      <c r="BN35" s="632"/>
      <c r="BO35" s="633"/>
      <c r="BP35" s="344"/>
      <c r="BQ35" s="344"/>
      <c r="BR35" s="349"/>
      <c r="BT35" s="350"/>
      <c r="BV35" s="580"/>
      <c r="BW35" s="581"/>
      <c r="BX35" s="582"/>
      <c r="CB35" s="593"/>
      <c r="CC35" s="581"/>
      <c r="CD35" s="594"/>
    </row>
    <row r="36" spans="2:82" ht="14.25" customHeight="1" thickTop="1" thickBot="1">
      <c r="B36" s="342"/>
      <c r="C36" s="341"/>
      <c r="D36" s="341"/>
      <c r="E36" s="341"/>
      <c r="F36" s="341"/>
      <c r="G36" s="341"/>
      <c r="H36" s="341"/>
      <c r="I36" s="341"/>
      <c r="J36" s="341"/>
      <c r="K36" s="341"/>
      <c r="L36" s="341"/>
      <c r="M36" s="341"/>
      <c r="N36" s="341"/>
      <c r="O36" s="341"/>
      <c r="P36" s="341"/>
      <c r="Q36" s="341"/>
      <c r="R36" s="341"/>
      <c r="S36" s="341"/>
      <c r="T36" s="341"/>
      <c r="U36" s="341"/>
      <c r="V36" s="341"/>
      <c r="W36" s="341"/>
      <c r="X36" s="341"/>
      <c r="Y36" s="341"/>
      <c r="Z36" s="341"/>
      <c r="AA36" s="341"/>
      <c r="AB36" s="341"/>
      <c r="AC36" s="341"/>
      <c r="AD36" s="341"/>
      <c r="AE36" s="341"/>
      <c r="AF36" s="341"/>
      <c r="AG36" s="341"/>
      <c r="AH36" s="341"/>
      <c r="AI36" s="341"/>
      <c r="AJ36" s="341"/>
      <c r="AK36" s="341"/>
      <c r="AL36" s="341"/>
      <c r="AM36" s="341"/>
      <c r="AN36" s="341"/>
      <c r="AO36" s="341"/>
      <c r="AP36" s="341"/>
      <c r="AQ36" s="341"/>
      <c r="AR36" s="341"/>
      <c r="AS36" s="341"/>
      <c r="AT36" s="341"/>
      <c r="AU36" s="341"/>
      <c r="AV36" s="341"/>
      <c r="AW36" s="341"/>
      <c r="AX36" s="341"/>
      <c r="AY36" s="341"/>
      <c r="AZ36" s="341"/>
      <c r="BA36" s="341"/>
      <c r="BB36" s="341"/>
      <c r="BC36" s="341"/>
      <c r="BD36" s="341"/>
      <c r="BE36" s="340"/>
      <c r="BK36" s="345"/>
      <c r="BM36" s="634"/>
      <c r="BN36" s="635"/>
      <c r="BO36" s="636"/>
      <c r="BP36" s="344"/>
      <c r="BQ36" s="344"/>
      <c r="BR36" s="349"/>
      <c r="BT36" s="350"/>
      <c r="BV36" s="580"/>
      <c r="BW36" s="581"/>
      <c r="BX36" s="582"/>
      <c r="CB36" s="593"/>
      <c r="CC36" s="581"/>
      <c r="CD36" s="594"/>
    </row>
    <row r="37" spans="2:82" ht="14.25" customHeight="1" thickTop="1" thickBot="1">
      <c r="BK37" s="345"/>
      <c r="BM37" s="639" t="s">
        <v>538</v>
      </c>
      <c r="BN37" s="640"/>
      <c r="BO37" s="641"/>
      <c r="BP37" s="348"/>
      <c r="BQ37" s="348"/>
      <c r="BR37" s="349"/>
      <c r="BT37" s="350"/>
      <c r="BV37" s="583"/>
      <c r="BW37" s="584"/>
      <c r="BX37" s="585"/>
      <c r="CB37" s="595"/>
      <c r="CC37" s="596"/>
      <c r="CD37" s="597"/>
    </row>
    <row r="38" spans="2:82" ht="14.25" customHeight="1" thickTop="1" thickBot="1">
      <c r="BK38" s="345"/>
      <c r="BM38" s="642"/>
      <c r="BN38" s="643"/>
      <c r="BO38" s="644"/>
      <c r="BP38" s="348"/>
      <c r="BQ38" s="348"/>
      <c r="BR38" s="349"/>
      <c r="BT38" s="350"/>
    </row>
    <row r="39" spans="2:82" ht="14.25" customHeight="1" thickBot="1">
      <c r="B39" s="562" t="s">
        <v>537</v>
      </c>
      <c r="C39" s="563"/>
      <c r="D39" s="563"/>
      <c r="E39" s="563"/>
      <c r="F39" s="563"/>
      <c r="G39" s="563"/>
      <c r="H39" s="563"/>
      <c r="I39" s="563"/>
      <c r="J39" s="563"/>
      <c r="K39" s="563"/>
      <c r="L39" s="564"/>
      <c r="M39" s="352"/>
      <c r="N39" s="352"/>
      <c r="O39" s="352"/>
      <c r="P39" s="352"/>
      <c r="Q39" s="352"/>
      <c r="R39" s="352"/>
      <c r="S39" s="352"/>
      <c r="T39" s="352"/>
      <c r="U39" s="352"/>
      <c r="V39" s="352"/>
      <c r="W39" s="352"/>
      <c r="X39" s="352"/>
      <c r="Y39" s="352"/>
      <c r="Z39" s="352"/>
      <c r="AA39" s="352"/>
      <c r="AB39" s="352"/>
      <c r="AC39" s="352"/>
      <c r="AD39" s="352"/>
      <c r="AE39" s="352"/>
      <c r="AF39" s="352"/>
      <c r="AG39" s="352"/>
      <c r="AH39" s="352"/>
      <c r="AI39" s="352"/>
      <c r="AJ39" s="352"/>
      <c r="AK39" s="352"/>
      <c r="AL39" s="352"/>
      <c r="AM39" s="352"/>
      <c r="AN39" s="352"/>
      <c r="AO39" s="352"/>
      <c r="AP39" s="352"/>
      <c r="AQ39" s="352"/>
      <c r="AR39" s="352"/>
      <c r="AS39" s="352"/>
      <c r="AT39" s="352"/>
      <c r="AU39" s="352"/>
      <c r="AV39" s="352"/>
      <c r="AW39" s="352"/>
      <c r="AX39" s="352"/>
      <c r="AY39" s="352"/>
      <c r="AZ39" s="352"/>
      <c r="BA39" s="352"/>
      <c r="BB39" s="352"/>
      <c r="BC39" s="352"/>
      <c r="BD39" s="352"/>
      <c r="BE39" s="351"/>
      <c r="BK39" s="345"/>
      <c r="BM39" s="642"/>
      <c r="BN39" s="643"/>
      <c r="BO39" s="644"/>
      <c r="BP39" s="348"/>
      <c r="BQ39" s="348"/>
      <c r="BR39" s="349"/>
      <c r="BT39" s="350"/>
      <c r="BV39" s="561" t="s">
        <v>536</v>
      </c>
      <c r="BW39" s="561"/>
      <c r="BX39" s="561"/>
      <c r="CB39" s="561" t="s">
        <v>535</v>
      </c>
      <c r="CC39" s="561"/>
      <c r="CD39" s="561"/>
    </row>
    <row r="40" spans="2:82" ht="14.25" customHeight="1" thickTop="1">
      <c r="B40" s="565"/>
      <c r="C40" s="566"/>
      <c r="D40" s="566"/>
      <c r="E40" s="566"/>
      <c r="F40" s="566"/>
      <c r="G40" s="566"/>
      <c r="H40" s="566"/>
      <c r="I40" s="566"/>
      <c r="J40" s="566"/>
      <c r="K40" s="566"/>
      <c r="L40" s="567"/>
      <c r="BE40" s="343"/>
      <c r="BK40" s="345"/>
      <c r="BM40" s="642"/>
      <c r="BN40" s="643"/>
      <c r="BO40" s="644"/>
      <c r="BP40" s="348"/>
      <c r="BQ40" s="348"/>
      <c r="BR40" s="349"/>
      <c r="BT40" s="350"/>
      <c r="BV40" s="586" t="s">
        <v>534</v>
      </c>
      <c r="BW40" s="578"/>
      <c r="BX40" s="579"/>
      <c r="CB40" s="568" t="s">
        <v>533</v>
      </c>
      <c r="CC40" s="591"/>
      <c r="CD40" s="592"/>
    </row>
    <row r="41" spans="2:82" ht="14.25" customHeight="1">
      <c r="B41" s="345"/>
      <c r="BE41" s="343"/>
      <c r="BK41" s="345"/>
      <c r="BM41" s="642"/>
      <c r="BN41" s="643"/>
      <c r="BO41" s="644"/>
      <c r="BP41" s="348"/>
      <c r="BQ41" s="348"/>
      <c r="BR41" s="349"/>
      <c r="BT41" s="350"/>
      <c r="BV41" s="580"/>
      <c r="BW41" s="581"/>
      <c r="BX41" s="582"/>
      <c r="CB41" s="593"/>
      <c r="CC41" s="581"/>
      <c r="CD41" s="594"/>
    </row>
    <row r="42" spans="2:82" ht="14.25" customHeight="1">
      <c r="B42" s="345"/>
      <c r="BE42" s="343"/>
      <c r="BK42" s="345"/>
      <c r="BM42" s="642"/>
      <c r="BN42" s="643"/>
      <c r="BO42" s="644"/>
      <c r="BP42" s="348"/>
      <c r="BQ42" s="348"/>
      <c r="BR42" s="349"/>
      <c r="BT42" s="350"/>
      <c r="BV42" s="580"/>
      <c r="BW42" s="581"/>
      <c r="BX42" s="582"/>
      <c r="CB42" s="593"/>
      <c r="CC42" s="581"/>
      <c r="CD42" s="594"/>
    </row>
    <row r="43" spans="2:82" ht="14.25" customHeight="1">
      <c r="B43" s="345"/>
      <c r="BE43" s="343"/>
      <c r="BK43" s="345"/>
      <c r="BM43" s="642"/>
      <c r="BN43" s="643"/>
      <c r="BO43" s="644"/>
      <c r="BP43" s="348"/>
      <c r="BQ43" s="348"/>
      <c r="BR43" s="349"/>
      <c r="BT43" s="344"/>
      <c r="BV43" s="580"/>
      <c r="BW43" s="581"/>
      <c r="BX43" s="582"/>
      <c r="CB43" s="593"/>
      <c r="CC43" s="581"/>
      <c r="CD43" s="594"/>
    </row>
    <row r="44" spans="2:82" ht="14.25" customHeight="1">
      <c r="B44" s="345"/>
      <c r="D44" s="560">
        <f>波及効果計算!DP51</f>
        <v>0</v>
      </c>
      <c r="E44" s="560"/>
      <c r="F44" s="560"/>
      <c r="G44" s="157" t="s">
        <v>532</v>
      </c>
      <c r="P44" s="560">
        <f>波及効果計算!DT51</f>
        <v>0</v>
      </c>
      <c r="Q44" s="560"/>
      <c r="R44" s="560"/>
      <c r="S44" s="157" t="s">
        <v>532</v>
      </c>
      <c r="AB44" s="560">
        <f>波及効果計算!DU51</f>
        <v>0</v>
      </c>
      <c r="AC44" s="560"/>
      <c r="AD44" s="560"/>
      <c r="AE44" s="157" t="s">
        <v>532</v>
      </c>
      <c r="AN44" s="560">
        <f>波及効果計算!DV51</f>
        <v>0</v>
      </c>
      <c r="AO44" s="560"/>
      <c r="AP44" s="560"/>
      <c r="AQ44" s="157" t="s">
        <v>532</v>
      </c>
      <c r="BE44" s="343"/>
      <c r="BK44" s="345"/>
      <c r="BM44" s="642"/>
      <c r="BN44" s="643"/>
      <c r="BO44" s="644"/>
      <c r="BP44" s="348"/>
      <c r="BQ44" s="348"/>
      <c r="BR44" s="349"/>
      <c r="BT44" s="344"/>
      <c r="BV44" s="580"/>
      <c r="BW44" s="581"/>
      <c r="BX44" s="582"/>
      <c r="CB44" s="593"/>
      <c r="CC44" s="581"/>
      <c r="CD44" s="594"/>
    </row>
    <row r="45" spans="2:82" ht="14.25" customHeight="1" thickBot="1">
      <c r="B45" s="345"/>
      <c r="D45" s="556" t="s">
        <v>494</v>
      </c>
      <c r="E45" s="556"/>
      <c r="F45" s="556"/>
      <c r="J45" s="556" t="s">
        <v>493</v>
      </c>
      <c r="K45" s="556"/>
      <c r="L45" s="556"/>
      <c r="P45" s="556" t="s">
        <v>531</v>
      </c>
      <c r="Q45" s="556"/>
      <c r="R45" s="556"/>
      <c r="V45" s="561" t="s">
        <v>500</v>
      </c>
      <c r="W45" s="561"/>
      <c r="X45" s="561"/>
      <c r="AB45" s="556" t="s">
        <v>489</v>
      </c>
      <c r="AC45" s="556"/>
      <c r="AD45" s="556"/>
      <c r="AH45" s="561" t="s">
        <v>498</v>
      </c>
      <c r="AI45" s="561"/>
      <c r="AJ45" s="561"/>
      <c r="AN45" s="561" t="s">
        <v>488</v>
      </c>
      <c r="AO45" s="561"/>
      <c r="AP45" s="561"/>
      <c r="BE45" s="343"/>
      <c r="BK45" s="345"/>
      <c r="BM45" s="645"/>
      <c r="BN45" s="646"/>
      <c r="BO45" s="647"/>
      <c r="BP45" s="348"/>
      <c r="BQ45" s="348"/>
      <c r="BR45" s="349"/>
      <c r="BT45" s="344"/>
      <c r="BV45" s="580"/>
      <c r="BW45" s="581"/>
      <c r="BX45" s="582"/>
      <c r="CB45" s="593"/>
      <c r="CC45" s="581"/>
      <c r="CD45" s="594"/>
    </row>
    <row r="46" spans="2:82" ht="14.25" customHeight="1" thickTop="1">
      <c r="B46" s="345"/>
      <c r="D46" s="568" t="s">
        <v>530</v>
      </c>
      <c r="E46" s="569"/>
      <c r="F46" s="570"/>
      <c r="J46" s="577" t="s">
        <v>529</v>
      </c>
      <c r="K46" s="578"/>
      <c r="L46" s="579"/>
      <c r="P46" s="615" t="s">
        <v>528</v>
      </c>
      <c r="Q46" s="591"/>
      <c r="R46" s="592"/>
      <c r="V46" s="586" t="s">
        <v>527</v>
      </c>
      <c r="W46" s="587"/>
      <c r="X46" s="588"/>
      <c r="AB46" s="568" t="s">
        <v>526</v>
      </c>
      <c r="AC46" s="591"/>
      <c r="AD46" s="592"/>
      <c r="AH46" s="577" t="s">
        <v>525</v>
      </c>
      <c r="AI46" s="578"/>
      <c r="AJ46" s="579"/>
      <c r="AN46" s="606" t="s">
        <v>524</v>
      </c>
      <c r="AO46" s="616"/>
      <c r="AP46" s="617"/>
      <c r="BE46" s="343"/>
      <c r="BK46" s="345"/>
      <c r="BM46" s="648" t="s">
        <v>523</v>
      </c>
      <c r="BN46" s="643"/>
      <c r="BO46" s="644"/>
      <c r="BP46" s="348"/>
      <c r="BQ46" s="348"/>
      <c r="BR46" s="347"/>
      <c r="BT46" s="344"/>
      <c r="BV46" s="580"/>
      <c r="BW46" s="581"/>
      <c r="BX46" s="582"/>
      <c r="CB46" s="593"/>
      <c r="CC46" s="581"/>
      <c r="CD46" s="594"/>
    </row>
    <row r="47" spans="2:82" ht="14.25" customHeight="1">
      <c r="B47" s="345"/>
      <c r="D47" s="571"/>
      <c r="E47" s="572"/>
      <c r="F47" s="573"/>
      <c r="J47" s="580"/>
      <c r="K47" s="581"/>
      <c r="L47" s="582"/>
      <c r="P47" s="593"/>
      <c r="Q47" s="581"/>
      <c r="R47" s="594"/>
      <c r="V47" s="589"/>
      <c r="W47" s="572"/>
      <c r="X47" s="590"/>
      <c r="AB47" s="593"/>
      <c r="AC47" s="581"/>
      <c r="AD47" s="594"/>
      <c r="AH47" s="580"/>
      <c r="AI47" s="581"/>
      <c r="AJ47" s="582"/>
      <c r="AN47" s="618"/>
      <c r="AO47" s="619"/>
      <c r="AP47" s="620"/>
      <c r="BE47" s="343"/>
      <c r="BK47" s="345"/>
      <c r="BM47" s="642"/>
      <c r="BN47" s="643"/>
      <c r="BO47" s="644"/>
      <c r="BP47" s="348"/>
      <c r="BQ47" s="348"/>
      <c r="BR47" s="347"/>
      <c r="BT47" s="344"/>
      <c r="BV47" s="580"/>
      <c r="BW47" s="581"/>
      <c r="BX47" s="582"/>
      <c r="CB47" s="593"/>
      <c r="CC47" s="581"/>
      <c r="CD47" s="594"/>
    </row>
    <row r="48" spans="2:82" ht="14.25" customHeight="1" thickBot="1">
      <c r="B48" s="345"/>
      <c r="D48" s="571"/>
      <c r="E48" s="572"/>
      <c r="F48" s="573"/>
      <c r="J48" s="580"/>
      <c r="K48" s="581"/>
      <c r="L48" s="582"/>
      <c r="P48" s="593"/>
      <c r="Q48" s="581"/>
      <c r="R48" s="594"/>
      <c r="V48" s="589"/>
      <c r="W48" s="572"/>
      <c r="X48" s="590"/>
      <c r="AB48" s="593"/>
      <c r="AC48" s="581"/>
      <c r="AD48" s="594"/>
      <c r="AH48" s="580"/>
      <c r="AI48" s="581"/>
      <c r="AJ48" s="582"/>
      <c r="AN48" s="618"/>
      <c r="AO48" s="619"/>
      <c r="AP48" s="620"/>
      <c r="BE48" s="343"/>
      <c r="BK48" s="345"/>
      <c r="BM48" s="642"/>
      <c r="BN48" s="643"/>
      <c r="BO48" s="644"/>
      <c r="BP48" s="348"/>
      <c r="BQ48" s="348"/>
      <c r="BR48" s="347"/>
      <c r="BT48" s="344"/>
      <c r="BV48" s="583"/>
      <c r="BW48" s="584"/>
      <c r="BX48" s="585"/>
      <c r="CB48" s="595"/>
      <c r="CC48" s="596"/>
      <c r="CD48" s="597"/>
    </row>
    <row r="49" spans="2:70" ht="14.25" customHeight="1" thickTop="1">
      <c r="B49" s="345"/>
      <c r="D49" s="571"/>
      <c r="E49" s="572"/>
      <c r="F49" s="573"/>
      <c r="J49" s="580"/>
      <c r="K49" s="581"/>
      <c r="L49" s="582"/>
      <c r="P49" s="593"/>
      <c r="Q49" s="581"/>
      <c r="R49" s="594"/>
      <c r="V49" s="589"/>
      <c r="W49" s="572"/>
      <c r="X49" s="590"/>
      <c r="AB49" s="593"/>
      <c r="AC49" s="581"/>
      <c r="AD49" s="594"/>
      <c r="AH49" s="580"/>
      <c r="AI49" s="581"/>
      <c r="AJ49" s="582"/>
      <c r="AN49" s="618"/>
      <c r="AO49" s="619"/>
      <c r="AP49" s="620"/>
      <c r="BE49" s="343"/>
      <c r="BK49" s="345"/>
      <c r="BM49" s="642"/>
      <c r="BN49" s="643"/>
      <c r="BO49" s="644"/>
      <c r="BP49" s="348"/>
      <c r="BQ49" s="348"/>
      <c r="BR49" s="347"/>
    </row>
    <row r="50" spans="2:70" ht="14.25" customHeight="1">
      <c r="B50" s="345"/>
      <c r="D50" s="571"/>
      <c r="E50" s="572"/>
      <c r="F50" s="573"/>
      <c r="J50" s="580"/>
      <c r="K50" s="581"/>
      <c r="L50" s="582"/>
      <c r="P50" s="593"/>
      <c r="Q50" s="581"/>
      <c r="R50" s="594"/>
      <c r="V50" s="589"/>
      <c r="W50" s="572"/>
      <c r="X50" s="590"/>
      <c r="AB50" s="593"/>
      <c r="AC50" s="581"/>
      <c r="AD50" s="594"/>
      <c r="AH50" s="580"/>
      <c r="AI50" s="581"/>
      <c r="AJ50" s="582"/>
      <c r="AN50" s="618"/>
      <c r="AO50" s="619"/>
      <c r="AP50" s="620"/>
      <c r="BE50" s="343"/>
      <c r="BK50" s="345"/>
      <c r="BM50" s="642"/>
      <c r="BN50" s="643"/>
      <c r="BO50" s="644"/>
      <c r="BP50" s="348"/>
      <c r="BQ50" s="348"/>
      <c r="BR50" s="347"/>
    </row>
    <row r="51" spans="2:70" ht="14.25" customHeight="1">
      <c r="B51" s="345"/>
      <c r="D51" s="571"/>
      <c r="E51" s="572"/>
      <c r="F51" s="573"/>
      <c r="J51" s="580"/>
      <c r="K51" s="581"/>
      <c r="L51" s="582"/>
      <c r="P51" s="593"/>
      <c r="Q51" s="581"/>
      <c r="R51" s="594"/>
      <c r="V51" s="589"/>
      <c r="W51" s="572"/>
      <c r="X51" s="590"/>
      <c r="AB51" s="593"/>
      <c r="AC51" s="581"/>
      <c r="AD51" s="594"/>
      <c r="AH51" s="580"/>
      <c r="AI51" s="581"/>
      <c r="AJ51" s="582"/>
      <c r="AN51" s="618"/>
      <c r="AO51" s="619"/>
      <c r="AP51" s="620"/>
      <c r="BE51" s="343"/>
      <c r="BK51" s="345"/>
      <c r="BM51" s="642"/>
      <c r="BN51" s="643"/>
      <c r="BO51" s="644"/>
      <c r="BP51" s="348"/>
      <c r="BQ51" s="348"/>
      <c r="BR51" s="347"/>
    </row>
    <row r="52" spans="2:70" ht="14.25" customHeight="1" thickBot="1">
      <c r="B52" s="345"/>
      <c r="D52" s="571"/>
      <c r="E52" s="572"/>
      <c r="F52" s="573"/>
      <c r="J52" s="580"/>
      <c r="K52" s="581"/>
      <c r="L52" s="582"/>
      <c r="P52" s="593"/>
      <c r="Q52" s="581"/>
      <c r="R52" s="594"/>
      <c r="V52" s="598"/>
      <c r="W52" s="599"/>
      <c r="X52" s="600"/>
      <c r="AB52" s="595"/>
      <c r="AC52" s="596"/>
      <c r="AD52" s="597"/>
      <c r="AH52" s="580"/>
      <c r="AI52" s="581"/>
      <c r="AJ52" s="582"/>
      <c r="AN52" s="618"/>
      <c r="AO52" s="619"/>
      <c r="AP52" s="620"/>
      <c r="BE52" s="343"/>
      <c r="BK52" s="345"/>
      <c r="BM52" s="642"/>
      <c r="BN52" s="643"/>
      <c r="BO52" s="644"/>
      <c r="BP52" s="348"/>
      <c r="BQ52" s="348"/>
      <c r="BR52" s="347"/>
    </row>
    <row r="53" spans="2:70" ht="14.25" customHeight="1" thickTop="1">
      <c r="B53" s="345"/>
      <c r="D53" s="571"/>
      <c r="E53" s="572"/>
      <c r="F53" s="573"/>
      <c r="J53" s="580"/>
      <c r="K53" s="581"/>
      <c r="L53" s="582"/>
      <c r="P53" s="593"/>
      <c r="Q53" s="581"/>
      <c r="R53" s="594"/>
      <c r="AB53" s="624" t="s">
        <v>522</v>
      </c>
      <c r="AC53" s="625"/>
      <c r="AD53" s="626"/>
      <c r="AH53" s="580"/>
      <c r="AI53" s="581"/>
      <c r="AJ53" s="582"/>
      <c r="AN53" s="618"/>
      <c r="AO53" s="619"/>
      <c r="AP53" s="620"/>
      <c r="BE53" s="343"/>
      <c r="BK53" s="345"/>
      <c r="BM53" s="642"/>
      <c r="BN53" s="643"/>
      <c r="BO53" s="644"/>
      <c r="BP53" s="348"/>
      <c r="BQ53" s="348"/>
      <c r="BR53" s="347"/>
    </row>
    <row r="54" spans="2:70" ht="14.25" customHeight="1" thickBot="1">
      <c r="B54" s="345"/>
      <c r="D54" s="571"/>
      <c r="E54" s="572"/>
      <c r="F54" s="573"/>
      <c r="J54" s="583"/>
      <c r="K54" s="584"/>
      <c r="L54" s="585"/>
      <c r="P54" s="595"/>
      <c r="Q54" s="596"/>
      <c r="R54" s="597"/>
      <c r="AB54" s="601"/>
      <c r="AC54" s="556"/>
      <c r="AD54" s="602"/>
      <c r="AH54" s="583"/>
      <c r="AI54" s="584"/>
      <c r="AJ54" s="585"/>
      <c r="AN54" s="621"/>
      <c r="AO54" s="622"/>
      <c r="AP54" s="623"/>
      <c r="BE54" s="343"/>
      <c r="BK54" s="345"/>
      <c r="BM54" s="645"/>
      <c r="BN54" s="646"/>
      <c r="BO54" s="647"/>
      <c r="BP54" s="348"/>
      <c r="BQ54" s="348"/>
      <c r="BR54" s="347"/>
    </row>
    <row r="55" spans="2:70" ht="14.25" customHeight="1" thickTop="1" thickBot="1">
      <c r="B55" s="345"/>
      <c r="D55" s="571"/>
      <c r="E55" s="572"/>
      <c r="F55" s="573"/>
      <c r="J55" s="346"/>
      <c r="K55" s="346"/>
      <c r="L55" s="346"/>
      <c r="P55" s="601" t="s">
        <v>521</v>
      </c>
      <c r="Q55" s="556"/>
      <c r="R55" s="602"/>
      <c r="AB55" s="603"/>
      <c r="AC55" s="604"/>
      <c r="AD55" s="605"/>
      <c r="BE55" s="343"/>
      <c r="BK55" s="342"/>
      <c r="BL55" s="341"/>
      <c r="BM55" s="341"/>
      <c r="BN55" s="341"/>
      <c r="BO55" s="341"/>
      <c r="BP55" s="341"/>
      <c r="BQ55" s="341"/>
      <c r="BR55" s="340"/>
    </row>
    <row r="56" spans="2:70" ht="14.25" customHeight="1">
      <c r="B56" s="345"/>
      <c r="D56" s="571"/>
      <c r="E56" s="572"/>
      <c r="F56" s="573"/>
      <c r="J56" s="344"/>
      <c r="K56" s="344"/>
      <c r="L56" s="344"/>
      <c r="P56" s="601"/>
      <c r="Q56" s="556"/>
      <c r="R56" s="602"/>
      <c r="BE56" s="343"/>
    </row>
    <row r="57" spans="2:70" ht="14.25" customHeight="1" thickBot="1">
      <c r="B57" s="345"/>
      <c r="D57" s="574"/>
      <c r="E57" s="575"/>
      <c r="F57" s="576"/>
      <c r="J57" s="344"/>
      <c r="K57" s="344"/>
      <c r="L57" s="344"/>
      <c r="P57" s="603"/>
      <c r="Q57" s="604"/>
      <c r="R57" s="605"/>
      <c r="BE57" s="343"/>
    </row>
    <row r="58" spans="2:70" ht="14.25" customHeight="1" thickTop="1" thickBot="1">
      <c r="B58" s="342"/>
      <c r="C58" s="341"/>
      <c r="D58" s="341"/>
      <c r="E58" s="341"/>
      <c r="F58" s="341"/>
      <c r="G58" s="341"/>
      <c r="H58" s="341"/>
      <c r="I58" s="341"/>
      <c r="J58" s="341"/>
      <c r="K58" s="341"/>
      <c r="L58" s="341"/>
      <c r="M58" s="341"/>
      <c r="N58" s="341"/>
      <c r="O58" s="341"/>
      <c r="P58" s="341"/>
      <c r="Q58" s="341"/>
      <c r="R58" s="341"/>
      <c r="S58" s="341"/>
      <c r="T58" s="341"/>
      <c r="U58" s="341"/>
      <c r="V58" s="341"/>
      <c r="W58" s="341"/>
      <c r="X58" s="341"/>
      <c r="Y58" s="341"/>
      <c r="Z58" s="341"/>
      <c r="AA58" s="341"/>
      <c r="AB58" s="341"/>
      <c r="AC58" s="341"/>
      <c r="AD58" s="341"/>
      <c r="AE58" s="341"/>
      <c r="AF58" s="341"/>
      <c r="AG58" s="341"/>
      <c r="AH58" s="341"/>
      <c r="AI58" s="341"/>
      <c r="AJ58" s="341"/>
      <c r="AK58" s="341"/>
      <c r="AL58" s="341"/>
      <c r="AM58" s="341"/>
      <c r="AN58" s="341"/>
      <c r="AO58" s="341"/>
      <c r="AP58" s="341"/>
      <c r="AQ58" s="341"/>
      <c r="AR58" s="341"/>
      <c r="AS58" s="341"/>
      <c r="AT58" s="341"/>
      <c r="AU58" s="341"/>
      <c r="AV58" s="341"/>
      <c r="AW58" s="341"/>
      <c r="AX58" s="341"/>
      <c r="AY58" s="341"/>
      <c r="AZ58" s="341"/>
      <c r="BA58" s="341"/>
      <c r="BB58" s="341"/>
      <c r="BC58" s="341"/>
      <c r="BD58" s="341"/>
      <c r="BE58" s="340"/>
    </row>
  </sheetData>
  <sheetProtection algorithmName="SHA-512" hashValue="Efflbs95DDxhzfhenSel15GJtDGxcu+PNYAgQGoRquHYPjwyPsyobnY9ROZg7wN9uNMfRNnGH9yZEpXPF/0Dig==" saltValue="gUePCQX5YsMzXYwn7KtgAw==" spinCount="100000" sheet="1" objects="1" scenarios="1"/>
  <mergeCells count="72">
    <mergeCell ref="BS13:BX14"/>
    <mergeCell ref="BM18:BO36"/>
    <mergeCell ref="BK13:BR14"/>
    <mergeCell ref="BM37:BO45"/>
    <mergeCell ref="BM46:BO54"/>
    <mergeCell ref="CB40:CD48"/>
    <mergeCell ref="D46:F57"/>
    <mergeCell ref="D15:F33"/>
    <mergeCell ref="J15:L33"/>
    <mergeCell ref="P55:R57"/>
    <mergeCell ref="P15:R24"/>
    <mergeCell ref="P28:R33"/>
    <mergeCell ref="AZ15:BB19"/>
    <mergeCell ref="BV29:BX37"/>
    <mergeCell ref="AB53:AD55"/>
    <mergeCell ref="B39:L40"/>
    <mergeCell ref="J46:L54"/>
    <mergeCell ref="D45:F45"/>
    <mergeCell ref="J45:L45"/>
    <mergeCell ref="AH45:AJ45"/>
    <mergeCell ref="AN45:AP45"/>
    <mergeCell ref="D44:F44"/>
    <mergeCell ref="P44:R44"/>
    <mergeCell ref="AB44:AD44"/>
    <mergeCell ref="AN44:AP44"/>
    <mergeCell ref="BV40:BX48"/>
    <mergeCell ref="AH46:AJ54"/>
    <mergeCell ref="P46:R54"/>
    <mergeCell ref="P45:R45"/>
    <mergeCell ref="V46:X52"/>
    <mergeCell ref="AB46:AD52"/>
    <mergeCell ref="AN46:AP54"/>
    <mergeCell ref="V45:X45"/>
    <mergeCell ref="AB45:AD45"/>
    <mergeCell ref="CB17:CD17"/>
    <mergeCell ref="CB29:CD37"/>
    <mergeCell ref="CB28:CD28"/>
    <mergeCell ref="CB18:CD26"/>
    <mergeCell ref="BV39:BX39"/>
    <mergeCell ref="CB39:CD39"/>
    <mergeCell ref="AZ25:BB35"/>
    <mergeCell ref="AZ24:BB24"/>
    <mergeCell ref="P26:R26"/>
    <mergeCell ref="P27:R27"/>
    <mergeCell ref="BV28:BX28"/>
    <mergeCell ref="BV18:BX26"/>
    <mergeCell ref="V15:X21"/>
    <mergeCell ref="AB15:AD21"/>
    <mergeCell ref="AH15:AJ23"/>
    <mergeCell ref="AZ23:BB23"/>
    <mergeCell ref="BM16:BO16"/>
    <mergeCell ref="BM17:BO17"/>
    <mergeCell ref="BV17:BX17"/>
    <mergeCell ref="AT15:AV19"/>
    <mergeCell ref="AB22:AD24"/>
    <mergeCell ref="AN15:AP23"/>
    <mergeCell ref="AZ14:BB14"/>
    <mergeCell ref="B2:N2"/>
    <mergeCell ref="D13:F13"/>
    <mergeCell ref="P13:R13"/>
    <mergeCell ref="AB13:AD13"/>
    <mergeCell ref="AN13:AP13"/>
    <mergeCell ref="AZ13:BB13"/>
    <mergeCell ref="D14:F14"/>
    <mergeCell ref="J14:L14"/>
    <mergeCell ref="P14:R14"/>
    <mergeCell ref="V14:X14"/>
    <mergeCell ref="AB14:AD14"/>
    <mergeCell ref="AH14:AJ14"/>
    <mergeCell ref="AN14:AP14"/>
    <mergeCell ref="AT14:AV14"/>
    <mergeCell ref="B7:L8"/>
  </mergeCells>
  <phoneticPr fontId="24"/>
  <pageMargins left="0.39370078740157499" right="0.39370078740157499" top="0.59055118110236204" bottom="0.39370078740157499" header="0.196850393700787" footer="0.196850393700787"/>
  <pageSetup paperSize="9" scale="6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DBEE46-F982-421E-AAB7-5AE4E032CDB2}">
  <sheetPr>
    <tabColor rgb="FFFF0000"/>
  </sheetPr>
  <dimension ref="A1"/>
  <sheetViews>
    <sheetView workbookViewId="0">
      <selection activeCell="P46" sqref="P46"/>
    </sheetView>
  </sheetViews>
  <sheetFormatPr defaultRowHeight="11.25"/>
  <sheetData/>
  <sheetProtection algorithmName="SHA-512" hashValue="V4T9ftPeU4ilQrsmH6vqzARUqmNLlpY24Cj0X8cKRZEkK9gGEv7CAnd9bqE6O708Cj5k7N2AdbKAXJ5cy/c0bQ==" saltValue="d7pEsCHBn8QJ1BhD4G9wNg==" spinCount="100000" sheet="1" objects="1" scenarios="1"/>
  <phoneticPr fontId="24"/>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5C6FC-76D4-4704-A549-20A50C4AD852}">
  <sheetPr>
    <tabColor rgb="FFFF0000"/>
  </sheetPr>
  <dimension ref="A1"/>
  <sheetViews>
    <sheetView workbookViewId="0">
      <selection activeCell="P46" sqref="P46"/>
    </sheetView>
  </sheetViews>
  <sheetFormatPr defaultRowHeight="11.25"/>
  <sheetData/>
  <sheetProtection algorithmName="SHA-512" hashValue="qBiWZxPcefqv8Ws491XzbpYs73iw7Vlz4mZznYCpaL++2bwoGIv6zQS0L+kvKFzbfTV2Ydo08llsDpEsTMZQSg==" saltValue="K8B910wSauGwKnzOdhYkVg==" spinCount="100000" sheet="1" objects="1" scenarios="1"/>
  <phoneticPr fontId="24"/>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73E30D-C734-471A-8012-B71545E02BAB}">
  <sheetPr>
    <pageSetUpPr fitToPage="1"/>
  </sheetPr>
  <dimension ref="B1:J38"/>
  <sheetViews>
    <sheetView showGridLines="0" workbookViewId="0">
      <selection activeCell="I22" sqref="I22"/>
    </sheetView>
  </sheetViews>
  <sheetFormatPr defaultColWidth="9.5" defaultRowHeight="15" customHeight="1"/>
  <cols>
    <col min="1" max="2" width="1.83203125" style="39" customWidth="1"/>
    <col min="3" max="3" width="34.5" style="39" customWidth="1"/>
    <col min="4" max="4" width="36.83203125" style="39" customWidth="1"/>
    <col min="5" max="8" width="1.83203125" style="39" customWidth="1"/>
    <col min="9" max="9" width="72.1640625" style="39" customWidth="1"/>
    <col min="10" max="10" width="1.83203125" style="39" customWidth="1"/>
    <col min="11" max="13" width="10.83203125" style="39" customWidth="1"/>
    <col min="14" max="16384" width="9.5" style="39"/>
  </cols>
  <sheetData>
    <row r="1" spans="2:10" ht="7.5" customHeight="1"/>
    <row r="2" spans="2:10" ht="30" customHeight="1">
      <c r="B2" s="649" t="s">
        <v>563</v>
      </c>
      <c r="C2" s="650"/>
      <c r="D2" s="56"/>
      <c r="E2" s="56"/>
      <c r="F2" s="56"/>
      <c r="G2" s="56"/>
      <c r="J2" s="56"/>
    </row>
    <row r="4" spans="2:10" ht="15" customHeight="1">
      <c r="C4" s="39" t="s">
        <v>201</v>
      </c>
    </row>
    <row r="5" spans="2:10" ht="15" customHeight="1">
      <c r="C5" s="39" t="s">
        <v>200</v>
      </c>
    </row>
    <row r="6" spans="2:10" ht="15" customHeight="1">
      <c r="C6" s="39" t="s">
        <v>199</v>
      </c>
    </row>
    <row r="8" spans="2:10" ht="15" customHeight="1">
      <c r="B8" s="55" t="s">
        <v>198</v>
      </c>
      <c r="C8" s="54"/>
      <c r="D8" s="54"/>
      <c r="E8" s="54"/>
      <c r="F8" s="54"/>
      <c r="G8" s="54"/>
      <c r="H8" s="55" t="s">
        <v>197</v>
      </c>
      <c r="I8" s="54"/>
      <c r="J8" s="54"/>
    </row>
    <row r="9" spans="2:10" ht="15" customHeight="1">
      <c r="B9" s="359"/>
      <c r="C9" s="361"/>
      <c r="D9" s="361"/>
      <c r="E9" s="360"/>
      <c r="F9" s="53"/>
      <c r="G9" s="53"/>
      <c r="H9" s="359"/>
      <c r="I9" s="361"/>
      <c r="J9" s="360"/>
    </row>
    <row r="10" spans="2:10" ht="15" customHeight="1">
      <c r="B10" s="44"/>
      <c r="C10" s="39" t="s">
        <v>196</v>
      </c>
      <c r="E10" s="43"/>
      <c r="H10" s="44"/>
      <c r="I10" s="39" t="s">
        <v>562</v>
      </c>
      <c r="J10" s="43"/>
    </row>
    <row r="11" spans="2:10" ht="15" customHeight="1">
      <c r="B11" s="44"/>
      <c r="C11" s="39" t="s">
        <v>194</v>
      </c>
      <c r="E11" s="43"/>
      <c r="H11" s="44"/>
      <c r="I11" s="39" t="s">
        <v>561</v>
      </c>
      <c r="J11" s="43"/>
    </row>
    <row r="12" spans="2:10" ht="15" customHeight="1">
      <c r="B12" s="44"/>
      <c r="C12" s="39" t="s">
        <v>192</v>
      </c>
      <c r="E12" s="43"/>
      <c r="H12" s="44"/>
      <c r="I12" s="39" t="s">
        <v>560</v>
      </c>
      <c r="J12" s="43"/>
    </row>
    <row r="13" spans="2:10" ht="15" customHeight="1">
      <c r="B13" s="44"/>
      <c r="C13" s="39" t="s">
        <v>190</v>
      </c>
      <c r="E13" s="43"/>
      <c r="H13" s="44"/>
      <c r="I13" s="39" t="s">
        <v>559</v>
      </c>
      <c r="J13" s="43"/>
    </row>
    <row r="14" spans="2:10" ht="15" customHeight="1">
      <c r="B14" s="44"/>
      <c r="C14" s="39" t="s">
        <v>188</v>
      </c>
      <c r="E14" s="43"/>
      <c r="H14" s="44"/>
      <c r="I14" s="39" t="s">
        <v>173</v>
      </c>
      <c r="J14" s="43"/>
    </row>
    <row r="15" spans="2:10" ht="15" customHeight="1">
      <c r="B15" s="44"/>
      <c r="C15" s="39" t="s">
        <v>186</v>
      </c>
      <c r="E15" s="43"/>
      <c r="H15" s="44"/>
      <c r="I15" s="39" t="s">
        <v>171</v>
      </c>
      <c r="J15" s="43"/>
    </row>
    <row r="16" spans="2:10" ht="15" customHeight="1">
      <c r="B16" s="44"/>
      <c r="C16" s="39" t="s">
        <v>184</v>
      </c>
      <c r="E16" s="43"/>
      <c r="H16" s="44"/>
      <c r="I16" s="39" t="s">
        <v>169</v>
      </c>
      <c r="J16" s="43"/>
    </row>
    <row r="17" spans="2:10" ht="15" customHeight="1">
      <c r="B17" s="44"/>
      <c r="C17" s="39" t="s">
        <v>182</v>
      </c>
      <c r="E17" s="43"/>
      <c r="H17" s="44"/>
      <c r="I17" s="39" t="s">
        <v>167</v>
      </c>
      <c r="J17" s="43"/>
    </row>
    <row r="18" spans="2:10" ht="15" customHeight="1">
      <c r="B18" s="44"/>
      <c r="C18" s="39" t="s">
        <v>180</v>
      </c>
      <c r="E18" s="43"/>
      <c r="H18" s="44"/>
      <c r="I18" s="39" t="s">
        <v>165</v>
      </c>
      <c r="J18" s="43"/>
    </row>
    <row r="19" spans="2:10" ht="15" customHeight="1">
      <c r="B19" s="44"/>
      <c r="C19" s="39" t="s">
        <v>178</v>
      </c>
      <c r="E19" s="43"/>
      <c r="H19" s="44"/>
      <c r="I19" s="39" t="s">
        <v>163</v>
      </c>
      <c r="J19" s="43"/>
    </row>
    <row r="20" spans="2:10" ht="15" customHeight="1">
      <c r="B20" s="44"/>
      <c r="C20" s="39" t="s">
        <v>176</v>
      </c>
      <c r="E20" s="43"/>
      <c r="H20" s="44"/>
      <c r="I20" s="39" t="s">
        <v>161</v>
      </c>
      <c r="J20" s="43"/>
    </row>
    <row r="21" spans="2:10" ht="15" customHeight="1">
      <c r="B21" s="44"/>
      <c r="C21" s="39" t="s">
        <v>174</v>
      </c>
      <c r="E21" s="43"/>
      <c r="H21" s="44"/>
      <c r="I21" s="39" t="s">
        <v>159</v>
      </c>
      <c r="J21" s="43"/>
    </row>
    <row r="22" spans="2:10" ht="15" customHeight="1">
      <c r="B22" s="44"/>
      <c r="C22" s="39" t="s">
        <v>172</v>
      </c>
      <c r="E22" s="43"/>
      <c r="H22" s="44"/>
      <c r="I22" s="39" t="s">
        <v>558</v>
      </c>
      <c r="J22" s="43"/>
    </row>
    <row r="23" spans="2:10" ht="15" customHeight="1">
      <c r="B23" s="44"/>
      <c r="C23" s="39" t="s">
        <v>170</v>
      </c>
      <c r="E23" s="43"/>
      <c r="H23" s="44"/>
      <c r="I23" s="39" t="s">
        <v>557</v>
      </c>
      <c r="J23" s="43"/>
    </row>
    <row r="24" spans="2:10" ht="15" customHeight="1">
      <c r="B24" s="44"/>
      <c r="C24" s="39" t="s">
        <v>168</v>
      </c>
      <c r="E24" s="43"/>
      <c r="H24" s="42"/>
      <c r="I24" s="41"/>
      <c r="J24" s="40"/>
    </row>
    <row r="25" spans="2:10" ht="15" customHeight="1">
      <c r="B25" s="44"/>
      <c r="C25" s="39" t="s">
        <v>166</v>
      </c>
      <c r="E25" s="43"/>
      <c r="H25" s="358"/>
      <c r="I25" s="358"/>
      <c r="J25" s="358"/>
    </row>
    <row r="26" spans="2:10" ht="15" customHeight="1">
      <c r="B26" s="44"/>
      <c r="C26" s="39" t="s">
        <v>164</v>
      </c>
      <c r="E26" s="43"/>
      <c r="H26" s="48" t="s">
        <v>153</v>
      </c>
      <c r="I26" s="41"/>
      <c r="J26" s="41"/>
    </row>
    <row r="27" spans="2:10" ht="15" customHeight="1">
      <c r="B27" s="44"/>
      <c r="C27" s="39" t="s">
        <v>162</v>
      </c>
      <c r="E27" s="43"/>
      <c r="H27" s="359"/>
      <c r="I27" s="358"/>
      <c r="J27" s="357"/>
    </row>
    <row r="28" spans="2:10" ht="15" customHeight="1">
      <c r="B28" s="44"/>
      <c r="C28" s="39" t="s">
        <v>160</v>
      </c>
      <c r="E28" s="43"/>
      <c r="H28" s="44"/>
      <c r="I28" s="39" t="s">
        <v>150</v>
      </c>
      <c r="J28" s="43"/>
    </row>
    <row r="29" spans="2:10" ht="15" customHeight="1">
      <c r="B29" s="44"/>
      <c r="C29" s="39" t="s">
        <v>158</v>
      </c>
      <c r="E29" s="43"/>
      <c r="H29" s="44"/>
      <c r="I29" s="39" t="s">
        <v>148</v>
      </c>
      <c r="J29" s="43"/>
    </row>
    <row r="30" spans="2:10" ht="15" customHeight="1">
      <c r="B30" s="44"/>
      <c r="C30" s="39" t="s">
        <v>156</v>
      </c>
      <c r="E30" s="43"/>
      <c r="H30" s="42"/>
      <c r="I30" s="41"/>
      <c r="J30" s="40"/>
    </row>
    <row r="31" spans="2:10" ht="15" customHeight="1">
      <c r="B31" s="44"/>
      <c r="C31" s="39" t="s">
        <v>155</v>
      </c>
      <c r="E31" s="43"/>
    </row>
    <row r="32" spans="2:10" ht="15" customHeight="1">
      <c r="B32" s="44"/>
      <c r="C32" s="39" t="s">
        <v>154</v>
      </c>
      <c r="E32" s="43"/>
    </row>
    <row r="33" spans="2:5" ht="15" customHeight="1">
      <c r="B33" s="44"/>
      <c r="C33" s="39" t="s">
        <v>152</v>
      </c>
      <c r="E33" s="43"/>
    </row>
    <row r="34" spans="2:5" ht="15" customHeight="1">
      <c r="B34" s="44"/>
      <c r="C34" s="39" t="s">
        <v>151</v>
      </c>
      <c r="E34" s="43"/>
    </row>
    <row r="35" spans="2:5" ht="15" customHeight="1">
      <c r="B35" s="44"/>
      <c r="C35" s="39" t="s">
        <v>149</v>
      </c>
      <c r="E35" s="43"/>
    </row>
    <row r="36" spans="2:5" ht="15" customHeight="1">
      <c r="B36" s="44"/>
      <c r="C36" s="39" t="s">
        <v>147</v>
      </c>
      <c r="E36" s="43"/>
    </row>
    <row r="37" spans="2:5" ht="15" customHeight="1">
      <c r="B37" s="44"/>
      <c r="C37" s="39" t="s">
        <v>146</v>
      </c>
      <c r="E37" s="43"/>
    </row>
    <row r="38" spans="2:5" ht="15" customHeight="1">
      <c r="B38" s="42"/>
      <c r="C38" s="41"/>
      <c r="D38" s="41"/>
      <c r="E38" s="40"/>
    </row>
  </sheetData>
  <sheetProtection algorithmName="SHA-512" hashValue="yVx6Bfta9Jq4KmmX4Eb/uYt7luk+o2V3CvHCM+E9TVC1hxmWhtW6bL9yEA2WQTdZT+dAKTIzPUP9CZ82YDG2Fw==" saltValue="HpskRywrVkAWIZN+mz+puQ==" spinCount="100000" sheet="1" objects="1" scenarios="1"/>
  <mergeCells count="1">
    <mergeCell ref="B2:C2"/>
  </mergeCells>
  <phoneticPr fontId="24"/>
  <pageMargins left="0.39370078740157499" right="0.39370078740157499" top="0.59055118110236204" bottom="0.39370078740157499" header="0.196850393700787" footer="0.196850393700787"/>
  <pageSetup paperSize="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4D0137-A284-4040-8857-9F0F47174504}">
  <sheetPr>
    <tabColor rgb="FFFF0000"/>
    <pageSetUpPr fitToPage="1"/>
  </sheetPr>
  <dimension ref="A1:L58"/>
  <sheetViews>
    <sheetView showGridLines="0" zoomScale="80" zoomScaleNormal="80" workbookViewId="0">
      <selection activeCell="F55" sqref="F55"/>
    </sheetView>
  </sheetViews>
  <sheetFormatPr defaultColWidth="10.1640625" defaultRowHeight="15" customHeight="1"/>
  <cols>
    <col min="1" max="1" width="1.83203125" style="57" customWidth="1"/>
    <col min="2" max="2" width="4.1640625" style="57" customWidth="1"/>
    <col min="3" max="3" width="32.6640625" style="57" customWidth="1"/>
    <col min="4" max="4" width="90.83203125" style="57" bestFit="1" customWidth="1"/>
    <col min="5" max="12" width="15.33203125" style="57" customWidth="1"/>
    <col min="13" max="16384" width="10.1640625" style="57"/>
  </cols>
  <sheetData>
    <row r="1" spans="1:12" ht="7.5" customHeight="1"/>
    <row r="2" spans="1:12" ht="30" customHeight="1">
      <c r="B2" s="651" t="s">
        <v>288</v>
      </c>
      <c r="C2" s="652"/>
      <c r="D2" s="509"/>
    </row>
    <row r="3" spans="1:12" ht="7.5" customHeight="1"/>
    <row r="4" spans="1:12" ht="30" hidden="1" customHeight="1">
      <c r="B4" s="55" t="s">
        <v>591</v>
      </c>
    </row>
    <row r="5" spans="1:12" ht="15" hidden="1" customHeight="1">
      <c r="C5" s="57" t="s">
        <v>590</v>
      </c>
      <c r="L5" s="259"/>
    </row>
    <row r="6" spans="1:12" ht="15" hidden="1" customHeight="1">
      <c r="A6" s="57">
        <v>2</v>
      </c>
      <c r="C6" s="57" t="s">
        <v>589</v>
      </c>
    </row>
    <row r="7" spans="1:12" ht="15" hidden="1" customHeight="1">
      <c r="C7" s="57" t="s">
        <v>588</v>
      </c>
    </row>
    <row r="8" spans="1:12" ht="15" hidden="1" customHeight="1"/>
    <row r="9" spans="1:12" ht="15" hidden="1" customHeight="1">
      <c r="C9" s="57" t="s">
        <v>587</v>
      </c>
    </row>
    <row r="10" spans="1:12" ht="15" hidden="1" customHeight="1">
      <c r="C10" s="403" t="s">
        <v>586</v>
      </c>
      <c r="D10" s="403"/>
    </row>
    <row r="11" spans="1:12" ht="15" hidden="1" customHeight="1">
      <c r="C11" s="403" t="s">
        <v>585</v>
      </c>
      <c r="D11" s="403"/>
    </row>
    <row r="12" spans="1:12" ht="15" hidden="1" customHeight="1">
      <c r="C12" s="402"/>
      <c r="D12" s="402"/>
    </row>
    <row r="13" spans="1:12" ht="15" hidden="1" customHeight="1">
      <c r="C13" s="57" t="s">
        <v>584</v>
      </c>
    </row>
    <row r="14" spans="1:12" ht="15" hidden="1" customHeight="1">
      <c r="C14" s="57" t="s">
        <v>583</v>
      </c>
    </row>
    <row r="15" spans="1:12" ht="15" hidden="1" customHeight="1">
      <c r="C15" s="57" t="s">
        <v>582</v>
      </c>
    </row>
    <row r="16" spans="1:12" ht="15" hidden="1" customHeight="1"/>
    <row r="17" spans="2:12" ht="15" customHeight="1" thickBot="1">
      <c r="L17" s="259" t="s">
        <v>282</v>
      </c>
    </row>
    <row r="18" spans="2:12" ht="15" customHeight="1" thickTop="1">
      <c r="B18" s="401"/>
      <c r="C18" s="400"/>
      <c r="D18" s="399"/>
      <c r="E18" s="653" t="s">
        <v>581</v>
      </c>
      <c r="F18" s="654"/>
      <c r="G18" s="400"/>
      <c r="H18" s="399"/>
      <c r="I18" s="400"/>
      <c r="J18" s="399"/>
      <c r="K18" s="655" t="s">
        <v>580</v>
      </c>
      <c r="L18" s="657" t="s">
        <v>579</v>
      </c>
    </row>
    <row r="19" spans="2:12" ht="15" customHeight="1">
      <c r="B19" s="72"/>
      <c r="D19" s="245"/>
      <c r="E19" s="399" t="s">
        <v>578</v>
      </c>
      <c r="F19" s="398" t="s">
        <v>577</v>
      </c>
      <c r="G19" s="250" t="s">
        <v>576</v>
      </c>
      <c r="H19" s="231" t="s">
        <v>575</v>
      </c>
      <c r="I19" s="250" t="s">
        <v>574</v>
      </c>
      <c r="J19" s="231" t="s">
        <v>573</v>
      </c>
      <c r="K19" s="656"/>
      <c r="L19" s="658"/>
    </row>
    <row r="20" spans="2:12" ht="15" customHeight="1">
      <c r="B20" s="72"/>
      <c r="C20" s="285" t="s">
        <v>368</v>
      </c>
      <c r="D20" s="231" t="s">
        <v>641</v>
      </c>
      <c r="E20" s="231" t="s">
        <v>572</v>
      </c>
      <c r="F20" s="232" t="s">
        <v>571</v>
      </c>
      <c r="G20" s="250" t="s">
        <v>570</v>
      </c>
      <c r="H20" s="231" t="s">
        <v>569</v>
      </c>
      <c r="I20" s="250" t="s">
        <v>568</v>
      </c>
      <c r="J20" s="231" t="s">
        <v>567</v>
      </c>
      <c r="K20" s="235" t="s">
        <v>566</v>
      </c>
      <c r="L20" s="246" t="s">
        <v>565</v>
      </c>
    </row>
    <row r="21" spans="2:12" ht="15" customHeight="1">
      <c r="B21" s="397" t="s">
        <v>61</v>
      </c>
      <c r="C21" s="396" t="s">
        <v>345</v>
      </c>
      <c r="D21" s="415" t="s">
        <v>642</v>
      </c>
      <c r="E21" s="395"/>
      <c r="F21" s="394"/>
      <c r="G21" s="393">
        <v>0.25706674911276395</v>
      </c>
      <c r="H21" s="392">
        <v>3.9449704571388383E-2</v>
      </c>
      <c r="I21" s="391">
        <f t="shared" ref="I21:I44" si="0">$E21*G21</f>
        <v>0</v>
      </c>
      <c r="J21" s="391">
        <f t="shared" ref="J21:J44" si="1">$E21*H21</f>
        <v>0</v>
      </c>
      <c r="K21" s="390">
        <f t="shared" ref="K21:K44" si="2">E21-(I21+J21)</f>
        <v>0</v>
      </c>
      <c r="L21" s="389">
        <f t="shared" ref="L21:L57" si="3">F21+K21</f>
        <v>0</v>
      </c>
    </row>
    <row r="22" spans="2:12" ht="15" customHeight="1">
      <c r="B22" s="386" t="s">
        <v>62</v>
      </c>
      <c r="C22" s="385" t="s">
        <v>0</v>
      </c>
      <c r="D22" s="410" t="s">
        <v>643</v>
      </c>
      <c r="E22" s="384"/>
      <c r="F22" s="383"/>
      <c r="G22" s="382">
        <v>2.2528180695691236E-2</v>
      </c>
      <c r="H22" s="381">
        <v>6.6403067077407646E-2</v>
      </c>
      <c r="I22" s="380">
        <f t="shared" si="0"/>
        <v>0</v>
      </c>
      <c r="J22" s="380">
        <f t="shared" si="1"/>
        <v>0</v>
      </c>
      <c r="K22" s="379">
        <f t="shared" si="2"/>
        <v>0</v>
      </c>
      <c r="L22" s="378">
        <f t="shared" si="3"/>
        <v>0</v>
      </c>
    </row>
    <row r="23" spans="2:12" ht="15" customHeight="1">
      <c r="B23" s="386" t="s">
        <v>42</v>
      </c>
      <c r="C23" s="385" t="s">
        <v>1</v>
      </c>
      <c r="D23" s="410" t="s">
        <v>644</v>
      </c>
      <c r="E23" s="384"/>
      <c r="F23" s="383"/>
      <c r="G23" s="382">
        <v>0.32257496101304423</v>
      </c>
      <c r="H23" s="381">
        <v>3.2171338179978581E-2</v>
      </c>
      <c r="I23" s="380">
        <f t="shared" si="0"/>
        <v>0</v>
      </c>
      <c r="J23" s="380">
        <f t="shared" si="1"/>
        <v>0</v>
      </c>
      <c r="K23" s="379">
        <f t="shared" si="2"/>
        <v>0</v>
      </c>
      <c r="L23" s="378">
        <f t="shared" si="3"/>
        <v>0</v>
      </c>
    </row>
    <row r="24" spans="2:12" ht="15" customHeight="1">
      <c r="B24" s="386" t="s">
        <v>43</v>
      </c>
      <c r="C24" s="385" t="s">
        <v>2</v>
      </c>
      <c r="D24" s="410" t="s">
        <v>645</v>
      </c>
      <c r="E24" s="384"/>
      <c r="F24" s="383"/>
      <c r="G24" s="382">
        <v>0.43944914757410253</v>
      </c>
      <c r="H24" s="381">
        <v>2.4548546158944525E-2</v>
      </c>
      <c r="I24" s="380">
        <f t="shared" si="0"/>
        <v>0</v>
      </c>
      <c r="J24" s="380">
        <f t="shared" si="1"/>
        <v>0</v>
      </c>
      <c r="K24" s="379">
        <f t="shared" si="2"/>
        <v>0</v>
      </c>
      <c r="L24" s="378">
        <f t="shared" si="3"/>
        <v>0</v>
      </c>
    </row>
    <row r="25" spans="2:12" ht="15" customHeight="1">
      <c r="B25" s="386" t="s">
        <v>44</v>
      </c>
      <c r="C25" s="385" t="s">
        <v>3</v>
      </c>
      <c r="D25" s="410" t="s">
        <v>646</v>
      </c>
      <c r="E25" s="384"/>
      <c r="F25" s="383"/>
      <c r="G25" s="382">
        <v>0.23349686800485506</v>
      </c>
      <c r="H25" s="381">
        <v>5.8003940153580597E-2</v>
      </c>
      <c r="I25" s="380">
        <f t="shared" si="0"/>
        <v>0</v>
      </c>
      <c r="J25" s="380">
        <f t="shared" si="1"/>
        <v>0</v>
      </c>
      <c r="K25" s="379">
        <f t="shared" si="2"/>
        <v>0</v>
      </c>
      <c r="L25" s="378">
        <f t="shared" si="3"/>
        <v>0</v>
      </c>
    </row>
    <row r="26" spans="2:12" ht="15" customHeight="1">
      <c r="B26" s="386" t="s">
        <v>45</v>
      </c>
      <c r="C26" s="385" t="s">
        <v>4</v>
      </c>
      <c r="D26" s="410" t="s">
        <v>647</v>
      </c>
      <c r="E26" s="384"/>
      <c r="F26" s="383"/>
      <c r="G26" s="382">
        <v>0.20029497135644653</v>
      </c>
      <c r="H26" s="381">
        <v>2.6939157259421205E-2</v>
      </c>
      <c r="I26" s="380">
        <f t="shared" si="0"/>
        <v>0</v>
      </c>
      <c r="J26" s="380">
        <f t="shared" si="1"/>
        <v>0</v>
      </c>
      <c r="K26" s="379">
        <f t="shared" si="2"/>
        <v>0</v>
      </c>
      <c r="L26" s="378">
        <f t="shared" si="3"/>
        <v>0</v>
      </c>
    </row>
    <row r="27" spans="2:12" ht="15" customHeight="1">
      <c r="B27" s="386" t="s">
        <v>46</v>
      </c>
      <c r="C27" s="385" t="s">
        <v>5</v>
      </c>
      <c r="D27" s="410" t="s">
        <v>648</v>
      </c>
      <c r="E27" s="384"/>
      <c r="F27" s="383"/>
      <c r="G27" s="382">
        <v>0.19636393192438267</v>
      </c>
      <c r="H27" s="381">
        <v>2.1219492730162302E-2</v>
      </c>
      <c r="I27" s="380">
        <f t="shared" si="0"/>
        <v>0</v>
      </c>
      <c r="J27" s="380">
        <f t="shared" si="1"/>
        <v>0</v>
      </c>
      <c r="K27" s="379">
        <f t="shared" si="2"/>
        <v>0</v>
      </c>
      <c r="L27" s="378">
        <f t="shared" si="3"/>
        <v>0</v>
      </c>
    </row>
    <row r="28" spans="2:12" ht="15" customHeight="1">
      <c r="B28" s="386" t="s">
        <v>47</v>
      </c>
      <c r="C28" s="385" t="s">
        <v>71</v>
      </c>
      <c r="D28" s="410" t="s">
        <v>649</v>
      </c>
      <c r="E28" s="384"/>
      <c r="F28" s="383"/>
      <c r="G28" s="382">
        <v>0.18202198670756728</v>
      </c>
      <c r="H28" s="381">
        <v>3.0404336512004349E-2</v>
      </c>
      <c r="I28" s="380">
        <f t="shared" si="0"/>
        <v>0</v>
      </c>
      <c r="J28" s="380">
        <f t="shared" si="1"/>
        <v>0</v>
      </c>
      <c r="K28" s="379">
        <f t="shared" si="2"/>
        <v>0</v>
      </c>
      <c r="L28" s="378">
        <f t="shared" si="3"/>
        <v>0</v>
      </c>
    </row>
    <row r="29" spans="2:12" ht="15" customHeight="1">
      <c r="B29" s="386" t="s">
        <v>48</v>
      </c>
      <c r="C29" s="385" t="s">
        <v>6</v>
      </c>
      <c r="D29" s="410" t="s">
        <v>650</v>
      </c>
      <c r="E29" s="384"/>
      <c r="F29" s="383"/>
      <c r="G29" s="382">
        <v>0.17440420627094513</v>
      </c>
      <c r="H29" s="381">
        <v>5.2555253025537728E-2</v>
      </c>
      <c r="I29" s="380">
        <f t="shared" si="0"/>
        <v>0</v>
      </c>
      <c r="J29" s="380">
        <f t="shared" si="1"/>
        <v>0</v>
      </c>
      <c r="K29" s="379">
        <f t="shared" si="2"/>
        <v>0</v>
      </c>
      <c r="L29" s="378">
        <f t="shared" si="3"/>
        <v>0</v>
      </c>
    </row>
    <row r="30" spans="2:12" ht="15" customHeight="1">
      <c r="B30" s="386" t="s">
        <v>49</v>
      </c>
      <c r="C30" s="385" t="s">
        <v>7</v>
      </c>
      <c r="D30" s="410" t="s">
        <v>651</v>
      </c>
      <c r="E30" s="384"/>
      <c r="F30" s="383"/>
      <c r="G30" s="382">
        <v>5.915135091480242E-2</v>
      </c>
      <c r="H30" s="381">
        <v>2.707816710740028E-2</v>
      </c>
      <c r="I30" s="380">
        <f t="shared" si="0"/>
        <v>0</v>
      </c>
      <c r="J30" s="380">
        <f t="shared" si="1"/>
        <v>0</v>
      </c>
      <c r="K30" s="379">
        <f t="shared" si="2"/>
        <v>0</v>
      </c>
      <c r="L30" s="378">
        <f t="shared" si="3"/>
        <v>0</v>
      </c>
    </row>
    <row r="31" spans="2:12" ht="15" customHeight="1">
      <c r="B31" s="386" t="s">
        <v>50</v>
      </c>
      <c r="C31" s="385" t="s">
        <v>8</v>
      </c>
      <c r="D31" s="410" t="s">
        <v>652</v>
      </c>
      <c r="E31" s="384"/>
      <c r="F31" s="383"/>
      <c r="G31" s="382">
        <v>0.10162141323543349</v>
      </c>
      <c r="H31" s="381">
        <v>2.9411655995861995E-2</v>
      </c>
      <c r="I31" s="380">
        <f t="shared" si="0"/>
        <v>0</v>
      </c>
      <c r="J31" s="380">
        <f t="shared" si="1"/>
        <v>0</v>
      </c>
      <c r="K31" s="379">
        <f t="shared" si="2"/>
        <v>0</v>
      </c>
      <c r="L31" s="378">
        <f t="shared" si="3"/>
        <v>0</v>
      </c>
    </row>
    <row r="32" spans="2:12" ht="15" customHeight="1">
      <c r="B32" s="386" t="s">
        <v>51</v>
      </c>
      <c r="C32" s="385" t="s">
        <v>9</v>
      </c>
      <c r="D32" s="410" t="s">
        <v>653</v>
      </c>
      <c r="E32" s="384"/>
      <c r="F32" s="383"/>
      <c r="G32" s="382">
        <v>0.13281570784749258</v>
      </c>
      <c r="H32" s="381">
        <v>4.3831298767209842E-2</v>
      </c>
      <c r="I32" s="380">
        <f t="shared" si="0"/>
        <v>0</v>
      </c>
      <c r="J32" s="380">
        <f t="shared" si="1"/>
        <v>0</v>
      </c>
      <c r="K32" s="379">
        <f t="shared" si="2"/>
        <v>0</v>
      </c>
      <c r="L32" s="378">
        <f t="shared" si="3"/>
        <v>0</v>
      </c>
    </row>
    <row r="33" spans="2:12" ht="15" customHeight="1">
      <c r="B33" s="386" t="s">
        <v>52</v>
      </c>
      <c r="C33" s="385" t="s">
        <v>64</v>
      </c>
      <c r="D33" s="410" t="s">
        <v>654</v>
      </c>
      <c r="E33" s="384">
        <f>'（入力用）総括表'!E18</f>
        <v>0</v>
      </c>
      <c r="F33" s="383"/>
      <c r="G33" s="382">
        <v>0.1028494212078634</v>
      </c>
      <c r="H33" s="381">
        <v>1.3194883965273208E-2</v>
      </c>
      <c r="I33" s="380">
        <f t="shared" si="0"/>
        <v>0</v>
      </c>
      <c r="J33" s="380">
        <f t="shared" si="1"/>
        <v>0</v>
      </c>
      <c r="K33" s="379">
        <f t="shared" si="2"/>
        <v>0</v>
      </c>
      <c r="L33" s="378">
        <f t="shared" si="3"/>
        <v>0</v>
      </c>
    </row>
    <row r="34" spans="2:12" ht="15" customHeight="1">
      <c r="B34" s="386" t="s">
        <v>53</v>
      </c>
      <c r="C34" s="385" t="s">
        <v>65</v>
      </c>
      <c r="D34" s="410" t="s">
        <v>655</v>
      </c>
      <c r="E34" s="384">
        <f>'（入力用）総括表'!E19</f>
        <v>0</v>
      </c>
      <c r="F34" s="383"/>
      <c r="G34" s="382">
        <v>0.12245219012281004</v>
      </c>
      <c r="H34" s="381">
        <v>1.1635144444581075E-2</v>
      </c>
      <c r="I34" s="380">
        <f t="shared" si="0"/>
        <v>0</v>
      </c>
      <c r="J34" s="380">
        <f t="shared" si="1"/>
        <v>0</v>
      </c>
      <c r="K34" s="379">
        <f t="shared" si="2"/>
        <v>0</v>
      </c>
      <c r="L34" s="378">
        <f t="shared" si="3"/>
        <v>0</v>
      </c>
    </row>
    <row r="35" spans="2:12" ht="15" customHeight="1">
      <c r="B35" s="386" t="s">
        <v>54</v>
      </c>
      <c r="C35" s="385" t="s">
        <v>66</v>
      </c>
      <c r="D35" s="410" t="s">
        <v>656</v>
      </c>
      <c r="E35" s="384">
        <f>'（入力用）総括表'!E20</f>
        <v>0</v>
      </c>
      <c r="F35" s="383"/>
      <c r="G35" s="382">
        <v>0.17571592604245978</v>
      </c>
      <c r="H35" s="381">
        <v>1.3860496878000344E-2</v>
      </c>
      <c r="I35" s="380">
        <f t="shared" si="0"/>
        <v>0</v>
      </c>
      <c r="J35" s="380">
        <f t="shared" si="1"/>
        <v>0</v>
      </c>
      <c r="K35" s="379">
        <f t="shared" si="2"/>
        <v>0</v>
      </c>
      <c r="L35" s="378">
        <f t="shared" si="3"/>
        <v>0</v>
      </c>
    </row>
    <row r="36" spans="2:12" ht="15" customHeight="1">
      <c r="B36" s="386" t="s">
        <v>55</v>
      </c>
      <c r="C36" s="385" t="s">
        <v>11</v>
      </c>
      <c r="D36" s="410" t="s">
        <v>657</v>
      </c>
      <c r="E36" s="384"/>
      <c r="F36" s="383"/>
      <c r="G36" s="382">
        <v>5.8936764006462181E-2</v>
      </c>
      <c r="H36" s="381">
        <v>9.511640978592693E-3</v>
      </c>
      <c r="I36" s="380">
        <f t="shared" si="0"/>
        <v>0</v>
      </c>
      <c r="J36" s="380">
        <f t="shared" si="1"/>
        <v>0</v>
      </c>
      <c r="K36" s="379">
        <f t="shared" si="2"/>
        <v>0</v>
      </c>
      <c r="L36" s="378">
        <f t="shared" si="3"/>
        <v>0</v>
      </c>
    </row>
    <row r="37" spans="2:12" ht="15" customHeight="1">
      <c r="B37" s="386" t="s">
        <v>56</v>
      </c>
      <c r="C37" s="385" t="s">
        <v>10</v>
      </c>
      <c r="D37" s="410" t="s">
        <v>658</v>
      </c>
      <c r="E37" s="384">
        <f>'（入力用）総括表'!E21</f>
        <v>0</v>
      </c>
      <c r="F37" s="383"/>
      <c r="G37" s="382">
        <v>0.17344672221905641</v>
      </c>
      <c r="H37" s="381">
        <v>9.1142445996991728E-3</v>
      </c>
      <c r="I37" s="380">
        <f t="shared" si="0"/>
        <v>0</v>
      </c>
      <c r="J37" s="380">
        <f t="shared" si="1"/>
        <v>0</v>
      </c>
      <c r="K37" s="379">
        <f t="shared" si="2"/>
        <v>0</v>
      </c>
      <c r="L37" s="378">
        <f t="shared" si="3"/>
        <v>0</v>
      </c>
    </row>
    <row r="38" spans="2:12" ht="15" customHeight="1">
      <c r="B38" s="386" t="s">
        <v>57</v>
      </c>
      <c r="C38" s="385" t="s">
        <v>72</v>
      </c>
      <c r="D38" s="410" t="s">
        <v>659</v>
      </c>
      <c r="E38" s="384">
        <f>'（入力用）総括表'!E22</f>
        <v>0</v>
      </c>
      <c r="F38" s="383"/>
      <c r="G38" s="382">
        <v>0.17793432092939027</v>
      </c>
      <c r="H38" s="381">
        <v>7.9091600037316089E-3</v>
      </c>
      <c r="I38" s="380">
        <f t="shared" si="0"/>
        <v>0</v>
      </c>
      <c r="J38" s="380">
        <f t="shared" si="1"/>
        <v>0</v>
      </c>
      <c r="K38" s="379">
        <f t="shared" si="2"/>
        <v>0</v>
      </c>
      <c r="L38" s="378">
        <f t="shared" si="3"/>
        <v>0</v>
      </c>
    </row>
    <row r="39" spans="2:12" ht="15" customHeight="1">
      <c r="B39" s="386" t="s">
        <v>58</v>
      </c>
      <c r="C39" s="385" t="s">
        <v>12</v>
      </c>
      <c r="D39" s="410" t="s">
        <v>660</v>
      </c>
      <c r="E39" s="384">
        <f>'（入力用）総括表'!E23</f>
        <v>0</v>
      </c>
      <c r="F39" s="383"/>
      <c r="G39" s="382">
        <v>8.6643705768600074E-2</v>
      </c>
      <c r="H39" s="381">
        <v>1.5744121851926307E-2</v>
      </c>
      <c r="I39" s="380">
        <f t="shared" si="0"/>
        <v>0</v>
      </c>
      <c r="J39" s="380">
        <f t="shared" si="1"/>
        <v>0</v>
      </c>
      <c r="K39" s="379">
        <f t="shared" si="2"/>
        <v>0</v>
      </c>
      <c r="L39" s="378">
        <f t="shared" si="3"/>
        <v>0</v>
      </c>
    </row>
    <row r="40" spans="2:12" ht="15" customHeight="1">
      <c r="B40" s="386" t="s">
        <v>59</v>
      </c>
      <c r="C40" s="385" t="s">
        <v>13</v>
      </c>
      <c r="D40" s="410" t="s">
        <v>661</v>
      </c>
      <c r="E40" s="384">
        <f>'（入力用）総括表'!E24</f>
        <v>0</v>
      </c>
      <c r="F40" s="383"/>
      <c r="G40" s="382">
        <v>0.31630659187034799</v>
      </c>
      <c r="H40" s="381">
        <v>3.5669638098325747E-2</v>
      </c>
      <c r="I40" s="380">
        <f t="shared" si="0"/>
        <v>0</v>
      </c>
      <c r="J40" s="380">
        <f t="shared" si="1"/>
        <v>0</v>
      </c>
      <c r="K40" s="379">
        <f t="shared" si="2"/>
        <v>0</v>
      </c>
      <c r="L40" s="378">
        <f t="shared" si="3"/>
        <v>0</v>
      </c>
    </row>
    <row r="41" spans="2:12" ht="15" customHeight="1">
      <c r="B41" s="386" t="s">
        <v>344</v>
      </c>
      <c r="C41" s="385" t="s">
        <v>14</v>
      </c>
      <c r="D41" s="410" t="s">
        <v>662</v>
      </c>
      <c r="E41" s="384"/>
      <c r="F41" s="383"/>
      <c r="G41" s="382">
        <v>0</v>
      </c>
      <c r="H41" s="381">
        <v>0</v>
      </c>
      <c r="I41" s="380">
        <f t="shared" si="0"/>
        <v>0</v>
      </c>
      <c r="J41" s="380">
        <f t="shared" si="1"/>
        <v>0</v>
      </c>
      <c r="K41" s="379">
        <f t="shared" si="2"/>
        <v>0</v>
      </c>
      <c r="L41" s="378">
        <f t="shared" si="3"/>
        <v>0</v>
      </c>
    </row>
    <row r="42" spans="2:12" ht="15" customHeight="1">
      <c r="B42" s="386" t="s">
        <v>343</v>
      </c>
      <c r="C42" s="385" t="s">
        <v>15</v>
      </c>
      <c r="D42" s="410" t="s">
        <v>663</v>
      </c>
      <c r="E42" s="384">
        <f>'（入力用）総括表'!E29</f>
        <v>0</v>
      </c>
      <c r="F42" s="383"/>
      <c r="G42" s="382">
        <v>0</v>
      </c>
      <c r="H42" s="381">
        <v>0</v>
      </c>
      <c r="I42" s="380">
        <f t="shared" si="0"/>
        <v>0</v>
      </c>
      <c r="J42" s="380">
        <f t="shared" si="1"/>
        <v>0</v>
      </c>
      <c r="K42" s="379">
        <f t="shared" si="2"/>
        <v>0</v>
      </c>
      <c r="L42" s="378">
        <f t="shared" si="3"/>
        <v>0</v>
      </c>
    </row>
    <row r="43" spans="2:12" ht="15" customHeight="1">
      <c r="B43" s="386" t="s">
        <v>342</v>
      </c>
      <c r="C43" s="385" t="s">
        <v>26</v>
      </c>
      <c r="D43" s="410" t="s">
        <v>664</v>
      </c>
      <c r="E43" s="384"/>
      <c r="F43" s="383"/>
      <c r="G43" s="382">
        <v>0</v>
      </c>
      <c r="H43" s="381">
        <v>0</v>
      </c>
      <c r="I43" s="380">
        <f t="shared" si="0"/>
        <v>0</v>
      </c>
      <c r="J43" s="380">
        <f t="shared" si="1"/>
        <v>0</v>
      </c>
      <c r="K43" s="379">
        <f t="shared" si="2"/>
        <v>0</v>
      </c>
      <c r="L43" s="378">
        <f t="shared" si="3"/>
        <v>0</v>
      </c>
    </row>
    <row r="44" spans="2:12" ht="15" customHeight="1">
      <c r="B44" s="386" t="s">
        <v>341</v>
      </c>
      <c r="C44" s="385" t="s">
        <v>27</v>
      </c>
      <c r="D44" s="410" t="s">
        <v>665</v>
      </c>
      <c r="E44" s="384"/>
      <c r="F44" s="383"/>
      <c r="G44" s="382">
        <v>0</v>
      </c>
      <c r="H44" s="381">
        <v>0</v>
      </c>
      <c r="I44" s="380">
        <f t="shared" si="0"/>
        <v>0</v>
      </c>
      <c r="J44" s="380">
        <f t="shared" si="1"/>
        <v>0</v>
      </c>
      <c r="K44" s="379">
        <f t="shared" si="2"/>
        <v>0</v>
      </c>
      <c r="L44" s="378">
        <f t="shared" si="3"/>
        <v>0</v>
      </c>
    </row>
    <row r="45" spans="2:12" ht="15" customHeight="1">
      <c r="B45" s="386" t="s">
        <v>340</v>
      </c>
      <c r="C45" s="385" t="s">
        <v>16</v>
      </c>
      <c r="D45" s="410" t="s">
        <v>666</v>
      </c>
      <c r="E45" s="384"/>
      <c r="F45" s="383"/>
      <c r="G45" s="382">
        <v>-173.03459102907175</v>
      </c>
      <c r="H45" s="381">
        <v>0</v>
      </c>
      <c r="I45" s="388" t="s">
        <v>564</v>
      </c>
      <c r="J45" s="380">
        <f>$E45*H45</f>
        <v>0</v>
      </c>
      <c r="K45" s="387">
        <f>E45+I58-J45</f>
        <v>0</v>
      </c>
      <c r="L45" s="378">
        <f t="shared" si="3"/>
        <v>0</v>
      </c>
    </row>
    <row r="46" spans="2:12" ht="15" customHeight="1">
      <c r="B46" s="386" t="s">
        <v>339</v>
      </c>
      <c r="C46" s="385" t="s">
        <v>17</v>
      </c>
      <c r="D46" s="410" t="s">
        <v>667</v>
      </c>
      <c r="E46" s="384"/>
      <c r="F46" s="383"/>
      <c r="G46" s="382">
        <v>0</v>
      </c>
      <c r="H46" s="381">
        <v>0</v>
      </c>
      <c r="I46" s="380">
        <f t="shared" ref="I46:I57" si="4">$E46*G46</f>
        <v>0</v>
      </c>
      <c r="J46" s="380">
        <f>$E46*H46</f>
        <v>0</v>
      </c>
      <c r="K46" s="379">
        <f>E46-(I46+J46)</f>
        <v>0</v>
      </c>
      <c r="L46" s="378">
        <f t="shared" si="3"/>
        <v>0</v>
      </c>
    </row>
    <row r="47" spans="2:12" ht="15" customHeight="1">
      <c r="B47" s="386" t="s">
        <v>338</v>
      </c>
      <c r="C47" s="385" t="s">
        <v>18</v>
      </c>
      <c r="D47" s="410" t="s">
        <v>668</v>
      </c>
      <c r="E47" s="384"/>
      <c r="F47" s="383"/>
      <c r="G47" s="382">
        <v>0</v>
      </c>
      <c r="H47" s="381">
        <v>0</v>
      </c>
      <c r="I47" s="380">
        <f t="shared" si="4"/>
        <v>0</v>
      </c>
      <c r="J47" s="380">
        <f>$E47*H47</f>
        <v>0</v>
      </c>
      <c r="K47" s="379">
        <f>E47-(I47+J47)</f>
        <v>0</v>
      </c>
      <c r="L47" s="378">
        <f t="shared" si="3"/>
        <v>0</v>
      </c>
    </row>
    <row r="48" spans="2:12" ht="15" customHeight="1">
      <c r="B48" s="386" t="s">
        <v>337</v>
      </c>
      <c r="C48" s="385" t="s">
        <v>29</v>
      </c>
      <c r="D48" s="410" t="s">
        <v>669</v>
      </c>
      <c r="E48" s="384"/>
      <c r="F48" s="383"/>
      <c r="G48" s="382">
        <v>0</v>
      </c>
      <c r="H48" s="381">
        <v>-0.32657455751472891</v>
      </c>
      <c r="I48" s="380">
        <f t="shared" si="4"/>
        <v>0</v>
      </c>
      <c r="J48" s="388" t="s">
        <v>564</v>
      </c>
      <c r="K48" s="387">
        <f>E48+J58-I48</f>
        <v>0</v>
      </c>
      <c r="L48" s="378">
        <f t="shared" si="3"/>
        <v>0</v>
      </c>
    </row>
    <row r="49" spans="2:12" ht="15" customHeight="1">
      <c r="B49" s="386" t="s">
        <v>336</v>
      </c>
      <c r="C49" s="385" t="s">
        <v>19</v>
      </c>
      <c r="D49" s="410" t="s">
        <v>670</v>
      </c>
      <c r="E49" s="384"/>
      <c r="F49" s="383"/>
      <c r="G49" s="382">
        <v>4.1768910156901172E-2</v>
      </c>
      <c r="H49" s="381">
        <v>4.1083551813920855E-3</v>
      </c>
      <c r="I49" s="380">
        <f t="shared" si="4"/>
        <v>0</v>
      </c>
      <c r="J49" s="380">
        <f t="shared" ref="J49:J57" si="5">$E49*H49</f>
        <v>0</v>
      </c>
      <c r="K49" s="379">
        <f t="shared" ref="K49:K57" si="6">E49-(I49+J49)</f>
        <v>0</v>
      </c>
      <c r="L49" s="378">
        <f t="shared" si="3"/>
        <v>0</v>
      </c>
    </row>
    <row r="50" spans="2:12" ht="15" customHeight="1">
      <c r="B50" s="386" t="s">
        <v>335</v>
      </c>
      <c r="C50" s="385" t="s">
        <v>20</v>
      </c>
      <c r="D50" s="410" t="s">
        <v>671</v>
      </c>
      <c r="E50" s="384"/>
      <c r="F50" s="383"/>
      <c r="G50" s="382">
        <v>0</v>
      </c>
      <c r="H50" s="381">
        <v>0</v>
      </c>
      <c r="I50" s="380">
        <f t="shared" si="4"/>
        <v>0</v>
      </c>
      <c r="J50" s="380">
        <f t="shared" si="5"/>
        <v>0</v>
      </c>
      <c r="K50" s="379">
        <f t="shared" si="6"/>
        <v>0</v>
      </c>
      <c r="L50" s="378">
        <f t="shared" si="3"/>
        <v>0</v>
      </c>
    </row>
    <row r="51" spans="2:12" ht="15" customHeight="1">
      <c r="B51" s="386" t="s">
        <v>334</v>
      </c>
      <c r="C51" s="385" t="s">
        <v>21</v>
      </c>
      <c r="D51" s="410" t="s">
        <v>672</v>
      </c>
      <c r="E51" s="384"/>
      <c r="F51" s="383"/>
      <c r="G51" s="382">
        <v>0</v>
      </c>
      <c r="H51" s="381">
        <v>1.3798717042961616E-5</v>
      </c>
      <c r="I51" s="380">
        <f t="shared" si="4"/>
        <v>0</v>
      </c>
      <c r="J51" s="380">
        <f t="shared" si="5"/>
        <v>0</v>
      </c>
      <c r="K51" s="379">
        <f t="shared" si="6"/>
        <v>0</v>
      </c>
      <c r="L51" s="378">
        <f t="shared" si="3"/>
        <v>0</v>
      </c>
    </row>
    <row r="52" spans="2:12" ht="15" customHeight="1">
      <c r="B52" s="386" t="s">
        <v>333</v>
      </c>
      <c r="C52" s="385" t="s">
        <v>28</v>
      </c>
      <c r="D52" s="410" t="s">
        <v>673</v>
      </c>
      <c r="E52" s="384"/>
      <c r="F52" s="383"/>
      <c r="G52" s="382">
        <v>0</v>
      </c>
      <c r="H52" s="381">
        <v>0</v>
      </c>
      <c r="I52" s="380">
        <f t="shared" si="4"/>
        <v>0</v>
      </c>
      <c r="J52" s="380">
        <f t="shared" si="5"/>
        <v>0</v>
      </c>
      <c r="K52" s="379">
        <f t="shared" si="6"/>
        <v>0</v>
      </c>
      <c r="L52" s="378">
        <f t="shared" si="3"/>
        <v>0</v>
      </c>
    </row>
    <row r="53" spans="2:12" ht="15" customHeight="1">
      <c r="B53" s="386" t="s">
        <v>332</v>
      </c>
      <c r="C53" s="385" t="s">
        <v>68</v>
      </c>
      <c r="D53" s="410" t="s">
        <v>674</v>
      </c>
      <c r="E53" s="384"/>
      <c r="F53" s="383"/>
      <c r="G53" s="382">
        <v>0</v>
      </c>
      <c r="H53" s="381">
        <v>0</v>
      </c>
      <c r="I53" s="380">
        <f t="shared" si="4"/>
        <v>0</v>
      </c>
      <c r="J53" s="380">
        <f t="shared" si="5"/>
        <v>0</v>
      </c>
      <c r="K53" s="379">
        <f t="shared" si="6"/>
        <v>0</v>
      </c>
      <c r="L53" s="378">
        <f t="shared" si="3"/>
        <v>0</v>
      </c>
    </row>
    <row r="54" spans="2:12" ht="15" customHeight="1">
      <c r="B54" s="386" t="s">
        <v>331</v>
      </c>
      <c r="C54" s="385" t="s">
        <v>22</v>
      </c>
      <c r="D54" s="410" t="s">
        <v>675</v>
      </c>
      <c r="E54" s="384">
        <f>'（入力用）総括表'!E30</f>
        <v>0</v>
      </c>
      <c r="F54" s="383"/>
      <c r="G54" s="382">
        <v>0</v>
      </c>
      <c r="H54" s="381">
        <v>0</v>
      </c>
      <c r="I54" s="380">
        <f t="shared" si="4"/>
        <v>0</v>
      </c>
      <c r="J54" s="380">
        <f t="shared" si="5"/>
        <v>0</v>
      </c>
      <c r="K54" s="379">
        <f t="shared" si="6"/>
        <v>0</v>
      </c>
      <c r="L54" s="378">
        <f t="shared" si="3"/>
        <v>0</v>
      </c>
    </row>
    <row r="55" spans="2:12" ht="15" customHeight="1">
      <c r="B55" s="386" t="s">
        <v>330</v>
      </c>
      <c r="C55" s="385" t="s">
        <v>23</v>
      </c>
      <c r="D55" s="410" t="s">
        <v>676</v>
      </c>
      <c r="E55" s="384"/>
      <c r="F55" s="383"/>
      <c r="G55" s="382">
        <v>1.7652529534375841E-5</v>
      </c>
      <c r="H55" s="381">
        <v>6.2586241076423432E-6</v>
      </c>
      <c r="I55" s="380">
        <f t="shared" si="4"/>
        <v>0</v>
      </c>
      <c r="J55" s="380">
        <f t="shared" si="5"/>
        <v>0</v>
      </c>
      <c r="K55" s="379">
        <f t="shared" si="6"/>
        <v>0</v>
      </c>
      <c r="L55" s="378">
        <f t="shared" si="3"/>
        <v>0</v>
      </c>
    </row>
    <row r="56" spans="2:12" ht="15" customHeight="1">
      <c r="B56" s="386" t="s">
        <v>329</v>
      </c>
      <c r="C56" s="385" t="s">
        <v>24</v>
      </c>
      <c r="D56" s="410" t="s">
        <v>677</v>
      </c>
      <c r="E56" s="384"/>
      <c r="F56" s="383"/>
      <c r="G56" s="382">
        <v>0</v>
      </c>
      <c r="H56" s="381">
        <v>0</v>
      </c>
      <c r="I56" s="380">
        <f t="shared" si="4"/>
        <v>0</v>
      </c>
      <c r="J56" s="380">
        <f t="shared" si="5"/>
        <v>0</v>
      </c>
      <c r="K56" s="379">
        <f t="shared" si="6"/>
        <v>0</v>
      </c>
      <c r="L56" s="378">
        <f t="shared" si="3"/>
        <v>0</v>
      </c>
    </row>
    <row r="57" spans="2:12" ht="15" customHeight="1">
      <c r="B57" s="377" t="s">
        <v>328</v>
      </c>
      <c r="C57" s="376" t="s">
        <v>25</v>
      </c>
      <c r="D57" s="407"/>
      <c r="E57" s="375"/>
      <c r="F57" s="374"/>
      <c r="G57" s="373">
        <v>2.3505125679551809E-2</v>
      </c>
      <c r="H57" s="372">
        <v>3.0097892967934352E-2</v>
      </c>
      <c r="I57" s="371">
        <f t="shared" si="4"/>
        <v>0</v>
      </c>
      <c r="J57" s="371">
        <f t="shared" si="5"/>
        <v>0</v>
      </c>
      <c r="K57" s="370">
        <f t="shared" si="6"/>
        <v>0</v>
      </c>
      <c r="L57" s="369">
        <f t="shared" si="3"/>
        <v>0</v>
      </c>
    </row>
    <row r="58" spans="2:12" ht="15" customHeight="1" thickBot="1">
      <c r="B58" s="368"/>
      <c r="C58" s="366" t="s">
        <v>326</v>
      </c>
      <c r="D58" s="365"/>
      <c r="E58" s="364">
        <f>SUM(E21:E57)</f>
        <v>0</v>
      </c>
      <c r="F58" s="367">
        <f>SUM(F21:F57)</f>
        <v>0</v>
      </c>
      <c r="G58" s="366"/>
      <c r="H58" s="365"/>
      <c r="I58" s="364">
        <f>SUM(I21:I57)</f>
        <v>0</v>
      </c>
      <c r="J58" s="364">
        <f>SUM(J21:J57)</f>
        <v>0</v>
      </c>
      <c r="K58" s="363">
        <f>SUM(K21:K57)</f>
        <v>0</v>
      </c>
      <c r="L58" s="362">
        <f>SUM(L21:L57)</f>
        <v>0</v>
      </c>
    </row>
  </sheetData>
  <sheetProtection algorithmName="SHA-512" hashValue="S51GccM0aUj4g6ZWkevg/j569mQpm3z1ev3FnVjk8rBeX4K7SDwToQ0gWoE5eJE0o2mPseSeA3PWzU/TzleHag==" saltValue="MOwCiOSiGTFLVySjqTfKbQ==" spinCount="100000" sheet="1" objects="1" scenarios="1"/>
  <mergeCells count="4">
    <mergeCell ref="B2:C2"/>
    <mergeCell ref="E18:F18"/>
    <mergeCell ref="K18:K19"/>
    <mergeCell ref="L18:L19"/>
  </mergeCells>
  <phoneticPr fontId="24"/>
  <pageMargins left="0.39370078740157499" right="0.39370078740157499" top="0.59055118110236204" bottom="0.39370078740157499" header="0.196850393700787" footer="0.196850393700787"/>
  <pageSetup paperSize="9" scale="81"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D55ACF-F89B-40F1-97E4-D508640CA377}">
  <dimension ref="B1:K47"/>
  <sheetViews>
    <sheetView showGridLines="0" zoomScale="80" zoomScaleNormal="80" workbookViewId="0">
      <selection activeCell="D10" sqref="D10"/>
    </sheetView>
  </sheetViews>
  <sheetFormatPr defaultColWidth="10.1640625" defaultRowHeight="15" customHeight="1"/>
  <cols>
    <col min="1" max="1" width="1.83203125" style="57" customWidth="1"/>
    <col min="2" max="2" width="4.1640625" style="57" customWidth="1"/>
    <col min="3" max="3" width="33.5" style="57" customWidth="1"/>
    <col min="4" max="5" width="17.6640625" style="57" customWidth="1"/>
    <col min="6" max="6" width="5.1640625" style="57" customWidth="1"/>
    <col min="7" max="13" width="13.1640625" style="57" customWidth="1"/>
    <col min="14" max="16384" width="10.1640625" style="57"/>
  </cols>
  <sheetData>
    <row r="1" spans="2:11" ht="7.5" customHeight="1"/>
    <row r="2" spans="2:11" ht="30" customHeight="1">
      <c r="B2" s="651" t="s">
        <v>303</v>
      </c>
      <c r="C2" s="652"/>
    </row>
    <row r="3" spans="2:11" ht="7.5" customHeight="1"/>
    <row r="4" spans="2:11" ht="30" hidden="1" customHeight="1">
      <c r="B4" s="55" t="s">
        <v>603</v>
      </c>
    </row>
    <row r="5" spans="2:11" ht="15" hidden="1" customHeight="1">
      <c r="C5" s="404" t="s">
        <v>602</v>
      </c>
    </row>
    <row r="6" spans="2:11" ht="15" hidden="1" customHeight="1">
      <c r="C6" s="57" t="s">
        <v>601</v>
      </c>
      <c r="D6" s="285"/>
      <c r="E6" s="285"/>
      <c r="F6" s="285"/>
      <c r="G6" s="285"/>
    </row>
    <row r="7" spans="2:11" ht="15" hidden="1" customHeight="1">
      <c r="C7" s="96" t="s">
        <v>600</v>
      </c>
    </row>
    <row r="8" spans="2:11" ht="15" hidden="1" customHeight="1">
      <c r="C8" s="285"/>
    </row>
    <row r="9" spans="2:11" ht="15" customHeight="1">
      <c r="B9" s="419"/>
      <c r="C9" s="418"/>
      <c r="D9" s="399" t="s">
        <v>599</v>
      </c>
      <c r="E9" s="399" t="s">
        <v>598</v>
      </c>
      <c r="I9" s="412"/>
    </row>
    <row r="10" spans="2:11" ht="15" customHeight="1">
      <c r="B10" s="417"/>
      <c r="C10" s="416" t="s">
        <v>368</v>
      </c>
      <c r="D10" s="229" t="s">
        <v>597</v>
      </c>
      <c r="E10" s="229" t="s">
        <v>597</v>
      </c>
    </row>
    <row r="11" spans="2:11" ht="15" customHeight="1">
      <c r="B11" s="415" t="s">
        <v>61</v>
      </c>
      <c r="C11" s="415" t="s">
        <v>345</v>
      </c>
      <c r="D11" s="414">
        <v>0.62409264416007004</v>
      </c>
      <c r="E11" s="413"/>
      <c r="G11" s="57" t="s">
        <v>596</v>
      </c>
      <c r="H11" s="412"/>
    </row>
    <row r="12" spans="2:11" ht="15" customHeight="1">
      <c r="B12" s="410" t="s">
        <v>62</v>
      </c>
      <c r="C12" s="410" t="s">
        <v>0</v>
      </c>
      <c r="D12" s="409">
        <v>0.224478858917456</v>
      </c>
      <c r="E12" s="411"/>
      <c r="G12" s="285" t="s">
        <v>595</v>
      </c>
    </row>
    <row r="13" spans="2:11" ht="15" customHeight="1">
      <c r="B13" s="410" t="s">
        <v>42</v>
      </c>
      <c r="C13" s="410" t="s">
        <v>1</v>
      </c>
      <c r="D13" s="409">
        <v>0.21915239595507899</v>
      </c>
      <c r="E13" s="411"/>
      <c r="G13" s="285" t="s">
        <v>594</v>
      </c>
      <c r="J13" s="404"/>
      <c r="K13" s="404"/>
    </row>
    <row r="14" spans="2:11" ht="15" customHeight="1">
      <c r="B14" s="410" t="s">
        <v>43</v>
      </c>
      <c r="C14" s="410" t="s">
        <v>2</v>
      </c>
      <c r="D14" s="409">
        <v>5.3698203706938903E-2</v>
      </c>
      <c r="E14" s="411"/>
      <c r="J14" s="404"/>
      <c r="K14" s="404"/>
    </row>
    <row r="15" spans="2:11" ht="15" customHeight="1">
      <c r="B15" s="410" t="s">
        <v>44</v>
      </c>
      <c r="C15" s="410" t="s">
        <v>3</v>
      </c>
      <c r="D15" s="409">
        <v>0.226572017371095</v>
      </c>
      <c r="E15" s="411"/>
      <c r="G15" s="57" t="s">
        <v>593</v>
      </c>
      <c r="I15" s="404"/>
      <c r="J15" s="404"/>
      <c r="K15" s="404"/>
    </row>
    <row r="16" spans="2:11" ht="15" customHeight="1">
      <c r="B16" s="410" t="s">
        <v>45</v>
      </c>
      <c r="C16" s="410" t="s">
        <v>4</v>
      </c>
      <c r="D16" s="409">
        <v>0.109733992637722</v>
      </c>
      <c r="E16" s="411"/>
      <c r="G16" s="57" t="s">
        <v>592</v>
      </c>
      <c r="I16" s="404"/>
      <c r="J16" s="404"/>
      <c r="K16" s="404"/>
    </row>
    <row r="17" spans="2:11" ht="15" customHeight="1">
      <c r="B17" s="410" t="s">
        <v>46</v>
      </c>
      <c r="C17" s="410" t="s">
        <v>5</v>
      </c>
      <c r="D17" s="409">
        <v>3.9800487655637297E-2</v>
      </c>
      <c r="E17" s="411"/>
      <c r="H17" s="404"/>
      <c r="I17" s="404"/>
      <c r="J17" s="404"/>
      <c r="K17" s="404"/>
    </row>
    <row r="18" spans="2:11" ht="15" customHeight="1">
      <c r="B18" s="410" t="s">
        <v>47</v>
      </c>
      <c r="C18" s="410" t="s">
        <v>71</v>
      </c>
      <c r="D18" s="409">
        <v>0.14352625943488301</v>
      </c>
      <c r="E18" s="411"/>
      <c r="H18" s="404"/>
      <c r="I18" s="404"/>
      <c r="J18" s="404"/>
      <c r="K18" s="404"/>
    </row>
    <row r="19" spans="2:11" ht="15" customHeight="1">
      <c r="B19" s="410" t="s">
        <v>48</v>
      </c>
      <c r="C19" s="410" t="s">
        <v>6</v>
      </c>
      <c r="D19" s="409">
        <v>0.52187148434914998</v>
      </c>
      <c r="E19" s="411"/>
      <c r="H19" s="404"/>
      <c r="I19" s="404"/>
      <c r="J19" s="404"/>
      <c r="K19" s="404"/>
    </row>
    <row r="20" spans="2:11" ht="15" customHeight="1">
      <c r="B20" s="410" t="s">
        <v>49</v>
      </c>
      <c r="C20" s="410" t="s">
        <v>7</v>
      </c>
      <c r="D20" s="409">
        <v>0.22042203537890401</v>
      </c>
      <c r="E20" s="411"/>
      <c r="H20" s="404"/>
      <c r="I20" s="404"/>
      <c r="J20" s="404"/>
      <c r="K20" s="404"/>
    </row>
    <row r="21" spans="2:11" ht="15" customHeight="1">
      <c r="B21" s="410" t="s">
        <v>50</v>
      </c>
      <c r="C21" s="410" t="s">
        <v>8</v>
      </c>
      <c r="D21" s="409">
        <v>5.8946000340691897E-2</v>
      </c>
      <c r="E21" s="411"/>
      <c r="H21" s="404"/>
      <c r="I21" s="404"/>
      <c r="J21" s="404"/>
      <c r="K21" s="404"/>
    </row>
    <row r="22" spans="2:11" ht="15" customHeight="1">
      <c r="B22" s="410" t="s">
        <v>51</v>
      </c>
      <c r="C22" s="410" t="s">
        <v>9</v>
      </c>
      <c r="D22" s="409">
        <v>0.49562778348749598</v>
      </c>
      <c r="E22" s="411"/>
      <c r="H22" s="404"/>
      <c r="I22" s="404"/>
      <c r="J22" s="404"/>
      <c r="K22" s="404"/>
    </row>
    <row r="23" spans="2:11" ht="15" customHeight="1">
      <c r="B23" s="410" t="s">
        <v>52</v>
      </c>
      <c r="C23" s="410" t="s">
        <v>64</v>
      </c>
      <c r="D23" s="409">
        <v>2.5234610030981899E-2</v>
      </c>
      <c r="E23" s="411"/>
      <c r="H23" s="404"/>
      <c r="I23" s="404"/>
      <c r="J23" s="404"/>
      <c r="K23" s="404"/>
    </row>
    <row r="24" spans="2:11" ht="15" customHeight="1">
      <c r="B24" s="410" t="s">
        <v>53</v>
      </c>
      <c r="C24" s="410" t="s">
        <v>65</v>
      </c>
      <c r="D24" s="409">
        <v>0.262534135446782</v>
      </c>
      <c r="E24" s="408"/>
      <c r="H24" s="404"/>
      <c r="I24" s="404"/>
      <c r="J24" s="404"/>
      <c r="K24" s="404"/>
    </row>
    <row r="25" spans="2:11" ht="15" customHeight="1">
      <c r="B25" s="410" t="s">
        <v>54</v>
      </c>
      <c r="C25" s="410" t="s">
        <v>66</v>
      </c>
      <c r="D25" s="409">
        <v>0.102952697756258</v>
      </c>
      <c r="E25" s="408"/>
      <c r="H25" s="404"/>
      <c r="I25" s="404"/>
      <c r="J25" s="404"/>
      <c r="K25" s="404"/>
    </row>
    <row r="26" spans="2:11" ht="15" customHeight="1">
      <c r="B26" s="410" t="s">
        <v>55</v>
      </c>
      <c r="C26" s="410" t="s">
        <v>11</v>
      </c>
      <c r="D26" s="409">
        <v>8.2256181461868999E-2</v>
      </c>
      <c r="E26" s="408"/>
      <c r="H26" s="404"/>
      <c r="I26" s="404"/>
      <c r="J26" s="404"/>
      <c r="K26" s="404"/>
    </row>
    <row r="27" spans="2:11" ht="15" customHeight="1">
      <c r="B27" s="410" t="s">
        <v>56</v>
      </c>
      <c r="C27" s="410" t="s">
        <v>10</v>
      </c>
      <c r="D27" s="409">
        <v>0.13297245310616301</v>
      </c>
      <c r="E27" s="408"/>
      <c r="H27" s="404"/>
      <c r="I27" s="404"/>
      <c r="J27" s="404"/>
      <c r="K27" s="404"/>
    </row>
    <row r="28" spans="2:11" ht="15" customHeight="1">
      <c r="B28" s="410" t="s">
        <v>57</v>
      </c>
      <c r="C28" s="410" t="s">
        <v>72</v>
      </c>
      <c r="D28" s="409">
        <v>0.116719764628053</v>
      </c>
      <c r="E28" s="408"/>
      <c r="H28" s="404"/>
      <c r="I28" s="404"/>
      <c r="J28" s="404"/>
      <c r="K28" s="404"/>
    </row>
    <row r="29" spans="2:11" ht="15" customHeight="1">
      <c r="B29" s="410" t="s">
        <v>58</v>
      </c>
      <c r="C29" s="410" t="s">
        <v>12</v>
      </c>
      <c r="D29" s="409">
        <v>0.117608690762691</v>
      </c>
      <c r="E29" s="408"/>
      <c r="H29" s="404"/>
      <c r="I29" s="404"/>
      <c r="J29" s="404"/>
      <c r="K29" s="404"/>
    </row>
    <row r="30" spans="2:11" ht="15" customHeight="1">
      <c r="B30" s="410" t="s">
        <v>59</v>
      </c>
      <c r="C30" s="410" t="s">
        <v>13</v>
      </c>
      <c r="D30" s="409">
        <v>0.30587325781584102</v>
      </c>
      <c r="E30" s="408"/>
      <c r="H30" s="404"/>
      <c r="I30" s="404"/>
      <c r="J30" s="404"/>
      <c r="K30" s="404"/>
    </row>
    <row r="31" spans="2:11" ht="15" customHeight="1">
      <c r="B31" s="410" t="s">
        <v>344</v>
      </c>
      <c r="C31" s="410" t="s">
        <v>14</v>
      </c>
      <c r="D31" s="409">
        <v>1</v>
      </c>
      <c r="E31" s="408"/>
      <c r="H31" s="404"/>
      <c r="I31" s="404"/>
      <c r="J31" s="404"/>
      <c r="K31" s="404"/>
    </row>
    <row r="32" spans="2:11" ht="15" customHeight="1">
      <c r="B32" s="410" t="s">
        <v>343</v>
      </c>
      <c r="C32" s="410" t="s">
        <v>15</v>
      </c>
      <c r="D32" s="409">
        <v>0.95356226970059299</v>
      </c>
      <c r="E32" s="408"/>
      <c r="H32" s="404"/>
      <c r="I32" s="404"/>
      <c r="J32" s="404"/>
      <c r="K32" s="404"/>
    </row>
    <row r="33" spans="2:11" ht="15" customHeight="1">
      <c r="B33" s="410" t="s">
        <v>342</v>
      </c>
      <c r="C33" s="410" t="s">
        <v>26</v>
      </c>
      <c r="D33" s="409">
        <v>0.99982200863258097</v>
      </c>
      <c r="E33" s="408"/>
      <c r="H33" s="404"/>
      <c r="I33" s="404"/>
      <c r="J33" s="404"/>
      <c r="K33" s="404"/>
    </row>
    <row r="34" spans="2:11" ht="15" customHeight="1">
      <c r="B34" s="410" t="s">
        <v>341</v>
      </c>
      <c r="C34" s="410" t="s">
        <v>27</v>
      </c>
      <c r="D34" s="409">
        <v>0.99997596587153803</v>
      </c>
      <c r="E34" s="408"/>
      <c r="H34" s="404"/>
      <c r="I34" s="404"/>
      <c r="J34" s="404"/>
      <c r="K34" s="404"/>
    </row>
    <row r="35" spans="2:11" ht="15" customHeight="1">
      <c r="B35" s="410" t="s">
        <v>340</v>
      </c>
      <c r="C35" s="410" t="s">
        <v>16</v>
      </c>
      <c r="D35" s="409">
        <v>0.64902060195811095</v>
      </c>
      <c r="E35" s="408"/>
      <c r="H35" s="404"/>
      <c r="I35" s="404"/>
      <c r="J35" s="404"/>
      <c r="K35" s="404"/>
    </row>
    <row r="36" spans="2:11" ht="15" customHeight="1">
      <c r="B36" s="410" t="s">
        <v>339</v>
      </c>
      <c r="C36" s="410" t="s">
        <v>17</v>
      </c>
      <c r="D36" s="409">
        <v>0.97569468816047</v>
      </c>
      <c r="E36" s="408"/>
      <c r="H36" s="404"/>
      <c r="I36" s="404"/>
      <c r="J36" s="404"/>
      <c r="K36" s="404"/>
    </row>
    <row r="37" spans="2:11" ht="15" customHeight="1">
      <c r="B37" s="410" t="s">
        <v>338</v>
      </c>
      <c r="C37" s="410" t="s">
        <v>18</v>
      </c>
      <c r="D37" s="409">
        <v>0.95077133180232698</v>
      </c>
      <c r="E37" s="408"/>
      <c r="H37" s="404"/>
      <c r="I37" s="404"/>
      <c r="J37" s="404"/>
      <c r="K37" s="404"/>
    </row>
    <row r="38" spans="2:11" ht="15" customHeight="1">
      <c r="B38" s="410" t="s">
        <v>337</v>
      </c>
      <c r="C38" s="410" t="s">
        <v>29</v>
      </c>
      <c r="D38" s="409">
        <v>0.70579259316795495</v>
      </c>
      <c r="E38" s="408"/>
      <c r="H38" s="404"/>
      <c r="I38" s="404"/>
      <c r="J38" s="404"/>
      <c r="K38" s="404"/>
    </row>
    <row r="39" spans="2:11" ht="15" customHeight="1">
      <c r="B39" s="410" t="s">
        <v>336</v>
      </c>
      <c r="C39" s="410" t="s">
        <v>19</v>
      </c>
      <c r="D39" s="409">
        <v>0.60323313732168304</v>
      </c>
      <c r="E39" s="408"/>
      <c r="I39" s="404"/>
      <c r="J39" s="404"/>
      <c r="K39" s="404"/>
    </row>
    <row r="40" spans="2:11" ht="15" customHeight="1">
      <c r="B40" s="410" t="s">
        <v>335</v>
      </c>
      <c r="C40" s="410" t="s">
        <v>20</v>
      </c>
      <c r="D40" s="409">
        <v>1</v>
      </c>
      <c r="E40" s="408"/>
      <c r="H40" s="404"/>
      <c r="I40" s="404"/>
      <c r="J40" s="404"/>
      <c r="K40" s="404"/>
    </row>
    <row r="41" spans="2:11" ht="15" customHeight="1">
      <c r="B41" s="410" t="s">
        <v>334</v>
      </c>
      <c r="C41" s="410" t="s">
        <v>21</v>
      </c>
      <c r="D41" s="409">
        <v>0.936668633494117</v>
      </c>
      <c r="E41" s="408"/>
      <c r="H41" s="404"/>
      <c r="I41" s="404"/>
      <c r="J41" s="404"/>
      <c r="K41" s="404"/>
    </row>
    <row r="42" spans="2:11" ht="15" customHeight="1">
      <c r="B42" s="410" t="s">
        <v>333</v>
      </c>
      <c r="C42" s="410" t="s">
        <v>28</v>
      </c>
      <c r="D42" s="409">
        <v>0.99997830700087298</v>
      </c>
      <c r="E42" s="408"/>
      <c r="H42" s="404"/>
      <c r="I42" s="404"/>
      <c r="J42" s="404"/>
      <c r="K42" s="404"/>
    </row>
    <row r="43" spans="2:11" ht="15" customHeight="1">
      <c r="B43" s="410" t="s">
        <v>332</v>
      </c>
      <c r="C43" s="410" t="s">
        <v>68</v>
      </c>
      <c r="D43" s="409">
        <v>0.989160783601571</v>
      </c>
      <c r="E43" s="408"/>
      <c r="H43" s="404"/>
      <c r="I43" s="404"/>
      <c r="J43" s="404"/>
      <c r="K43" s="404"/>
    </row>
    <row r="44" spans="2:11" ht="15" customHeight="1">
      <c r="B44" s="410" t="s">
        <v>331</v>
      </c>
      <c r="C44" s="410" t="s">
        <v>22</v>
      </c>
      <c r="D44" s="409">
        <v>0.53817154909056297</v>
      </c>
      <c r="E44" s="408"/>
      <c r="H44" s="404"/>
      <c r="I44" s="404"/>
      <c r="J44" s="404"/>
      <c r="K44" s="404"/>
    </row>
    <row r="45" spans="2:11" ht="15" customHeight="1">
      <c r="B45" s="410" t="s">
        <v>330</v>
      </c>
      <c r="C45" s="410" t="s">
        <v>23</v>
      </c>
      <c r="D45" s="409">
        <v>0.91193606802614002</v>
      </c>
      <c r="E45" s="408"/>
      <c r="H45" s="404"/>
      <c r="I45" s="404"/>
      <c r="J45" s="404"/>
      <c r="K45" s="404"/>
    </row>
    <row r="46" spans="2:11" ht="15" customHeight="1">
      <c r="B46" s="410" t="s">
        <v>329</v>
      </c>
      <c r="C46" s="410" t="s">
        <v>24</v>
      </c>
      <c r="D46" s="409">
        <v>1</v>
      </c>
      <c r="E46" s="408"/>
      <c r="H46" s="404"/>
      <c r="I46" s="404"/>
      <c r="J46" s="404"/>
      <c r="K46" s="404"/>
    </row>
    <row r="47" spans="2:11" ht="15" customHeight="1">
      <c r="B47" s="407" t="s">
        <v>328</v>
      </c>
      <c r="C47" s="407" t="s">
        <v>25</v>
      </c>
      <c r="D47" s="406">
        <v>0.99519175583812702</v>
      </c>
      <c r="E47" s="405"/>
      <c r="H47" s="404"/>
      <c r="I47" s="404"/>
      <c r="J47" s="404"/>
      <c r="K47" s="404"/>
    </row>
  </sheetData>
  <sheetProtection algorithmName="SHA-512" hashValue="aIpc+904BjYprBGuP/Z0cHBLj1e53xt/Ok8SSn7mV80Acx0gKgJEuweCd7qvJK6GKbm24EOjycDgn5Iu0Wfiaw==" saltValue="T98voB1m1CMmhdvqvco0og==" spinCount="100000" sheet="1" objects="1" scenarios="1"/>
  <mergeCells count="1">
    <mergeCell ref="B2:C2"/>
  </mergeCells>
  <phoneticPr fontId="24"/>
  <pageMargins left="0.39370078740157499" right="0.39370078740157499" top="0.59055118110236204" bottom="0.39370078740157499" header="0.196850393700787" footer="0.196850393700787"/>
  <pageSetup paperSize="9" scale="65"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88E250-679B-4FC1-85D7-7D6E933F3DED}">
  <dimension ref="B1:F22"/>
  <sheetViews>
    <sheetView showGridLines="0" zoomScale="80" zoomScaleNormal="80" workbookViewId="0">
      <selection activeCell="D13" sqref="D13"/>
    </sheetView>
  </sheetViews>
  <sheetFormatPr defaultColWidth="10.1640625" defaultRowHeight="15" customHeight="1"/>
  <cols>
    <col min="1" max="1" width="1.83203125" style="57" customWidth="1"/>
    <col min="2" max="3" width="4.1640625" style="57" customWidth="1"/>
    <col min="4" max="4" width="13.1640625" style="57" customWidth="1"/>
    <col min="5" max="5" width="96.33203125" style="57" customWidth="1"/>
    <col min="6" max="6" width="46.5" style="57" customWidth="1"/>
    <col min="7" max="7" width="10.1640625" style="57" customWidth="1"/>
    <col min="8" max="16384" width="10.1640625" style="57"/>
  </cols>
  <sheetData>
    <row r="1" spans="2:6" ht="7.5" customHeight="1"/>
    <row r="2" spans="2:6" ht="30" customHeight="1">
      <c r="B2" s="651" t="s">
        <v>604</v>
      </c>
      <c r="C2" s="659"/>
      <c r="D2" s="652"/>
    </row>
    <row r="3" spans="2:6" ht="7.5" customHeight="1"/>
    <row r="4" spans="2:6" ht="30" customHeight="1">
      <c r="B4" s="55" t="s">
        <v>302</v>
      </c>
    </row>
    <row r="5" spans="2:6" ht="7.5" customHeight="1"/>
    <row r="6" spans="2:6" ht="15" hidden="1" customHeight="1">
      <c r="C6" s="57" t="s">
        <v>301</v>
      </c>
    </row>
    <row r="7" spans="2:6" ht="15" hidden="1" customHeight="1">
      <c r="C7" s="57" t="s">
        <v>300</v>
      </c>
    </row>
    <row r="8" spans="2:6" ht="15" hidden="1" customHeight="1">
      <c r="C8" s="57" t="s">
        <v>299</v>
      </c>
    </row>
    <row r="9" spans="2:6" ht="15" hidden="1" customHeight="1">
      <c r="C9" s="57" t="s">
        <v>298</v>
      </c>
    </row>
    <row r="10" spans="2:6" ht="15" hidden="1" customHeight="1">
      <c r="C10" s="57" t="s">
        <v>297</v>
      </c>
    </row>
    <row r="12" spans="2:6" ht="15" customHeight="1">
      <c r="D12" s="424">
        <v>0.60289736448920195</v>
      </c>
      <c r="E12" s="57" t="s">
        <v>679</v>
      </c>
    </row>
    <row r="13" spans="2:6" ht="15" customHeight="1">
      <c r="E13" s="96"/>
    </row>
    <row r="14" spans="2:6" ht="15" customHeight="1">
      <c r="E14" s="96"/>
    </row>
    <row r="16" spans="2:6" ht="15" customHeight="1">
      <c r="D16" s="401" t="s">
        <v>296</v>
      </c>
      <c r="E16" s="423" t="s">
        <v>295</v>
      </c>
      <c r="F16" s="83"/>
    </row>
    <row r="17" spans="4:6" ht="15" customHeight="1">
      <c r="D17" s="422">
        <v>0.60367975161481602</v>
      </c>
      <c r="E17" s="421" t="s">
        <v>294</v>
      </c>
      <c r="F17" s="83"/>
    </row>
    <row r="18" spans="4:6" ht="15" customHeight="1">
      <c r="D18" s="91">
        <v>0.48178004278035502</v>
      </c>
      <c r="E18" s="90" t="s">
        <v>293</v>
      </c>
      <c r="F18" s="83"/>
    </row>
    <row r="19" spans="4:6" ht="15" customHeight="1">
      <c r="D19" s="89">
        <v>0.60289736448920195</v>
      </c>
      <c r="E19" s="88" t="s">
        <v>292</v>
      </c>
      <c r="F19" s="87" t="s">
        <v>291</v>
      </c>
    </row>
    <row r="20" spans="4:6" ht="15" customHeight="1">
      <c r="D20" s="86"/>
      <c r="E20" s="85"/>
      <c r="F20" s="83" t="s">
        <v>290</v>
      </c>
    </row>
    <row r="21" spans="4:6" ht="15" customHeight="1">
      <c r="E21" s="420"/>
      <c r="F21" s="83" t="s">
        <v>289</v>
      </c>
    </row>
    <row r="22" spans="4:6" ht="15" customHeight="1">
      <c r="E22" s="83"/>
      <c r="F22" s="83"/>
    </row>
  </sheetData>
  <sheetProtection algorithmName="SHA-512" hashValue="SWg4q+pNOqbdLdj3LqHTuCIgbXEhb+J9ByJbWfYcVUmm2k9UQxYbvF8xzXrHYZIc/1L419AZId/EbYlJn192qA==" saltValue="GkhhU5YhfYNI2zO8LM1IIw==" spinCount="100000" sheet="1" objects="1" scenarios="1"/>
  <mergeCells count="1">
    <mergeCell ref="B2:D2"/>
  </mergeCells>
  <phoneticPr fontId="24"/>
  <dataValidations count="1">
    <dataValidation type="list" allowBlank="1" showInputMessage="1" showErrorMessage="1" sqref="D12" xr:uid="{00000000-0002-0000-0300-000000000000}">
      <formula1>$D$17:$D$20</formula1>
    </dataValidation>
  </dataValidations>
  <pageMargins left="0.39370078740157499" right="0.39370078740157499" top="0.59055118110236204" bottom="0.39370078740157499" header="0.196850393700787" footer="0.196850393700787"/>
  <pageSetup paperSize="9" scale="65"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1D9D71-B272-4745-A030-B961342C4DB6}">
  <sheetPr>
    <pageSetUpPr fitToPage="1"/>
  </sheetPr>
  <dimension ref="B1:I24"/>
  <sheetViews>
    <sheetView showGridLines="0" zoomScale="80" zoomScaleNormal="80" workbookViewId="0">
      <selection activeCell="F15" sqref="F15"/>
    </sheetView>
  </sheetViews>
  <sheetFormatPr defaultColWidth="10.1640625" defaultRowHeight="27" customHeight="1"/>
  <cols>
    <col min="1" max="1" width="1.83203125" style="55" customWidth="1"/>
    <col min="2" max="3" width="5.1640625" style="55" customWidth="1"/>
    <col min="4" max="4" width="21" style="55" customWidth="1"/>
    <col min="5" max="5" width="12" style="55" customWidth="1"/>
    <col min="6" max="9" width="17.6640625" style="55" customWidth="1"/>
    <col min="10" max="16384" width="10.1640625" style="55"/>
  </cols>
  <sheetData>
    <row r="1" spans="2:9" ht="7.5" customHeight="1"/>
    <row r="2" spans="2:9" ht="27" customHeight="1">
      <c r="B2" s="649" t="s">
        <v>323</v>
      </c>
      <c r="C2" s="664"/>
      <c r="D2" s="650"/>
      <c r="F2" s="156" t="s">
        <v>322</v>
      </c>
    </row>
    <row r="3" spans="2:9" ht="11.25" customHeight="1">
      <c r="B3" s="155"/>
      <c r="C3" s="155"/>
      <c r="D3" s="155"/>
    </row>
    <row r="4" spans="2:9" s="116" customFormat="1" ht="27" customHeight="1">
      <c r="B4" s="116" t="s">
        <v>321</v>
      </c>
    </row>
    <row r="5" spans="2:9" s="116" customFormat="1" ht="27" customHeight="1">
      <c r="B5" s="665" t="s">
        <v>320</v>
      </c>
      <c r="C5" s="666"/>
      <c r="D5" s="666"/>
      <c r="E5" s="442" t="s">
        <v>312</v>
      </c>
      <c r="F5" s="440">
        <f>'計算結果 (2)'!D46</f>
        <v>0</v>
      </c>
    </row>
    <row r="6" spans="2:9" s="116" customFormat="1" ht="27" customHeight="1">
      <c r="B6" s="667" t="s">
        <v>606</v>
      </c>
      <c r="C6" s="668"/>
      <c r="D6" s="668"/>
      <c r="E6" s="441" t="s">
        <v>312</v>
      </c>
      <c r="F6" s="440">
        <f>'計算結果 (2)'!E46</f>
        <v>0</v>
      </c>
    </row>
    <row r="7" spans="2:9" s="116" customFormat="1" ht="27" customHeight="1">
      <c r="B7" s="669" t="s">
        <v>319</v>
      </c>
      <c r="C7" s="669"/>
      <c r="D7" s="669"/>
      <c r="E7" s="669"/>
      <c r="F7" s="439">
        <f>入力③!D12</f>
        <v>0.60289736448920195</v>
      </c>
    </row>
    <row r="8" spans="2:9" s="116" customFormat="1" ht="14.25">
      <c r="B8" s="149"/>
      <c r="C8" s="149"/>
      <c r="D8" s="149"/>
      <c r="E8" s="149"/>
      <c r="F8" s="148"/>
    </row>
    <row r="9" spans="2:9" s="116" customFormat="1" ht="14.25">
      <c r="B9" s="151"/>
      <c r="C9" s="150"/>
      <c r="D9" s="150" t="s">
        <v>318</v>
      </c>
      <c r="E9" s="116" t="str">
        <f>VLOOKUP($F$7,入力③!$D$17:$E$20,2,0)</f>
        <v>家計調査　平成26～28年の加重平均値　新潟市2人以上勤労者世帯　消費支出÷実収入</v>
      </c>
      <c r="F9" s="148"/>
    </row>
    <row r="10" spans="2:9" s="116" customFormat="1" ht="8.25" customHeight="1">
      <c r="B10" s="149"/>
      <c r="C10" s="149"/>
      <c r="D10" s="149"/>
      <c r="E10" s="149"/>
      <c r="F10" s="148"/>
    </row>
    <row r="11" spans="2:9" s="116" customFormat="1" ht="27" customHeight="1" thickBot="1">
      <c r="B11" s="116" t="s">
        <v>317</v>
      </c>
      <c r="H11" s="147"/>
    </row>
    <row r="12" spans="2:9" s="116" customFormat="1" ht="14.25">
      <c r="B12" s="146"/>
      <c r="C12" s="145"/>
      <c r="D12" s="145"/>
      <c r="E12" s="144"/>
      <c r="F12" s="143"/>
      <c r="G12" s="142"/>
      <c r="H12" s="141"/>
      <c r="I12" s="140"/>
    </row>
    <row r="13" spans="2:9" s="116" customFormat="1" ht="36" customHeight="1" thickBot="1">
      <c r="B13" s="139"/>
      <c r="C13" s="138"/>
      <c r="D13" s="138"/>
      <c r="E13" s="137"/>
      <c r="F13" s="438" t="s">
        <v>74</v>
      </c>
      <c r="G13" s="437" t="s">
        <v>316</v>
      </c>
      <c r="H13" s="436" t="s">
        <v>315</v>
      </c>
      <c r="I13" s="133" t="s">
        <v>314</v>
      </c>
    </row>
    <row r="14" spans="2:9" s="116" customFormat="1" ht="36" customHeight="1" thickTop="1" thickBot="1">
      <c r="B14" s="670" t="s">
        <v>313</v>
      </c>
      <c r="C14" s="671"/>
      <c r="D14" s="671"/>
      <c r="E14" s="435" t="s">
        <v>312</v>
      </c>
      <c r="F14" s="434">
        <f>'計算結果 (2)'!E46</f>
        <v>0</v>
      </c>
      <c r="G14" s="433">
        <f>'計算結果 (2)'!F46</f>
        <v>0</v>
      </c>
      <c r="H14" s="432">
        <f>'計算結果 (2)'!G46</f>
        <v>0</v>
      </c>
      <c r="I14" s="128">
        <f>'計算結果 (2)'!H46</f>
        <v>0</v>
      </c>
    </row>
    <row r="15" spans="2:9" s="116" customFormat="1" ht="36" customHeight="1" thickTop="1">
      <c r="B15" s="122"/>
      <c r="C15" s="660" t="s">
        <v>311</v>
      </c>
      <c r="D15" s="661"/>
      <c r="E15" s="431"/>
      <c r="F15" s="126">
        <f>'計算結果 (2)'!I46</f>
        <v>0</v>
      </c>
      <c r="G15" s="125">
        <f>'計算結果 (2)'!J46</f>
        <v>0</v>
      </c>
      <c r="H15" s="124">
        <f>'計算結果 (2)'!K46</f>
        <v>0</v>
      </c>
      <c r="I15" s="123">
        <f>'計算結果 (2)'!L46</f>
        <v>0</v>
      </c>
    </row>
    <row r="16" spans="2:9" s="116" customFormat="1" ht="36" customHeight="1" thickBot="1">
      <c r="B16" s="122"/>
      <c r="C16" s="121"/>
      <c r="D16" s="662" t="s">
        <v>310</v>
      </c>
      <c r="E16" s="663"/>
      <c r="F16" s="430">
        <f>'計算結果 (2)'!M46</f>
        <v>0</v>
      </c>
      <c r="G16" s="429">
        <f>'計算結果 (2)'!N46</f>
        <v>0</v>
      </c>
      <c r="H16" s="429">
        <f>'計算結果 (2)'!O46</f>
        <v>0</v>
      </c>
      <c r="I16" s="428">
        <f>'計算結果 (2)'!P46</f>
        <v>0</v>
      </c>
    </row>
    <row r="17" spans="2:9" ht="27" customHeight="1">
      <c r="B17" s="110" t="s">
        <v>309</v>
      </c>
      <c r="C17" s="109"/>
      <c r="D17" s="109"/>
      <c r="E17" s="115" t="s">
        <v>308</v>
      </c>
      <c r="F17" s="109"/>
      <c r="G17" s="110"/>
      <c r="H17" s="114"/>
      <c r="I17" s="114"/>
    </row>
    <row r="18" spans="2:9" ht="27" customHeight="1">
      <c r="B18" s="111"/>
      <c r="C18" s="55" t="s">
        <v>307</v>
      </c>
      <c r="E18" s="113"/>
      <c r="F18" s="112" t="e">
        <f>I14/F5</f>
        <v>#DIV/0!</v>
      </c>
      <c r="G18" s="111"/>
      <c r="H18" s="99"/>
      <c r="I18" s="99"/>
    </row>
    <row r="19" spans="2:9" ht="27" customHeight="1" thickBot="1">
      <c r="B19" s="427"/>
      <c r="C19" s="105" t="s">
        <v>605</v>
      </c>
      <c r="D19" s="105"/>
      <c r="E19" s="426"/>
      <c r="F19" s="425" t="e">
        <f>I14/F6</f>
        <v>#DIV/0!</v>
      </c>
      <c r="H19" s="99"/>
      <c r="I19" s="99"/>
    </row>
    <row r="20" spans="2:9" ht="27" customHeight="1">
      <c r="B20" s="110" t="s">
        <v>306</v>
      </c>
      <c r="C20" s="109"/>
      <c r="D20" s="109"/>
      <c r="E20" s="108"/>
      <c r="F20" s="107"/>
      <c r="H20" s="99"/>
      <c r="I20" s="99"/>
    </row>
    <row r="21" spans="2:9" ht="27" customHeight="1" thickBot="1">
      <c r="B21" s="106"/>
      <c r="C21" s="105"/>
      <c r="D21" s="105"/>
      <c r="E21" s="104" t="s">
        <v>305</v>
      </c>
      <c r="F21" s="103">
        <f>'計算結果 (2)'!R46</f>
        <v>0</v>
      </c>
      <c r="H21" s="99"/>
      <c r="I21" s="99"/>
    </row>
    <row r="22" spans="2:9" ht="14.25">
      <c r="B22" s="81"/>
      <c r="E22" s="102"/>
      <c r="F22" s="101"/>
      <c r="H22" s="99"/>
      <c r="I22" s="99"/>
    </row>
    <row r="23" spans="2:9" ht="14.25">
      <c r="B23" s="55" t="s">
        <v>304</v>
      </c>
      <c r="E23" s="100"/>
      <c r="H23" s="99"/>
      <c r="I23" s="99"/>
    </row>
    <row r="24" spans="2:9" ht="14.25">
      <c r="E24" s="100"/>
      <c r="H24" s="99"/>
      <c r="I24" s="99"/>
    </row>
  </sheetData>
  <sheetProtection algorithmName="SHA-512" hashValue="xuwJcLnuqmODKthAnHrJr0DUgCGu/WTuXcUCI+Zzm8wqwFGeCiMU9RA1hR1FWppBzQtzoUpzZbYnHPXp2gZexQ==" saltValue="1UYRH7VlriyVggNStltFPQ==" spinCount="100000" sheet="1" objects="1" scenarios="1"/>
  <mergeCells count="7">
    <mergeCell ref="C15:D15"/>
    <mergeCell ref="D16:E16"/>
    <mergeCell ref="B2:D2"/>
    <mergeCell ref="B5:D5"/>
    <mergeCell ref="B6:D6"/>
    <mergeCell ref="B7:E7"/>
    <mergeCell ref="B14:D14"/>
  </mergeCells>
  <phoneticPr fontId="24"/>
  <pageMargins left="0.70866141732283505" right="0.70866141732283505" top="0.74803149606299202" bottom="0.74803149606299202" header="0.31496062992126" footer="0.31496062992126"/>
  <pageSetup paperSize="9" scale="99"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CA890E-4F18-4331-BFCC-BE38DD80677D}">
  <dimension ref="B1:DD51"/>
  <sheetViews>
    <sheetView showGridLines="0" zoomScale="80" zoomScaleNormal="80" workbookViewId="0">
      <pane xSplit="3" ySplit="13" topLeftCell="BM19" activePane="bottomRight" state="frozen"/>
      <selection activeCell="B2" sqref="B2:C2"/>
      <selection pane="topRight" activeCell="B2" sqref="B2:C2"/>
      <selection pane="bottomLeft" activeCell="B2" sqref="B2:C2"/>
      <selection pane="bottomRight" activeCell="BY48" sqref="BY48"/>
    </sheetView>
  </sheetViews>
  <sheetFormatPr defaultColWidth="10.1640625" defaultRowHeight="15" customHeight="1"/>
  <cols>
    <col min="1" max="1" width="1.83203125" style="57" customWidth="1"/>
    <col min="2" max="2" width="4.1640625" style="57" customWidth="1"/>
    <col min="3" max="3" width="33.1640625" style="57" customWidth="1"/>
    <col min="4" max="108" width="12.1640625" style="57" customWidth="1"/>
    <col min="109" max="16384" width="10.1640625" style="57"/>
  </cols>
  <sheetData>
    <row r="1" spans="2:108" ht="7.5" customHeight="1"/>
    <row r="2" spans="2:108" ht="15" customHeight="1">
      <c r="B2" s="672" t="s">
        <v>512</v>
      </c>
      <c r="C2" s="673"/>
      <c r="E2" s="480"/>
      <c r="F2" s="57" t="s">
        <v>511</v>
      </c>
    </row>
    <row r="3" spans="2:108" ht="15" customHeight="1">
      <c r="B3" s="544"/>
      <c r="C3" s="545"/>
      <c r="E3" s="479"/>
      <c r="F3" s="57" t="s">
        <v>510</v>
      </c>
    </row>
    <row r="4" spans="2:108" ht="7.5" customHeight="1"/>
    <row r="5" spans="2:108" ht="15" customHeight="1">
      <c r="B5" s="285" t="s">
        <v>282</v>
      </c>
      <c r="K5" s="285"/>
      <c r="AY5" s="285"/>
    </row>
    <row r="6" spans="2:108" ht="30" customHeight="1" thickBot="1">
      <c r="B6" s="478"/>
      <c r="C6" s="476"/>
      <c r="D6" s="368" t="s">
        <v>509</v>
      </c>
      <c r="E6" s="366"/>
      <c r="F6" s="476"/>
      <c r="G6" s="366"/>
      <c r="H6" s="366"/>
      <c r="I6" s="366"/>
      <c r="J6" s="366"/>
      <c r="K6" s="477"/>
      <c r="L6" s="366"/>
      <c r="M6" s="366"/>
      <c r="N6" s="366"/>
      <c r="O6" s="366"/>
      <c r="P6" s="366"/>
      <c r="Q6" s="366"/>
      <c r="R6" s="366"/>
      <c r="S6" s="366"/>
      <c r="T6" s="366"/>
      <c r="U6" s="366"/>
      <c r="V6" s="366"/>
      <c r="W6" s="366"/>
      <c r="X6" s="366"/>
      <c r="Y6" s="366"/>
      <c r="Z6" s="366"/>
      <c r="AA6" s="366"/>
      <c r="AB6" s="366"/>
      <c r="AC6" s="366"/>
      <c r="AD6" s="366"/>
      <c r="AE6" s="366"/>
      <c r="AF6" s="366"/>
      <c r="AG6" s="366"/>
      <c r="AH6" s="366"/>
      <c r="AI6" s="366"/>
      <c r="AJ6" s="366"/>
      <c r="AK6" s="366"/>
      <c r="AL6" s="366"/>
      <c r="AM6" s="366"/>
      <c r="AN6" s="366"/>
      <c r="AO6" s="366"/>
      <c r="AP6" s="366"/>
      <c r="AQ6" s="366"/>
      <c r="AR6" s="366"/>
      <c r="AS6" s="366"/>
      <c r="AT6" s="366"/>
      <c r="AU6" s="366" t="s">
        <v>509</v>
      </c>
      <c r="AV6" s="366"/>
      <c r="AW6" s="366"/>
      <c r="AX6" s="366"/>
      <c r="AY6" s="477"/>
      <c r="AZ6" s="366"/>
      <c r="BA6" s="366"/>
      <c r="BB6" s="366"/>
      <c r="BC6" s="366"/>
      <c r="BD6" s="366"/>
      <c r="BE6" s="366"/>
      <c r="BF6" s="366"/>
      <c r="BG6" s="366"/>
      <c r="BH6" s="366"/>
      <c r="BI6" s="366"/>
      <c r="BJ6" s="366"/>
      <c r="BK6" s="366"/>
      <c r="BL6" s="366"/>
      <c r="BM6" s="366"/>
      <c r="BN6" s="366"/>
      <c r="BO6" s="366"/>
      <c r="BP6" s="366"/>
      <c r="BQ6" s="366"/>
      <c r="BR6" s="366"/>
      <c r="BS6" s="366"/>
      <c r="BT6" s="366"/>
      <c r="BU6" s="366"/>
      <c r="BV6" s="366"/>
      <c r="BW6" s="366"/>
      <c r="BX6" s="366"/>
      <c r="BY6" s="366"/>
      <c r="BZ6" s="366"/>
      <c r="CA6" s="366"/>
      <c r="CB6" s="366"/>
      <c r="CC6" s="366"/>
      <c r="CD6" s="366"/>
      <c r="CE6" s="366"/>
      <c r="CF6" s="476"/>
      <c r="CG6" s="366"/>
      <c r="CH6" s="366"/>
      <c r="CI6" s="366"/>
      <c r="CJ6" s="366"/>
      <c r="CK6" s="366"/>
      <c r="CL6" s="366"/>
      <c r="CM6" s="366"/>
      <c r="CN6" s="366"/>
      <c r="CO6" s="476"/>
      <c r="CP6" s="464"/>
      <c r="CQ6" s="368" t="s">
        <v>508</v>
      </c>
      <c r="CR6" s="366"/>
      <c r="CS6" s="366"/>
      <c r="CT6" s="366"/>
      <c r="CU6" s="445"/>
      <c r="CV6" s="368" t="s">
        <v>507</v>
      </c>
      <c r="CW6" s="366"/>
      <c r="CX6" s="366"/>
      <c r="CY6" s="366"/>
      <c r="CZ6" s="445"/>
      <c r="DA6" s="368" t="s">
        <v>506</v>
      </c>
      <c r="DB6" s="366"/>
      <c r="DC6" s="366"/>
      <c r="DD6" s="445"/>
    </row>
    <row r="7" spans="2:108" ht="15" customHeight="1" thickTop="1">
      <c r="B7" s="235"/>
      <c r="C7" s="232"/>
      <c r="D7" s="231" t="s">
        <v>505</v>
      </c>
      <c r="E7" s="235" t="s">
        <v>552</v>
      </c>
      <c r="F7" s="274" t="s">
        <v>503</v>
      </c>
      <c r="G7" s="250" t="s">
        <v>502</v>
      </c>
      <c r="H7" s="250"/>
      <c r="I7" s="250"/>
      <c r="J7" s="250"/>
      <c r="K7" s="250"/>
      <c r="L7" s="250"/>
      <c r="M7" s="250"/>
      <c r="N7" s="250"/>
      <c r="O7" s="250"/>
      <c r="P7" s="250"/>
      <c r="Q7" s="250"/>
      <c r="R7" s="250"/>
      <c r="S7" s="250"/>
      <c r="T7" s="250"/>
      <c r="U7" s="250"/>
      <c r="V7" s="250"/>
      <c r="W7" s="250"/>
      <c r="X7" s="250"/>
      <c r="Y7" s="250"/>
      <c r="Z7" s="250"/>
      <c r="AA7" s="250"/>
      <c r="AB7" s="250"/>
      <c r="AC7" s="250"/>
      <c r="AD7" s="250"/>
      <c r="AE7" s="250"/>
      <c r="AF7" s="250"/>
      <c r="AG7" s="250"/>
      <c r="AH7" s="250"/>
      <c r="AI7" s="250"/>
      <c r="AJ7" s="250"/>
      <c r="AK7" s="250"/>
      <c r="AL7" s="250"/>
      <c r="AM7" s="250"/>
      <c r="AN7" s="250"/>
      <c r="AO7" s="250"/>
      <c r="AP7" s="250"/>
      <c r="AQ7" s="232"/>
      <c r="AR7" s="231" t="s">
        <v>501</v>
      </c>
      <c r="AS7" s="235" t="s">
        <v>500</v>
      </c>
      <c r="AT7" s="231" t="s">
        <v>499</v>
      </c>
      <c r="AU7" s="235" t="s">
        <v>498</v>
      </c>
      <c r="AV7" s="250"/>
      <c r="AW7" s="250"/>
      <c r="AX7" s="250"/>
      <c r="AY7" s="250"/>
      <c r="AZ7" s="250"/>
      <c r="BA7" s="250"/>
      <c r="BB7" s="250"/>
      <c r="BC7" s="250"/>
      <c r="BD7" s="250"/>
      <c r="BE7" s="250"/>
      <c r="BF7" s="250"/>
      <c r="BG7" s="250"/>
      <c r="BH7" s="250"/>
      <c r="BI7" s="250"/>
      <c r="BJ7" s="250"/>
      <c r="BK7" s="250"/>
      <c r="BL7" s="250"/>
      <c r="BM7" s="250"/>
      <c r="BN7" s="250"/>
      <c r="BO7" s="250"/>
      <c r="BP7" s="250"/>
      <c r="BQ7" s="250"/>
      <c r="BR7" s="250"/>
      <c r="BS7" s="250"/>
      <c r="BT7" s="250"/>
      <c r="BU7" s="250"/>
      <c r="BV7" s="250"/>
      <c r="BW7" s="250"/>
      <c r="BX7" s="250"/>
      <c r="BY7" s="250"/>
      <c r="BZ7" s="250"/>
      <c r="CA7" s="250"/>
      <c r="CB7" s="250"/>
      <c r="CC7" s="250"/>
      <c r="CD7" s="250"/>
      <c r="CE7" s="250"/>
      <c r="CF7" s="274" t="s">
        <v>497</v>
      </c>
      <c r="CG7" s="232" t="s">
        <v>496</v>
      </c>
      <c r="CH7" s="232" t="s">
        <v>495</v>
      </c>
      <c r="CI7" s="231" t="s">
        <v>494</v>
      </c>
      <c r="CJ7" s="231" t="s">
        <v>493</v>
      </c>
      <c r="CK7" s="231" t="s">
        <v>492</v>
      </c>
      <c r="CL7" s="231" t="s">
        <v>491</v>
      </c>
      <c r="CM7" s="231" t="s">
        <v>490</v>
      </c>
      <c r="CN7" s="235" t="s">
        <v>489</v>
      </c>
      <c r="CO7" s="274" t="s">
        <v>488</v>
      </c>
      <c r="CP7" s="274" t="s">
        <v>487</v>
      </c>
      <c r="CQ7" s="398" t="s">
        <v>486</v>
      </c>
      <c r="CR7" s="399" t="s">
        <v>485</v>
      </c>
      <c r="CS7" s="399" t="s">
        <v>484</v>
      </c>
      <c r="CT7" s="399" t="s">
        <v>483</v>
      </c>
      <c r="CU7" s="398" t="s">
        <v>482</v>
      </c>
      <c r="CV7" s="232" t="s">
        <v>481</v>
      </c>
      <c r="CW7" s="399" t="s">
        <v>480</v>
      </c>
      <c r="CX7" s="399" t="s">
        <v>479</v>
      </c>
      <c r="CY7" s="399" t="s">
        <v>478</v>
      </c>
      <c r="CZ7" s="398" t="s">
        <v>477</v>
      </c>
      <c r="DA7" s="399" t="s">
        <v>476</v>
      </c>
      <c r="DB7" s="399" t="s">
        <v>475</v>
      </c>
      <c r="DC7" s="399" t="s">
        <v>474</v>
      </c>
      <c r="DD7" s="399" t="s">
        <v>473</v>
      </c>
    </row>
    <row r="8" spans="2:108" ht="15" customHeight="1">
      <c r="B8" s="72"/>
      <c r="C8" s="161"/>
      <c r="D8" s="231" t="s">
        <v>472</v>
      </c>
      <c r="E8" s="235" t="s">
        <v>470</v>
      </c>
      <c r="F8" s="246" t="s">
        <v>621</v>
      </c>
      <c r="G8" s="285" t="s">
        <v>620</v>
      </c>
      <c r="I8" s="267"/>
      <c r="J8" s="267"/>
      <c r="K8" s="267"/>
      <c r="L8" s="267"/>
      <c r="M8" s="267"/>
      <c r="N8" s="267"/>
      <c r="O8" s="267"/>
      <c r="P8" s="267"/>
      <c r="Q8" s="267"/>
      <c r="R8" s="267"/>
      <c r="S8" s="267"/>
      <c r="T8" s="267"/>
      <c r="U8" s="267"/>
      <c r="V8" s="267"/>
      <c r="W8" s="267"/>
      <c r="X8" s="267"/>
      <c r="Y8" s="267"/>
      <c r="Z8" s="267"/>
      <c r="AA8" s="267"/>
      <c r="AB8" s="267"/>
      <c r="AC8" s="267"/>
      <c r="AD8" s="267"/>
      <c r="AE8" s="267"/>
      <c r="AF8" s="267"/>
      <c r="AG8" s="267"/>
      <c r="AH8" s="267"/>
      <c r="AI8" s="267"/>
      <c r="AJ8" s="267"/>
      <c r="AK8" s="267"/>
      <c r="AL8" s="267"/>
      <c r="AM8" s="267"/>
      <c r="AN8" s="267"/>
      <c r="AO8" s="267"/>
      <c r="AP8" s="267"/>
      <c r="AQ8" s="475"/>
      <c r="AR8" s="231" t="s">
        <v>469</v>
      </c>
      <c r="AS8" s="235" t="s">
        <v>470</v>
      </c>
      <c r="AT8" s="231" t="s">
        <v>469</v>
      </c>
      <c r="AU8" s="76" t="s">
        <v>468</v>
      </c>
      <c r="AW8" s="267"/>
      <c r="AX8" s="267"/>
      <c r="AY8" s="267"/>
      <c r="AZ8" s="267"/>
      <c r="BA8" s="267"/>
      <c r="BB8" s="267"/>
      <c r="BC8" s="267"/>
      <c r="BD8" s="267"/>
      <c r="BE8" s="267"/>
      <c r="BF8" s="267"/>
      <c r="BG8" s="267"/>
      <c r="BH8" s="267"/>
      <c r="BI8" s="267"/>
      <c r="BJ8" s="267"/>
      <c r="BK8" s="267"/>
      <c r="BL8" s="267"/>
      <c r="BM8" s="267"/>
      <c r="BN8" s="267"/>
      <c r="BO8" s="267"/>
      <c r="BP8" s="267"/>
      <c r="BQ8" s="267"/>
      <c r="BR8" s="267"/>
      <c r="BS8" s="267"/>
      <c r="BT8" s="267"/>
      <c r="BU8" s="267"/>
      <c r="BV8" s="267"/>
      <c r="BW8" s="267"/>
      <c r="BX8" s="267"/>
      <c r="BY8" s="267"/>
      <c r="BZ8" s="267"/>
      <c r="CA8" s="267"/>
      <c r="CB8" s="267"/>
      <c r="CC8" s="267"/>
      <c r="CD8" s="267"/>
      <c r="CE8" s="267"/>
      <c r="CF8" s="246" t="s">
        <v>465</v>
      </c>
      <c r="CG8" s="232" t="s">
        <v>465</v>
      </c>
      <c r="CH8" s="232" t="s">
        <v>463</v>
      </c>
      <c r="CI8" s="231" t="s">
        <v>463</v>
      </c>
      <c r="CJ8" s="231" t="s">
        <v>466</v>
      </c>
      <c r="CK8" s="231" t="s">
        <v>466</v>
      </c>
      <c r="CL8" s="231" t="s">
        <v>467</v>
      </c>
      <c r="CM8" s="231" t="s">
        <v>466</v>
      </c>
      <c r="CN8" s="235" t="s">
        <v>466</v>
      </c>
      <c r="CO8" s="246" t="s">
        <v>465</v>
      </c>
      <c r="CP8" s="246" t="s">
        <v>465</v>
      </c>
      <c r="CQ8" s="232" t="s">
        <v>464</v>
      </c>
      <c r="CR8" s="231" t="s">
        <v>464</v>
      </c>
      <c r="CS8" s="231" t="s">
        <v>464</v>
      </c>
      <c r="CT8" s="231" t="s">
        <v>464</v>
      </c>
      <c r="CU8" s="232" t="s">
        <v>464</v>
      </c>
      <c r="CV8" s="232" t="s">
        <v>463</v>
      </c>
      <c r="CW8" s="231" t="s">
        <v>463</v>
      </c>
      <c r="CX8" s="231" t="s">
        <v>463</v>
      </c>
      <c r="CY8" s="231" t="s">
        <v>463</v>
      </c>
      <c r="CZ8" s="231" t="s">
        <v>463</v>
      </c>
      <c r="DA8" s="231" t="s">
        <v>462</v>
      </c>
      <c r="DB8" s="231" t="s">
        <v>461</v>
      </c>
      <c r="DC8" s="231" t="s">
        <v>460</v>
      </c>
      <c r="DD8" s="231" t="s">
        <v>459</v>
      </c>
    </row>
    <row r="9" spans="2:108" ht="15" customHeight="1">
      <c r="B9" s="72"/>
      <c r="C9" s="473"/>
      <c r="D9" s="231" t="s">
        <v>458</v>
      </c>
      <c r="E9" s="235" t="s">
        <v>454</v>
      </c>
      <c r="F9" s="246" t="s">
        <v>458</v>
      </c>
      <c r="G9" s="474"/>
      <c r="H9" s="260"/>
      <c r="I9" s="261"/>
      <c r="J9" s="260"/>
      <c r="K9" s="261"/>
      <c r="L9" s="260"/>
      <c r="M9" s="261"/>
      <c r="N9" s="260"/>
      <c r="O9" s="261"/>
      <c r="P9" s="260"/>
      <c r="Q9" s="260"/>
      <c r="R9" s="260"/>
      <c r="S9" s="260"/>
      <c r="T9" s="260"/>
      <c r="U9" s="260"/>
      <c r="V9" s="260"/>
      <c r="W9" s="260"/>
      <c r="X9" s="260"/>
      <c r="Y9" s="260"/>
      <c r="Z9" s="260"/>
      <c r="AA9" s="260"/>
      <c r="AB9" s="260"/>
      <c r="AC9" s="260"/>
      <c r="AD9" s="260"/>
      <c r="AE9" s="260"/>
      <c r="AF9" s="260"/>
      <c r="AG9" s="260"/>
      <c r="AH9" s="260"/>
      <c r="AI9" s="260"/>
      <c r="AJ9" s="260"/>
      <c r="AK9" s="260"/>
      <c r="AL9" s="260"/>
      <c r="AM9" s="260"/>
      <c r="AN9" s="260"/>
      <c r="AO9" s="260"/>
      <c r="AP9" s="260"/>
      <c r="AQ9" s="467"/>
      <c r="AR9" s="231" t="s">
        <v>453</v>
      </c>
      <c r="AS9" s="235" t="s">
        <v>454</v>
      </c>
      <c r="AT9" s="231" t="s">
        <v>453</v>
      </c>
      <c r="AU9" s="262"/>
      <c r="AV9" s="260"/>
      <c r="AW9" s="261"/>
      <c r="AX9" s="260"/>
      <c r="AY9" s="261"/>
      <c r="AZ9" s="260"/>
      <c r="BA9" s="261"/>
      <c r="BB9" s="260"/>
      <c r="BC9" s="261"/>
      <c r="BD9" s="260"/>
      <c r="BE9" s="260"/>
      <c r="BF9" s="260"/>
      <c r="BG9" s="260"/>
      <c r="BH9" s="260"/>
      <c r="BI9" s="260"/>
      <c r="BJ9" s="260"/>
      <c r="BK9" s="260"/>
      <c r="BL9" s="260"/>
      <c r="BM9" s="260"/>
      <c r="BN9" s="260"/>
      <c r="BO9" s="260"/>
      <c r="BP9" s="260"/>
      <c r="BQ9" s="260"/>
      <c r="BR9" s="260"/>
      <c r="BS9" s="260"/>
      <c r="BT9" s="260"/>
      <c r="BU9" s="260"/>
      <c r="BV9" s="260"/>
      <c r="BW9" s="260"/>
      <c r="BX9" s="260"/>
      <c r="BY9" s="260"/>
      <c r="BZ9" s="260"/>
      <c r="CA9" s="260"/>
      <c r="CB9" s="260"/>
      <c r="CC9" s="260"/>
      <c r="CD9" s="260"/>
      <c r="CE9" s="260"/>
      <c r="CF9" s="246" t="s">
        <v>438</v>
      </c>
      <c r="CG9" s="232" t="s">
        <v>438</v>
      </c>
      <c r="CH9" s="232" t="s">
        <v>447</v>
      </c>
      <c r="CI9" s="231" t="s">
        <v>446</v>
      </c>
      <c r="CJ9" s="231" t="s">
        <v>452</v>
      </c>
      <c r="CK9" s="231" t="s">
        <v>450</v>
      </c>
      <c r="CL9" s="231" t="s">
        <v>451</v>
      </c>
      <c r="CM9" s="231" t="s">
        <v>450</v>
      </c>
      <c r="CN9" s="235" t="s">
        <v>450</v>
      </c>
      <c r="CO9" s="246" t="s">
        <v>438</v>
      </c>
      <c r="CP9" s="246" t="s">
        <v>438</v>
      </c>
      <c r="CQ9" s="232" t="s">
        <v>449</v>
      </c>
      <c r="CR9" s="231" t="s">
        <v>448</v>
      </c>
      <c r="CS9" s="231" t="s">
        <v>448</v>
      </c>
      <c r="CT9" s="231" t="s">
        <v>448</v>
      </c>
      <c r="CU9" s="232" t="s">
        <v>448</v>
      </c>
      <c r="CV9" s="232" t="s">
        <v>447</v>
      </c>
      <c r="CW9" s="231" t="s">
        <v>446</v>
      </c>
      <c r="CX9" s="231" t="s">
        <v>446</v>
      </c>
      <c r="CY9" s="231" t="s">
        <v>446</v>
      </c>
      <c r="CZ9" s="231" t="s">
        <v>446</v>
      </c>
      <c r="DA9" s="245"/>
      <c r="DB9" s="231" t="s">
        <v>445</v>
      </c>
      <c r="DC9" s="231"/>
      <c r="DD9" s="231" t="s">
        <v>445</v>
      </c>
    </row>
    <row r="10" spans="2:108" ht="15" customHeight="1">
      <c r="B10" s="72"/>
      <c r="C10" s="473"/>
      <c r="D10" s="231"/>
      <c r="E10" s="235" t="s">
        <v>444</v>
      </c>
      <c r="F10" s="246" t="s">
        <v>375</v>
      </c>
      <c r="G10" s="285" t="s">
        <v>619</v>
      </c>
      <c r="H10" s="250"/>
      <c r="I10" s="253"/>
      <c r="J10" s="250"/>
      <c r="K10" s="253"/>
      <c r="L10" s="250"/>
      <c r="M10" s="253"/>
      <c r="N10" s="250"/>
      <c r="O10" s="253"/>
      <c r="P10" s="251"/>
      <c r="Q10" s="251"/>
      <c r="R10" s="251"/>
      <c r="S10" s="251"/>
      <c r="T10" s="251"/>
      <c r="U10" s="251"/>
      <c r="V10" s="251"/>
      <c r="W10" s="251"/>
      <c r="X10" s="251"/>
      <c r="Y10" s="251"/>
      <c r="Z10" s="251"/>
      <c r="AA10" s="251"/>
      <c r="AB10" s="251"/>
      <c r="AC10" s="251"/>
      <c r="AD10" s="251"/>
      <c r="AE10" s="251"/>
      <c r="AF10" s="251"/>
      <c r="AG10" s="251"/>
      <c r="AH10" s="251"/>
      <c r="AI10" s="251"/>
      <c r="AJ10" s="251"/>
      <c r="AK10" s="251"/>
      <c r="AL10" s="251"/>
      <c r="AM10" s="251"/>
      <c r="AN10" s="251"/>
      <c r="AO10" s="251"/>
      <c r="AP10" s="251"/>
      <c r="AQ10" s="472"/>
      <c r="AR10" s="231"/>
      <c r="AS10" s="235" t="s">
        <v>444</v>
      </c>
      <c r="AT10" s="231" t="s">
        <v>439</v>
      </c>
      <c r="AU10" s="76" t="s">
        <v>619</v>
      </c>
      <c r="AV10" s="250"/>
      <c r="AW10" s="253"/>
      <c r="AX10" s="250"/>
      <c r="AY10" s="253"/>
      <c r="AZ10" s="250"/>
      <c r="BA10" s="253"/>
      <c r="BB10" s="250"/>
      <c r="BC10" s="253"/>
      <c r="BD10" s="251"/>
      <c r="BE10" s="251"/>
      <c r="BF10" s="251"/>
      <c r="BG10" s="251"/>
      <c r="BH10" s="251"/>
      <c r="BI10" s="251"/>
      <c r="BJ10" s="251"/>
      <c r="BK10" s="251"/>
      <c r="BL10" s="251"/>
      <c r="BM10" s="251"/>
      <c r="BN10" s="251"/>
      <c r="BO10" s="251"/>
      <c r="BP10" s="251"/>
      <c r="BQ10" s="251"/>
      <c r="BR10" s="251"/>
      <c r="BS10" s="251"/>
      <c r="BT10" s="251"/>
      <c r="BU10" s="251"/>
      <c r="BV10" s="251"/>
      <c r="BW10" s="251"/>
      <c r="BX10" s="251"/>
      <c r="BY10" s="251"/>
      <c r="BZ10" s="251"/>
      <c r="CA10" s="251"/>
      <c r="CB10" s="251"/>
      <c r="CC10" s="251"/>
      <c r="CD10" s="251"/>
      <c r="CE10" s="251"/>
      <c r="CF10" s="246" t="s">
        <v>374</v>
      </c>
      <c r="CG10" s="232" t="s">
        <v>377</v>
      </c>
      <c r="CH10" s="232"/>
      <c r="CI10" s="231" t="s">
        <v>438</v>
      </c>
      <c r="CJ10" s="231"/>
      <c r="CK10" s="231" t="s">
        <v>442</v>
      </c>
      <c r="CL10" s="231" t="s">
        <v>441</v>
      </c>
      <c r="CM10" s="231" t="s">
        <v>440</v>
      </c>
      <c r="CN10" s="235" t="s">
        <v>439</v>
      </c>
      <c r="CO10" s="246" t="s">
        <v>373</v>
      </c>
      <c r="CP10" s="246" t="s">
        <v>372</v>
      </c>
      <c r="CQ10" s="232"/>
      <c r="CR10" s="231" t="s">
        <v>438</v>
      </c>
      <c r="CS10" s="231" t="s">
        <v>438</v>
      </c>
      <c r="CT10" s="231" t="s">
        <v>438</v>
      </c>
      <c r="CU10" s="232" t="s">
        <v>438</v>
      </c>
      <c r="CV10" s="232"/>
      <c r="CW10" s="231" t="s">
        <v>438</v>
      </c>
      <c r="CX10" s="231" t="s">
        <v>438</v>
      </c>
      <c r="CY10" s="231" t="s">
        <v>438</v>
      </c>
      <c r="CZ10" s="231" t="s">
        <v>438</v>
      </c>
      <c r="DA10" s="245"/>
      <c r="DB10" s="245"/>
      <c r="DC10" s="245"/>
      <c r="DD10" s="245"/>
    </row>
    <row r="11" spans="2:108" ht="15" customHeight="1">
      <c r="B11" s="72"/>
      <c r="C11" s="161"/>
      <c r="D11" s="471"/>
      <c r="E11" s="242" t="s">
        <v>618</v>
      </c>
      <c r="F11" s="246"/>
      <c r="G11" s="285"/>
      <c r="H11" s="250"/>
      <c r="I11" s="250"/>
      <c r="J11" s="250"/>
      <c r="K11" s="250"/>
      <c r="L11" s="250"/>
      <c r="M11" s="250"/>
      <c r="N11" s="250"/>
      <c r="O11" s="250"/>
      <c r="P11" s="250"/>
      <c r="Q11" s="250"/>
      <c r="R11" s="250"/>
      <c r="S11" s="250"/>
      <c r="T11" s="250"/>
      <c r="U11" s="250"/>
      <c r="V11" s="250"/>
      <c r="W11" s="250"/>
      <c r="X11" s="250"/>
      <c r="Y11" s="250"/>
      <c r="Z11" s="251"/>
      <c r="AA11" s="251"/>
      <c r="AB11" s="251"/>
      <c r="AC11" s="250"/>
      <c r="AD11" s="250"/>
      <c r="AE11" s="250"/>
      <c r="AF11" s="250"/>
      <c r="AG11" s="250"/>
      <c r="AH11" s="250"/>
      <c r="AI11" s="250"/>
      <c r="AJ11" s="250"/>
      <c r="AK11" s="250"/>
      <c r="AL11" s="250"/>
      <c r="AM11" s="250"/>
      <c r="AN11" s="250"/>
      <c r="AO11" s="250"/>
      <c r="AP11" s="250"/>
      <c r="AQ11" s="232"/>
      <c r="AR11" s="231"/>
      <c r="AS11" s="242" t="s">
        <v>617</v>
      </c>
      <c r="AT11" s="231"/>
      <c r="AU11" s="76"/>
      <c r="AV11" s="252"/>
      <c r="AW11" s="252"/>
      <c r="AX11" s="252"/>
      <c r="AY11" s="252"/>
      <c r="AZ11" s="250"/>
      <c r="BA11" s="250"/>
      <c r="BB11" s="250"/>
      <c r="BC11" s="250"/>
      <c r="BD11" s="250"/>
      <c r="BE11" s="250"/>
      <c r="BF11" s="250"/>
      <c r="BG11" s="250"/>
      <c r="BH11" s="250"/>
      <c r="BI11" s="250"/>
      <c r="BJ11" s="250"/>
      <c r="BK11" s="250"/>
      <c r="BL11" s="250"/>
      <c r="BM11" s="250"/>
      <c r="BN11" s="251"/>
      <c r="BO11" s="251"/>
      <c r="BP11" s="251"/>
      <c r="BQ11" s="250"/>
      <c r="BR11" s="250"/>
      <c r="BS11" s="250"/>
      <c r="BT11" s="250"/>
      <c r="BU11" s="250"/>
      <c r="BV11" s="250"/>
      <c r="BW11" s="250"/>
      <c r="BX11" s="250"/>
      <c r="BY11" s="250"/>
      <c r="BZ11" s="250"/>
      <c r="CA11" s="250"/>
      <c r="CB11" s="250"/>
      <c r="CC11" s="250"/>
      <c r="CD11" s="250"/>
      <c r="CE11" s="250"/>
      <c r="CF11" s="246"/>
      <c r="CG11" s="232" t="s">
        <v>616</v>
      </c>
      <c r="CH11" s="232"/>
      <c r="CI11" s="231" t="s">
        <v>377</v>
      </c>
      <c r="CJ11" s="231"/>
      <c r="CK11" s="231"/>
      <c r="CL11" s="231"/>
      <c r="CM11" s="231"/>
      <c r="CN11" s="235"/>
      <c r="CO11" s="246"/>
      <c r="CP11" s="246"/>
      <c r="CQ11" s="232"/>
      <c r="CR11" s="231" t="s">
        <v>375</v>
      </c>
      <c r="CS11" s="231" t="s">
        <v>374</v>
      </c>
      <c r="CT11" s="231" t="s">
        <v>373</v>
      </c>
      <c r="CU11" s="232" t="s">
        <v>372</v>
      </c>
      <c r="CV11" s="232"/>
      <c r="CW11" s="231" t="s">
        <v>375</v>
      </c>
      <c r="CX11" s="231" t="s">
        <v>374</v>
      </c>
      <c r="CY11" s="231" t="s">
        <v>373</v>
      </c>
      <c r="CZ11" s="232" t="s">
        <v>372</v>
      </c>
      <c r="DA11" s="245"/>
      <c r="DB11" s="245"/>
      <c r="DC11" s="245"/>
      <c r="DD11" s="245"/>
    </row>
    <row r="12" spans="2:108" ht="15" customHeight="1">
      <c r="B12" s="72"/>
      <c r="C12" s="161"/>
      <c r="D12" s="471"/>
      <c r="E12" s="242"/>
      <c r="F12" s="246"/>
      <c r="G12" s="470"/>
      <c r="H12" s="247"/>
      <c r="I12" s="247"/>
      <c r="J12" s="247"/>
      <c r="K12" s="247"/>
      <c r="L12" s="247"/>
      <c r="M12" s="247"/>
      <c r="N12" s="247"/>
      <c r="O12" s="247"/>
      <c r="P12" s="247"/>
      <c r="Q12" s="247"/>
      <c r="R12" s="247"/>
      <c r="S12" s="247"/>
      <c r="T12" s="247"/>
      <c r="U12" s="247"/>
      <c r="V12" s="247"/>
      <c r="W12" s="247"/>
      <c r="X12" s="247"/>
      <c r="Y12" s="247"/>
      <c r="Z12" s="247"/>
      <c r="AA12" s="247"/>
      <c r="AB12" s="247"/>
      <c r="AC12" s="247"/>
      <c r="AD12" s="247"/>
      <c r="AE12" s="247"/>
      <c r="AF12" s="247"/>
      <c r="AG12" s="247"/>
      <c r="AH12" s="247"/>
      <c r="AI12" s="247"/>
      <c r="AJ12" s="247"/>
      <c r="AK12" s="247"/>
      <c r="AL12" s="247"/>
      <c r="AM12" s="247"/>
      <c r="AN12" s="247"/>
      <c r="AO12" s="247"/>
      <c r="AP12" s="247"/>
      <c r="AQ12" s="466"/>
      <c r="AR12" s="231"/>
      <c r="AS12" s="242" t="s">
        <v>369</v>
      </c>
      <c r="AT12" s="231"/>
      <c r="AU12" s="249"/>
      <c r="AV12" s="248"/>
      <c r="AW12" s="248"/>
      <c r="AX12" s="248"/>
      <c r="AY12" s="248"/>
      <c r="AZ12" s="247"/>
      <c r="BA12" s="247"/>
      <c r="BB12" s="247"/>
      <c r="BC12" s="247"/>
      <c r="BD12" s="247"/>
      <c r="BE12" s="247"/>
      <c r="BF12" s="247"/>
      <c r="BG12" s="247"/>
      <c r="BH12" s="247"/>
      <c r="BI12" s="247"/>
      <c r="BJ12" s="247"/>
      <c r="BK12" s="247"/>
      <c r="BL12" s="247"/>
      <c r="BM12" s="247"/>
      <c r="BN12" s="247"/>
      <c r="BO12" s="247"/>
      <c r="BP12" s="247"/>
      <c r="BQ12" s="247"/>
      <c r="BR12" s="247"/>
      <c r="BS12" s="247"/>
      <c r="BT12" s="247"/>
      <c r="BU12" s="247"/>
      <c r="BV12" s="247"/>
      <c r="BW12" s="247"/>
      <c r="BX12" s="247"/>
      <c r="BY12" s="247"/>
      <c r="BZ12" s="247"/>
      <c r="CA12" s="247"/>
      <c r="CB12" s="247"/>
      <c r="CC12" s="247"/>
      <c r="CD12" s="247"/>
      <c r="CE12" s="247"/>
      <c r="CF12" s="246"/>
      <c r="CG12" s="232"/>
      <c r="CH12" s="232"/>
      <c r="CI12" s="231" t="s">
        <v>616</v>
      </c>
      <c r="CJ12" s="231"/>
      <c r="CK12" s="231"/>
      <c r="CL12" s="231"/>
      <c r="CM12" s="231"/>
      <c r="CN12" s="235"/>
      <c r="CO12" s="246"/>
      <c r="CP12" s="246"/>
      <c r="CQ12" s="232"/>
      <c r="CR12" s="231"/>
      <c r="CS12" s="231"/>
      <c r="CT12" s="231"/>
      <c r="CU12" s="232"/>
      <c r="CV12" s="232"/>
      <c r="CW12" s="231"/>
      <c r="CX12" s="231"/>
      <c r="CY12" s="231"/>
      <c r="CZ12" s="232"/>
      <c r="DA12" s="245"/>
      <c r="DB12" s="245"/>
      <c r="DC12" s="245"/>
      <c r="DD12" s="245"/>
    </row>
    <row r="13" spans="2:108" ht="15" customHeight="1">
      <c r="B13" s="72"/>
      <c r="C13" s="161" t="s">
        <v>368</v>
      </c>
      <c r="D13" s="469" t="s">
        <v>367</v>
      </c>
      <c r="E13" s="468" t="s">
        <v>362</v>
      </c>
      <c r="F13" s="234" t="s">
        <v>615</v>
      </c>
      <c r="G13" s="467" t="s">
        <v>61</v>
      </c>
      <c r="H13" s="238" t="s">
        <v>62</v>
      </c>
      <c r="I13" s="239" t="s">
        <v>42</v>
      </c>
      <c r="J13" s="238" t="s">
        <v>43</v>
      </c>
      <c r="K13" s="239" t="s">
        <v>44</v>
      </c>
      <c r="L13" s="238" t="s">
        <v>45</v>
      </c>
      <c r="M13" s="239" t="s">
        <v>46</v>
      </c>
      <c r="N13" s="238" t="s">
        <v>47</v>
      </c>
      <c r="O13" s="239" t="s">
        <v>48</v>
      </c>
      <c r="P13" s="238" t="s">
        <v>49</v>
      </c>
      <c r="Q13" s="238" t="s">
        <v>50</v>
      </c>
      <c r="R13" s="238" t="s">
        <v>51</v>
      </c>
      <c r="S13" s="238" t="s">
        <v>52</v>
      </c>
      <c r="T13" s="238" t="s">
        <v>53</v>
      </c>
      <c r="U13" s="238" t="s">
        <v>54</v>
      </c>
      <c r="V13" s="238" t="s">
        <v>55</v>
      </c>
      <c r="W13" s="238" t="s">
        <v>56</v>
      </c>
      <c r="X13" s="238" t="s">
        <v>57</v>
      </c>
      <c r="Y13" s="238" t="s">
        <v>58</v>
      </c>
      <c r="Z13" s="238" t="s">
        <v>59</v>
      </c>
      <c r="AA13" s="238" t="s">
        <v>344</v>
      </c>
      <c r="AB13" s="238" t="s">
        <v>343</v>
      </c>
      <c r="AC13" s="238" t="s">
        <v>342</v>
      </c>
      <c r="AD13" s="238" t="s">
        <v>341</v>
      </c>
      <c r="AE13" s="238" t="s">
        <v>340</v>
      </c>
      <c r="AF13" s="238" t="s">
        <v>339</v>
      </c>
      <c r="AG13" s="238" t="s">
        <v>338</v>
      </c>
      <c r="AH13" s="238" t="s">
        <v>337</v>
      </c>
      <c r="AI13" s="238" t="s">
        <v>336</v>
      </c>
      <c r="AJ13" s="238" t="s">
        <v>335</v>
      </c>
      <c r="AK13" s="238" t="s">
        <v>334</v>
      </c>
      <c r="AL13" s="238" t="s">
        <v>333</v>
      </c>
      <c r="AM13" s="238" t="s">
        <v>332</v>
      </c>
      <c r="AN13" s="238" t="s">
        <v>331</v>
      </c>
      <c r="AO13" s="238" t="s">
        <v>330</v>
      </c>
      <c r="AP13" s="238" t="s">
        <v>329</v>
      </c>
      <c r="AQ13" s="238" t="s">
        <v>328</v>
      </c>
      <c r="AR13" s="231" t="s">
        <v>614</v>
      </c>
      <c r="AS13" s="242"/>
      <c r="AT13" s="231" t="s">
        <v>366</v>
      </c>
      <c r="AU13" s="238" t="s">
        <v>61</v>
      </c>
      <c r="AV13" s="241" t="s">
        <v>62</v>
      </c>
      <c r="AW13" s="240" t="s">
        <v>42</v>
      </c>
      <c r="AX13" s="241" t="s">
        <v>43</v>
      </c>
      <c r="AY13" s="240" t="s">
        <v>44</v>
      </c>
      <c r="AZ13" s="238" t="s">
        <v>45</v>
      </c>
      <c r="BA13" s="239" t="s">
        <v>46</v>
      </c>
      <c r="BB13" s="238" t="s">
        <v>47</v>
      </c>
      <c r="BC13" s="239" t="s">
        <v>48</v>
      </c>
      <c r="BD13" s="238" t="s">
        <v>49</v>
      </c>
      <c r="BE13" s="238" t="s">
        <v>50</v>
      </c>
      <c r="BF13" s="238" t="s">
        <v>51</v>
      </c>
      <c r="BG13" s="238" t="s">
        <v>52</v>
      </c>
      <c r="BH13" s="238" t="s">
        <v>53</v>
      </c>
      <c r="BI13" s="238" t="s">
        <v>54</v>
      </c>
      <c r="BJ13" s="238" t="s">
        <v>55</v>
      </c>
      <c r="BK13" s="238" t="s">
        <v>56</v>
      </c>
      <c r="BL13" s="238" t="s">
        <v>57</v>
      </c>
      <c r="BM13" s="238" t="s">
        <v>58</v>
      </c>
      <c r="BN13" s="238" t="s">
        <v>59</v>
      </c>
      <c r="BO13" s="238" t="s">
        <v>344</v>
      </c>
      <c r="BP13" s="238" t="s">
        <v>343</v>
      </c>
      <c r="BQ13" s="238" t="s">
        <v>342</v>
      </c>
      <c r="BR13" s="238" t="s">
        <v>341</v>
      </c>
      <c r="BS13" s="238" t="s">
        <v>340</v>
      </c>
      <c r="BT13" s="238" t="s">
        <v>339</v>
      </c>
      <c r="BU13" s="238" t="s">
        <v>338</v>
      </c>
      <c r="BV13" s="238" t="s">
        <v>337</v>
      </c>
      <c r="BW13" s="238" t="s">
        <v>336</v>
      </c>
      <c r="BX13" s="238" t="s">
        <v>335</v>
      </c>
      <c r="BY13" s="238" t="s">
        <v>334</v>
      </c>
      <c r="BZ13" s="238" t="s">
        <v>333</v>
      </c>
      <c r="CA13" s="238" t="s">
        <v>332</v>
      </c>
      <c r="CB13" s="238" t="s">
        <v>331</v>
      </c>
      <c r="CC13" s="238" t="s">
        <v>330</v>
      </c>
      <c r="CD13" s="238" t="s">
        <v>329</v>
      </c>
      <c r="CE13" s="237" t="s">
        <v>328</v>
      </c>
      <c r="CF13" s="234" t="s">
        <v>365</v>
      </c>
      <c r="CG13" s="466" t="s">
        <v>613</v>
      </c>
      <c r="CH13" s="232"/>
      <c r="CI13" s="231" t="s">
        <v>612</v>
      </c>
      <c r="CJ13" s="236" t="s">
        <v>611</v>
      </c>
      <c r="CK13" s="231" t="s">
        <v>361</v>
      </c>
      <c r="CL13" s="231"/>
      <c r="CM13" s="231" t="s">
        <v>360</v>
      </c>
      <c r="CN13" s="235" t="s">
        <v>359</v>
      </c>
      <c r="CO13" s="234" t="s">
        <v>358</v>
      </c>
      <c r="CP13" s="233" t="s">
        <v>610</v>
      </c>
      <c r="CQ13" s="232"/>
      <c r="CR13" s="231" t="s">
        <v>609</v>
      </c>
      <c r="CS13" s="231" t="s">
        <v>355</v>
      </c>
      <c r="CT13" s="231" t="s">
        <v>354</v>
      </c>
      <c r="CU13" s="230" t="s">
        <v>353</v>
      </c>
      <c r="CV13" s="232" t="s">
        <v>350</v>
      </c>
      <c r="CW13" s="231" t="s">
        <v>608</v>
      </c>
      <c r="CX13" s="231" t="s">
        <v>607</v>
      </c>
      <c r="CY13" s="231" t="s">
        <v>349</v>
      </c>
      <c r="CZ13" s="230" t="s">
        <v>348</v>
      </c>
      <c r="DA13" s="229"/>
      <c r="DB13" s="229" t="s">
        <v>347</v>
      </c>
      <c r="DC13" s="229"/>
      <c r="DD13" s="229" t="s">
        <v>346</v>
      </c>
    </row>
    <row r="14" spans="2:108" ht="15" customHeight="1">
      <c r="B14" s="465" t="s">
        <v>61</v>
      </c>
      <c r="C14" s="464" t="s">
        <v>345</v>
      </c>
      <c r="D14" s="463">
        <f>'用語定義（設備投資、生産増加）'!L21</f>
        <v>0</v>
      </c>
      <c r="E14" s="462">
        <f>IF('入力② (2)'!E11="",'入力② (2)'!D11,'入力② (2)'!E11)</f>
        <v>0.62409264416007004</v>
      </c>
      <c r="F14" s="211">
        <f t="shared" ref="F14:F50" si="0">D14*E14</f>
        <v>0</v>
      </c>
      <c r="G14" s="455">
        <v>0.10438131138261807</v>
      </c>
      <c r="H14" s="459">
        <v>1.6304193722176539E-4</v>
      </c>
      <c r="I14" s="459">
        <v>0.16450282973394328</v>
      </c>
      <c r="J14" s="459">
        <v>1.8884301398142066E-3</v>
      </c>
      <c r="K14" s="459">
        <v>1.0375434983621572E-2</v>
      </c>
      <c r="L14" s="459">
        <v>6.1470901616361186E-4</v>
      </c>
      <c r="M14" s="459">
        <v>0</v>
      </c>
      <c r="N14" s="459">
        <v>1.2352636462478156E-3</v>
      </c>
      <c r="O14" s="459">
        <v>1.767674535764475E-5</v>
      </c>
      <c r="P14" s="459">
        <v>0</v>
      </c>
      <c r="Q14" s="459">
        <v>1.2674110594289046E-5</v>
      </c>
      <c r="R14" s="459">
        <v>0</v>
      </c>
      <c r="S14" s="459">
        <v>0</v>
      </c>
      <c r="T14" s="459">
        <v>0</v>
      </c>
      <c r="U14" s="459">
        <v>0</v>
      </c>
      <c r="V14" s="459">
        <v>0</v>
      </c>
      <c r="W14" s="459">
        <v>0</v>
      </c>
      <c r="X14" s="459">
        <v>0</v>
      </c>
      <c r="Y14" s="459">
        <v>0</v>
      </c>
      <c r="Z14" s="459">
        <v>4.2246024881910718E-3</v>
      </c>
      <c r="AA14" s="459">
        <v>1.1695604549832148E-3</v>
      </c>
      <c r="AB14" s="459">
        <v>0</v>
      </c>
      <c r="AC14" s="459">
        <v>0</v>
      </c>
      <c r="AD14" s="459">
        <v>0</v>
      </c>
      <c r="AE14" s="459">
        <v>1.3102352946885558E-4</v>
      </c>
      <c r="AF14" s="459">
        <v>0</v>
      </c>
      <c r="AG14" s="459">
        <v>3.4901139033573501E-6</v>
      </c>
      <c r="AH14" s="459">
        <v>7.2198430165466768E-6</v>
      </c>
      <c r="AI14" s="459">
        <v>0</v>
      </c>
      <c r="AJ14" s="459">
        <v>2.5789591320942867E-5</v>
      </c>
      <c r="AK14" s="459">
        <v>3.2127673280082452E-3</v>
      </c>
      <c r="AL14" s="459">
        <v>3.0208156589662596E-3</v>
      </c>
      <c r="AM14" s="459">
        <v>2.0301531162850335E-3</v>
      </c>
      <c r="AN14" s="459">
        <v>6.5585984537448287E-6</v>
      </c>
      <c r="AO14" s="459">
        <v>1.9949695287815421E-2</v>
      </c>
      <c r="AP14" s="459">
        <v>0</v>
      </c>
      <c r="AQ14" s="459">
        <v>1.2812956461573944E-5</v>
      </c>
      <c r="AR14" s="454">
        <f t="array" ref="AR14:AR50">MMULT(G14:AQ50,F14:F50)</f>
        <v>0</v>
      </c>
      <c r="AS14" s="461">
        <v>0.62409264416007004</v>
      </c>
      <c r="AT14" s="454">
        <f t="shared" ref="AT14:AT50" si="1">AR14*AS14</f>
        <v>0</v>
      </c>
      <c r="AU14" s="452">
        <v>1.0718886238613912</v>
      </c>
      <c r="AV14" s="460">
        <v>1.4339816134894247E-4</v>
      </c>
      <c r="AW14" s="460">
        <v>0.11545895868784996</v>
      </c>
      <c r="AX14" s="460">
        <v>1.3731295086753818E-3</v>
      </c>
      <c r="AY14" s="460">
        <v>7.6294706933516835E-3</v>
      </c>
      <c r="AZ14" s="459">
        <v>6.1307249055561706E-4</v>
      </c>
      <c r="BA14" s="459">
        <v>2.4627748811757341E-5</v>
      </c>
      <c r="BB14" s="459">
        <v>8.9932468260483188E-4</v>
      </c>
      <c r="BC14" s="459">
        <v>9.8882216174139847E-5</v>
      </c>
      <c r="BD14" s="459">
        <v>4.020196190553388E-5</v>
      </c>
      <c r="BE14" s="459">
        <v>6.2442330190300635E-5</v>
      </c>
      <c r="BF14" s="459">
        <v>3.4982856185024169E-5</v>
      </c>
      <c r="BG14" s="459">
        <v>2.6959297922599087E-5</v>
      </c>
      <c r="BH14" s="459">
        <v>2.4393035144912552E-5</v>
      </c>
      <c r="BI14" s="459">
        <v>3.6282768454730658E-5</v>
      </c>
      <c r="BJ14" s="459">
        <v>4.2031770893897069E-5</v>
      </c>
      <c r="BK14" s="459">
        <v>6.3946851529618154E-5</v>
      </c>
      <c r="BL14" s="459">
        <v>3.860135631736091E-5</v>
      </c>
      <c r="BM14" s="459">
        <v>2.7182458465689798E-5</v>
      </c>
      <c r="BN14" s="459">
        <v>3.1033907993014663E-3</v>
      </c>
      <c r="BO14" s="459">
        <v>8.8747267950980914E-4</v>
      </c>
      <c r="BP14" s="459">
        <v>5.8659000267107824E-5</v>
      </c>
      <c r="BQ14" s="459">
        <v>8.3793748832887221E-5</v>
      </c>
      <c r="BR14" s="459">
        <v>3.4954820247560233E-5</v>
      </c>
      <c r="BS14" s="459">
        <v>1.4543124992762778E-4</v>
      </c>
      <c r="BT14" s="459">
        <v>5.5404939534282358E-5</v>
      </c>
      <c r="BU14" s="459">
        <v>2.9057588429959994E-5</v>
      </c>
      <c r="BV14" s="459">
        <v>5.5696584496384462E-5</v>
      </c>
      <c r="BW14" s="459">
        <v>2.1515994043909122E-4</v>
      </c>
      <c r="BX14" s="459">
        <v>6.2731196394299701E-5</v>
      </c>
      <c r="BY14" s="459">
        <v>2.498020047701418E-3</v>
      </c>
      <c r="BZ14" s="459">
        <v>2.5196575683646629E-3</v>
      </c>
      <c r="CA14" s="459">
        <v>1.5374642791388276E-3</v>
      </c>
      <c r="CB14" s="459">
        <v>4.7870947191843087E-5</v>
      </c>
      <c r="CC14" s="459">
        <v>1.6591359837011529E-2</v>
      </c>
      <c r="CD14" s="459">
        <v>9.1822218862046138E-4</v>
      </c>
      <c r="CE14" s="458">
        <v>1.7232404189063209E-4</v>
      </c>
      <c r="CF14" s="202">
        <f t="array" ref="CF14:CF50">MMULT(AU14:CE50,AT14:AT50)</f>
        <v>0</v>
      </c>
      <c r="CG14" s="200">
        <f t="shared" ref="CG14:CG50" si="2">F14+CF14</f>
        <v>0</v>
      </c>
      <c r="CH14" s="455">
        <v>0.119281744335186</v>
      </c>
      <c r="CI14" s="454">
        <f t="shared" ref="CI14:CI50" si="3">CG14*CH14</f>
        <v>0</v>
      </c>
      <c r="CJ14" s="457" t="s">
        <v>327</v>
      </c>
      <c r="CK14" s="457" t="s">
        <v>327</v>
      </c>
      <c r="CL14" s="452">
        <v>1.14774162237551E-2</v>
      </c>
      <c r="CM14" s="451">
        <f t="shared" ref="CM14:CM50" si="4">$CK$51*CL14</f>
        <v>0</v>
      </c>
      <c r="CN14" s="456">
        <f t="shared" ref="CN14:CN50" si="5">AS14*CM14</f>
        <v>0</v>
      </c>
      <c r="CO14" s="203">
        <f t="array" ref="CO14:CO50">MMULT(AU14:CE50,CN14:CN50)</f>
        <v>0</v>
      </c>
      <c r="CP14" s="202">
        <f t="shared" ref="CP14:CP50" si="6">F14+CF14+CO14</f>
        <v>0</v>
      </c>
      <c r="CQ14" s="455">
        <v>0.52639565481817796</v>
      </c>
      <c r="CR14" s="454">
        <f t="shared" ref="CR14:CR50" si="7">F14*CQ14</f>
        <v>0</v>
      </c>
      <c r="CS14" s="454">
        <f t="shared" ref="CS14:CS50" si="8">CF14*CQ14</f>
        <v>0</v>
      </c>
      <c r="CT14" s="454">
        <f t="shared" ref="CT14:CT50" si="9">CO14*CQ14</f>
        <v>0</v>
      </c>
      <c r="CU14" s="453">
        <f t="shared" ref="CU14:CU50" si="10">CR14+CS14+CT14</f>
        <v>0</v>
      </c>
      <c r="CV14" s="455">
        <v>0.119281744335186</v>
      </c>
      <c r="CW14" s="454">
        <f t="shared" ref="CW14:CW50" si="11">F14*CV14</f>
        <v>0</v>
      </c>
      <c r="CX14" s="454">
        <f t="shared" ref="CX14:CX50" si="12">CF14*CV14</f>
        <v>0</v>
      </c>
      <c r="CY14" s="454">
        <f t="shared" ref="CY14:CY50" si="13">CO14*CV14</f>
        <v>0</v>
      </c>
      <c r="CZ14" s="453">
        <f t="shared" ref="CZ14:CZ50" si="14">CW14+CX14+CY14</f>
        <v>0</v>
      </c>
      <c r="DA14" s="198">
        <v>0.38564090829715358</v>
      </c>
      <c r="DB14" s="199">
        <f t="shared" ref="DB14:DB50" si="15">CP14*DA14</f>
        <v>0</v>
      </c>
      <c r="DC14" s="452">
        <v>6.9182086963852377E-2</v>
      </c>
      <c r="DD14" s="451">
        <f t="shared" ref="DD14:DD50" si="16">CP14*DC14</f>
        <v>0</v>
      </c>
    </row>
    <row r="15" spans="2:108" ht="15" customHeight="1">
      <c r="B15" s="72" t="s">
        <v>62</v>
      </c>
      <c r="C15" s="161" t="s">
        <v>0</v>
      </c>
      <c r="D15" s="450">
        <f>'用語定義（設備投資、生産増加）'!L22</f>
        <v>0</v>
      </c>
      <c r="E15" s="449">
        <f>IF('入力② (2)'!E12="",'入力② (2)'!D12,'入力② (2)'!E12)</f>
        <v>0.224478858917456</v>
      </c>
      <c r="F15" s="211">
        <f t="shared" si="0"/>
        <v>0</v>
      </c>
      <c r="G15" s="195">
        <v>6.0215934340545192E-5</v>
      </c>
      <c r="H15" s="194">
        <v>9.4280772393455633E-4</v>
      </c>
      <c r="I15" s="194">
        <v>2.9157620580551867E-4</v>
      </c>
      <c r="J15" s="194">
        <v>3.6361077226236278E-4</v>
      </c>
      <c r="K15" s="194">
        <v>1.0156667026418419E-2</v>
      </c>
      <c r="L15" s="194">
        <v>1.2430063368950509E-2</v>
      </c>
      <c r="M15" s="194">
        <v>0.27717436024026987</v>
      </c>
      <c r="N15" s="194">
        <v>3.9847214395090826E-5</v>
      </c>
      <c r="O15" s="194">
        <v>0.1173205589386882</v>
      </c>
      <c r="P15" s="194">
        <v>1.3006234022514239E-3</v>
      </c>
      <c r="Q15" s="194">
        <v>3.7375952142558393E-2</v>
      </c>
      <c r="R15" s="194">
        <v>2.4557576454815167E-4</v>
      </c>
      <c r="S15" s="194">
        <v>6.7193011926759621E-5</v>
      </c>
      <c r="T15" s="194">
        <v>5.9820367980720751E-5</v>
      </c>
      <c r="U15" s="194">
        <v>1.8896923580841037E-5</v>
      </c>
      <c r="V15" s="194">
        <v>2.3376215275781859E-4</v>
      </c>
      <c r="W15" s="194">
        <v>2.7602292370381361E-5</v>
      </c>
      <c r="X15" s="194">
        <v>9.5319099014547158E-5</v>
      </c>
      <c r="Y15" s="194">
        <v>9.7330844717225264E-5</v>
      </c>
      <c r="Z15" s="194">
        <v>1.9958751912713726E-4</v>
      </c>
      <c r="AA15" s="194">
        <v>7.8715451587456509E-3</v>
      </c>
      <c r="AB15" s="194">
        <v>0.30123206554165799</v>
      </c>
      <c r="AC15" s="194">
        <v>0</v>
      </c>
      <c r="AD15" s="194">
        <v>0</v>
      </c>
      <c r="AE15" s="194">
        <v>2.77298475066361E-6</v>
      </c>
      <c r="AF15" s="194">
        <v>1.9795081318194055E-6</v>
      </c>
      <c r="AG15" s="194">
        <v>0</v>
      </c>
      <c r="AH15" s="194">
        <v>6.0165358471222311E-6</v>
      </c>
      <c r="AI15" s="194">
        <v>0</v>
      </c>
      <c r="AJ15" s="194">
        <v>7.3684546631265334E-6</v>
      </c>
      <c r="AK15" s="194">
        <v>3.7576226058575966E-5</v>
      </c>
      <c r="AL15" s="194">
        <v>8.5224345341443599E-6</v>
      </c>
      <c r="AM15" s="194">
        <v>6.4110098409001062E-5</v>
      </c>
      <c r="AN15" s="194">
        <v>5.2468787629958629E-6</v>
      </c>
      <c r="AO15" s="194">
        <v>2.8522201364628878E-5</v>
      </c>
      <c r="AP15" s="194">
        <v>0</v>
      </c>
      <c r="AQ15" s="194">
        <v>2.3063321630833097E-4</v>
      </c>
      <c r="AR15" s="201">
        <v>0</v>
      </c>
      <c r="AS15" s="209">
        <v>0.224478858917456</v>
      </c>
      <c r="AT15" s="201">
        <f t="shared" si="1"/>
        <v>0</v>
      </c>
      <c r="AU15" s="198">
        <v>1.2750975087465152E-3</v>
      </c>
      <c r="AV15" s="208">
        <v>1.0038469279887028</v>
      </c>
      <c r="AW15" s="208">
        <v>1.5403388973881265E-3</v>
      </c>
      <c r="AX15" s="208">
        <v>2.6984518468701432E-3</v>
      </c>
      <c r="AY15" s="208">
        <v>7.9413371675599014E-3</v>
      </c>
      <c r="AZ15" s="194">
        <v>6.518065049842401E-3</v>
      </c>
      <c r="BA15" s="194">
        <v>6.4205453865551612E-2</v>
      </c>
      <c r="BB15" s="194">
        <v>2.7634465768882114E-3</v>
      </c>
      <c r="BC15" s="194">
        <v>3.4009387104487934E-2</v>
      </c>
      <c r="BD15" s="194">
        <v>8.0282277209030375E-3</v>
      </c>
      <c r="BE15" s="194">
        <v>1.1026629655441085E-2</v>
      </c>
      <c r="BF15" s="194">
        <v>2.4308934936630045E-3</v>
      </c>
      <c r="BG15" s="194">
        <v>1.6536898472938842E-3</v>
      </c>
      <c r="BH15" s="194">
        <v>1.1867386588996956E-3</v>
      </c>
      <c r="BI15" s="194">
        <v>1.3359609560880511E-3</v>
      </c>
      <c r="BJ15" s="194">
        <v>2.945908012320953E-3</v>
      </c>
      <c r="BK15" s="194">
        <v>1.6184870995414877E-3</v>
      </c>
      <c r="BL15" s="194">
        <v>8.6580017292733316E-4</v>
      </c>
      <c r="BM15" s="194">
        <v>1.5708777343560406E-3</v>
      </c>
      <c r="BN15" s="194">
        <v>2.1579153631990713E-3</v>
      </c>
      <c r="BO15" s="194">
        <v>3.4636863789754956E-3</v>
      </c>
      <c r="BP15" s="194">
        <v>7.469357760526707E-2</v>
      </c>
      <c r="BQ15" s="194">
        <v>3.0526766380224632E-3</v>
      </c>
      <c r="BR15" s="194">
        <v>4.7996137889341275E-3</v>
      </c>
      <c r="BS15" s="194">
        <v>2.0372397045178184E-3</v>
      </c>
      <c r="BT15" s="194">
        <v>5.8356168938207499E-4</v>
      </c>
      <c r="BU15" s="194">
        <v>2.4916725191264863E-4</v>
      </c>
      <c r="BV15" s="194">
        <v>1.3067860632987849E-3</v>
      </c>
      <c r="BW15" s="194">
        <v>8.432663205720206E-4</v>
      </c>
      <c r="BX15" s="194">
        <v>1.0985619443638268E-3</v>
      </c>
      <c r="BY15" s="194">
        <v>1.7718361015423699E-3</v>
      </c>
      <c r="BZ15" s="194">
        <v>1.3532691211184194E-3</v>
      </c>
      <c r="CA15" s="194">
        <v>6.7298158155223282E-4</v>
      </c>
      <c r="CB15" s="194">
        <v>5.1761120077141833E-4</v>
      </c>
      <c r="CC15" s="194">
        <v>3.4154970000884999E-3</v>
      </c>
      <c r="CD15" s="194">
        <v>1.3512717227320964E-3</v>
      </c>
      <c r="CE15" s="214">
        <v>1.3224031899885368E-3</v>
      </c>
      <c r="CF15" s="202">
        <v>0</v>
      </c>
      <c r="CG15" s="200">
        <f t="shared" si="2"/>
        <v>0</v>
      </c>
      <c r="CH15" s="195">
        <v>0.138486403720192</v>
      </c>
      <c r="CI15" s="201">
        <f t="shared" si="3"/>
        <v>0</v>
      </c>
      <c r="CJ15" s="215" t="s">
        <v>327</v>
      </c>
      <c r="CK15" s="205" t="s">
        <v>327</v>
      </c>
      <c r="CL15" s="198">
        <v>-1.8650973148881098E-5</v>
      </c>
      <c r="CM15" s="197">
        <f t="shared" si="4"/>
        <v>0</v>
      </c>
      <c r="CN15" s="204">
        <f t="shared" si="5"/>
        <v>0</v>
      </c>
      <c r="CO15" s="203">
        <v>0</v>
      </c>
      <c r="CP15" s="202">
        <f t="shared" si="6"/>
        <v>0</v>
      </c>
      <c r="CQ15" s="195">
        <v>0.65349335072447301</v>
      </c>
      <c r="CR15" s="201">
        <f t="shared" si="7"/>
        <v>0</v>
      </c>
      <c r="CS15" s="201">
        <f t="shared" si="8"/>
        <v>0</v>
      </c>
      <c r="CT15" s="201">
        <f t="shared" si="9"/>
        <v>0</v>
      </c>
      <c r="CU15" s="200">
        <f t="shared" si="10"/>
        <v>0</v>
      </c>
      <c r="CV15" s="195">
        <v>0.138486403720192</v>
      </c>
      <c r="CW15" s="201">
        <f t="shared" si="11"/>
        <v>0</v>
      </c>
      <c r="CX15" s="201">
        <f t="shared" si="12"/>
        <v>0</v>
      </c>
      <c r="CY15" s="201">
        <f t="shared" si="13"/>
        <v>0</v>
      </c>
      <c r="CZ15" s="200">
        <f t="shared" si="14"/>
        <v>0</v>
      </c>
      <c r="DA15" s="198">
        <v>1.9770607083108856E-2</v>
      </c>
      <c r="DB15" s="199">
        <f t="shared" si="15"/>
        <v>0</v>
      </c>
      <c r="DC15" s="198">
        <v>1.9352369070235631E-2</v>
      </c>
      <c r="DD15" s="197">
        <f t="shared" si="16"/>
        <v>0</v>
      </c>
    </row>
    <row r="16" spans="2:108" ht="15" customHeight="1">
      <c r="B16" s="72" t="s">
        <v>42</v>
      </c>
      <c r="C16" s="161" t="s">
        <v>1</v>
      </c>
      <c r="D16" s="450">
        <f>'用語定義（設備投資、生産増加）'!L23</f>
        <v>0</v>
      </c>
      <c r="E16" s="449">
        <f>IF('入力② (2)'!E13="",'入力② (2)'!D13,'入力② (2)'!E13)</f>
        <v>0.21915239595507899</v>
      </c>
      <c r="F16" s="211">
        <f t="shared" si="0"/>
        <v>0</v>
      </c>
      <c r="G16" s="195">
        <v>7.8967176294190963E-2</v>
      </c>
      <c r="H16" s="194">
        <v>0</v>
      </c>
      <c r="I16" s="194">
        <v>0.21141113689765545</v>
      </c>
      <c r="J16" s="194">
        <v>1.6069250258046355E-3</v>
      </c>
      <c r="K16" s="194">
        <v>2.7623100729518213E-3</v>
      </c>
      <c r="L16" s="194">
        <v>5.6423817062596793E-3</v>
      </c>
      <c r="M16" s="194">
        <v>0</v>
      </c>
      <c r="N16" s="194">
        <v>1.7077377597896069E-5</v>
      </c>
      <c r="O16" s="194">
        <v>5.3914073340816484E-4</v>
      </c>
      <c r="P16" s="194">
        <v>4.9832314262506661E-6</v>
      </c>
      <c r="Q16" s="194">
        <v>0</v>
      </c>
      <c r="R16" s="194">
        <v>0</v>
      </c>
      <c r="S16" s="194">
        <v>0</v>
      </c>
      <c r="T16" s="194">
        <v>0</v>
      </c>
      <c r="U16" s="194">
        <v>0</v>
      </c>
      <c r="V16" s="194">
        <v>0</v>
      </c>
      <c r="W16" s="194">
        <v>0</v>
      </c>
      <c r="X16" s="194">
        <v>0</v>
      </c>
      <c r="Y16" s="194">
        <v>0</v>
      </c>
      <c r="Z16" s="194">
        <v>4.3243962477546401E-4</v>
      </c>
      <c r="AA16" s="194">
        <v>5.6461539206086235E-5</v>
      </c>
      <c r="AB16" s="194">
        <v>0</v>
      </c>
      <c r="AC16" s="194">
        <v>0</v>
      </c>
      <c r="AD16" s="194">
        <v>0</v>
      </c>
      <c r="AE16" s="194">
        <v>1.3587625278251689E-4</v>
      </c>
      <c r="AF16" s="194">
        <v>0</v>
      </c>
      <c r="AG16" s="194">
        <v>0</v>
      </c>
      <c r="AH16" s="194">
        <v>2.5269450557913368E-5</v>
      </c>
      <c r="AI16" s="194">
        <v>0</v>
      </c>
      <c r="AJ16" s="194">
        <v>2.3456247344286131E-4</v>
      </c>
      <c r="AK16" s="194">
        <v>9.1202868676457955E-3</v>
      </c>
      <c r="AL16" s="194">
        <v>8.9694749637990231E-3</v>
      </c>
      <c r="AM16" s="194">
        <v>1.3676820993920227E-3</v>
      </c>
      <c r="AN16" s="194">
        <v>3.9351590722468972E-6</v>
      </c>
      <c r="AO16" s="194">
        <v>0.11631881905409816</v>
      </c>
      <c r="AP16" s="194">
        <v>0</v>
      </c>
      <c r="AQ16" s="194">
        <v>3.1135484201624685E-3</v>
      </c>
      <c r="AR16" s="201">
        <v>0</v>
      </c>
      <c r="AS16" s="209">
        <v>0.21915239595507899</v>
      </c>
      <c r="AT16" s="201">
        <f t="shared" si="1"/>
        <v>0</v>
      </c>
      <c r="AU16" s="198">
        <v>1.9478198798563648E-2</v>
      </c>
      <c r="AV16" s="208">
        <v>2.3378933179226328E-5</v>
      </c>
      <c r="AW16" s="208">
        <v>1.0507019155259107</v>
      </c>
      <c r="AX16" s="208">
        <v>4.2570213974240458E-4</v>
      </c>
      <c r="AY16" s="208">
        <v>8.447728691262866E-4</v>
      </c>
      <c r="AZ16" s="194">
        <v>1.3689061406724783E-3</v>
      </c>
      <c r="BA16" s="194">
        <v>1.3015818615023031E-5</v>
      </c>
      <c r="BB16" s="194">
        <v>6.009888723038012E-5</v>
      </c>
      <c r="BC16" s="194">
        <v>1.5320583998693779E-4</v>
      </c>
      <c r="BD16" s="194">
        <v>1.9605309545144745E-5</v>
      </c>
      <c r="BE16" s="194">
        <v>1.4363605607640428E-5</v>
      </c>
      <c r="BF16" s="194">
        <v>1.6456855615820124E-5</v>
      </c>
      <c r="BG16" s="194">
        <v>1.9068660276933109E-5</v>
      </c>
      <c r="BH16" s="194">
        <v>1.4325764790657916E-5</v>
      </c>
      <c r="BI16" s="194">
        <v>1.4844254534194242E-5</v>
      </c>
      <c r="BJ16" s="194">
        <v>2.0190793569886692E-5</v>
      </c>
      <c r="BK16" s="194">
        <v>2.5044586585567184E-5</v>
      </c>
      <c r="BL16" s="194">
        <v>1.7583675252767161E-5</v>
      </c>
      <c r="BM16" s="194">
        <v>1.6257163571032157E-5</v>
      </c>
      <c r="BN16" s="194">
        <v>1.9558366899601794E-4</v>
      </c>
      <c r="BO16" s="194">
        <v>6.7396186504441804E-5</v>
      </c>
      <c r="BP16" s="194">
        <v>1.7162073695619251E-5</v>
      </c>
      <c r="BQ16" s="194">
        <v>3.3040273463914059E-5</v>
      </c>
      <c r="BR16" s="194">
        <v>2.4543911786512539E-5</v>
      </c>
      <c r="BS16" s="194">
        <v>7.2312811638175405E-5</v>
      </c>
      <c r="BT16" s="194">
        <v>2.7751874435118582E-5</v>
      </c>
      <c r="BU16" s="194">
        <v>1.6421874828486177E-5</v>
      </c>
      <c r="BV16" s="194">
        <v>4.1656057755903137E-5</v>
      </c>
      <c r="BW16" s="194">
        <v>2.532803963011522E-4</v>
      </c>
      <c r="BX16" s="194">
        <v>7.4782274697706371E-5</v>
      </c>
      <c r="BY16" s="194">
        <v>2.2682046470695379E-3</v>
      </c>
      <c r="BZ16" s="194">
        <v>2.4835415093019272E-3</v>
      </c>
      <c r="CA16" s="194">
        <v>4.3280206693912192E-4</v>
      </c>
      <c r="CB16" s="194">
        <v>3.4542906486768849E-5</v>
      </c>
      <c r="CC16" s="194">
        <v>2.7467075869639177E-2</v>
      </c>
      <c r="CD16" s="194">
        <v>1.0670166527598832E-4</v>
      </c>
      <c r="CE16" s="214">
        <v>8.1149492206020158E-4</v>
      </c>
      <c r="CF16" s="202">
        <v>0</v>
      </c>
      <c r="CG16" s="200">
        <f t="shared" si="2"/>
        <v>0</v>
      </c>
      <c r="CH16" s="195">
        <v>0.17404472673924601</v>
      </c>
      <c r="CI16" s="201">
        <f t="shared" si="3"/>
        <v>0</v>
      </c>
      <c r="CJ16" s="215" t="s">
        <v>327</v>
      </c>
      <c r="CK16" s="205" t="s">
        <v>327</v>
      </c>
      <c r="CL16" s="198">
        <v>8.9086667734680297E-2</v>
      </c>
      <c r="CM16" s="197">
        <f t="shared" si="4"/>
        <v>0</v>
      </c>
      <c r="CN16" s="204">
        <f t="shared" si="5"/>
        <v>0</v>
      </c>
      <c r="CO16" s="203">
        <v>0</v>
      </c>
      <c r="CP16" s="202">
        <f t="shared" si="6"/>
        <v>0</v>
      </c>
      <c r="CQ16" s="195">
        <v>0.37436940078462899</v>
      </c>
      <c r="CR16" s="201">
        <f t="shared" si="7"/>
        <v>0</v>
      </c>
      <c r="CS16" s="201">
        <f t="shared" si="8"/>
        <v>0</v>
      </c>
      <c r="CT16" s="201">
        <f t="shared" si="9"/>
        <v>0</v>
      </c>
      <c r="CU16" s="200">
        <f t="shared" si="10"/>
        <v>0</v>
      </c>
      <c r="CV16" s="195">
        <v>0.17404472673924601</v>
      </c>
      <c r="CW16" s="201">
        <f t="shared" si="11"/>
        <v>0</v>
      </c>
      <c r="CX16" s="201">
        <f t="shared" si="12"/>
        <v>0</v>
      </c>
      <c r="CY16" s="201">
        <f t="shared" si="13"/>
        <v>0</v>
      </c>
      <c r="CZ16" s="200">
        <f t="shared" si="14"/>
        <v>0</v>
      </c>
      <c r="DA16" s="198">
        <v>5.0337611097758146E-2</v>
      </c>
      <c r="DB16" s="199">
        <f t="shared" si="15"/>
        <v>0</v>
      </c>
      <c r="DC16" s="198">
        <v>4.8642003522555786E-2</v>
      </c>
      <c r="DD16" s="197">
        <f t="shared" si="16"/>
        <v>0</v>
      </c>
    </row>
    <row r="17" spans="2:108" ht="15" customHeight="1">
      <c r="B17" s="72" t="s">
        <v>43</v>
      </c>
      <c r="C17" s="161" t="s">
        <v>2</v>
      </c>
      <c r="D17" s="450">
        <f>'用語定義（設備投資、生産増加）'!L24</f>
        <v>0</v>
      </c>
      <c r="E17" s="449">
        <f>IF('入力② (2)'!E14="",'入力② (2)'!D14,'入力② (2)'!E14)</f>
        <v>5.3698203706938903E-2</v>
      </c>
      <c r="F17" s="211">
        <f t="shared" si="0"/>
        <v>0</v>
      </c>
      <c r="G17" s="195">
        <v>5.5669631297834031E-3</v>
      </c>
      <c r="H17" s="194">
        <v>3.2395724047976863E-3</v>
      </c>
      <c r="I17" s="194">
        <v>8.3007280211300812E-4</v>
      </c>
      <c r="J17" s="194">
        <v>0.22468799849863938</v>
      </c>
      <c r="K17" s="194">
        <v>3.6111297469000581E-3</v>
      </c>
      <c r="L17" s="194">
        <v>9.3608320356142996E-4</v>
      </c>
      <c r="M17" s="194">
        <v>1.2342631449024932E-4</v>
      </c>
      <c r="N17" s="194">
        <v>2.3111384349152678E-3</v>
      </c>
      <c r="O17" s="194">
        <v>1.670452436297429E-3</v>
      </c>
      <c r="P17" s="194">
        <v>6.8768593682259199E-4</v>
      </c>
      <c r="Q17" s="194">
        <v>1.0646252899202799E-3</v>
      </c>
      <c r="R17" s="194">
        <v>1.1902681200622125E-3</v>
      </c>
      <c r="S17" s="194">
        <v>1.2862662283122555E-3</v>
      </c>
      <c r="T17" s="194">
        <v>1.2362876049348956E-3</v>
      </c>
      <c r="U17" s="194">
        <v>1.1149184912696212E-3</v>
      </c>
      <c r="V17" s="194">
        <v>3.0350758194129888E-3</v>
      </c>
      <c r="W17" s="194">
        <v>3.7228591834551857E-3</v>
      </c>
      <c r="X17" s="194">
        <v>1.3637963397465978E-3</v>
      </c>
      <c r="Y17" s="194">
        <v>1.4828640459859615E-3</v>
      </c>
      <c r="Z17" s="194">
        <v>5.5967666821901407E-3</v>
      </c>
      <c r="AA17" s="194">
        <v>2.7827472894428212E-3</v>
      </c>
      <c r="AB17" s="194">
        <v>1.3002368375323692E-4</v>
      </c>
      <c r="AC17" s="194">
        <v>7.7085001037682701E-4</v>
      </c>
      <c r="AD17" s="194">
        <v>1.7060745866974241E-3</v>
      </c>
      <c r="AE17" s="194">
        <v>4.1268945551751176E-3</v>
      </c>
      <c r="AF17" s="194">
        <v>1.4272253630417914E-3</v>
      </c>
      <c r="AG17" s="194">
        <v>1.256441005208646E-5</v>
      </c>
      <c r="AH17" s="194">
        <v>1.3982429308712064E-3</v>
      </c>
      <c r="AI17" s="194">
        <v>8.0373873975571764E-4</v>
      </c>
      <c r="AJ17" s="194">
        <v>3.1770320355847237E-3</v>
      </c>
      <c r="AK17" s="194">
        <v>3.4758009104182773E-4</v>
      </c>
      <c r="AL17" s="194">
        <v>2.9789782530713692E-3</v>
      </c>
      <c r="AM17" s="194">
        <v>2.603938497045593E-2</v>
      </c>
      <c r="AN17" s="194">
        <v>1.4546971370406031E-3</v>
      </c>
      <c r="AO17" s="194">
        <v>4.1388883313561459E-3</v>
      </c>
      <c r="AP17" s="194">
        <v>1.9523606975754997E-2</v>
      </c>
      <c r="AQ17" s="194">
        <v>6.6627373600184508E-4</v>
      </c>
      <c r="AR17" s="201">
        <v>0</v>
      </c>
      <c r="AS17" s="209">
        <v>5.3698203706938903E-2</v>
      </c>
      <c r="AT17" s="201">
        <f t="shared" si="1"/>
        <v>0</v>
      </c>
      <c r="AU17" s="198">
        <v>3.4913160586255715E-4</v>
      </c>
      <c r="AV17" s="208">
        <v>2.0342186238837714E-4</v>
      </c>
      <c r="AW17" s="208">
        <v>1.0959117803499711E-4</v>
      </c>
      <c r="AX17" s="208">
        <v>1.0122381317223701</v>
      </c>
      <c r="AY17" s="208">
        <v>2.419141696924023E-4</v>
      </c>
      <c r="AZ17" s="194">
        <v>7.4672205509275971E-5</v>
      </c>
      <c r="BA17" s="194">
        <v>3.2915600337671189E-5</v>
      </c>
      <c r="BB17" s="194">
        <v>1.4934806194532863E-4</v>
      </c>
      <c r="BC17" s="194">
        <v>1.2753091168839269E-4</v>
      </c>
      <c r="BD17" s="194">
        <v>6.3994227189634805E-5</v>
      </c>
      <c r="BE17" s="194">
        <v>8.1592118291746435E-5</v>
      </c>
      <c r="BF17" s="194">
        <v>8.8764762515179096E-5</v>
      </c>
      <c r="BG17" s="194">
        <v>9.2604895447809227E-5</v>
      </c>
      <c r="BH17" s="194">
        <v>8.9308904226507465E-5</v>
      </c>
      <c r="BI17" s="194">
        <v>8.4476829815581872E-5</v>
      </c>
      <c r="BJ17" s="194">
        <v>1.8868050326047254E-4</v>
      </c>
      <c r="BK17" s="194">
        <v>2.324078991179684E-4</v>
      </c>
      <c r="BL17" s="194">
        <v>9.9081373009541341E-5</v>
      </c>
      <c r="BM17" s="194">
        <v>1.030429412177257E-4</v>
      </c>
      <c r="BN17" s="194">
        <v>3.4511491014512635E-4</v>
      </c>
      <c r="BO17" s="194">
        <v>1.8706866419621428E-4</v>
      </c>
      <c r="BP17" s="194">
        <v>4.4347313434946957E-5</v>
      </c>
      <c r="BQ17" s="194">
        <v>8.4282125419014777E-5</v>
      </c>
      <c r="BR17" s="194">
        <v>1.1717301501012792E-4</v>
      </c>
      <c r="BS17" s="194">
        <v>2.4641516174915996E-4</v>
      </c>
      <c r="BT17" s="194">
        <v>1.0715691590749849E-4</v>
      </c>
      <c r="BU17" s="194">
        <v>1.2678027852568381E-5</v>
      </c>
      <c r="BV17" s="194">
        <v>1.0842413549075274E-4</v>
      </c>
      <c r="BW17" s="194">
        <v>7.6618455096107233E-5</v>
      </c>
      <c r="BX17" s="194">
        <v>1.9346655210262224E-4</v>
      </c>
      <c r="BY17" s="194">
        <v>4.516168395225785E-5</v>
      </c>
      <c r="BZ17" s="194">
        <v>1.9104220223545884E-4</v>
      </c>
      <c r="CA17" s="194">
        <v>1.4493479045431827E-3</v>
      </c>
      <c r="CB17" s="194">
        <v>9.8765217344493972E-5</v>
      </c>
      <c r="CC17" s="194">
        <v>2.6953492578210672E-4</v>
      </c>
      <c r="CD17" s="194">
        <v>1.1428161790932147E-3</v>
      </c>
      <c r="CE17" s="214">
        <v>1.1715626231146007E-4</v>
      </c>
      <c r="CF17" s="202">
        <v>0</v>
      </c>
      <c r="CG17" s="200">
        <f t="shared" si="2"/>
        <v>0</v>
      </c>
      <c r="CH17" s="195">
        <v>0.30095242563573199</v>
      </c>
      <c r="CI17" s="201">
        <f t="shared" si="3"/>
        <v>0</v>
      </c>
      <c r="CJ17" s="215" t="s">
        <v>327</v>
      </c>
      <c r="CK17" s="205" t="s">
        <v>327</v>
      </c>
      <c r="CL17" s="198">
        <v>1.2694833955294201E-2</v>
      </c>
      <c r="CM17" s="197">
        <f t="shared" si="4"/>
        <v>0</v>
      </c>
      <c r="CN17" s="204">
        <f t="shared" si="5"/>
        <v>0</v>
      </c>
      <c r="CO17" s="203">
        <v>0</v>
      </c>
      <c r="CP17" s="202">
        <f t="shared" si="6"/>
        <v>0</v>
      </c>
      <c r="CQ17" s="195">
        <v>0.45399737261893602</v>
      </c>
      <c r="CR17" s="201">
        <f t="shared" si="7"/>
        <v>0</v>
      </c>
      <c r="CS17" s="201">
        <f t="shared" si="8"/>
        <v>0</v>
      </c>
      <c r="CT17" s="201">
        <f t="shared" si="9"/>
        <v>0</v>
      </c>
      <c r="CU17" s="200">
        <f t="shared" si="10"/>
        <v>0</v>
      </c>
      <c r="CV17" s="195">
        <v>0.30095242563573199</v>
      </c>
      <c r="CW17" s="201">
        <f t="shared" si="11"/>
        <v>0</v>
      </c>
      <c r="CX17" s="201">
        <f t="shared" si="12"/>
        <v>0</v>
      </c>
      <c r="CY17" s="201">
        <f t="shared" si="13"/>
        <v>0</v>
      </c>
      <c r="CZ17" s="200">
        <f t="shared" si="14"/>
        <v>0</v>
      </c>
      <c r="DA17" s="198">
        <v>0.15826452097213101</v>
      </c>
      <c r="DB17" s="199">
        <f t="shared" si="15"/>
        <v>0</v>
      </c>
      <c r="DC17" s="198">
        <v>0.13013746833067466</v>
      </c>
      <c r="DD17" s="197">
        <f t="shared" si="16"/>
        <v>0</v>
      </c>
    </row>
    <row r="18" spans="2:108" ht="15" customHeight="1">
      <c r="B18" s="72" t="s">
        <v>44</v>
      </c>
      <c r="C18" s="161" t="s">
        <v>3</v>
      </c>
      <c r="D18" s="450">
        <f>'用語定義（設備投資、生産増加）'!L25</f>
        <v>0</v>
      </c>
      <c r="E18" s="449">
        <f>IF('入力② (2)'!E15="",'入力② (2)'!D15,'入力② (2)'!E15)</f>
        <v>0.226572017371095</v>
      </c>
      <c r="F18" s="211">
        <f t="shared" si="0"/>
        <v>0</v>
      </c>
      <c r="G18" s="195">
        <v>2.1247192432061371E-2</v>
      </c>
      <c r="H18" s="194">
        <v>3.0907080273343351E-3</v>
      </c>
      <c r="I18" s="194">
        <v>1.8995795786329803E-2</v>
      </c>
      <c r="J18" s="194">
        <v>5.031903912921085E-3</v>
      </c>
      <c r="K18" s="194">
        <v>0.33465663639890442</v>
      </c>
      <c r="L18" s="194">
        <v>5.5237536505088067E-3</v>
      </c>
      <c r="M18" s="194">
        <v>8.2284209660166209E-5</v>
      </c>
      <c r="N18" s="194">
        <v>6.6146375895850765E-3</v>
      </c>
      <c r="O18" s="194">
        <v>1.6085838275456722E-2</v>
      </c>
      <c r="P18" s="194">
        <v>6.3287039113383463E-4</v>
      </c>
      <c r="Q18" s="194">
        <v>3.0798088744122382E-3</v>
      </c>
      <c r="R18" s="194">
        <v>4.3495671450600555E-3</v>
      </c>
      <c r="S18" s="194">
        <v>1.5982337836864967E-3</v>
      </c>
      <c r="T18" s="194">
        <v>1.0796152126044364E-3</v>
      </c>
      <c r="U18" s="194">
        <v>4.2140139585275516E-3</v>
      </c>
      <c r="V18" s="194">
        <v>6.6832982690104197E-3</v>
      </c>
      <c r="W18" s="194">
        <v>1.5074301920774521E-2</v>
      </c>
      <c r="X18" s="194">
        <v>4.7952839042702958E-3</v>
      </c>
      <c r="Y18" s="194">
        <v>3.1031363433374174E-3</v>
      </c>
      <c r="Z18" s="194">
        <v>0.10702049098529705</v>
      </c>
      <c r="AA18" s="194">
        <v>4.1157235707567942E-2</v>
      </c>
      <c r="AB18" s="194">
        <v>2.3963243398260111E-3</v>
      </c>
      <c r="AC18" s="194">
        <v>2.1198375285362745E-3</v>
      </c>
      <c r="AD18" s="194">
        <v>3.1358131487889272E-3</v>
      </c>
      <c r="AE18" s="194">
        <v>7.6693825741478792E-3</v>
      </c>
      <c r="AF18" s="194">
        <v>4.3984670689027191E-3</v>
      </c>
      <c r="AG18" s="194">
        <v>3.6715998263319322E-4</v>
      </c>
      <c r="AH18" s="194">
        <v>2.3584820520719143E-3</v>
      </c>
      <c r="AI18" s="194">
        <v>1.239247736662678E-2</v>
      </c>
      <c r="AJ18" s="194">
        <v>1.135970093898674E-3</v>
      </c>
      <c r="AK18" s="194">
        <v>5.7800287726530964E-3</v>
      </c>
      <c r="AL18" s="194">
        <v>6.195809906322949E-3</v>
      </c>
      <c r="AM18" s="194">
        <v>1.8207267948156299E-2</v>
      </c>
      <c r="AN18" s="194">
        <v>4.003368496165843E-3</v>
      </c>
      <c r="AO18" s="194">
        <v>6.1829794291545495E-3</v>
      </c>
      <c r="AP18" s="194">
        <v>0.43194385367928539</v>
      </c>
      <c r="AQ18" s="194">
        <v>1.345360428465264E-3</v>
      </c>
      <c r="AR18" s="201">
        <v>0</v>
      </c>
      <c r="AS18" s="209">
        <v>0.226572017371095</v>
      </c>
      <c r="AT18" s="201">
        <f t="shared" si="1"/>
        <v>0</v>
      </c>
      <c r="AU18" s="198">
        <v>6.0801308916832364E-3</v>
      </c>
      <c r="AV18" s="208">
        <v>1.220844184745266E-3</v>
      </c>
      <c r="AW18" s="208">
        <v>5.9747546187347905E-3</v>
      </c>
      <c r="AX18" s="208">
        <v>1.8625765605436275E-3</v>
      </c>
      <c r="AY18" s="208">
        <v>1.0827120483141399</v>
      </c>
      <c r="AZ18" s="194">
        <v>1.8492274708381074E-3</v>
      </c>
      <c r="BA18" s="194">
        <v>3.3094199049565415E-4</v>
      </c>
      <c r="BB18" s="194">
        <v>2.0297606234535039E-3</v>
      </c>
      <c r="BC18" s="194">
        <v>4.7718889783798252E-3</v>
      </c>
      <c r="BD18" s="194">
        <v>7.3261409265147528E-4</v>
      </c>
      <c r="BE18" s="194">
        <v>1.343497702332114E-3</v>
      </c>
      <c r="BF18" s="194">
        <v>1.5140452254906768E-3</v>
      </c>
      <c r="BG18" s="194">
        <v>7.82439777320588E-4</v>
      </c>
      <c r="BH18" s="194">
        <v>6.5715605990406987E-4</v>
      </c>
      <c r="BI18" s="194">
        <v>1.5050997467511303E-3</v>
      </c>
      <c r="BJ18" s="194">
        <v>2.1949451560343719E-3</v>
      </c>
      <c r="BK18" s="194">
        <v>4.2729115444105348E-3</v>
      </c>
      <c r="BL18" s="194">
        <v>1.6920843018863089E-3</v>
      </c>
      <c r="BM18" s="194">
        <v>1.1332239056626812E-3</v>
      </c>
      <c r="BN18" s="194">
        <v>2.7214620039638367E-2</v>
      </c>
      <c r="BO18" s="194">
        <v>1.0765108058882302E-2</v>
      </c>
      <c r="BP18" s="194">
        <v>1.2866624900867935E-3</v>
      </c>
      <c r="BQ18" s="194">
        <v>1.525659939379084E-3</v>
      </c>
      <c r="BR18" s="194">
        <v>1.4427959324854079E-3</v>
      </c>
      <c r="BS18" s="194">
        <v>2.5334482748446095E-3</v>
      </c>
      <c r="BT18" s="194">
        <v>2.0432197966527856E-3</v>
      </c>
      <c r="BU18" s="194">
        <v>4.3565316898802169E-4</v>
      </c>
      <c r="BV18" s="194">
        <v>1.2765967816767458E-3</v>
      </c>
      <c r="BW18" s="194">
        <v>4.1920869090267682E-3</v>
      </c>
      <c r="BX18" s="194">
        <v>1.0195491225692167E-3</v>
      </c>
      <c r="BY18" s="194">
        <v>2.3320196249895582E-3</v>
      </c>
      <c r="BZ18" s="194">
        <v>2.2053938440878907E-3</v>
      </c>
      <c r="CA18" s="194">
        <v>5.8637790549744932E-3</v>
      </c>
      <c r="CB18" s="194">
        <v>1.4608890275573812E-3</v>
      </c>
      <c r="CC18" s="194">
        <v>2.4813043821692153E-3</v>
      </c>
      <c r="CD18" s="194">
        <v>0.1076435830166679</v>
      </c>
      <c r="CE18" s="214">
        <v>1.1091192196853489E-3</v>
      </c>
      <c r="CF18" s="202">
        <v>0</v>
      </c>
      <c r="CG18" s="200">
        <f t="shared" si="2"/>
        <v>0</v>
      </c>
      <c r="CH18" s="195">
        <v>0.13453645986774701</v>
      </c>
      <c r="CI18" s="201">
        <f t="shared" si="3"/>
        <v>0</v>
      </c>
      <c r="CJ18" s="215" t="s">
        <v>327</v>
      </c>
      <c r="CK18" s="205" t="s">
        <v>327</v>
      </c>
      <c r="CL18" s="198">
        <v>9.6140858431653404E-4</v>
      </c>
      <c r="CM18" s="197">
        <f t="shared" si="4"/>
        <v>0</v>
      </c>
      <c r="CN18" s="204">
        <f t="shared" si="5"/>
        <v>0</v>
      </c>
      <c r="CO18" s="203">
        <v>0</v>
      </c>
      <c r="CP18" s="202">
        <f t="shared" si="6"/>
        <v>0</v>
      </c>
      <c r="CQ18" s="195">
        <v>0.33564255065936699</v>
      </c>
      <c r="CR18" s="201">
        <f t="shared" si="7"/>
        <v>0</v>
      </c>
      <c r="CS18" s="201">
        <f t="shared" si="8"/>
        <v>0</v>
      </c>
      <c r="CT18" s="201">
        <f t="shared" si="9"/>
        <v>0</v>
      </c>
      <c r="CU18" s="200">
        <f t="shared" si="10"/>
        <v>0</v>
      </c>
      <c r="CV18" s="195">
        <v>0.13453645986774701</v>
      </c>
      <c r="CW18" s="201">
        <f t="shared" si="11"/>
        <v>0</v>
      </c>
      <c r="CX18" s="201">
        <f t="shared" si="12"/>
        <v>0</v>
      </c>
      <c r="CY18" s="201">
        <f t="shared" si="13"/>
        <v>0</v>
      </c>
      <c r="CZ18" s="200">
        <f t="shared" si="14"/>
        <v>0</v>
      </c>
      <c r="DA18" s="198">
        <v>3.49124490635273E-2</v>
      </c>
      <c r="DB18" s="199">
        <f t="shared" si="15"/>
        <v>0</v>
      </c>
      <c r="DC18" s="198">
        <v>3.0105387817249998E-2</v>
      </c>
      <c r="DD18" s="197">
        <f t="shared" si="16"/>
        <v>0</v>
      </c>
    </row>
    <row r="19" spans="2:108" ht="15" customHeight="1">
      <c r="B19" s="72" t="s">
        <v>45</v>
      </c>
      <c r="C19" s="161" t="s">
        <v>4</v>
      </c>
      <c r="D19" s="450">
        <f>'用語定義（設備投資、生産増加）'!L26</f>
        <v>0</v>
      </c>
      <c r="E19" s="449">
        <f>IF('入力② (2)'!E16="",'入力② (2)'!D16,'入力② (2)'!E16)</f>
        <v>0.109733992637722</v>
      </c>
      <c r="F19" s="211">
        <f t="shared" si="0"/>
        <v>0</v>
      </c>
      <c r="G19" s="195">
        <v>5.4347891539059064E-2</v>
      </c>
      <c r="H19" s="194">
        <v>2.0344798253324639E-3</v>
      </c>
      <c r="I19" s="194">
        <v>9.8636815567542582E-3</v>
      </c>
      <c r="J19" s="194">
        <v>8.733696162146945E-2</v>
      </c>
      <c r="K19" s="194">
        <v>3.5457910503487164E-2</v>
      </c>
      <c r="L19" s="194">
        <v>0.33346130784196154</v>
      </c>
      <c r="M19" s="194">
        <v>1.987163663293014E-2</v>
      </c>
      <c r="N19" s="194">
        <v>0.18700297715616124</v>
      </c>
      <c r="O19" s="194">
        <v>1.4300486994334604E-2</v>
      </c>
      <c r="P19" s="194">
        <v>4.9682817319719142E-3</v>
      </c>
      <c r="Q19" s="194">
        <v>7.1862207069618893E-3</v>
      </c>
      <c r="R19" s="194">
        <v>7.8274509456879322E-3</v>
      </c>
      <c r="S19" s="194">
        <v>4.5211298025005396E-3</v>
      </c>
      <c r="T19" s="194">
        <v>3.5493418335227644E-3</v>
      </c>
      <c r="U19" s="194">
        <v>5.0328806470306634E-3</v>
      </c>
      <c r="V19" s="194">
        <v>1.1450513318694457E-2</v>
      </c>
      <c r="W19" s="194">
        <v>1.8562541619081465E-2</v>
      </c>
      <c r="X19" s="194">
        <v>9.6565579540122005E-3</v>
      </c>
      <c r="Y19" s="194">
        <v>1.0534632604687911E-2</v>
      </c>
      <c r="Z19" s="194">
        <v>3.6665890492981169E-2</v>
      </c>
      <c r="AA19" s="194">
        <v>4.91941325168457E-3</v>
      </c>
      <c r="AB19" s="194">
        <v>5.6384102113553206E-4</v>
      </c>
      <c r="AC19" s="194">
        <v>6.9969462480358145E-3</v>
      </c>
      <c r="AD19" s="194">
        <v>1.2735486351403306E-2</v>
      </c>
      <c r="AE19" s="194">
        <v>9.0122004396567321E-6</v>
      </c>
      <c r="AF19" s="194">
        <v>1.9795081318194057E-5</v>
      </c>
      <c r="AG19" s="194">
        <v>4.7465549085659956E-5</v>
      </c>
      <c r="AH19" s="194">
        <v>3.6700868667445606E-4</v>
      </c>
      <c r="AI19" s="194">
        <v>1.104011920619511E-3</v>
      </c>
      <c r="AJ19" s="194">
        <v>7.6631928496515944E-4</v>
      </c>
      <c r="AK19" s="194">
        <v>7.6628660998024562E-3</v>
      </c>
      <c r="AL19" s="194">
        <v>0.12073423097811981</v>
      </c>
      <c r="AM19" s="194">
        <v>2.3934436739360397E-3</v>
      </c>
      <c r="AN19" s="194">
        <v>3.7895581865737618E-3</v>
      </c>
      <c r="AO19" s="194">
        <v>6.1988250965793433E-3</v>
      </c>
      <c r="AP19" s="194">
        <v>9.3577201190982555E-3</v>
      </c>
      <c r="AQ19" s="194">
        <v>7.4955795300207569E-3</v>
      </c>
      <c r="AR19" s="201">
        <v>0</v>
      </c>
      <c r="AS19" s="209">
        <v>0.109733992637722</v>
      </c>
      <c r="AT19" s="201">
        <f t="shared" si="1"/>
        <v>0</v>
      </c>
      <c r="AU19" s="198">
        <v>6.7742695290708699E-3</v>
      </c>
      <c r="AV19" s="208">
        <v>3.4304882637140483E-4</v>
      </c>
      <c r="AW19" s="208">
        <v>2.0294503779803141E-3</v>
      </c>
      <c r="AX19" s="208">
        <v>1.0173832062336042E-2</v>
      </c>
      <c r="AY19" s="208">
        <v>4.5370788935458857E-3</v>
      </c>
      <c r="AZ19" s="194">
        <v>1.0380798877159003</v>
      </c>
      <c r="BA19" s="194">
        <v>2.3378093059520065E-3</v>
      </c>
      <c r="BB19" s="194">
        <v>2.208180566411274E-2</v>
      </c>
      <c r="BC19" s="194">
        <v>1.8317559031439316E-3</v>
      </c>
      <c r="BD19" s="194">
        <v>7.1833544883060632E-4</v>
      </c>
      <c r="BE19" s="194">
        <v>9.5344259305132027E-4</v>
      </c>
      <c r="BF19" s="194">
        <v>1.0407886815024753E-3</v>
      </c>
      <c r="BG19" s="194">
        <v>6.4347674600338182E-4</v>
      </c>
      <c r="BH19" s="194">
        <v>5.4686487193514712E-4</v>
      </c>
      <c r="BI19" s="194">
        <v>7.7121734795611828E-4</v>
      </c>
      <c r="BJ19" s="194">
        <v>1.4930555652323161E-3</v>
      </c>
      <c r="BK19" s="194">
        <v>2.4790410475600683E-3</v>
      </c>
      <c r="BL19" s="194">
        <v>1.3623906931167769E-3</v>
      </c>
      <c r="BM19" s="194">
        <v>1.4241812631687674E-3</v>
      </c>
      <c r="BN19" s="194">
        <v>4.6021116061904207E-3</v>
      </c>
      <c r="BO19" s="194">
        <v>8.2937595040477965E-4</v>
      </c>
      <c r="BP19" s="194">
        <v>1.9216928871328774E-4</v>
      </c>
      <c r="BQ19" s="194">
        <v>1.0952374644408759E-3</v>
      </c>
      <c r="BR19" s="194">
        <v>1.5761601478554309E-3</v>
      </c>
      <c r="BS19" s="194">
        <v>1.0960404277824381E-4</v>
      </c>
      <c r="BT19" s="194">
        <v>1.2337528728692835E-4</v>
      </c>
      <c r="BU19" s="194">
        <v>3.6549608504737157E-5</v>
      </c>
      <c r="BV19" s="194">
        <v>2.0964996863285994E-4</v>
      </c>
      <c r="BW19" s="194">
        <v>3.1015550188203902E-4</v>
      </c>
      <c r="BX19" s="194">
        <v>2.0678956451068719E-4</v>
      </c>
      <c r="BY19" s="194">
        <v>1.0135516247462939E-3</v>
      </c>
      <c r="BZ19" s="194">
        <v>1.4109157561796969E-2</v>
      </c>
      <c r="CA19" s="194">
        <v>4.7950965352978745E-4</v>
      </c>
      <c r="CB19" s="194">
        <v>5.6344401500789398E-4</v>
      </c>
      <c r="CC19" s="194">
        <v>9.7450961604605177E-4</v>
      </c>
      <c r="CD19" s="194">
        <v>1.9128017421344607E-3</v>
      </c>
      <c r="CE19" s="214">
        <v>1.0688949400634133E-3</v>
      </c>
      <c r="CF19" s="202">
        <v>0</v>
      </c>
      <c r="CG19" s="200">
        <f t="shared" si="2"/>
        <v>0</v>
      </c>
      <c r="CH19" s="195">
        <v>0.126951431517102</v>
      </c>
      <c r="CI19" s="201">
        <f t="shared" si="3"/>
        <v>0</v>
      </c>
      <c r="CJ19" s="215" t="s">
        <v>327</v>
      </c>
      <c r="CK19" s="205" t="s">
        <v>327</v>
      </c>
      <c r="CL19" s="198">
        <v>7.5616934926558401E-3</v>
      </c>
      <c r="CM19" s="197">
        <f t="shared" si="4"/>
        <v>0</v>
      </c>
      <c r="CN19" s="204">
        <f t="shared" si="5"/>
        <v>0</v>
      </c>
      <c r="CO19" s="203">
        <v>0</v>
      </c>
      <c r="CP19" s="202">
        <f t="shared" si="6"/>
        <v>0</v>
      </c>
      <c r="CQ19" s="195">
        <v>0.41723428393948703</v>
      </c>
      <c r="CR19" s="201">
        <f t="shared" si="7"/>
        <v>0</v>
      </c>
      <c r="CS19" s="201">
        <f t="shared" si="8"/>
        <v>0</v>
      </c>
      <c r="CT19" s="201">
        <f t="shared" si="9"/>
        <v>0</v>
      </c>
      <c r="CU19" s="200">
        <f t="shared" si="10"/>
        <v>0</v>
      </c>
      <c r="CV19" s="195">
        <v>0.126951431517102</v>
      </c>
      <c r="CW19" s="201">
        <f t="shared" si="11"/>
        <v>0</v>
      </c>
      <c r="CX19" s="201">
        <f t="shared" si="12"/>
        <v>0</v>
      </c>
      <c r="CY19" s="201">
        <f t="shared" si="13"/>
        <v>0</v>
      </c>
      <c r="CZ19" s="200">
        <f t="shared" si="14"/>
        <v>0</v>
      </c>
      <c r="DA19" s="198">
        <v>1.6920674497556264E-2</v>
      </c>
      <c r="DB19" s="199">
        <f t="shared" si="15"/>
        <v>0</v>
      </c>
      <c r="DC19" s="198">
        <v>1.6668320269868041E-2</v>
      </c>
      <c r="DD19" s="197">
        <f t="shared" si="16"/>
        <v>0</v>
      </c>
    </row>
    <row r="20" spans="2:108" ht="15" customHeight="1">
      <c r="B20" s="72" t="s">
        <v>46</v>
      </c>
      <c r="C20" s="161" t="s">
        <v>5</v>
      </c>
      <c r="D20" s="450">
        <f>'用語定義（設備投資、生産増加）'!L27</f>
        <v>0</v>
      </c>
      <c r="E20" s="449">
        <f>IF('入力② (2)'!E17="",'入力② (2)'!D17,'入力② (2)'!E17)</f>
        <v>3.9800487655637297E-2</v>
      </c>
      <c r="F20" s="211">
        <f t="shared" si="0"/>
        <v>0</v>
      </c>
      <c r="G20" s="195">
        <v>1.0047028644719966E-2</v>
      </c>
      <c r="H20" s="194">
        <v>4.6077069214846738E-3</v>
      </c>
      <c r="I20" s="194">
        <v>3.7300739841787073E-3</v>
      </c>
      <c r="J20" s="194">
        <v>5.5714553814394299E-3</v>
      </c>
      <c r="K20" s="194">
        <v>4.4453648903680842E-3</v>
      </c>
      <c r="L20" s="194">
        <v>1.403262055845775E-2</v>
      </c>
      <c r="M20" s="194">
        <v>0.19382045585452151</v>
      </c>
      <c r="N20" s="194">
        <v>1.2124938094506207E-3</v>
      </c>
      <c r="O20" s="194">
        <v>1.9523965247518628E-2</v>
      </c>
      <c r="P20" s="194">
        <v>9.3136595356624954E-3</v>
      </c>
      <c r="Q20" s="194">
        <v>2.0405318056805366E-3</v>
      </c>
      <c r="R20" s="194">
        <v>2.5000055309856882E-3</v>
      </c>
      <c r="S20" s="194">
        <v>1.2766672266084327E-3</v>
      </c>
      <c r="T20" s="194">
        <v>9.2579140922544013E-4</v>
      </c>
      <c r="U20" s="194">
        <v>9.3854720451510491E-4</v>
      </c>
      <c r="V20" s="194">
        <v>1.1343212658412179E-3</v>
      </c>
      <c r="W20" s="194">
        <v>1.276606022130138E-3</v>
      </c>
      <c r="X20" s="194">
        <v>3.3728296574378225E-4</v>
      </c>
      <c r="Y20" s="194">
        <v>2.4103697427030491E-3</v>
      </c>
      <c r="Z20" s="194">
        <v>2.00419133790167E-3</v>
      </c>
      <c r="AA20" s="194">
        <v>1.5569672732786893E-2</v>
      </c>
      <c r="AB20" s="194">
        <v>4.7417328633037922E-2</v>
      </c>
      <c r="AC20" s="194">
        <v>8.4941741528061897E-3</v>
      </c>
      <c r="AD20" s="194">
        <v>9.8880238369857751E-3</v>
      </c>
      <c r="AE20" s="194">
        <v>1.5937729854439099E-3</v>
      </c>
      <c r="AF20" s="194">
        <v>4.6122539471392149E-4</v>
      </c>
      <c r="AG20" s="194">
        <v>1.8637208243928248E-4</v>
      </c>
      <c r="AH20" s="194">
        <v>0.12060146105556512</v>
      </c>
      <c r="AI20" s="194">
        <v>7.3600794707967402E-4</v>
      </c>
      <c r="AJ20" s="194">
        <v>7.7700354422669295E-3</v>
      </c>
      <c r="AK20" s="194">
        <v>3.2073992957141629E-3</v>
      </c>
      <c r="AL20" s="194">
        <v>2.2638685189790742E-3</v>
      </c>
      <c r="AM20" s="194">
        <v>3.515370396093558E-3</v>
      </c>
      <c r="AN20" s="194">
        <v>2.0331655206608967E-3</v>
      </c>
      <c r="AO20" s="194">
        <v>5.6537341371664359E-3</v>
      </c>
      <c r="AP20" s="194">
        <v>0</v>
      </c>
      <c r="AQ20" s="194">
        <v>2.0334161904517849E-2</v>
      </c>
      <c r="AR20" s="201">
        <v>0</v>
      </c>
      <c r="AS20" s="209">
        <v>3.9800487655637297E-2</v>
      </c>
      <c r="AT20" s="201">
        <f t="shared" si="1"/>
        <v>0</v>
      </c>
      <c r="AU20" s="198">
        <v>7.5531090395934654E-4</v>
      </c>
      <c r="AV20" s="208">
        <v>6.8447397066027959E-4</v>
      </c>
      <c r="AW20" s="208">
        <v>4.5380874239333148E-4</v>
      </c>
      <c r="AX20" s="208">
        <v>4.4056575655220101E-4</v>
      </c>
      <c r="AY20" s="208">
        <v>5.5399252881193337E-4</v>
      </c>
      <c r="AZ20" s="194">
        <v>8.2841840525011323E-4</v>
      </c>
      <c r="BA20" s="194">
        <v>1.0080294353283059</v>
      </c>
      <c r="BB20" s="194">
        <v>2.4409025008453961E-4</v>
      </c>
      <c r="BC20" s="194">
        <v>1.3666816639785484E-3</v>
      </c>
      <c r="BD20" s="194">
        <v>8.2901289270078445E-4</v>
      </c>
      <c r="BE20" s="194">
        <v>3.0977149981403491E-4</v>
      </c>
      <c r="BF20" s="194">
        <v>3.4792808505534483E-4</v>
      </c>
      <c r="BG20" s="194">
        <v>2.3605860417067707E-4</v>
      </c>
      <c r="BH20" s="194">
        <v>1.8475188152265571E-4</v>
      </c>
      <c r="BI20" s="194">
        <v>2.2147579135773428E-4</v>
      </c>
      <c r="BJ20" s="194">
        <v>2.2961763849220352E-4</v>
      </c>
      <c r="BK20" s="194">
        <v>2.3440311735719679E-4</v>
      </c>
      <c r="BL20" s="194">
        <v>1.632410717593653E-4</v>
      </c>
      <c r="BM20" s="194">
        <v>2.4949085232410691E-4</v>
      </c>
      <c r="BN20" s="194">
        <v>5.1641491910845989E-4</v>
      </c>
      <c r="BO20" s="194">
        <v>9.3268975054324778E-4</v>
      </c>
      <c r="BP20" s="194">
        <v>2.3445752612967132E-3</v>
      </c>
      <c r="BQ20" s="194">
        <v>6.1237037435491457E-4</v>
      </c>
      <c r="BR20" s="194">
        <v>8.0811751994221126E-4</v>
      </c>
      <c r="BS20" s="194">
        <v>3.8431099911793472E-4</v>
      </c>
      <c r="BT20" s="194">
        <v>2.2260876654433756E-4</v>
      </c>
      <c r="BU20" s="194">
        <v>5.319810819312708E-5</v>
      </c>
      <c r="BV20" s="194">
        <v>5.2523731731518499E-3</v>
      </c>
      <c r="BW20" s="194">
        <v>2.2506915158885187E-4</v>
      </c>
      <c r="BX20" s="194">
        <v>5.0984258157617279E-4</v>
      </c>
      <c r="BY20" s="194">
        <v>3.3971517869314528E-4</v>
      </c>
      <c r="BZ20" s="194">
        <v>2.4885485864975022E-4</v>
      </c>
      <c r="CA20" s="194">
        <v>3.6822474485646633E-4</v>
      </c>
      <c r="CB20" s="194">
        <v>1.8546105130304419E-4</v>
      </c>
      <c r="CC20" s="194">
        <v>5.7880378752665079E-4</v>
      </c>
      <c r="CD20" s="194">
        <v>3.3076870672192453E-4</v>
      </c>
      <c r="CE20" s="214">
        <v>1.5566030555535357E-3</v>
      </c>
      <c r="CF20" s="202">
        <v>0</v>
      </c>
      <c r="CG20" s="200">
        <f t="shared" si="2"/>
        <v>0</v>
      </c>
      <c r="CH20" s="195">
        <v>6.8954167695219296E-2</v>
      </c>
      <c r="CI20" s="201">
        <f t="shared" si="3"/>
        <v>0</v>
      </c>
      <c r="CJ20" s="215" t="s">
        <v>327</v>
      </c>
      <c r="CK20" s="205" t="s">
        <v>327</v>
      </c>
      <c r="CL20" s="198">
        <v>2.18294916255167E-2</v>
      </c>
      <c r="CM20" s="197">
        <f t="shared" si="4"/>
        <v>0</v>
      </c>
      <c r="CN20" s="204">
        <f t="shared" si="5"/>
        <v>0</v>
      </c>
      <c r="CO20" s="203">
        <v>0</v>
      </c>
      <c r="CP20" s="202">
        <f t="shared" si="6"/>
        <v>0</v>
      </c>
      <c r="CQ20" s="195">
        <v>0.37908335390438602</v>
      </c>
      <c r="CR20" s="201">
        <f t="shared" si="7"/>
        <v>0</v>
      </c>
      <c r="CS20" s="201">
        <f t="shared" si="8"/>
        <v>0</v>
      </c>
      <c r="CT20" s="201">
        <f t="shared" si="9"/>
        <v>0</v>
      </c>
      <c r="CU20" s="200">
        <f t="shared" si="10"/>
        <v>0</v>
      </c>
      <c r="CV20" s="195">
        <v>6.8954167695219296E-2</v>
      </c>
      <c r="CW20" s="201">
        <f t="shared" si="11"/>
        <v>0</v>
      </c>
      <c r="CX20" s="201">
        <f t="shared" si="12"/>
        <v>0</v>
      </c>
      <c r="CY20" s="201">
        <f t="shared" si="13"/>
        <v>0</v>
      </c>
      <c r="CZ20" s="200">
        <f t="shared" si="14"/>
        <v>0</v>
      </c>
      <c r="DA20" s="198">
        <v>1.390603143256809E-2</v>
      </c>
      <c r="DB20" s="199">
        <f t="shared" si="15"/>
        <v>0</v>
      </c>
      <c r="DC20" s="198">
        <v>1.390603143256809E-2</v>
      </c>
      <c r="DD20" s="197">
        <f t="shared" si="16"/>
        <v>0</v>
      </c>
    </row>
    <row r="21" spans="2:108" ht="15" customHeight="1">
      <c r="B21" s="72" t="s">
        <v>47</v>
      </c>
      <c r="C21" s="161" t="s">
        <v>71</v>
      </c>
      <c r="D21" s="450">
        <f>'用語定義（設備投資、生産増加）'!L28</f>
        <v>0</v>
      </c>
      <c r="E21" s="449">
        <f>IF('入力② (2)'!E18="",'入力② (2)'!D18,'入力② (2)'!E18)</f>
        <v>0.14352625943488301</v>
      </c>
      <c r="F21" s="211">
        <f t="shared" si="0"/>
        <v>0</v>
      </c>
      <c r="G21" s="195">
        <v>1.153737301964846E-2</v>
      </c>
      <c r="H21" s="194">
        <v>5.3662063685598433E-3</v>
      </c>
      <c r="I21" s="194">
        <v>1.2328945242776593E-2</v>
      </c>
      <c r="J21" s="194">
        <v>7.0493572299896784E-3</v>
      </c>
      <c r="K21" s="194">
        <v>1.1361349244083786E-2</v>
      </c>
      <c r="L21" s="194">
        <v>7.5037637446779141E-3</v>
      </c>
      <c r="M21" s="194">
        <v>4.1142104830083108E-4</v>
      </c>
      <c r="N21" s="194">
        <v>0.228888091944601</v>
      </c>
      <c r="O21" s="194">
        <v>5.4974678062275177E-3</v>
      </c>
      <c r="P21" s="194">
        <v>6.5280331683883726E-4</v>
      </c>
      <c r="Q21" s="194">
        <v>6.5144928454645692E-3</v>
      </c>
      <c r="R21" s="194">
        <v>6.0508983426954483E-3</v>
      </c>
      <c r="S21" s="194">
        <v>1.0160543303496436E-2</v>
      </c>
      <c r="T21" s="194">
        <v>1.4843997026073134E-2</v>
      </c>
      <c r="U21" s="194">
        <v>2.8326488447680719E-2</v>
      </c>
      <c r="V21" s="194">
        <v>1.4861141449095417E-2</v>
      </c>
      <c r="W21" s="194">
        <v>6.4026967439645865E-2</v>
      </c>
      <c r="X21" s="194">
        <v>4.4250058657907085E-2</v>
      </c>
      <c r="Y21" s="194">
        <v>2.9777513139664036E-2</v>
      </c>
      <c r="Z21" s="194">
        <v>5.2167187811855496E-2</v>
      </c>
      <c r="AA21" s="194">
        <v>1.3261202372675196E-2</v>
      </c>
      <c r="AB21" s="194">
        <v>0</v>
      </c>
      <c r="AC21" s="194">
        <v>2.9603605206202376E-2</v>
      </c>
      <c r="AD21" s="194">
        <v>1.2747500961168782E-2</v>
      </c>
      <c r="AE21" s="194">
        <v>5.4177189566090283E-3</v>
      </c>
      <c r="AF21" s="194">
        <v>2.8742458074017766E-3</v>
      </c>
      <c r="AG21" s="194">
        <v>5.6190833844053337E-4</v>
      </c>
      <c r="AH21" s="194">
        <v>3.4029526751323336E-3</v>
      </c>
      <c r="AI21" s="194">
        <v>2.7092317070417449E-3</v>
      </c>
      <c r="AJ21" s="194">
        <v>1.5400070245934455E-3</v>
      </c>
      <c r="AK21" s="194">
        <v>3.567057459417676E-3</v>
      </c>
      <c r="AL21" s="194">
        <v>1.9818534125764791E-3</v>
      </c>
      <c r="AM21" s="194">
        <v>7.9817072519206313E-3</v>
      </c>
      <c r="AN21" s="194">
        <v>1.6292870278792903E-2</v>
      </c>
      <c r="AO21" s="194">
        <v>3.2716021343057642E-3</v>
      </c>
      <c r="AP21" s="194">
        <v>4.7299021692896639E-2</v>
      </c>
      <c r="AQ21" s="194">
        <v>4.7151679778592113E-3</v>
      </c>
      <c r="AR21" s="201">
        <v>0</v>
      </c>
      <c r="AS21" s="209">
        <v>0.14352625943488301</v>
      </c>
      <c r="AT21" s="201">
        <f t="shared" si="1"/>
        <v>0</v>
      </c>
      <c r="AU21" s="198">
        <v>2.0673898208623405E-3</v>
      </c>
      <c r="AV21" s="208">
        <v>1.0818426679008381E-3</v>
      </c>
      <c r="AW21" s="208">
        <v>2.3570643078044194E-3</v>
      </c>
      <c r="AX21" s="208">
        <v>1.2933705948384279E-3</v>
      </c>
      <c r="AY21" s="208">
        <v>2.0680631775884984E-3</v>
      </c>
      <c r="AZ21" s="194">
        <v>1.3442074390617748E-3</v>
      </c>
      <c r="BA21" s="194">
        <v>2.4392555459934757E-4</v>
      </c>
      <c r="BB21" s="194">
        <v>1.0341552207107882</v>
      </c>
      <c r="BC21" s="194">
        <v>1.159391046485075E-3</v>
      </c>
      <c r="BD21" s="194">
        <v>3.1278010942332226E-4</v>
      </c>
      <c r="BE21" s="194">
        <v>1.2158621476257025E-3</v>
      </c>
      <c r="BF21" s="194">
        <v>1.1169634420761575E-3</v>
      </c>
      <c r="BG21" s="194">
        <v>1.7169204103947972E-3</v>
      </c>
      <c r="BH21" s="194">
        <v>2.4754171744800256E-3</v>
      </c>
      <c r="BI21" s="194">
        <v>4.4698858744766697E-3</v>
      </c>
      <c r="BJ21" s="194">
        <v>2.4679638851464133E-3</v>
      </c>
      <c r="BK21" s="194">
        <v>9.9069600786898457E-3</v>
      </c>
      <c r="BL21" s="194">
        <v>6.87638228394596E-3</v>
      </c>
      <c r="BM21" s="194">
        <v>4.7883294500276896E-3</v>
      </c>
      <c r="BN21" s="194">
        <v>8.1566803176801837E-3</v>
      </c>
      <c r="BO21" s="194">
        <v>2.3562817455745509E-3</v>
      </c>
      <c r="BP21" s="194">
        <v>3.549787391829008E-4</v>
      </c>
      <c r="BQ21" s="194">
        <v>5.1647358051704053E-3</v>
      </c>
      <c r="BR21" s="194">
        <v>2.1534788846477382E-3</v>
      </c>
      <c r="BS21" s="194">
        <v>1.0867625884851391E-3</v>
      </c>
      <c r="BT21" s="194">
        <v>7.8967382406424042E-4</v>
      </c>
      <c r="BU21" s="194">
        <v>2.0268132308425468E-4</v>
      </c>
      <c r="BV21" s="194">
        <v>9.0854148335388742E-4</v>
      </c>
      <c r="BW21" s="194">
        <v>8.6924596729503285E-4</v>
      </c>
      <c r="BX21" s="194">
        <v>5.4289378512091784E-4</v>
      </c>
      <c r="BY21" s="194">
        <v>8.5325909933417227E-4</v>
      </c>
      <c r="BZ21" s="194">
        <v>5.5753198294537212E-4</v>
      </c>
      <c r="CA21" s="194">
        <v>1.6071319967778659E-3</v>
      </c>
      <c r="CB21" s="194">
        <v>2.694499836886449E-3</v>
      </c>
      <c r="CC21" s="194">
        <v>8.8999510055076474E-4</v>
      </c>
      <c r="CD21" s="194">
        <v>7.8070588908641355E-3</v>
      </c>
      <c r="CE21" s="214">
        <v>1.1262258470457085E-3</v>
      </c>
      <c r="CF21" s="202">
        <v>0</v>
      </c>
      <c r="CG21" s="200">
        <f t="shared" si="2"/>
        <v>0</v>
      </c>
      <c r="CH21" s="195">
        <v>0.24526529706098299</v>
      </c>
      <c r="CI21" s="201">
        <f t="shared" si="3"/>
        <v>0</v>
      </c>
      <c r="CJ21" s="215" t="s">
        <v>327</v>
      </c>
      <c r="CK21" s="205" t="s">
        <v>327</v>
      </c>
      <c r="CL21" s="198">
        <v>2.5964117883573901E-3</v>
      </c>
      <c r="CM21" s="197">
        <f t="shared" si="4"/>
        <v>0</v>
      </c>
      <c r="CN21" s="204">
        <f t="shared" si="5"/>
        <v>0</v>
      </c>
      <c r="CO21" s="203">
        <v>0</v>
      </c>
      <c r="CP21" s="202">
        <f t="shared" si="6"/>
        <v>0</v>
      </c>
      <c r="CQ21" s="195">
        <v>0.395819457964035</v>
      </c>
      <c r="CR21" s="201">
        <f t="shared" si="7"/>
        <v>0</v>
      </c>
      <c r="CS21" s="201">
        <f t="shared" si="8"/>
        <v>0</v>
      </c>
      <c r="CT21" s="201">
        <f t="shared" si="9"/>
        <v>0</v>
      </c>
      <c r="CU21" s="200">
        <f t="shared" si="10"/>
        <v>0</v>
      </c>
      <c r="CV21" s="195">
        <v>0.24526529706098299</v>
      </c>
      <c r="CW21" s="201">
        <f t="shared" si="11"/>
        <v>0</v>
      </c>
      <c r="CX21" s="201">
        <f t="shared" si="12"/>
        <v>0</v>
      </c>
      <c r="CY21" s="201">
        <f t="shared" si="13"/>
        <v>0</v>
      </c>
      <c r="CZ21" s="200">
        <f t="shared" si="14"/>
        <v>0</v>
      </c>
      <c r="DA21" s="198">
        <v>5.1163823283296619E-2</v>
      </c>
      <c r="DB21" s="199">
        <f t="shared" si="15"/>
        <v>0</v>
      </c>
      <c r="DC21" s="198">
        <v>4.9171462563542073E-2</v>
      </c>
      <c r="DD21" s="197">
        <f t="shared" si="16"/>
        <v>0</v>
      </c>
    </row>
    <row r="22" spans="2:108" ht="15" customHeight="1">
      <c r="B22" s="72" t="s">
        <v>48</v>
      </c>
      <c r="C22" s="161" t="s">
        <v>6</v>
      </c>
      <c r="D22" s="450">
        <f>'用語定義（設備投資、生産増加）'!L29</f>
        <v>0</v>
      </c>
      <c r="E22" s="449">
        <f>IF('入力② (2)'!E19="",'入力② (2)'!D19,'入力② (2)'!E19)</f>
        <v>0.52187148434914998</v>
      </c>
      <c r="F22" s="211">
        <f t="shared" si="0"/>
        <v>0</v>
      </c>
      <c r="G22" s="195">
        <v>2.158741246108545E-3</v>
      </c>
      <c r="H22" s="194">
        <v>1.446111095358267E-3</v>
      </c>
      <c r="I22" s="194">
        <v>1.9412145593718766E-3</v>
      </c>
      <c r="J22" s="194">
        <v>6.3338650652153511E-4</v>
      </c>
      <c r="K22" s="194">
        <v>2.8235651009687044E-3</v>
      </c>
      <c r="L22" s="194">
        <v>5.8278728479792246E-3</v>
      </c>
      <c r="M22" s="194">
        <v>5.5541841520612197E-3</v>
      </c>
      <c r="N22" s="194">
        <v>3.2959338763939409E-3</v>
      </c>
      <c r="O22" s="194">
        <v>7.1962030350971776E-2</v>
      </c>
      <c r="P22" s="194">
        <v>1.1092673154833983E-2</v>
      </c>
      <c r="Q22" s="194">
        <v>2.8770231049036134E-3</v>
      </c>
      <c r="R22" s="194">
        <v>3.8119553361843721E-3</v>
      </c>
      <c r="S22" s="194">
        <v>1.1696383576108084E-2</v>
      </c>
      <c r="T22" s="194">
        <v>3.7202571706105381E-3</v>
      </c>
      <c r="U22" s="194">
        <v>1.1174380810804001E-2</v>
      </c>
      <c r="V22" s="194">
        <v>4.5265549973366445E-2</v>
      </c>
      <c r="W22" s="194">
        <v>1.7379093333701363E-2</v>
      </c>
      <c r="X22" s="194">
        <v>1.6644181135617082E-3</v>
      </c>
      <c r="Y22" s="194">
        <v>3.584065223116648E-3</v>
      </c>
      <c r="Z22" s="194">
        <v>3.709001397112634E-3</v>
      </c>
      <c r="AA22" s="194">
        <v>5.6688998549745039E-2</v>
      </c>
      <c r="AB22" s="194">
        <v>4.0100762279035689E-5</v>
      </c>
      <c r="AC22" s="194">
        <v>3.4243529307124432E-3</v>
      </c>
      <c r="AD22" s="194">
        <v>4.4454056132256823E-4</v>
      </c>
      <c r="AE22" s="194">
        <v>2.0312113298610944E-4</v>
      </c>
      <c r="AF22" s="194">
        <v>9.8975406590970284E-6</v>
      </c>
      <c r="AG22" s="194">
        <v>1.0609946266206343E-4</v>
      </c>
      <c r="AH22" s="194">
        <v>2.6472757727337814E-5</v>
      </c>
      <c r="AI22" s="194">
        <v>6.7730792676043621E-6</v>
      </c>
      <c r="AJ22" s="194">
        <v>1.6947445725191027E-4</v>
      </c>
      <c r="AK22" s="194">
        <v>1.6318818174010136E-3</v>
      </c>
      <c r="AL22" s="194">
        <v>8.351985843461472E-4</v>
      </c>
      <c r="AM22" s="194">
        <v>4.7014072166600774E-4</v>
      </c>
      <c r="AN22" s="194">
        <v>1.3589415996159285E-3</v>
      </c>
      <c r="AO22" s="194">
        <v>1.3701220433305057E-3</v>
      </c>
      <c r="AP22" s="194">
        <v>4.9766056997022547E-3</v>
      </c>
      <c r="AQ22" s="194">
        <v>4.7792327601670808E-3</v>
      </c>
      <c r="AR22" s="201">
        <v>0</v>
      </c>
      <c r="AS22" s="209">
        <v>0.52187148434914998</v>
      </c>
      <c r="AT22" s="201">
        <f t="shared" si="1"/>
        <v>0</v>
      </c>
      <c r="AU22" s="198">
        <v>1.5450804038998737E-3</v>
      </c>
      <c r="AV22" s="208">
        <v>1.137297964631463E-3</v>
      </c>
      <c r="AW22" s="208">
        <v>1.4265504098811025E-3</v>
      </c>
      <c r="AX22" s="208">
        <v>6.0701740848571743E-4</v>
      </c>
      <c r="AY22" s="208">
        <v>2.1093554742849592E-3</v>
      </c>
      <c r="AZ22" s="194">
        <v>3.6455119813834764E-3</v>
      </c>
      <c r="BA22" s="194">
        <v>3.2854998426272235E-3</v>
      </c>
      <c r="BB22" s="194">
        <v>2.1872330828216222E-3</v>
      </c>
      <c r="BC22" s="194">
        <v>1.0396158371212016</v>
      </c>
      <c r="BD22" s="194">
        <v>7.1748724624612651E-3</v>
      </c>
      <c r="BE22" s="194">
        <v>1.8827042889882444E-3</v>
      </c>
      <c r="BF22" s="194">
        <v>2.7544956741253996E-3</v>
      </c>
      <c r="BG22" s="194">
        <v>6.8137574576554293E-3</v>
      </c>
      <c r="BH22" s="194">
        <v>2.477884824889324E-3</v>
      </c>
      <c r="BI22" s="194">
        <v>6.6713172673764139E-3</v>
      </c>
      <c r="BJ22" s="194">
        <v>2.5392407994040335E-2</v>
      </c>
      <c r="BK22" s="194">
        <v>1.0208536307493422E-2</v>
      </c>
      <c r="BL22" s="194">
        <v>1.8536957402269633E-3</v>
      </c>
      <c r="BM22" s="194">
        <v>2.3852010617035303E-3</v>
      </c>
      <c r="BN22" s="194">
        <v>2.3488656815058937E-3</v>
      </c>
      <c r="BO22" s="194">
        <v>3.1123896284049785E-2</v>
      </c>
      <c r="BP22" s="194">
        <v>9.5296364518788579E-4</v>
      </c>
      <c r="BQ22" s="194">
        <v>3.5645331024399848E-3</v>
      </c>
      <c r="BR22" s="194">
        <v>5.7446636919909267E-4</v>
      </c>
      <c r="BS22" s="194">
        <v>4.2778691427158632E-4</v>
      </c>
      <c r="BT22" s="194">
        <v>2.944705160182911E-4</v>
      </c>
      <c r="BU22" s="194">
        <v>5.7122761630998059E-4</v>
      </c>
      <c r="BV22" s="194">
        <v>5.7072553919760823E-4</v>
      </c>
      <c r="BW22" s="194">
        <v>4.1768100305313168E-4</v>
      </c>
      <c r="BX22" s="194">
        <v>6.2554673677786023E-4</v>
      </c>
      <c r="BY22" s="194">
        <v>1.332465023598173E-3</v>
      </c>
      <c r="BZ22" s="194">
        <v>7.691191933211801E-4</v>
      </c>
      <c r="CA22" s="194">
        <v>5.3979569717915927E-4</v>
      </c>
      <c r="CB22" s="194">
        <v>9.5894653429884368E-4</v>
      </c>
      <c r="CC22" s="194">
        <v>1.1118746741063518E-3</v>
      </c>
      <c r="CD22" s="194">
        <v>3.2086297117659953E-3</v>
      </c>
      <c r="CE22" s="214">
        <v>2.9348148151868217E-3</v>
      </c>
      <c r="CF22" s="202">
        <v>0</v>
      </c>
      <c r="CG22" s="200">
        <f t="shared" si="2"/>
        <v>0</v>
      </c>
      <c r="CH22" s="195">
        <v>0.17849977462149699</v>
      </c>
      <c r="CI22" s="201">
        <f t="shared" si="3"/>
        <v>0</v>
      </c>
      <c r="CJ22" s="215" t="s">
        <v>327</v>
      </c>
      <c r="CK22" s="205" t="s">
        <v>327</v>
      </c>
      <c r="CL22" s="198">
        <v>4.1267732167313802E-4</v>
      </c>
      <c r="CM22" s="197">
        <f t="shared" si="4"/>
        <v>0</v>
      </c>
      <c r="CN22" s="204">
        <f t="shared" si="5"/>
        <v>0</v>
      </c>
      <c r="CO22" s="203">
        <v>0</v>
      </c>
      <c r="CP22" s="202">
        <f t="shared" si="6"/>
        <v>0</v>
      </c>
      <c r="CQ22" s="195">
        <v>0.43867495116799099</v>
      </c>
      <c r="CR22" s="201">
        <f t="shared" si="7"/>
        <v>0</v>
      </c>
      <c r="CS22" s="201">
        <f t="shared" si="8"/>
        <v>0</v>
      </c>
      <c r="CT22" s="201">
        <f t="shared" si="9"/>
        <v>0</v>
      </c>
      <c r="CU22" s="200">
        <f t="shared" si="10"/>
        <v>0</v>
      </c>
      <c r="CV22" s="195">
        <v>0.17849977462149699</v>
      </c>
      <c r="CW22" s="201">
        <f t="shared" si="11"/>
        <v>0</v>
      </c>
      <c r="CX22" s="201">
        <f t="shared" si="12"/>
        <v>0</v>
      </c>
      <c r="CY22" s="201">
        <f t="shared" si="13"/>
        <v>0</v>
      </c>
      <c r="CZ22" s="200">
        <f t="shared" si="14"/>
        <v>0</v>
      </c>
      <c r="DA22" s="198">
        <v>5.0917865002695704E-2</v>
      </c>
      <c r="DB22" s="199">
        <f t="shared" si="15"/>
        <v>0</v>
      </c>
      <c r="DC22" s="198">
        <v>4.8186807844939589E-2</v>
      </c>
      <c r="DD22" s="197">
        <f t="shared" si="16"/>
        <v>0</v>
      </c>
    </row>
    <row r="23" spans="2:108" ht="15" customHeight="1">
      <c r="B23" s="72" t="s">
        <v>49</v>
      </c>
      <c r="C23" s="161" t="s">
        <v>7</v>
      </c>
      <c r="D23" s="450">
        <f>'用語定義（設備投資、生産増加）'!L30</f>
        <v>0</v>
      </c>
      <c r="E23" s="449">
        <f>IF('入力② (2)'!E20="",'入力② (2)'!D20,'入力② (2)'!E20)</f>
        <v>0.22042203537890401</v>
      </c>
      <c r="F23" s="211">
        <f t="shared" si="0"/>
        <v>0</v>
      </c>
      <c r="G23" s="195">
        <v>1.806478030216356E-5</v>
      </c>
      <c r="H23" s="194">
        <v>5.8907760796211754E-3</v>
      </c>
      <c r="I23" s="194">
        <v>0</v>
      </c>
      <c r="J23" s="194">
        <v>3.5188139251196399E-5</v>
      </c>
      <c r="K23" s="194">
        <v>9.3982714414474859E-3</v>
      </c>
      <c r="L23" s="194">
        <v>1.2294180323272236E-4</v>
      </c>
      <c r="M23" s="194">
        <v>0</v>
      </c>
      <c r="N23" s="194">
        <v>1.7248151373875028E-3</v>
      </c>
      <c r="O23" s="194">
        <v>9.0416552504352897E-3</v>
      </c>
      <c r="P23" s="194">
        <v>0.44785795797142613</v>
      </c>
      <c r="Q23" s="194">
        <v>1.0899735111088579E-3</v>
      </c>
      <c r="R23" s="194">
        <v>0.19277476277602384</v>
      </c>
      <c r="S23" s="194">
        <v>0.111809171846128</v>
      </c>
      <c r="T23" s="194">
        <v>8.2512227568074151E-2</v>
      </c>
      <c r="U23" s="194">
        <v>2.2751895991332611E-2</v>
      </c>
      <c r="V23" s="194">
        <v>6.9208925882068908E-3</v>
      </c>
      <c r="W23" s="194">
        <v>5.5425403079725773E-2</v>
      </c>
      <c r="X23" s="194">
        <v>4.7586227123416237E-3</v>
      </c>
      <c r="Y23" s="194">
        <v>7.9376166538800655E-2</v>
      </c>
      <c r="Z23" s="194">
        <v>3.3430909453795489E-3</v>
      </c>
      <c r="AA23" s="194">
        <v>2.1714301385243533E-2</v>
      </c>
      <c r="AB23" s="194">
        <v>0</v>
      </c>
      <c r="AC23" s="194">
        <v>1.4824038661092828E-5</v>
      </c>
      <c r="AD23" s="194">
        <v>0</v>
      </c>
      <c r="AE23" s="194">
        <v>0</v>
      </c>
      <c r="AF23" s="194">
        <v>0</v>
      </c>
      <c r="AG23" s="194">
        <v>0</v>
      </c>
      <c r="AH23" s="194">
        <v>5.4148822624100075E-5</v>
      </c>
      <c r="AI23" s="194">
        <v>0</v>
      </c>
      <c r="AJ23" s="194">
        <v>1.9649212435004088E-5</v>
      </c>
      <c r="AK23" s="194">
        <v>0</v>
      </c>
      <c r="AL23" s="194">
        <v>2.3243003274939163E-6</v>
      </c>
      <c r="AM23" s="194">
        <v>0</v>
      </c>
      <c r="AN23" s="194">
        <v>1.6396496134362071E-4</v>
      </c>
      <c r="AO23" s="194">
        <v>2.3240312223030939E-5</v>
      </c>
      <c r="AP23" s="194">
        <v>4.253509145044662E-5</v>
      </c>
      <c r="AQ23" s="194">
        <v>4.9970530200138382E-3</v>
      </c>
      <c r="AR23" s="201">
        <v>0</v>
      </c>
      <c r="AS23" s="209">
        <v>0.22042203537890401</v>
      </c>
      <c r="AT23" s="201">
        <f t="shared" si="1"/>
        <v>0</v>
      </c>
      <c r="AU23" s="198">
        <v>1.4002425323475013E-4</v>
      </c>
      <c r="AV23" s="208">
        <v>2.0200075074047782E-3</v>
      </c>
      <c r="AW23" s="208">
        <v>1.8986348942542648E-4</v>
      </c>
      <c r="AX23" s="208">
        <v>1.6300726435623306E-4</v>
      </c>
      <c r="AY23" s="208">
        <v>2.8812353829184676E-3</v>
      </c>
      <c r="AZ23" s="194">
        <v>4.0250918509696342E-4</v>
      </c>
      <c r="BA23" s="194">
        <v>1.9126305033933633E-4</v>
      </c>
      <c r="BB23" s="194">
        <v>6.3920341340140097E-4</v>
      </c>
      <c r="BC23" s="194">
        <v>2.7312187001886771E-3</v>
      </c>
      <c r="BD23" s="194">
        <v>1.1098511881067492</v>
      </c>
      <c r="BE23" s="194">
        <v>4.2795466706563545E-4</v>
      </c>
      <c r="BF23" s="194">
        <v>4.9372226231677717E-2</v>
      </c>
      <c r="BG23" s="194">
        <v>2.8388819526249512E-2</v>
      </c>
      <c r="BH23" s="194">
        <v>2.178498669532683E-2</v>
      </c>
      <c r="BI23" s="194">
        <v>6.597703367477315E-3</v>
      </c>
      <c r="BJ23" s="194">
        <v>2.5309110836079125E-3</v>
      </c>
      <c r="BK23" s="194">
        <v>1.4621710674027373E-2</v>
      </c>
      <c r="BL23" s="194">
        <v>2.220316277355893E-3</v>
      </c>
      <c r="BM23" s="194">
        <v>2.0793235361731041E-2</v>
      </c>
      <c r="BN23" s="194">
        <v>1.1183460469948532E-3</v>
      </c>
      <c r="BO23" s="194">
        <v>7.6106632972517043E-3</v>
      </c>
      <c r="BP23" s="194">
        <v>3.774557735445753E-4</v>
      </c>
      <c r="BQ23" s="194">
        <v>4.3230743423469209E-4</v>
      </c>
      <c r="BR23" s="194">
        <v>1.1085252400663214E-4</v>
      </c>
      <c r="BS23" s="194">
        <v>1.6464120908071684E-4</v>
      </c>
      <c r="BT23" s="194">
        <v>9.1553365075569516E-5</v>
      </c>
      <c r="BU23" s="194">
        <v>1.3913520578342798E-4</v>
      </c>
      <c r="BV23" s="194">
        <v>2.0710698279844395E-4</v>
      </c>
      <c r="BW23" s="194">
        <v>1.3481275550132946E-4</v>
      </c>
      <c r="BX23" s="194">
        <v>2.2834480732339667E-4</v>
      </c>
      <c r="BY23" s="194">
        <v>1.3266019453384364E-4</v>
      </c>
      <c r="BZ23" s="194">
        <v>9.4394990852701637E-5</v>
      </c>
      <c r="CA23" s="194">
        <v>1.5830239317686837E-4</v>
      </c>
      <c r="CB23" s="194">
        <v>3.3835041995723962E-4</v>
      </c>
      <c r="CC23" s="194">
        <v>1.598123909363029E-4</v>
      </c>
      <c r="CD23" s="194">
        <v>4.2058805194654467E-4</v>
      </c>
      <c r="CE23" s="214">
        <v>1.487657051415606E-3</v>
      </c>
      <c r="CF23" s="202">
        <v>0</v>
      </c>
      <c r="CG23" s="200">
        <f t="shared" si="2"/>
        <v>0</v>
      </c>
      <c r="CH23" s="195">
        <v>9.8528451759828203E-2</v>
      </c>
      <c r="CI23" s="201">
        <f t="shared" si="3"/>
        <v>0</v>
      </c>
      <c r="CJ23" s="215" t="s">
        <v>327</v>
      </c>
      <c r="CK23" s="205" t="s">
        <v>327</v>
      </c>
      <c r="CL23" s="198">
        <v>-1.05230753766319E-4</v>
      </c>
      <c r="CM23" s="197">
        <f t="shared" si="4"/>
        <v>0</v>
      </c>
      <c r="CN23" s="204">
        <f t="shared" si="5"/>
        <v>0</v>
      </c>
      <c r="CO23" s="203">
        <v>0</v>
      </c>
      <c r="CP23" s="202">
        <f t="shared" si="6"/>
        <v>0</v>
      </c>
      <c r="CQ23" s="195">
        <v>0.28872344560553698</v>
      </c>
      <c r="CR23" s="201">
        <f t="shared" si="7"/>
        <v>0</v>
      </c>
      <c r="CS23" s="201">
        <f t="shared" si="8"/>
        <v>0</v>
      </c>
      <c r="CT23" s="201">
        <f t="shared" si="9"/>
        <v>0</v>
      </c>
      <c r="CU23" s="200">
        <f t="shared" si="10"/>
        <v>0</v>
      </c>
      <c r="CV23" s="195">
        <v>9.8528451759828203E-2</v>
      </c>
      <c r="CW23" s="201">
        <f t="shared" si="11"/>
        <v>0</v>
      </c>
      <c r="CX23" s="201">
        <f t="shared" si="12"/>
        <v>0</v>
      </c>
      <c r="CY23" s="201">
        <f t="shared" si="13"/>
        <v>0</v>
      </c>
      <c r="CZ23" s="200">
        <f t="shared" si="14"/>
        <v>0</v>
      </c>
      <c r="DA23" s="198">
        <v>2.9645243754765214E-2</v>
      </c>
      <c r="DB23" s="199">
        <f t="shared" si="15"/>
        <v>0</v>
      </c>
      <c r="DC23" s="198">
        <v>2.9271501397796416E-2</v>
      </c>
      <c r="DD23" s="197">
        <f t="shared" si="16"/>
        <v>0</v>
      </c>
    </row>
    <row r="24" spans="2:108" ht="15" customHeight="1">
      <c r="B24" s="72" t="s">
        <v>50</v>
      </c>
      <c r="C24" s="161" t="s">
        <v>8</v>
      </c>
      <c r="D24" s="450">
        <f>'用語定義（設備投資、生産増加）'!L31</f>
        <v>0</v>
      </c>
      <c r="E24" s="449">
        <f>IF('入力② (2)'!E21="",'入力② (2)'!D21,'入力② (2)'!E21)</f>
        <v>5.8946000340691897E-2</v>
      </c>
      <c r="F24" s="211">
        <f t="shared" si="0"/>
        <v>0</v>
      </c>
      <c r="G24" s="195">
        <v>0</v>
      </c>
      <c r="H24" s="194">
        <v>1.5311764539087532E-3</v>
      </c>
      <c r="I24" s="194">
        <v>2.83170405277792E-3</v>
      </c>
      <c r="J24" s="194">
        <v>0</v>
      </c>
      <c r="K24" s="194">
        <v>2.0476680794215192E-3</v>
      </c>
      <c r="L24" s="194">
        <v>9.2422039798634274E-3</v>
      </c>
      <c r="M24" s="194">
        <v>0</v>
      </c>
      <c r="N24" s="194">
        <v>2.2883685981180731E-3</v>
      </c>
      <c r="O24" s="194">
        <v>4.7373677558487934E-3</v>
      </c>
      <c r="P24" s="194">
        <v>7.0811718567021968E-3</v>
      </c>
      <c r="Q24" s="194">
        <v>0.53976502198958187</v>
      </c>
      <c r="R24" s="194">
        <v>6.829661127568866E-2</v>
      </c>
      <c r="S24" s="194">
        <v>4.1467687360514503E-2</v>
      </c>
      <c r="T24" s="194">
        <v>1.694625567225275E-2</v>
      </c>
      <c r="U24" s="194">
        <v>3.4096349114364183E-2</v>
      </c>
      <c r="V24" s="194">
        <v>5.69191681133095E-2</v>
      </c>
      <c r="W24" s="194">
        <v>6.9098888662703431E-2</v>
      </c>
      <c r="X24" s="194">
        <v>1.7340743782261848E-2</v>
      </c>
      <c r="Y24" s="194">
        <v>2.8586641627829753E-2</v>
      </c>
      <c r="Z24" s="194">
        <v>8.3494112168185745E-3</v>
      </c>
      <c r="AA24" s="194">
        <v>8.9346352826545315E-3</v>
      </c>
      <c r="AB24" s="194">
        <v>2.8313568518228228E-4</v>
      </c>
      <c r="AC24" s="194">
        <v>2.2236057991639242E-4</v>
      </c>
      <c r="AD24" s="194">
        <v>0</v>
      </c>
      <c r="AE24" s="194">
        <v>1.3171677565652148E-5</v>
      </c>
      <c r="AF24" s="194">
        <v>0</v>
      </c>
      <c r="AG24" s="194">
        <v>0</v>
      </c>
      <c r="AH24" s="194">
        <v>8.4231501859711226E-6</v>
      </c>
      <c r="AI24" s="194">
        <v>6.9988485765245067E-5</v>
      </c>
      <c r="AJ24" s="194">
        <v>1.2894795660471433E-4</v>
      </c>
      <c r="AK24" s="194">
        <v>9.5282573219960485E-5</v>
      </c>
      <c r="AL24" s="194">
        <v>1.0893220868188154E-3</v>
      </c>
      <c r="AM24" s="194">
        <v>2.243853444315037E-4</v>
      </c>
      <c r="AN24" s="194">
        <v>4.7484252805112556E-4</v>
      </c>
      <c r="AO24" s="194">
        <v>3.5071743900210323E-4</v>
      </c>
      <c r="AP24" s="194">
        <v>9.3577201190982564E-4</v>
      </c>
      <c r="AQ24" s="194">
        <v>3.8823258078569049E-3</v>
      </c>
      <c r="AR24" s="201">
        <v>0</v>
      </c>
      <c r="AS24" s="209">
        <v>5.8946000340691897E-2</v>
      </c>
      <c r="AT24" s="201">
        <f t="shared" si="1"/>
        <v>0</v>
      </c>
      <c r="AU24" s="198">
        <v>2.2170347985489887E-5</v>
      </c>
      <c r="AV24" s="208">
        <v>1.5026611446270296E-4</v>
      </c>
      <c r="AW24" s="208">
        <v>2.0341910990835953E-4</v>
      </c>
      <c r="AX24" s="208">
        <v>2.4755456828807695E-5</v>
      </c>
      <c r="AY24" s="208">
        <v>1.7944053437063187E-4</v>
      </c>
      <c r="AZ24" s="194">
        <v>6.2109593063235243E-4</v>
      </c>
      <c r="BA24" s="194">
        <v>1.8823915697244954E-5</v>
      </c>
      <c r="BB24" s="194">
        <v>1.7697031562246434E-4</v>
      </c>
      <c r="BC24" s="194">
        <v>3.4548045612698357E-4</v>
      </c>
      <c r="BD24" s="194">
        <v>5.142712482949734E-4</v>
      </c>
      <c r="BE24" s="194">
        <v>1.0328834490128451</v>
      </c>
      <c r="BF24" s="194">
        <v>4.3823001980142053E-3</v>
      </c>
      <c r="BG24" s="194">
        <v>2.6393486393729688E-3</v>
      </c>
      <c r="BH24" s="194">
        <v>1.1705853493645393E-3</v>
      </c>
      <c r="BI24" s="194">
        <v>2.2267719037605367E-3</v>
      </c>
      <c r="BJ24" s="194">
        <v>3.6167953897587877E-3</v>
      </c>
      <c r="BK24" s="194">
        <v>4.4006939560920959E-3</v>
      </c>
      <c r="BL24" s="194">
        <v>1.2613313702196148E-3</v>
      </c>
      <c r="BM24" s="194">
        <v>1.8914658624433886E-3</v>
      </c>
      <c r="BN24" s="194">
        <v>5.4772406415358747E-4</v>
      </c>
      <c r="BO24" s="194">
        <v>7.6146374202621574E-4</v>
      </c>
      <c r="BP24" s="194">
        <v>5.5882564012200223E-5</v>
      </c>
      <c r="BQ24" s="194">
        <v>6.3086986741440413E-5</v>
      </c>
      <c r="BR24" s="194">
        <v>1.7124565055234273E-5</v>
      </c>
      <c r="BS24" s="194">
        <v>2.1007941953074389E-5</v>
      </c>
      <c r="BT24" s="194">
        <v>1.5024903520680645E-5</v>
      </c>
      <c r="BU24" s="194">
        <v>1.465249429578241E-5</v>
      </c>
      <c r="BV24" s="194">
        <v>2.4343439720544556E-5</v>
      </c>
      <c r="BW24" s="194">
        <v>2.526347651220102E-5</v>
      </c>
      <c r="BX24" s="194">
        <v>3.4063408831645047E-5</v>
      </c>
      <c r="BY24" s="194">
        <v>2.6296757959987479E-5</v>
      </c>
      <c r="BZ24" s="194">
        <v>8.9746301779886214E-5</v>
      </c>
      <c r="CA24" s="194">
        <v>3.8311144001405397E-5</v>
      </c>
      <c r="CB24" s="194">
        <v>6.4963598808157744E-5</v>
      </c>
      <c r="CC24" s="194">
        <v>4.5656104066528992E-5</v>
      </c>
      <c r="CD24" s="194">
        <v>1.2317714229391748E-4</v>
      </c>
      <c r="CE24" s="214">
        <v>2.6873380050563617E-4</v>
      </c>
      <c r="CF24" s="202">
        <v>0</v>
      </c>
      <c r="CG24" s="200">
        <f t="shared" si="2"/>
        <v>0</v>
      </c>
      <c r="CH24" s="195">
        <v>0.13571437624364699</v>
      </c>
      <c r="CI24" s="201">
        <f t="shared" si="3"/>
        <v>0</v>
      </c>
      <c r="CJ24" s="215" t="s">
        <v>327</v>
      </c>
      <c r="CK24" s="205" t="s">
        <v>327</v>
      </c>
      <c r="CL24" s="198">
        <v>5.1476685890911803E-4</v>
      </c>
      <c r="CM24" s="197">
        <f t="shared" si="4"/>
        <v>0</v>
      </c>
      <c r="CN24" s="204">
        <f t="shared" si="5"/>
        <v>0</v>
      </c>
      <c r="CO24" s="203">
        <v>0</v>
      </c>
      <c r="CP24" s="202">
        <f t="shared" si="6"/>
        <v>0</v>
      </c>
      <c r="CQ24" s="195">
        <v>0.21777924234166901</v>
      </c>
      <c r="CR24" s="201">
        <f t="shared" si="7"/>
        <v>0</v>
      </c>
      <c r="CS24" s="201">
        <f t="shared" si="8"/>
        <v>0</v>
      </c>
      <c r="CT24" s="201">
        <f t="shared" si="9"/>
        <v>0</v>
      </c>
      <c r="CU24" s="200">
        <f t="shared" si="10"/>
        <v>0</v>
      </c>
      <c r="CV24" s="195">
        <v>0.13571437624364699</v>
      </c>
      <c r="CW24" s="201">
        <f t="shared" si="11"/>
        <v>0</v>
      </c>
      <c r="CX24" s="201">
        <f t="shared" si="12"/>
        <v>0</v>
      </c>
      <c r="CY24" s="201">
        <f t="shared" si="13"/>
        <v>0</v>
      </c>
      <c r="CZ24" s="200">
        <f t="shared" si="14"/>
        <v>0</v>
      </c>
      <c r="DA24" s="198">
        <v>3.3725808291403148E-2</v>
      </c>
      <c r="DB24" s="199">
        <f t="shared" si="15"/>
        <v>0</v>
      </c>
      <c r="DC24" s="198">
        <v>3.292733932396294E-2</v>
      </c>
      <c r="DD24" s="197">
        <f t="shared" si="16"/>
        <v>0</v>
      </c>
    </row>
    <row r="25" spans="2:108" ht="15" customHeight="1">
      <c r="B25" s="72" t="s">
        <v>51</v>
      </c>
      <c r="C25" s="161" t="s">
        <v>9</v>
      </c>
      <c r="D25" s="450">
        <f>'用語定義（設備投資、生産増加）'!L32</f>
        <v>0</v>
      </c>
      <c r="E25" s="449">
        <f>IF('入力② (2)'!E22="",'入力② (2)'!D22,'入力② (2)'!E22)</f>
        <v>0.49562778348749598</v>
      </c>
      <c r="F25" s="211">
        <f t="shared" si="0"/>
        <v>0</v>
      </c>
      <c r="G25" s="195">
        <v>1.378944896398485E-3</v>
      </c>
      <c r="H25" s="194">
        <v>1.9075906654946552E-2</v>
      </c>
      <c r="I25" s="194">
        <v>4.3263604591143173E-3</v>
      </c>
      <c r="J25" s="194">
        <v>3.1786619123580747E-3</v>
      </c>
      <c r="K25" s="194">
        <v>1.0034156970384652E-2</v>
      </c>
      <c r="L25" s="194">
        <v>1.0143777203570058E-2</v>
      </c>
      <c r="M25" s="194">
        <v>2.0571052415041554E-4</v>
      </c>
      <c r="N25" s="194">
        <v>3.8025627451315244E-3</v>
      </c>
      <c r="O25" s="194">
        <v>7.8307981934366243E-3</v>
      </c>
      <c r="P25" s="194">
        <v>5.5513198088432423E-3</v>
      </c>
      <c r="Q25" s="194">
        <v>1.9264648103319349E-3</v>
      </c>
      <c r="R25" s="194">
        <v>8.6896209947367145E-2</v>
      </c>
      <c r="S25" s="194">
        <v>3.239183124955005E-2</v>
      </c>
      <c r="T25" s="194">
        <v>2.8055752582958032E-2</v>
      </c>
      <c r="U25" s="194">
        <v>3.4549875280304364E-2</v>
      </c>
      <c r="V25" s="194">
        <v>2.4866928020417782E-2</v>
      </c>
      <c r="W25" s="194">
        <v>2.7729952972594375E-2</v>
      </c>
      <c r="X25" s="194">
        <v>3.6235922102299388E-2</v>
      </c>
      <c r="Y25" s="194">
        <v>1.8235220024962501E-2</v>
      </c>
      <c r="Z25" s="194">
        <v>5.5967666821901407E-3</v>
      </c>
      <c r="AA25" s="194">
        <v>8.5982858276697036E-2</v>
      </c>
      <c r="AB25" s="194">
        <v>4.0222279740487307E-4</v>
      </c>
      <c r="AC25" s="194">
        <v>6.8190577841027006E-4</v>
      </c>
      <c r="AD25" s="194">
        <v>1.32160707420223E-4</v>
      </c>
      <c r="AE25" s="194">
        <v>2.6780100229533811E-3</v>
      </c>
      <c r="AF25" s="194">
        <v>1.1283196351370611E-4</v>
      </c>
      <c r="AG25" s="194">
        <v>4.1951169118355344E-4</v>
      </c>
      <c r="AH25" s="194">
        <v>1.0829764524820016E-3</v>
      </c>
      <c r="AI25" s="194">
        <v>4.3347707312667917E-4</v>
      </c>
      <c r="AJ25" s="194">
        <v>3.0677332914150137E-3</v>
      </c>
      <c r="AK25" s="194">
        <v>1.8385510607231813E-4</v>
      </c>
      <c r="AL25" s="194">
        <v>3.4941981589991871E-4</v>
      </c>
      <c r="AM25" s="194">
        <v>2.4789238051480408E-3</v>
      </c>
      <c r="AN25" s="194">
        <v>1.1779242822925712E-3</v>
      </c>
      <c r="AO25" s="194">
        <v>2.2923398874535061E-3</v>
      </c>
      <c r="AP25" s="194">
        <v>3.8281582305401958E-4</v>
      </c>
      <c r="AQ25" s="194">
        <v>5.958024754631884E-3</v>
      </c>
      <c r="AR25" s="201">
        <v>0</v>
      </c>
      <c r="AS25" s="209">
        <v>0.49562778348749598</v>
      </c>
      <c r="AT25" s="201">
        <f t="shared" si="1"/>
        <v>0</v>
      </c>
      <c r="AU25" s="198">
        <v>1.3106533885893013E-3</v>
      </c>
      <c r="AV25" s="208">
        <v>1.0429974141860199E-2</v>
      </c>
      <c r="AW25" s="208">
        <v>2.8089873132796654E-3</v>
      </c>
      <c r="AX25" s="208">
        <v>2.1311466037042177E-3</v>
      </c>
      <c r="AY25" s="208">
        <v>6.3948701582383395E-3</v>
      </c>
      <c r="AZ25" s="194">
        <v>6.0830602949342285E-3</v>
      </c>
      <c r="BA25" s="194">
        <v>1.086616102216728E-3</v>
      </c>
      <c r="BB25" s="194">
        <v>2.6305871076718911E-3</v>
      </c>
      <c r="BC25" s="194">
        <v>5.4198561508051295E-3</v>
      </c>
      <c r="BD25" s="194">
        <v>4.0682881521186811E-3</v>
      </c>
      <c r="BE25" s="194">
        <v>1.5790970108644641E-3</v>
      </c>
      <c r="BF25" s="194">
        <v>1.0456458573577079</v>
      </c>
      <c r="BG25" s="194">
        <v>1.7364542826054506E-2</v>
      </c>
      <c r="BH25" s="194">
        <v>1.5512721406465858E-2</v>
      </c>
      <c r="BI25" s="194">
        <v>1.8548453421670146E-2</v>
      </c>
      <c r="BJ25" s="194">
        <v>1.3769484108837481E-2</v>
      </c>
      <c r="BK25" s="194">
        <v>1.5250349685915739E-2</v>
      </c>
      <c r="BL25" s="194">
        <v>1.9588779776357864E-2</v>
      </c>
      <c r="BM25" s="194">
        <v>1.0258477651274488E-2</v>
      </c>
      <c r="BN25" s="194">
        <v>3.5608787122711262E-3</v>
      </c>
      <c r="BO25" s="194">
        <v>4.5140857496457708E-2</v>
      </c>
      <c r="BP25" s="194">
        <v>2.2365088160787023E-3</v>
      </c>
      <c r="BQ25" s="194">
        <v>2.6655813750765629E-3</v>
      </c>
      <c r="BR25" s="194">
        <v>6.0617374757616297E-4</v>
      </c>
      <c r="BS25" s="194">
        <v>1.8836711055809287E-3</v>
      </c>
      <c r="BT25" s="194">
        <v>4.8134805442551866E-4</v>
      </c>
      <c r="BU25" s="194">
        <v>9.6804723172435843E-4</v>
      </c>
      <c r="BV25" s="194">
        <v>1.3893821371304593E-3</v>
      </c>
      <c r="BW25" s="194">
        <v>8.4097206351852838E-4</v>
      </c>
      <c r="BX25" s="194">
        <v>2.3573045590378843E-3</v>
      </c>
      <c r="BY25" s="194">
        <v>7.5488393077764618E-4</v>
      </c>
      <c r="BZ25" s="194">
        <v>6.9139428033997705E-4</v>
      </c>
      <c r="CA25" s="194">
        <v>1.7384111185322424E-3</v>
      </c>
      <c r="CB25" s="194">
        <v>1.0087310248402903E-3</v>
      </c>
      <c r="CC25" s="194">
        <v>1.8176068038882308E-3</v>
      </c>
      <c r="CD25" s="194">
        <v>1.4414252266328907E-3</v>
      </c>
      <c r="CE25" s="214">
        <v>4.0243741969449628E-3</v>
      </c>
      <c r="CF25" s="202">
        <v>0</v>
      </c>
      <c r="CG25" s="200">
        <f t="shared" si="2"/>
        <v>0</v>
      </c>
      <c r="CH25" s="195">
        <v>0.295538264465187</v>
      </c>
      <c r="CI25" s="201">
        <f t="shared" si="3"/>
        <v>0</v>
      </c>
      <c r="CJ25" s="206" t="s">
        <v>327</v>
      </c>
      <c r="CK25" s="205" t="s">
        <v>327</v>
      </c>
      <c r="CL25" s="198">
        <v>8.0650734416424803E-4</v>
      </c>
      <c r="CM25" s="197">
        <f t="shared" si="4"/>
        <v>0</v>
      </c>
      <c r="CN25" s="204">
        <f t="shared" si="5"/>
        <v>0</v>
      </c>
      <c r="CO25" s="203">
        <v>0</v>
      </c>
      <c r="CP25" s="202">
        <f t="shared" si="6"/>
        <v>0</v>
      </c>
      <c r="CQ25" s="195">
        <v>0.45968243292573702</v>
      </c>
      <c r="CR25" s="201">
        <f t="shared" si="7"/>
        <v>0</v>
      </c>
      <c r="CS25" s="201">
        <f t="shared" si="8"/>
        <v>0</v>
      </c>
      <c r="CT25" s="201">
        <f t="shared" si="9"/>
        <v>0</v>
      </c>
      <c r="CU25" s="200">
        <f t="shared" si="10"/>
        <v>0</v>
      </c>
      <c r="CV25" s="195">
        <v>0.295538264465187</v>
      </c>
      <c r="CW25" s="201">
        <f t="shared" si="11"/>
        <v>0</v>
      </c>
      <c r="CX25" s="201">
        <f t="shared" si="12"/>
        <v>0</v>
      </c>
      <c r="CY25" s="201">
        <f t="shared" si="13"/>
        <v>0</v>
      </c>
      <c r="CZ25" s="200">
        <f t="shared" si="14"/>
        <v>0</v>
      </c>
      <c r="DA25" s="198">
        <v>6.8274487332936576E-2</v>
      </c>
      <c r="DB25" s="199">
        <f t="shared" si="15"/>
        <v>0</v>
      </c>
      <c r="DC25" s="198">
        <v>5.9621813322595849E-2</v>
      </c>
      <c r="DD25" s="197">
        <f t="shared" si="16"/>
        <v>0</v>
      </c>
    </row>
    <row r="26" spans="2:108" ht="15" customHeight="1">
      <c r="B26" s="72" t="s">
        <v>52</v>
      </c>
      <c r="C26" s="161" t="s">
        <v>64</v>
      </c>
      <c r="D26" s="450">
        <f>'用語定義（設備投資、生産増加）'!L33</f>
        <v>0</v>
      </c>
      <c r="E26" s="449">
        <f>IF('入力② (2)'!E23="",'入力② (2)'!D23,'入力② (2)'!E23)</f>
        <v>2.5234610030981899E-2</v>
      </c>
      <c r="F26" s="211">
        <f t="shared" si="0"/>
        <v>0</v>
      </c>
      <c r="G26" s="195">
        <v>0</v>
      </c>
      <c r="H26" s="194">
        <v>1.2901579380157088E-3</v>
      </c>
      <c r="I26" s="194">
        <v>0</v>
      </c>
      <c r="J26" s="194">
        <v>0</v>
      </c>
      <c r="K26" s="194">
        <v>5.8629812530445211E-4</v>
      </c>
      <c r="L26" s="194">
        <v>1.0784368704624769E-5</v>
      </c>
      <c r="M26" s="194">
        <v>0</v>
      </c>
      <c r="N26" s="194">
        <v>4.3262689914670037E-4</v>
      </c>
      <c r="O26" s="194">
        <v>1.626260572903317E-3</v>
      </c>
      <c r="P26" s="194">
        <v>8.8203196244636796E-4</v>
      </c>
      <c r="Q26" s="194">
        <v>3.802233178286714E-5</v>
      </c>
      <c r="R26" s="194">
        <v>1.1858433315117955E-3</v>
      </c>
      <c r="S26" s="194">
        <v>0.14490173022005712</v>
      </c>
      <c r="T26" s="194">
        <v>3.4929397722837992E-2</v>
      </c>
      <c r="U26" s="194">
        <v>1.1186978759857896E-2</v>
      </c>
      <c r="V26" s="194">
        <v>2.0272160460473119E-3</v>
      </c>
      <c r="W26" s="194">
        <v>1.2762609934755082E-2</v>
      </c>
      <c r="X26" s="194">
        <v>1.1511614265603003E-3</v>
      </c>
      <c r="Y26" s="194">
        <v>1.4175951265873515E-2</v>
      </c>
      <c r="Z26" s="194">
        <v>9.1477612933271241E-5</v>
      </c>
      <c r="AA26" s="194">
        <v>5.8881319457775643E-3</v>
      </c>
      <c r="AB26" s="194">
        <v>0</v>
      </c>
      <c r="AC26" s="194">
        <v>7.5750837558184354E-3</v>
      </c>
      <c r="AD26" s="194">
        <v>0</v>
      </c>
      <c r="AE26" s="194">
        <v>4.8527233136613171E-6</v>
      </c>
      <c r="AF26" s="194">
        <v>0</v>
      </c>
      <c r="AG26" s="194">
        <v>0</v>
      </c>
      <c r="AH26" s="194">
        <v>6.0165358471222308E-5</v>
      </c>
      <c r="AI26" s="194">
        <v>0</v>
      </c>
      <c r="AJ26" s="194">
        <v>2.1368518523066948E-4</v>
      </c>
      <c r="AK26" s="194">
        <v>0</v>
      </c>
      <c r="AL26" s="194">
        <v>0</v>
      </c>
      <c r="AM26" s="194">
        <v>0</v>
      </c>
      <c r="AN26" s="194">
        <v>7.4833608357228491E-3</v>
      </c>
      <c r="AO26" s="194">
        <v>5.2818891415979406E-6</v>
      </c>
      <c r="AP26" s="194">
        <v>0</v>
      </c>
      <c r="AQ26" s="194">
        <v>0</v>
      </c>
      <c r="AR26" s="201">
        <v>0</v>
      </c>
      <c r="AS26" s="209">
        <v>2.5234610030981899E-2</v>
      </c>
      <c r="AT26" s="201">
        <f t="shared" si="1"/>
        <v>0</v>
      </c>
      <c r="AU26" s="198">
        <v>6.2035288951830052E-6</v>
      </c>
      <c r="AV26" s="208">
        <v>4.633533974364352E-5</v>
      </c>
      <c r="AW26" s="208">
        <v>7.6123657347855991E-6</v>
      </c>
      <c r="AX26" s="208">
        <v>6.4941804940756097E-6</v>
      </c>
      <c r="AY26" s="208">
        <v>2.331274612892676E-5</v>
      </c>
      <c r="AZ26" s="208">
        <v>7.691639424503202E-6</v>
      </c>
      <c r="BA26" s="208">
        <v>7.2777307290653509E-6</v>
      </c>
      <c r="BB26" s="208">
        <v>1.9105028422896382E-5</v>
      </c>
      <c r="BC26" s="208">
        <v>5.6111796232989602E-5</v>
      </c>
      <c r="BD26" s="208">
        <v>3.2297893683369609E-5</v>
      </c>
      <c r="BE26" s="208">
        <v>6.4422965166201838E-6</v>
      </c>
      <c r="BF26" s="208">
        <v>3.8972639841108874E-5</v>
      </c>
      <c r="BG26" s="208">
        <v>1.0036801137820015</v>
      </c>
      <c r="BH26" s="208">
        <v>9.2556521805483964E-4</v>
      </c>
      <c r="BI26" s="208">
        <v>2.9400811994401062E-4</v>
      </c>
      <c r="BJ26" s="208">
        <v>6.2331012579839551E-5</v>
      </c>
      <c r="BK26" s="208">
        <v>3.3826317614187653E-4</v>
      </c>
      <c r="BL26" s="208">
        <v>3.8938078093485413E-5</v>
      </c>
      <c r="BM26" s="208">
        <v>3.8092643178749353E-4</v>
      </c>
      <c r="BN26" s="208">
        <v>1.1612297593082143E-5</v>
      </c>
      <c r="BO26" s="208">
        <v>1.6631261035554096E-4</v>
      </c>
      <c r="BP26" s="208">
        <v>1.6940665798380221E-5</v>
      </c>
      <c r="BQ26" s="208">
        <v>2.3114809102982965E-4</v>
      </c>
      <c r="BR26" s="208">
        <v>1.0743525555195196E-5</v>
      </c>
      <c r="BS26" s="208">
        <v>1.3332170960446963E-5</v>
      </c>
      <c r="BT26" s="208">
        <v>1.6177947462548096E-5</v>
      </c>
      <c r="BU26" s="208">
        <v>5.3994399842999781E-6</v>
      </c>
      <c r="BV26" s="208">
        <v>2.2922919769612119E-5</v>
      </c>
      <c r="BW26" s="208">
        <v>2.1578621231576752E-5</v>
      </c>
      <c r="BX26" s="208">
        <v>1.8884046502208142E-5</v>
      </c>
      <c r="BY26" s="208">
        <v>1.2382154781269386E-5</v>
      </c>
      <c r="BZ26" s="208">
        <v>9.082844285216982E-6</v>
      </c>
      <c r="CA26" s="208">
        <v>1.2549719524670583E-5</v>
      </c>
      <c r="CB26" s="208">
        <v>2.067030740578626E-4</v>
      </c>
      <c r="CC26" s="208">
        <v>1.0276358324190479E-5</v>
      </c>
      <c r="CD26" s="208">
        <v>6.8241268482103636E-6</v>
      </c>
      <c r="CE26" s="207">
        <v>1.48810562125222E-5</v>
      </c>
      <c r="CF26" s="202">
        <v>0</v>
      </c>
      <c r="CG26" s="200">
        <f t="shared" si="2"/>
        <v>0</v>
      </c>
      <c r="CH26" s="195">
        <v>0.27358114756065399</v>
      </c>
      <c r="CI26" s="201">
        <f t="shared" si="3"/>
        <v>0</v>
      </c>
      <c r="CJ26" s="206" t="s">
        <v>327</v>
      </c>
      <c r="CK26" s="205" t="s">
        <v>327</v>
      </c>
      <c r="CL26" s="198">
        <v>4.0639488861246197E-5</v>
      </c>
      <c r="CM26" s="197">
        <f t="shared" si="4"/>
        <v>0</v>
      </c>
      <c r="CN26" s="204">
        <f t="shared" si="5"/>
        <v>0</v>
      </c>
      <c r="CO26" s="203">
        <v>0</v>
      </c>
      <c r="CP26" s="202">
        <f t="shared" si="6"/>
        <v>0</v>
      </c>
      <c r="CQ26" s="195">
        <v>0.46655467831345498</v>
      </c>
      <c r="CR26" s="201">
        <f t="shared" si="7"/>
        <v>0</v>
      </c>
      <c r="CS26" s="201">
        <f t="shared" si="8"/>
        <v>0</v>
      </c>
      <c r="CT26" s="201">
        <f t="shared" si="9"/>
        <v>0</v>
      </c>
      <c r="CU26" s="200">
        <f t="shared" si="10"/>
        <v>0</v>
      </c>
      <c r="CV26" s="195">
        <v>0.27358114756065399</v>
      </c>
      <c r="CW26" s="201">
        <f t="shared" si="11"/>
        <v>0</v>
      </c>
      <c r="CX26" s="201">
        <f t="shared" si="12"/>
        <v>0</v>
      </c>
      <c r="CY26" s="201">
        <f t="shared" si="13"/>
        <v>0</v>
      </c>
      <c r="CZ26" s="200">
        <f t="shared" si="14"/>
        <v>0</v>
      </c>
      <c r="DA26" s="198">
        <v>4.1794053418444485E-2</v>
      </c>
      <c r="DB26" s="199">
        <f t="shared" si="15"/>
        <v>0</v>
      </c>
      <c r="DC26" s="198">
        <v>4.107412829065777E-2</v>
      </c>
      <c r="DD26" s="197">
        <f t="shared" si="16"/>
        <v>0</v>
      </c>
    </row>
    <row r="27" spans="2:108" ht="15" customHeight="1">
      <c r="B27" s="72" t="s">
        <v>53</v>
      </c>
      <c r="C27" s="161" t="s">
        <v>65</v>
      </c>
      <c r="D27" s="450">
        <f>'用語定義（設備投資、生産増加）'!L34</f>
        <v>0</v>
      </c>
      <c r="E27" s="449">
        <f>IF('入力② (2)'!E24="",'入力② (2)'!D24,'入力② (2)'!E24)</f>
        <v>0.262534135446782</v>
      </c>
      <c r="F27" s="211">
        <f t="shared" si="0"/>
        <v>0</v>
      </c>
      <c r="G27" s="195">
        <v>0</v>
      </c>
      <c r="H27" s="194">
        <v>1.5240876740295461E-3</v>
      </c>
      <c r="I27" s="194">
        <v>0</v>
      </c>
      <c r="J27" s="194">
        <v>0</v>
      </c>
      <c r="K27" s="194">
        <v>8.1673370689177408E-5</v>
      </c>
      <c r="L27" s="194">
        <v>0</v>
      </c>
      <c r="M27" s="194">
        <v>4.1142104830083104E-5</v>
      </c>
      <c r="N27" s="194">
        <v>2.8860768140444352E-3</v>
      </c>
      <c r="O27" s="194">
        <v>2.0151489707715014E-3</v>
      </c>
      <c r="P27" s="194">
        <v>8.8203196244636796E-4</v>
      </c>
      <c r="Q27" s="194">
        <v>2.0278576950862474E-4</v>
      </c>
      <c r="R27" s="194">
        <v>4.4690364359213186E-4</v>
      </c>
      <c r="S27" s="194">
        <v>6.3353411245230494E-3</v>
      </c>
      <c r="T27" s="194">
        <v>0.13807395506635789</v>
      </c>
      <c r="U27" s="194">
        <v>2.1416513391619846E-3</v>
      </c>
      <c r="V27" s="194">
        <v>2.2571460323664778E-3</v>
      </c>
      <c r="W27" s="194">
        <v>1.5284769400098679E-3</v>
      </c>
      <c r="X27" s="194">
        <v>9.3119427498826836E-4</v>
      </c>
      <c r="Y27" s="194">
        <v>1.4828640459859615E-3</v>
      </c>
      <c r="Z27" s="194">
        <v>1.6632293260594769E-5</v>
      </c>
      <c r="AA27" s="194">
        <v>8.4692308809129345E-5</v>
      </c>
      <c r="AB27" s="194">
        <v>3.6455238435486989E-6</v>
      </c>
      <c r="AC27" s="194">
        <v>1.9271250259420675E-4</v>
      </c>
      <c r="AD27" s="194">
        <v>0</v>
      </c>
      <c r="AE27" s="194">
        <v>3.4662309383295125E-6</v>
      </c>
      <c r="AF27" s="194">
        <v>0</v>
      </c>
      <c r="AG27" s="194">
        <v>0</v>
      </c>
      <c r="AH27" s="194">
        <v>4.091244376043117E-5</v>
      </c>
      <c r="AI27" s="194">
        <v>2.2576930892014539E-6</v>
      </c>
      <c r="AJ27" s="194">
        <v>1.1052681994689801E-5</v>
      </c>
      <c r="AK27" s="194">
        <v>0</v>
      </c>
      <c r="AL27" s="194">
        <v>0</v>
      </c>
      <c r="AM27" s="194">
        <v>0</v>
      </c>
      <c r="AN27" s="194">
        <v>1.0937118781464876E-2</v>
      </c>
      <c r="AO27" s="194">
        <v>6.3382669699175288E-6</v>
      </c>
      <c r="AP27" s="194">
        <v>0</v>
      </c>
      <c r="AQ27" s="194">
        <v>0</v>
      </c>
      <c r="AR27" s="201">
        <v>0</v>
      </c>
      <c r="AS27" s="209">
        <v>0.262534135446782</v>
      </c>
      <c r="AT27" s="201">
        <f t="shared" si="1"/>
        <v>0</v>
      </c>
      <c r="AU27" s="198">
        <v>7.5666064604154265E-5</v>
      </c>
      <c r="AV27" s="208">
        <v>5.8622771893112203E-4</v>
      </c>
      <c r="AW27" s="208">
        <v>1.0242899074545367E-4</v>
      </c>
      <c r="AX27" s="208">
        <v>8.0868440387926401E-5</v>
      </c>
      <c r="AY27" s="208">
        <v>1.0069232436666492E-4</v>
      </c>
      <c r="AZ27" s="208">
        <v>8.1607143044032951E-5</v>
      </c>
      <c r="BA27" s="208">
        <v>1.0166278427290255E-4</v>
      </c>
      <c r="BB27" s="208">
        <v>9.0000298242957943E-4</v>
      </c>
      <c r="BC27" s="208">
        <v>7.2264768103201017E-4</v>
      </c>
      <c r="BD27" s="208">
        <v>3.4109146604997559E-4</v>
      </c>
      <c r="BE27" s="208">
        <v>1.2073943714026818E-4</v>
      </c>
      <c r="BF27" s="208">
        <v>2.1664513096933012E-4</v>
      </c>
      <c r="BG27" s="208">
        <v>1.8322357833195247E-3</v>
      </c>
      <c r="BH27" s="208">
        <v>1.0376974805535115</v>
      </c>
      <c r="BI27" s="208">
        <v>6.9340692181271333E-4</v>
      </c>
      <c r="BJ27" s="208">
        <v>7.3580593515536511E-4</v>
      </c>
      <c r="BK27" s="208">
        <v>5.4544966403574841E-4</v>
      </c>
      <c r="BL27" s="208">
        <v>3.7111524206442903E-4</v>
      </c>
      <c r="BM27" s="208">
        <v>4.989394730170331E-4</v>
      </c>
      <c r="BN27" s="208">
        <v>1.2761617849515355E-4</v>
      </c>
      <c r="BO27" s="208">
        <v>2.4998759102927876E-4</v>
      </c>
      <c r="BP27" s="208">
        <v>1.9089310098827702E-4</v>
      </c>
      <c r="BQ27" s="208">
        <v>2.9150334793797501E-4</v>
      </c>
      <c r="BR27" s="208">
        <v>1.2754103737633941E-4</v>
      </c>
      <c r="BS27" s="208">
        <v>1.78578126933861E-4</v>
      </c>
      <c r="BT27" s="208">
        <v>2.294609465639997E-4</v>
      </c>
      <c r="BU27" s="208">
        <v>4.5234624325055359E-5</v>
      </c>
      <c r="BV27" s="208">
        <v>2.9288163064283097E-4</v>
      </c>
      <c r="BW27" s="208">
        <v>3.0095333777612778E-4</v>
      </c>
      <c r="BX27" s="208">
        <v>1.6049494563653467E-4</v>
      </c>
      <c r="BY27" s="208">
        <v>1.4031397970187164E-4</v>
      </c>
      <c r="BZ27" s="208">
        <v>1.0710182372047189E-4</v>
      </c>
      <c r="CA27" s="208">
        <v>1.7220392945444687E-4</v>
      </c>
      <c r="CB27" s="208">
        <v>3.1548764788494714E-3</v>
      </c>
      <c r="CC27" s="208">
        <v>1.1173162845434101E-4</v>
      </c>
      <c r="CD27" s="208">
        <v>6.4592956538405322E-5</v>
      </c>
      <c r="CE27" s="207">
        <v>1.7799007799507421E-4</v>
      </c>
      <c r="CF27" s="202">
        <v>0</v>
      </c>
      <c r="CG27" s="200">
        <f t="shared" si="2"/>
        <v>0</v>
      </c>
      <c r="CH27" s="195">
        <v>0.276965455161786</v>
      </c>
      <c r="CI27" s="201">
        <f t="shared" si="3"/>
        <v>0</v>
      </c>
      <c r="CJ27" s="206" t="s">
        <v>327</v>
      </c>
      <c r="CK27" s="205" t="s">
        <v>327</v>
      </c>
      <c r="CL27" s="198">
        <v>3.6712968198323798E-5</v>
      </c>
      <c r="CM27" s="197">
        <f t="shared" si="4"/>
        <v>0</v>
      </c>
      <c r="CN27" s="204">
        <f t="shared" si="5"/>
        <v>0</v>
      </c>
      <c r="CO27" s="203">
        <v>0</v>
      </c>
      <c r="CP27" s="202">
        <f t="shared" si="6"/>
        <v>0</v>
      </c>
      <c r="CQ27" s="195">
        <v>0.51513597739359795</v>
      </c>
      <c r="CR27" s="201">
        <f t="shared" si="7"/>
        <v>0</v>
      </c>
      <c r="CS27" s="201">
        <f t="shared" si="8"/>
        <v>0</v>
      </c>
      <c r="CT27" s="201">
        <f t="shared" si="9"/>
        <v>0</v>
      </c>
      <c r="CU27" s="200">
        <f t="shared" si="10"/>
        <v>0</v>
      </c>
      <c r="CV27" s="195">
        <v>0.276965455161786</v>
      </c>
      <c r="CW27" s="201">
        <f t="shared" si="11"/>
        <v>0</v>
      </c>
      <c r="CX27" s="201">
        <f t="shared" si="12"/>
        <v>0</v>
      </c>
      <c r="CY27" s="201">
        <f t="shared" si="13"/>
        <v>0</v>
      </c>
      <c r="CZ27" s="200">
        <f t="shared" si="14"/>
        <v>0</v>
      </c>
      <c r="DA27" s="198">
        <v>5.0120922600989597E-2</v>
      </c>
      <c r="DB27" s="199">
        <f t="shared" si="15"/>
        <v>0</v>
      </c>
      <c r="DC27" s="198">
        <v>4.8636807757277432E-2</v>
      </c>
      <c r="DD27" s="197">
        <f t="shared" si="16"/>
        <v>0</v>
      </c>
    </row>
    <row r="28" spans="2:108" ht="15" customHeight="1">
      <c r="B28" s="72" t="s">
        <v>54</v>
      </c>
      <c r="C28" s="161" t="s">
        <v>66</v>
      </c>
      <c r="D28" s="450">
        <f>'用語定義（設備投資、生産増加）'!L35</f>
        <v>0</v>
      </c>
      <c r="E28" s="449">
        <f>IF('入力② (2)'!E25="",'入力② (2)'!D25,'入力② (2)'!E25)</f>
        <v>0.102952697756258</v>
      </c>
      <c r="F28" s="211">
        <f t="shared" si="0"/>
        <v>0</v>
      </c>
      <c r="G28" s="195">
        <v>1.3548585226622669E-4</v>
      </c>
      <c r="H28" s="194">
        <v>0</v>
      </c>
      <c r="I28" s="194">
        <v>0</v>
      </c>
      <c r="J28" s="194">
        <v>0</v>
      </c>
      <c r="K28" s="194">
        <v>0</v>
      </c>
      <c r="L28" s="194">
        <v>0</v>
      </c>
      <c r="M28" s="194">
        <v>0</v>
      </c>
      <c r="N28" s="194">
        <v>0</v>
      </c>
      <c r="O28" s="194">
        <v>0</v>
      </c>
      <c r="P28" s="194">
        <v>0</v>
      </c>
      <c r="Q28" s="194">
        <v>0</v>
      </c>
      <c r="R28" s="194">
        <v>2.2123942752085736E-5</v>
      </c>
      <c r="S28" s="194">
        <v>2.0493868637661682E-3</v>
      </c>
      <c r="T28" s="194">
        <v>5.1673403579536878E-3</v>
      </c>
      <c r="U28" s="194">
        <v>3.328378140038802E-2</v>
      </c>
      <c r="V28" s="194">
        <v>2.299299863191658E-5</v>
      </c>
      <c r="W28" s="194">
        <v>1.5284769400098679E-3</v>
      </c>
      <c r="X28" s="194">
        <v>2.2216682308775224E-3</v>
      </c>
      <c r="Y28" s="194">
        <v>6.0688644353093404E-4</v>
      </c>
      <c r="Z28" s="194">
        <v>7.4845319672676465E-5</v>
      </c>
      <c r="AA28" s="194">
        <v>1.6696483736656928E-4</v>
      </c>
      <c r="AB28" s="194">
        <v>0</v>
      </c>
      <c r="AC28" s="194">
        <v>7.412019330546414E-5</v>
      </c>
      <c r="AD28" s="194">
        <v>2.4029219530949635E-5</v>
      </c>
      <c r="AE28" s="194">
        <v>9.5875947754194316E-4</v>
      </c>
      <c r="AF28" s="194">
        <v>9.8975406590970284E-6</v>
      </c>
      <c r="AG28" s="194">
        <v>0</v>
      </c>
      <c r="AH28" s="194">
        <v>2.2862836219064478E-5</v>
      </c>
      <c r="AI28" s="194">
        <v>9.0307723568058159E-5</v>
      </c>
      <c r="AJ28" s="194">
        <v>2.0165004261422947E-3</v>
      </c>
      <c r="AK28" s="194">
        <v>0</v>
      </c>
      <c r="AL28" s="194">
        <v>9.404119125040385E-3</v>
      </c>
      <c r="AM28" s="194">
        <v>0</v>
      </c>
      <c r="AN28" s="194">
        <v>3.7685706715217785E-3</v>
      </c>
      <c r="AO28" s="194">
        <v>1.2317365478206397E-3</v>
      </c>
      <c r="AP28" s="194">
        <v>2.4712888132709485E-2</v>
      </c>
      <c r="AQ28" s="194">
        <v>0</v>
      </c>
      <c r="AR28" s="201">
        <v>0</v>
      </c>
      <c r="AS28" s="209">
        <v>0.102952697756258</v>
      </c>
      <c r="AT28" s="201">
        <f t="shared" si="1"/>
        <v>0</v>
      </c>
      <c r="AU28" s="198">
        <v>3.2275001215346195E-5</v>
      </c>
      <c r="AV28" s="208">
        <v>2.6522642017184747E-5</v>
      </c>
      <c r="AW28" s="208">
        <v>2.3541270643184456E-5</v>
      </c>
      <c r="AX28" s="208">
        <v>1.94413529106043E-5</v>
      </c>
      <c r="AY28" s="208">
        <v>1.7710182072695772E-5</v>
      </c>
      <c r="AZ28" s="208">
        <v>1.562483883264551E-5</v>
      </c>
      <c r="BA28" s="208">
        <v>1.2065824069349099E-5</v>
      </c>
      <c r="BB28" s="208">
        <v>1.6740900505686944E-5</v>
      </c>
      <c r="BC28" s="208">
        <v>2.5423948125322489E-5</v>
      </c>
      <c r="BD28" s="208">
        <v>1.437132055110368E-5</v>
      </c>
      <c r="BE28" s="208">
        <v>1.3138485664154824E-5</v>
      </c>
      <c r="BF28" s="208">
        <v>1.7700435282129161E-5</v>
      </c>
      <c r="BG28" s="208">
        <v>2.3094817712362409E-4</v>
      </c>
      <c r="BH28" s="208">
        <v>5.6994090595509632E-4</v>
      </c>
      <c r="BI28" s="208">
        <v>1.0034568750684552</v>
      </c>
      <c r="BJ28" s="208">
        <v>2.0472214491743157E-5</v>
      </c>
      <c r="BK28" s="208">
        <v>1.8128200186121916E-4</v>
      </c>
      <c r="BL28" s="208">
        <v>2.4960561708695903E-4</v>
      </c>
      <c r="BM28" s="208">
        <v>8.0928455102314973E-5</v>
      </c>
      <c r="BN28" s="208">
        <v>3.3067775024779468E-5</v>
      </c>
      <c r="BO28" s="208">
        <v>5.2766191300468382E-5</v>
      </c>
      <c r="BP28" s="208">
        <v>2.4486020962501516E-5</v>
      </c>
      <c r="BQ28" s="208">
        <v>4.4762040558371937E-5</v>
      </c>
      <c r="BR28" s="208">
        <v>2.929835374532226E-5</v>
      </c>
      <c r="BS28" s="208">
        <v>1.3062884060195773E-4</v>
      </c>
      <c r="BT28" s="208">
        <v>4.3433167814627417E-5</v>
      </c>
      <c r="BU28" s="208">
        <v>7.8109451700330768E-6</v>
      </c>
      <c r="BV28" s="208">
        <v>5.1858609871478775E-5</v>
      </c>
      <c r="BW28" s="208">
        <v>6.0716127948395469E-5</v>
      </c>
      <c r="BX28" s="208">
        <v>2.3814677922147695E-4</v>
      </c>
      <c r="BY28" s="208">
        <v>3.1376278371796547E-5</v>
      </c>
      <c r="BZ28" s="208">
        <v>1.016075583778785E-3</v>
      </c>
      <c r="CA28" s="208">
        <v>4.1095920510786002E-5</v>
      </c>
      <c r="CB28" s="208">
        <v>4.2012951170041342E-4</v>
      </c>
      <c r="CC28" s="208">
        <v>1.5606099592422866E-4</v>
      </c>
      <c r="CD28" s="208">
        <v>2.5776766477517625E-3</v>
      </c>
      <c r="CE28" s="207">
        <v>8.6004900849111695E-5</v>
      </c>
      <c r="CF28" s="202">
        <v>0</v>
      </c>
      <c r="CG28" s="200">
        <f t="shared" si="2"/>
        <v>0</v>
      </c>
      <c r="CH28" s="195">
        <v>0.243096323918466</v>
      </c>
      <c r="CI28" s="201">
        <f t="shared" si="3"/>
        <v>0</v>
      </c>
      <c r="CJ28" s="206" t="s">
        <v>327</v>
      </c>
      <c r="CK28" s="205" t="s">
        <v>327</v>
      </c>
      <c r="CL28" s="198">
        <v>2.2813085051578801E-4</v>
      </c>
      <c r="CM28" s="197">
        <f t="shared" si="4"/>
        <v>0</v>
      </c>
      <c r="CN28" s="204">
        <f t="shared" si="5"/>
        <v>0</v>
      </c>
      <c r="CO28" s="203">
        <v>0</v>
      </c>
      <c r="CP28" s="202">
        <f t="shared" si="6"/>
        <v>0</v>
      </c>
      <c r="CQ28" s="195">
        <v>0.49168535362443</v>
      </c>
      <c r="CR28" s="201">
        <f t="shared" si="7"/>
        <v>0</v>
      </c>
      <c r="CS28" s="201">
        <f t="shared" si="8"/>
        <v>0</v>
      </c>
      <c r="CT28" s="201">
        <f t="shared" si="9"/>
        <v>0</v>
      </c>
      <c r="CU28" s="200">
        <f t="shared" si="10"/>
        <v>0</v>
      </c>
      <c r="CV28" s="195">
        <v>0.243096323918466</v>
      </c>
      <c r="CW28" s="201">
        <f t="shared" si="11"/>
        <v>0</v>
      </c>
      <c r="CX28" s="201">
        <f t="shared" si="12"/>
        <v>0</v>
      </c>
      <c r="CY28" s="201">
        <f t="shared" si="13"/>
        <v>0</v>
      </c>
      <c r="CZ28" s="200">
        <f t="shared" si="14"/>
        <v>0</v>
      </c>
      <c r="DA28" s="198">
        <v>3.4530978356723523E-2</v>
      </c>
      <c r="DB28" s="199">
        <f t="shared" si="15"/>
        <v>0</v>
      </c>
      <c r="DC28" s="198">
        <v>3.3731008591801254E-2</v>
      </c>
      <c r="DD28" s="197">
        <f t="shared" si="16"/>
        <v>0</v>
      </c>
    </row>
    <row r="29" spans="2:108" ht="15" customHeight="1">
      <c r="B29" s="72" t="s">
        <v>55</v>
      </c>
      <c r="C29" s="161" t="s">
        <v>11</v>
      </c>
      <c r="D29" s="450">
        <f>'用語定義（設備投資、生産増加）'!L36</f>
        <v>0</v>
      </c>
      <c r="E29" s="449">
        <f>IF('入力② (2)'!E26="",'入力② (2)'!D26,'入力② (2)'!E26)</f>
        <v>8.2256181461868999E-2</v>
      </c>
      <c r="F29" s="211">
        <f t="shared" si="0"/>
        <v>0</v>
      </c>
      <c r="G29" s="195">
        <v>0</v>
      </c>
      <c r="H29" s="194">
        <v>0</v>
      </c>
      <c r="I29" s="194">
        <v>0</v>
      </c>
      <c r="J29" s="194">
        <v>0</v>
      </c>
      <c r="K29" s="194">
        <v>5.8338121920841003E-6</v>
      </c>
      <c r="L29" s="194">
        <v>0</v>
      </c>
      <c r="M29" s="194">
        <v>0</v>
      </c>
      <c r="N29" s="194">
        <v>0</v>
      </c>
      <c r="O29" s="194">
        <v>0</v>
      </c>
      <c r="P29" s="194">
        <v>0</v>
      </c>
      <c r="Q29" s="194">
        <v>1.5208932713146856E-4</v>
      </c>
      <c r="R29" s="194">
        <v>6.292049318693183E-3</v>
      </c>
      <c r="S29" s="194">
        <v>4.045979218161311E-3</v>
      </c>
      <c r="T29" s="194">
        <v>7.7908907822510122E-3</v>
      </c>
      <c r="U29" s="194">
        <v>0.13696490211393586</v>
      </c>
      <c r="V29" s="194">
        <v>0.23626455744225883</v>
      </c>
      <c r="W29" s="194">
        <v>0.12743633358750445</v>
      </c>
      <c r="X29" s="194">
        <v>0.33979059127170341</v>
      </c>
      <c r="Y29" s="194">
        <v>1.0013626318260412E-2</v>
      </c>
      <c r="Z29" s="194">
        <v>1.3555319007384739E-3</v>
      </c>
      <c r="AA29" s="194">
        <v>2.2100659632096609E-4</v>
      </c>
      <c r="AB29" s="194">
        <v>6.0758730725811648E-6</v>
      </c>
      <c r="AC29" s="194">
        <v>1.4824038661092828E-5</v>
      </c>
      <c r="AD29" s="194">
        <v>0</v>
      </c>
      <c r="AE29" s="194">
        <v>2.4956862755972488E-5</v>
      </c>
      <c r="AF29" s="194">
        <v>4.3549178900026919E-5</v>
      </c>
      <c r="AG29" s="194">
        <v>0</v>
      </c>
      <c r="AH29" s="194">
        <v>1.2033071694244461E-6</v>
      </c>
      <c r="AI29" s="194">
        <v>9.5500417673221498E-4</v>
      </c>
      <c r="AJ29" s="194">
        <v>1.3828133251134129E-3</v>
      </c>
      <c r="AK29" s="194">
        <v>1.5017070342695181E-3</v>
      </c>
      <c r="AL29" s="194">
        <v>3.8738338791565273E-6</v>
      </c>
      <c r="AM29" s="194">
        <v>0</v>
      </c>
      <c r="AN29" s="194">
        <v>1.0980405531259592E-2</v>
      </c>
      <c r="AO29" s="194">
        <v>8.4510226265567045E-6</v>
      </c>
      <c r="AP29" s="194">
        <v>3.5942152275627394E-2</v>
      </c>
      <c r="AQ29" s="194">
        <v>0</v>
      </c>
      <c r="AR29" s="201">
        <v>0</v>
      </c>
      <c r="AS29" s="209">
        <v>8.2256181461868999E-2</v>
      </c>
      <c r="AT29" s="201">
        <f t="shared" si="1"/>
        <v>0</v>
      </c>
      <c r="AU29" s="198">
        <v>2.7992779592391431E-5</v>
      </c>
      <c r="AV29" s="208">
        <v>6.2826206789019865E-5</v>
      </c>
      <c r="AW29" s="208">
        <v>3.7398394975156514E-5</v>
      </c>
      <c r="AX29" s="208">
        <v>3.2299764021822388E-5</v>
      </c>
      <c r="AY29" s="208">
        <v>3.1442632856114757E-5</v>
      </c>
      <c r="AZ29" s="208">
        <v>3.0755295900558619E-5</v>
      </c>
      <c r="BA29" s="208">
        <v>2.2119238823604152E-5</v>
      </c>
      <c r="BB29" s="208">
        <v>3.0898582160145856E-5</v>
      </c>
      <c r="BC29" s="208">
        <v>5.2661771444772845E-5</v>
      </c>
      <c r="BD29" s="208">
        <v>2.6960901237363075E-5</v>
      </c>
      <c r="BE29" s="208">
        <v>3.5857496039606497E-5</v>
      </c>
      <c r="BF29" s="208">
        <v>5.8036960861692429E-4</v>
      </c>
      <c r="BG29" s="208">
        <v>4.0481675070604004E-4</v>
      </c>
      <c r="BH29" s="208">
        <v>7.5320587180698322E-4</v>
      </c>
      <c r="BI29" s="208">
        <v>1.1602875189126031E-2</v>
      </c>
      <c r="BJ29" s="208">
        <v>1.0198770285246155</v>
      </c>
      <c r="BK29" s="208">
        <v>1.0916913841635296E-2</v>
      </c>
      <c r="BL29" s="208">
        <v>2.8745104416035436E-2</v>
      </c>
      <c r="BM29" s="208">
        <v>9.5574923558736601E-4</v>
      </c>
      <c r="BN29" s="208">
        <v>1.6104932938601135E-4</v>
      </c>
      <c r="BO29" s="208">
        <v>1.2828744761157705E-4</v>
      </c>
      <c r="BP29" s="208">
        <v>5.5552340353123939E-5</v>
      </c>
      <c r="BQ29" s="208">
        <v>8.2909834672381628E-5</v>
      </c>
      <c r="BR29" s="208">
        <v>5.079326955938155E-5</v>
      </c>
      <c r="BS29" s="208">
        <v>7.1767950448867754E-5</v>
      </c>
      <c r="BT29" s="208">
        <v>9.3974783876529704E-5</v>
      </c>
      <c r="BU29" s="208">
        <v>1.7409461108854684E-5</v>
      </c>
      <c r="BV29" s="208">
        <v>9.9549972823346136E-5</v>
      </c>
      <c r="BW29" s="208">
        <v>1.969263459560985E-4</v>
      </c>
      <c r="BX29" s="208">
        <v>1.8617289705716474E-4</v>
      </c>
      <c r="BY29" s="208">
        <v>1.860558578809773E-4</v>
      </c>
      <c r="BZ29" s="208">
        <v>5.5792796642315202E-5</v>
      </c>
      <c r="CA29" s="208">
        <v>7.8526379493042934E-5</v>
      </c>
      <c r="CB29" s="208">
        <v>1.0095980243650419E-3</v>
      </c>
      <c r="CC29" s="208">
        <v>4.7884019425405618E-5</v>
      </c>
      <c r="CD29" s="208">
        <v>3.069761845290096E-3</v>
      </c>
      <c r="CE29" s="207">
        <v>9.9899681648387488E-5</v>
      </c>
      <c r="CF29" s="202">
        <v>0</v>
      </c>
      <c r="CG29" s="200">
        <f t="shared" si="2"/>
        <v>0</v>
      </c>
      <c r="CH29" s="195">
        <v>0.30711748272651002</v>
      </c>
      <c r="CI29" s="201">
        <f t="shared" si="3"/>
        <v>0</v>
      </c>
      <c r="CJ29" s="206" t="s">
        <v>327</v>
      </c>
      <c r="CK29" s="205" t="s">
        <v>327</v>
      </c>
      <c r="CL29" s="198">
        <v>4.3132829482201899E-4</v>
      </c>
      <c r="CM29" s="197">
        <f t="shared" si="4"/>
        <v>0</v>
      </c>
      <c r="CN29" s="204">
        <f t="shared" si="5"/>
        <v>0</v>
      </c>
      <c r="CO29" s="203">
        <v>0</v>
      </c>
      <c r="CP29" s="202">
        <f t="shared" si="6"/>
        <v>0</v>
      </c>
      <c r="CQ29" s="195">
        <v>0.43225687778071598</v>
      </c>
      <c r="CR29" s="201">
        <f t="shared" si="7"/>
        <v>0</v>
      </c>
      <c r="CS29" s="201">
        <f t="shared" si="8"/>
        <v>0</v>
      </c>
      <c r="CT29" s="201">
        <f t="shared" si="9"/>
        <v>0</v>
      </c>
      <c r="CU29" s="200">
        <f t="shared" si="10"/>
        <v>0</v>
      </c>
      <c r="CV29" s="195">
        <v>0.30711748272651002</v>
      </c>
      <c r="CW29" s="201">
        <f t="shared" si="11"/>
        <v>0</v>
      </c>
      <c r="CX29" s="201">
        <f t="shared" si="12"/>
        <v>0</v>
      </c>
      <c r="CY29" s="201">
        <f t="shared" si="13"/>
        <v>0</v>
      </c>
      <c r="CZ29" s="200">
        <f t="shared" si="14"/>
        <v>0</v>
      </c>
      <c r="DA29" s="198">
        <v>6.0479250734817913E-2</v>
      </c>
      <c r="DB29" s="199">
        <f t="shared" si="15"/>
        <v>0</v>
      </c>
      <c r="DC29" s="198">
        <v>5.9149488980605402E-2</v>
      </c>
      <c r="DD29" s="197">
        <f t="shared" si="16"/>
        <v>0</v>
      </c>
    </row>
    <row r="30" spans="2:108" ht="15" customHeight="1">
      <c r="B30" s="72" t="s">
        <v>56</v>
      </c>
      <c r="C30" s="161" t="s">
        <v>10</v>
      </c>
      <c r="D30" s="450">
        <f>'用語定義（設備投資、生産増加）'!L37</f>
        <v>0</v>
      </c>
      <c r="E30" s="449">
        <f>IF('入力② (2)'!E27="",'入力② (2)'!D27,'入力② (2)'!E27)</f>
        <v>0.13297245310616301</v>
      </c>
      <c r="F30" s="211">
        <f t="shared" si="0"/>
        <v>0</v>
      </c>
      <c r="G30" s="195">
        <v>1.1139947853000861E-4</v>
      </c>
      <c r="H30" s="194">
        <v>7.0887798792071912E-6</v>
      </c>
      <c r="I30" s="194">
        <v>0</v>
      </c>
      <c r="J30" s="194">
        <v>0</v>
      </c>
      <c r="K30" s="194">
        <v>9.9174807265429711E-5</v>
      </c>
      <c r="L30" s="194">
        <v>2.1568737409249537E-6</v>
      </c>
      <c r="M30" s="194">
        <v>0</v>
      </c>
      <c r="N30" s="194">
        <v>2.2769836797194757E-5</v>
      </c>
      <c r="O30" s="194">
        <v>6.1868608751756629E-5</v>
      </c>
      <c r="P30" s="194">
        <v>0</v>
      </c>
      <c r="Q30" s="194">
        <v>1.2674110594289046E-5</v>
      </c>
      <c r="R30" s="194">
        <v>8.7832052725780364E-4</v>
      </c>
      <c r="S30" s="194">
        <v>1.3174629838496797E-2</v>
      </c>
      <c r="T30" s="194">
        <v>2.1532483884108007E-2</v>
      </c>
      <c r="U30" s="194">
        <v>2.1492101085943207E-2</v>
      </c>
      <c r="V30" s="194">
        <v>1.1354709157728139E-2</v>
      </c>
      <c r="W30" s="194">
        <v>0.1249728289934479</v>
      </c>
      <c r="X30" s="194">
        <v>1.4180549038010323E-2</v>
      </c>
      <c r="Y30" s="194">
        <v>2.799120587191261E-2</v>
      </c>
      <c r="Z30" s="194">
        <v>8.1498236976914381E-4</v>
      </c>
      <c r="AA30" s="194">
        <v>7.1165737202185542E-3</v>
      </c>
      <c r="AB30" s="194">
        <v>4.8606984580649319E-6</v>
      </c>
      <c r="AC30" s="194">
        <v>1.3341634794983545E-4</v>
      </c>
      <c r="AD30" s="194">
        <v>0</v>
      </c>
      <c r="AE30" s="194">
        <v>2.0520087154910714E-4</v>
      </c>
      <c r="AF30" s="194">
        <v>1.9795081318194055E-6</v>
      </c>
      <c r="AG30" s="194">
        <v>5.5841822453717599E-6</v>
      </c>
      <c r="AH30" s="194">
        <v>1.3958363165323575E-4</v>
      </c>
      <c r="AI30" s="194">
        <v>1.5126543697649742E-4</v>
      </c>
      <c r="AJ30" s="194">
        <v>1.2771988082752657E-3</v>
      </c>
      <c r="AK30" s="194">
        <v>4.5225672077643219E-4</v>
      </c>
      <c r="AL30" s="194">
        <v>6.4305642393998349E-5</v>
      </c>
      <c r="AM30" s="194">
        <v>0</v>
      </c>
      <c r="AN30" s="194">
        <v>7.7876798039766097E-3</v>
      </c>
      <c r="AO30" s="194">
        <v>1.7007683035945368E-4</v>
      </c>
      <c r="AP30" s="194">
        <v>0</v>
      </c>
      <c r="AQ30" s="194">
        <v>1.1787919944648028E-3</v>
      </c>
      <c r="AR30" s="201">
        <v>0</v>
      </c>
      <c r="AS30" s="209">
        <v>0.13297245310616301</v>
      </c>
      <c r="AT30" s="201">
        <f t="shared" si="1"/>
        <v>0</v>
      </c>
      <c r="AU30" s="198">
        <v>5.3269695705367014E-5</v>
      </c>
      <c r="AV30" s="208">
        <v>7.5062938021300141E-5</v>
      </c>
      <c r="AW30" s="208">
        <v>4.5344230753991691E-5</v>
      </c>
      <c r="AX30" s="208">
        <v>3.6945635309183522E-5</v>
      </c>
      <c r="AY30" s="208">
        <v>5.4544349246215977E-5</v>
      </c>
      <c r="AZ30" s="208">
        <v>3.9786508735351461E-5</v>
      </c>
      <c r="BA30" s="208">
        <v>2.9940404948506512E-5</v>
      </c>
      <c r="BB30" s="208">
        <v>4.5389054681303365E-5</v>
      </c>
      <c r="BC30" s="208">
        <v>7.8662799114750595E-5</v>
      </c>
      <c r="BD30" s="208">
        <v>4.2576108036425523E-5</v>
      </c>
      <c r="BE30" s="208">
        <v>3.2653670843549209E-5</v>
      </c>
      <c r="BF30" s="208">
        <v>1.6204998584011865E-4</v>
      </c>
      <c r="BG30" s="208">
        <v>1.8348547073184244E-3</v>
      </c>
      <c r="BH30" s="208">
        <v>3.0592688119635749E-3</v>
      </c>
      <c r="BI30" s="208">
        <v>2.9771478545538655E-3</v>
      </c>
      <c r="BJ30" s="208">
        <v>1.6111713238583882E-3</v>
      </c>
      <c r="BK30" s="208">
        <v>1.0169619608267755</v>
      </c>
      <c r="BL30" s="208">
        <v>2.0146505598909502E-3</v>
      </c>
      <c r="BM30" s="208">
        <v>3.9712389704070518E-3</v>
      </c>
      <c r="BN30" s="208">
        <v>1.6289604533267335E-4</v>
      </c>
      <c r="BO30" s="208">
        <v>1.0496396769556088E-3</v>
      </c>
      <c r="BP30" s="208">
        <v>8.5825366541955072E-5</v>
      </c>
      <c r="BQ30" s="208">
        <v>1.5059691153974114E-4</v>
      </c>
      <c r="BR30" s="208">
        <v>5.6750653693986897E-5</v>
      </c>
      <c r="BS30" s="208">
        <v>1.0271161189178644E-4</v>
      </c>
      <c r="BT30" s="208">
        <v>9.2798265613892346E-5</v>
      </c>
      <c r="BU30" s="208">
        <v>3.2955619195848287E-5</v>
      </c>
      <c r="BV30" s="208">
        <v>1.4085845334613705E-4</v>
      </c>
      <c r="BW30" s="208">
        <v>1.4370774491242322E-4</v>
      </c>
      <c r="BX30" s="208">
        <v>2.4791727224883709E-4</v>
      </c>
      <c r="BY30" s="208">
        <v>1.2598169089557493E-4</v>
      </c>
      <c r="BZ30" s="208">
        <v>5.8504316683721653E-5</v>
      </c>
      <c r="CA30" s="208">
        <v>7.2406645438508559E-5</v>
      </c>
      <c r="CB30" s="208">
        <v>1.1555132268134104E-3</v>
      </c>
      <c r="CC30" s="208">
        <v>7.3609340951398495E-5</v>
      </c>
      <c r="CD30" s="208">
        <v>4.5904976243957669E-5</v>
      </c>
      <c r="CE30" s="207">
        <v>2.7893983105013314E-4</v>
      </c>
      <c r="CF30" s="202">
        <v>0</v>
      </c>
      <c r="CG30" s="200">
        <f t="shared" si="2"/>
        <v>0</v>
      </c>
      <c r="CH30" s="195">
        <v>0.15582184100389501</v>
      </c>
      <c r="CI30" s="201">
        <f t="shared" si="3"/>
        <v>0</v>
      </c>
      <c r="CJ30" s="206" t="s">
        <v>327</v>
      </c>
      <c r="CK30" s="205" t="s">
        <v>327</v>
      </c>
      <c r="CL30" s="198">
        <v>1.0106078882229501E-2</v>
      </c>
      <c r="CM30" s="197">
        <f t="shared" si="4"/>
        <v>0</v>
      </c>
      <c r="CN30" s="204">
        <f t="shared" si="5"/>
        <v>0</v>
      </c>
      <c r="CO30" s="203">
        <v>0</v>
      </c>
      <c r="CP30" s="202">
        <f t="shared" si="6"/>
        <v>0</v>
      </c>
      <c r="CQ30" s="195">
        <v>0.29220476760594999</v>
      </c>
      <c r="CR30" s="201">
        <f t="shared" si="7"/>
        <v>0</v>
      </c>
      <c r="CS30" s="201">
        <f t="shared" si="8"/>
        <v>0</v>
      </c>
      <c r="CT30" s="201">
        <f t="shared" si="9"/>
        <v>0</v>
      </c>
      <c r="CU30" s="200">
        <f t="shared" si="10"/>
        <v>0</v>
      </c>
      <c r="CV30" s="195">
        <v>0.15582184100389501</v>
      </c>
      <c r="CW30" s="201">
        <f t="shared" si="11"/>
        <v>0</v>
      </c>
      <c r="CX30" s="201">
        <f t="shared" si="12"/>
        <v>0</v>
      </c>
      <c r="CY30" s="201">
        <f t="shared" si="13"/>
        <v>0</v>
      </c>
      <c r="CZ30" s="200">
        <f t="shared" si="14"/>
        <v>0</v>
      </c>
      <c r="DA30" s="198">
        <v>3.6679996273690528E-2</v>
      </c>
      <c r="DB30" s="199">
        <f t="shared" si="15"/>
        <v>0</v>
      </c>
      <c r="DC30" s="198">
        <v>3.4771987813587917E-2</v>
      </c>
      <c r="DD30" s="197">
        <f t="shared" si="16"/>
        <v>0</v>
      </c>
    </row>
    <row r="31" spans="2:108" ht="15" customHeight="1">
      <c r="B31" s="72" t="s">
        <v>57</v>
      </c>
      <c r="C31" s="161" t="s">
        <v>72</v>
      </c>
      <c r="D31" s="450">
        <f>'用語定義（設備投資、生産増加）'!L38</f>
        <v>0</v>
      </c>
      <c r="E31" s="449">
        <f>IF('入力② (2)'!E28="",'入力② (2)'!D28,'入力② (2)'!E28)</f>
        <v>0.116719764628053</v>
      </c>
      <c r="F31" s="211">
        <f t="shared" si="0"/>
        <v>0</v>
      </c>
      <c r="G31" s="195">
        <v>3.0107967170272599E-6</v>
      </c>
      <c r="H31" s="194">
        <v>0</v>
      </c>
      <c r="I31" s="194">
        <v>1.1820656992115622E-5</v>
      </c>
      <c r="J31" s="194">
        <v>0</v>
      </c>
      <c r="K31" s="194">
        <v>0</v>
      </c>
      <c r="L31" s="194">
        <v>1.0784368704624769E-5</v>
      </c>
      <c r="M31" s="194">
        <v>0</v>
      </c>
      <c r="N31" s="194">
        <v>0</v>
      </c>
      <c r="O31" s="194">
        <v>8.8383726788223751E-6</v>
      </c>
      <c r="P31" s="194">
        <v>0</v>
      </c>
      <c r="Q31" s="194">
        <v>0</v>
      </c>
      <c r="R31" s="194">
        <v>4.6460279779380042E-5</v>
      </c>
      <c r="S31" s="194">
        <v>4.2715557582011471E-4</v>
      </c>
      <c r="T31" s="194">
        <v>2.2218993821410563E-4</v>
      </c>
      <c r="U31" s="194">
        <v>3.7793847161682075E-5</v>
      </c>
      <c r="V31" s="194">
        <v>4.2153830825180397E-5</v>
      </c>
      <c r="W31" s="194">
        <v>2.7602292370381361E-5</v>
      </c>
      <c r="X31" s="194">
        <v>5.1677616142656028E-2</v>
      </c>
      <c r="Y31" s="194">
        <v>2.6966369330478296E-3</v>
      </c>
      <c r="Z31" s="194">
        <v>3.3264586521189539E-5</v>
      </c>
      <c r="AA31" s="194">
        <v>1.726109912871779E-3</v>
      </c>
      <c r="AB31" s="194">
        <v>1.4582095374194796E-5</v>
      </c>
      <c r="AC31" s="194">
        <v>1.4824038661092828E-5</v>
      </c>
      <c r="AD31" s="194">
        <v>1.2014609765474818E-5</v>
      </c>
      <c r="AE31" s="194">
        <v>2.9324313738267674E-4</v>
      </c>
      <c r="AF31" s="194">
        <v>1.405450773591778E-4</v>
      </c>
      <c r="AG31" s="194">
        <v>3.1411025130216147E-5</v>
      </c>
      <c r="AH31" s="194">
        <v>1.1070425958704904E-4</v>
      </c>
      <c r="AI31" s="194">
        <v>1.8061544713611632E-4</v>
      </c>
      <c r="AJ31" s="194">
        <v>1.0180748192886494E-3</v>
      </c>
      <c r="AK31" s="194">
        <v>1.1004466202868676E-4</v>
      </c>
      <c r="AL31" s="194">
        <v>2.5567303602433078E-5</v>
      </c>
      <c r="AM31" s="194">
        <v>7.4795114810501239E-5</v>
      </c>
      <c r="AN31" s="194">
        <v>1.0506874722899216E-3</v>
      </c>
      <c r="AO31" s="194">
        <v>1.6268218556121658E-4</v>
      </c>
      <c r="AP31" s="194">
        <v>0</v>
      </c>
      <c r="AQ31" s="194">
        <v>0</v>
      </c>
      <c r="AR31" s="201">
        <v>0</v>
      </c>
      <c r="AS31" s="209">
        <v>0.116719764628053</v>
      </c>
      <c r="AT31" s="201">
        <f t="shared" si="1"/>
        <v>0</v>
      </c>
      <c r="AU31" s="198">
        <v>7.5514674543490863E-6</v>
      </c>
      <c r="AV31" s="208">
        <v>1.1066600315046944E-5</v>
      </c>
      <c r="AW31" s="208">
        <v>9.3604812965607861E-6</v>
      </c>
      <c r="AX31" s="208">
        <v>6.9782663362887752E-6</v>
      </c>
      <c r="AY31" s="208">
        <v>7.9642824658762915E-6</v>
      </c>
      <c r="AZ31" s="208">
        <v>8.411525242375492E-6</v>
      </c>
      <c r="BA31" s="208">
        <v>5.308235751744398E-6</v>
      </c>
      <c r="BB31" s="208">
        <v>6.9928675554330775E-6</v>
      </c>
      <c r="BC31" s="208">
        <v>1.239468331319736E-5</v>
      </c>
      <c r="BD31" s="208">
        <v>7.9228436499080863E-6</v>
      </c>
      <c r="BE31" s="208">
        <v>5.8057083631401011E-6</v>
      </c>
      <c r="BF31" s="208">
        <v>1.2333284534228024E-5</v>
      </c>
      <c r="BG31" s="208">
        <v>5.6958308610545267E-5</v>
      </c>
      <c r="BH31" s="208">
        <v>3.2648385513749216E-5</v>
      </c>
      <c r="BI31" s="208">
        <v>1.1291305799378872E-5</v>
      </c>
      <c r="BJ31" s="208">
        <v>1.2037530966799325E-5</v>
      </c>
      <c r="BK31" s="208">
        <v>1.0731156448285492E-5</v>
      </c>
      <c r="BL31" s="208">
        <v>1.0060750908771607</v>
      </c>
      <c r="BM31" s="208">
        <v>3.3468000213753978E-4</v>
      </c>
      <c r="BN31" s="208">
        <v>1.3184133388077147E-5</v>
      </c>
      <c r="BO31" s="208">
        <v>2.1491258905297802E-4</v>
      </c>
      <c r="BP31" s="208">
        <v>1.556355381079542E-5</v>
      </c>
      <c r="BQ31" s="208">
        <v>2.2860041395240251E-5</v>
      </c>
      <c r="BR31" s="208">
        <v>1.0374575013003256E-5</v>
      </c>
      <c r="BS31" s="208">
        <v>4.5579917144700773E-5</v>
      </c>
      <c r="BT31" s="208">
        <v>2.9948217138472613E-5</v>
      </c>
      <c r="BU31" s="208">
        <v>1.0303529409443121E-5</v>
      </c>
      <c r="BV31" s="208">
        <v>3.0730666557768804E-5</v>
      </c>
      <c r="BW31" s="208">
        <v>3.9702535063330211E-5</v>
      </c>
      <c r="BX31" s="208">
        <v>1.3060401116018881E-4</v>
      </c>
      <c r="BY31" s="208">
        <v>2.2838863482305969E-5</v>
      </c>
      <c r="BZ31" s="208">
        <v>1.0992047881758248E-5</v>
      </c>
      <c r="CA31" s="208">
        <v>2.0326608741208627E-5</v>
      </c>
      <c r="CB31" s="208">
        <v>1.3479770647559285E-4</v>
      </c>
      <c r="CC31" s="208">
        <v>2.8644639276812841E-5</v>
      </c>
      <c r="CD31" s="208">
        <v>9.3634008526629169E-6</v>
      </c>
      <c r="CE31" s="207">
        <v>4.3187923163361969E-5</v>
      </c>
      <c r="CF31" s="202">
        <v>0</v>
      </c>
      <c r="CG31" s="200">
        <f t="shared" si="2"/>
        <v>0</v>
      </c>
      <c r="CH31" s="195">
        <v>0.182939347724073</v>
      </c>
      <c r="CI31" s="201">
        <f t="shared" si="3"/>
        <v>0</v>
      </c>
      <c r="CJ31" s="206" t="s">
        <v>327</v>
      </c>
      <c r="CK31" s="205" t="s">
        <v>327</v>
      </c>
      <c r="CL31" s="198">
        <v>8.7963879151117703E-3</v>
      </c>
      <c r="CM31" s="197">
        <f t="shared" si="4"/>
        <v>0</v>
      </c>
      <c r="CN31" s="204">
        <f t="shared" si="5"/>
        <v>0</v>
      </c>
      <c r="CO31" s="203">
        <v>0</v>
      </c>
      <c r="CP31" s="202">
        <f t="shared" si="6"/>
        <v>0</v>
      </c>
      <c r="CQ31" s="195">
        <v>0.311656792585641</v>
      </c>
      <c r="CR31" s="201">
        <f t="shared" si="7"/>
        <v>0</v>
      </c>
      <c r="CS31" s="201">
        <f t="shared" si="8"/>
        <v>0</v>
      </c>
      <c r="CT31" s="201">
        <f t="shared" si="9"/>
        <v>0</v>
      </c>
      <c r="CU31" s="200">
        <f t="shared" si="10"/>
        <v>0</v>
      </c>
      <c r="CV31" s="195">
        <v>0.182939347724073</v>
      </c>
      <c r="CW31" s="201">
        <f t="shared" si="11"/>
        <v>0</v>
      </c>
      <c r="CX31" s="201">
        <f t="shared" si="12"/>
        <v>0</v>
      </c>
      <c r="CY31" s="201">
        <f t="shared" si="13"/>
        <v>0</v>
      </c>
      <c r="CZ31" s="200">
        <f t="shared" si="14"/>
        <v>0</v>
      </c>
      <c r="DA31" s="198">
        <v>1.7634033317691224E-2</v>
      </c>
      <c r="DB31" s="199">
        <f t="shared" si="15"/>
        <v>0</v>
      </c>
      <c r="DC31" s="198">
        <v>1.7472724073205069E-2</v>
      </c>
      <c r="DD31" s="197">
        <f t="shared" si="16"/>
        <v>0</v>
      </c>
    </row>
    <row r="32" spans="2:108" ht="15" customHeight="1">
      <c r="B32" s="72" t="s">
        <v>58</v>
      </c>
      <c r="C32" s="161" t="s">
        <v>12</v>
      </c>
      <c r="D32" s="450">
        <f>'用語定義（設備投資、生産増加）'!L39</f>
        <v>0</v>
      </c>
      <c r="E32" s="449">
        <f>IF('入力② (2)'!E29="",'入力② (2)'!D29,'入力② (2)'!E29)</f>
        <v>0.117608690762691</v>
      </c>
      <c r="F32" s="211">
        <f t="shared" si="0"/>
        <v>0</v>
      </c>
      <c r="G32" s="195">
        <v>2.4236913572069441E-3</v>
      </c>
      <c r="H32" s="194">
        <v>7.0887798792071912E-6</v>
      </c>
      <c r="I32" s="194">
        <v>0</v>
      </c>
      <c r="J32" s="194">
        <v>0</v>
      </c>
      <c r="K32" s="194">
        <v>0</v>
      </c>
      <c r="L32" s="194">
        <v>0</v>
      </c>
      <c r="M32" s="194">
        <v>0</v>
      </c>
      <c r="N32" s="194">
        <v>0</v>
      </c>
      <c r="O32" s="194">
        <v>0</v>
      </c>
      <c r="P32" s="194">
        <v>0</v>
      </c>
      <c r="Q32" s="194">
        <v>0</v>
      </c>
      <c r="R32" s="194">
        <v>0</v>
      </c>
      <c r="S32" s="194">
        <v>0</v>
      </c>
      <c r="T32" s="194">
        <v>2.706159503889748E-4</v>
      </c>
      <c r="U32" s="194">
        <v>0</v>
      </c>
      <c r="V32" s="194">
        <v>0</v>
      </c>
      <c r="W32" s="194">
        <v>0</v>
      </c>
      <c r="X32" s="194">
        <v>0</v>
      </c>
      <c r="Y32" s="194">
        <v>0.32811945357318706</v>
      </c>
      <c r="Z32" s="194">
        <v>0</v>
      </c>
      <c r="AA32" s="194">
        <v>0</v>
      </c>
      <c r="AB32" s="194">
        <v>0</v>
      </c>
      <c r="AC32" s="194">
        <v>0</v>
      </c>
      <c r="AD32" s="194">
        <v>0</v>
      </c>
      <c r="AE32" s="194">
        <v>0</v>
      </c>
      <c r="AF32" s="194">
        <v>0</v>
      </c>
      <c r="AG32" s="194">
        <v>0</v>
      </c>
      <c r="AH32" s="194">
        <v>5.6206477883815878E-3</v>
      </c>
      <c r="AI32" s="194">
        <v>0</v>
      </c>
      <c r="AJ32" s="194">
        <v>3.4336998730169648E-3</v>
      </c>
      <c r="AK32" s="194">
        <v>5.2338314867302241E-5</v>
      </c>
      <c r="AL32" s="194">
        <v>0</v>
      </c>
      <c r="AM32" s="194">
        <v>0</v>
      </c>
      <c r="AN32" s="194">
        <v>5.1996568541289E-2</v>
      </c>
      <c r="AO32" s="194">
        <v>2.0071178738072172E-5</v>
      </c>
      <c r="AP32" s="194">
        <v>0</v>
      </c>
      <c r="AQ32" s="194">
        <v>0</v>
      </c>
      <c r="AR32" s="201">
        <v>0</v>
      </c>
      <c r="AS32" s="209">
        <v>0.117608690762691</v>
      </c>
      <c r="AT32" s="201">
        <f t="shared" si="1"/>
        <v>0</v>
      </c>
      <c r="AU32" s="198">
        <v>5.0832247530558608E-4</v>
      </c>
      <c r="AV32" s="208">
        <v>4.0628881400426968E-4</v>
      </c>
      <c r="AW32" s="208">
        <v>2.706918637558071E-4</v>
      </c>
      <c r="AX32" s="208">
        <v>1.8305999507462373E-4</v>
      </c>
      <c r="AY32" s="208">
        <v>1.7359964795011777E-4</v>
      </c>
      <c r="AZ32" s="208">
        <v>1.7652661225300164E-4</v>
      </c>
      <c r="BA32" s="208">
        <v>1.5719590912008092E-4</v>
      </c>
      <c r="BB32" s="208">
        <v>1.9171980999828001E-4</v>
      </c>
      <c r="BC32" s="208">
        <v>3.3426355287349959E-4</v>
      </c>
      <c r="BD32" s="208">
        <v>1.6518421162643184E-4</v>
      </c>
      <c r="BE32" s="208">
        <v>1.4043999794924569E-4</v>
      </c>
      <c r="BF32" s="208">
        <v>1.7604736379033006E-4</v>
      </c>
      <c r="BG32" s="208">
        <v>1.9483383313607288E-4</v>
      </c>
      <c r="BH32" s="208">
        <v>1.9689762084068859E-4</v>
      </c>
      <c r="BI32" s="208">
        <v>2.0404213710925923E-4</v>
      </c>
      <c r="BJ32" s="208">
        <v>1.9961953951924035E-4</v>
      </c>
      <c r="BK32" s="208">
        <v>2.179395169630953E-4</v>
      </c>
      <c r="BL32" s="208">
        <v>2.0147450161858146E-4</v>
      </c>
      <c r="BM32" s="208">
        <v>1.0402860760478159</v>
      </c>
      <c r="BN32" s="208">
        <v>2.8996393212452119E-4</v>
      </c>
      <c r="BO32" s="208">
        <v>4.5470548313182038E-4</v>
      </c>
      <c r="BP32" s="208">
        <v>3.628329014245626E-4</v>
      </c>
      <c r="BQ32" s="208">
        <v>4.9552999116659279E-4</v>
      </c>
      <c r="BR32" s="208">
        <v>2.9753238967334989E-4</v>
      </c>
      <c r="BS32" s="208">
        <v>4.0703673614166162E-4</v>
      </c>
      <c r="BT32" s="208">
        <v>5.0959896980010252E-4</v>
      </c>
      <c r="BU32" s="208">
        <v>9.7528583859097522E-5</v>
      </c>
      <c r="BV32" s="208">
        <v>1.3322668245220972E-3</v>
      </c>
      <c r="BW32" s="208">
        <v>6.5590369470730275E-4</v>
      </c>
      <c r="BX32" s="208">
        <v>7.6946586693484606E-4</v>
      </c>
      <c r="BY32" s="208">
        <v>3.1859159773624891E-4</v>
      </c>
      <c r="BZ32" s="208">
        <v>2.3627393741800485E-4</v>
      </c>
      <c r="CA32" s="208">
        <v>3.8824317928196588E-4</v>
      </c>
      <c r="CB32" s="208">
        <v>6.7297287143657019E-3</v>
      </c>
      <c r="CC32" s="208">
        <v>2.6335802338940553E-4</v>
      </c>
      <c r="CD32" s="208">
        <v>1.4161654957227919E-4</v>
      </c>
      <c r="CE32" s="207">
        <v>5.5819061365425151E-4</v>
      </c>
      <c r="CF32" s="202">
        <v>0</v>
      </c>
      <c r="CG32" s="200">
        <f t="shared" si="2"/>
        <v>0</v>
      </c>
      <c r="CH32" s="195">
        <v>0.17549896371277099</v>
      </c>
      <c r="CI32" s="201">
        <f t="shared" si="3"/>
        <v>0</v>
      </c>
      <c r="CJ32" s="206" t="s">
        <v>327</v>
      </c>
      <c r="CK32" s="205" t="s">
        <v>327</v>
      </c>
      <c r="CL32" s="198">
        <v>2.67527595587219E-2</v>
      </c>
      <c r="CM32" s="197">
        <f t="shared" si="4"/>
        <v>0</v>
      </c>
      <c r="CN32" s="204">
        <f t="shared" si="5"/>
        <v>0</v>
      </c>
      <c r="CO32" s="203">
        <v>0</v>
      </c>
      <c r="CP32" s="202">
        <f t="shared" si="6"/>
        <v>0</v>
      </c>
      <c r="CQ32" s="195">
        <v>0.31165909012836202</v>
      </c>
      <c r="CR32" s="201">
        <f t="shared" si="7"/>
        <v>0</v>
      </c>
      <c r="CS32" s="201">
        <f t="shared" si="8"/>
        <v>0</v>
      </c>
      <c r="CT32" s="201">
        <f t="shared" si="9"/>
        <v>0</v>
      </c>
      <c r="CU32" s="200">
        <f t="shared" si="10"/>
        <v>0</v>
      </c>
      <c r="CV32" s="195">
        <v>0.17549896371277099</v>
      </c>
      <c r="CW32" s="201">
        <f t="shared" si="11"/>
        <v>0</v>
      </c>
      <c r="CX32" s="201">
        <f t="shared" si="12"/>
        <v>0</v>
      </c>
      <c r="CY32" s="201">
        <f t="shared" si="13"/>
        <v>0</v>
      </c>
      <c r="CZ32" s="200">
        <f t="shared" si="14"/>
        <v>0</v>
      </c>
      <c r="DA32" s="198">
        <v>4.9363914303053896E-2</v>
      </c>
      <c r="DB32" s="199">
        <f t="shared" si="15"/>
        <v>0</v>
      </c>
      <c r="DC32" s="198">
        <v>4.75375296286542E-2</v>
      </c>
      <c r="DD32" s="197">
        <f t="shared" si="16"/>
        <v>0</v>
      </c>
    </row>
    <row r="33" spans="2:108" ht="15" customHeight="1">
      <c r="B33" s="72" t="s">
        <v>59</v>
      </c>
      <c r="C33" s="161" t="s">
        <v>13</v>
      </c>
      <c r="D33" s="450">
        <f>'用語定義（設備投資、生産増加）'!L40</f>
        <v>0</v>
      </c>
      <c r="E33" s="449">
        <f>IF('入力② (2)'!E30="",'入力② (2)'!D30,'入力② (2)'!E30)</f>
        <v>0.30587325781584102</v>
      </c>
      <c r="F33" s="211">
        <f t="shared" si="0"/>
        <v>0</v>
      </c>
      <c r="G33" s="195">
        <v>3.8598413912289469E-3</v>
      </c>
      <c r="H33" s="194">
        <v>1.779283749681005E-3</v>
      </c>
      <c r="I33" s="194">
        <v>1.1506752878658329E-2</v>
      </c>
      <c r="J33" s="194">
        <v>1.876700760063808E-2</v>
      </c>
      <c r="K33" s="194">
        <v>1.2507693339828312E-2</v>
      </c>
      <c r="L33" s="194">
        <v>4.1800213099125599E-3</v>
      </c>
      <c r="M33" s="194">
        <v>2.0982473463342383E-3</v>
      </c>
      <c r="N33" s="194">
        <v>2.08344006694332E-3</v>
      </c>
      <c r="O33" s="194">
        <v>8.3345854361294991E-3</v>
      </c>
      <c r="P33" s="194">
        <v>1.1127555774817739E-2</v>
      </c>
      <c r="Q33" s="194">
        <v>3.0367168983916552E-2</v>
      </c>
      <c r="R33" s="194">
        <v>5.3694809059312079E-3</v>
      </c>
      <c r="S33" s="194">
        <v>1.0270931823090398E-3</v>
      </c>
      <c r="T33" s="194">
        <v>2.8884691967833733E-3</v>
      </c>
      <c r="U33" s="194">
        <v>7.3068104512585353E-3</v>
      </c>
      <c r="V33" s="194">
        <v>3.6137329516495562E-3</v>
      </c>
      <c r="W33" s="194">
        <v>5.2030321118168863E-3</v>
      </c>
      <c r="X33" s="194">
        <v>5.4331886438291881E-3</v>
      </c>
      <c r="Y33" s="194">
        <v>1.7519552049100548E-3</v>
      </c>
      <c r="Z33" s="194">
        <v>5.2641208169782447E-2</v>
      </c>
      <c r="AA33" s="194">
        <v>3.551430816062824E-3</v>
      </c>
      <c r="AB33" s="194">
        <v>8.2461749341071564E-3</v>
      </c>
      <c r="AC33" s="194">
        <v>2.8906875389131015E-3</v>
      </c>
      <c r="AD33" s="194">
        <v>3.688485198000769E-3</v>
      </c>
      <c r="AE33" s="194">
        <v>6.1775167782908572E-3</v>
      </c>
      <c r="AF33" s="194">
        <v>1.602015931081445E-2</v>
      </c>
      <c r="AG33" s="194">
        <v>3.420311625290203E-5</v>
      </c>
      <c r="AH33" s="194">
        <v>1.972220450686667E-3</v>
      </c>
      <c r="AI33" s="194">
        <v>1.8384394825367439E-2</v>
      </c>
      <c r="AJ33" s="194">
        <v>7.5182799079434402E-3</v>
      </c>
      <c r="AK33" s="194">
        <v>1.6820729193506828E-2</v>
      </c>
      <c r="AL33" s="194">
        <v>4.4587827949091625E-3</v>
      </c>
      <c r="AM33" s="194">
        <v>4.6672151641752771E-2</v>
      </c>
      <c r="AN33" s="194">
        <v>5.9499605172373083E-3</v>
      </c>
      <c r="AO33" s="194">
        <v>6.9657553999393643E-3</v>
      </c>
      <c r="AP33" s="194">
        <v>0.14687367077839217</v>
      </c>
      <c r="AQ33" s="194">
        <v>1.9731952950823874E-3</v>
      </c>
      <c r="AR33" s="201">
        <v>0</v>
      </c>
      <c r="AS33" s="209">
        <v>0.30587325781584102</v>
      </c>
      <c r="AT33" s="201">
        <f t="shared" si="1"/>
        <v>0</v>
      </c>
      <c r="AU33" s="198">
        <v>1.7521974942879765E-3</v>
      </c>
      <c r="AV33" s="208">
        <v>1.2240238217463555E-3</v>
      </c>
      <c r="AW33" s="208">
        <v>4.3438709028024592E-3</v>
      </c>
      <c r="AX33" s="208">
        <v>6.4229321314297422E-3</v>
      </c>
      <c r="AY33" s="208">
        <v>4.8294227116005865E-3</v>
      </c>
      <c r="AZ33" s="208">
        <v>1.8272643916637753E-3</v>
      </c>
      <c r="BA33" s="208">
        <v>9.6812541071553679E-4</v>
      </c>
      <c r="BB33" s="208">
        <v>1.0701445248877638E-3</v>
      </c>
      <c r="BC33" s="208">
        <v>3.4333070063480866E-3</v>
      </c>
      <c r="BD33" s="208">
        <v>4.4431039812964594E-3</v>
      </c>
      <c r="BE33" s="208">
        <v>1.0107997342012058E-2</v>
      </c>
      <c r="BF33" s="208">
        <v>2.3562695186084182E-3</v>
      </c>
      <c r="BG33" s="208">
        <v>8.5885719614622403E-4</v>
      </c>
      <c r="BH33" s="208">
        <v>1.394701510199487E-3</v>
      </c>
      <c r="BI33" s="208">
        <v>2.7742102408794063E-3</v>
      </c>
      <c r="BJ33" s="208">
        <v>1.6683187042665709E-3</v>
      </c>
      <c r="BK33" s="208">
        <v>2.2166668407590682E-3</v>
      </c>
      <c r="BL33" s="208">
        <v>2.2166558654937592E-3</v>
      </c>
      <c r="BM33" s="208">
        <v>1.0050352032275529E-3</v>
      </c>
      <c r="BN33" s="208">
        <v>1.0170403496793592</v>
      </c>
      <c r="BO33" s="208">
        <v>1.8628475631018947E-3</v>
      </c>
      <c r="BP33" s="208">
        <v>3.3007672762158913E-3</v>
      </c>
      <c r="BQ33" s="208">
        <v>1.7962447538299572E-3</v>
      </c>
      <c r="BR33" s="208">
        <v>1.8696651581826536E-3</v>
      </c>
      <c r="BS33" s="208">
        <v>2.5862658920994424E-3</v>
      </c>
      <c r="BT33" s="208">
        <v>5.9224415023592441E-3</v>
      </c>
      <c r="BU33" s="208">
        <v>4.8377661688022301E-4</v>
      </c>
      <c r="BV33" s="208">
        <v>1.3113305339062101E-3</v>
      </c>
      <c r="BW33" s="208">
        <v>7.0039373580358848E-3</v>
      </c>
      <c r="BX33" s="208">
        <v>2.902868882651627E-3</v>
      </c>
      <c r="BY33" s="208">
        <v>5.8788887776840843E-3</v>
      </c>
      <c r="BZ33" s="208">
        <v>1.9738895207034863E-3</v>
      </c>
      <c r="CA33" s="208">
        <v>1.5472297856946858E-2</v>
      </c>
      <c r="CB33" s="208">
        <v>2.3414809964703875E-3</v>
      </c>
      <c r="CC33" s="208">
        <v>3.0520408781794252E-3</v>
      </c>
      <c r="CD33" s="208">
        <v>4.6629308395799547E-2</v>
      </c>
      <c r="CE33" s="207">
        <v>2.0971617458756392E-3</v>
      </c>
      <c r="CF33" s="202">
        <v>0</v>
      </c>
      <c r="CG33" s="200">
        <f t="shared" si="2"/>
        <v>0</v>
      </c>
      <c r="CH33" s="195">
        <v>0.25523085623045699</v>
      </c>
      <c r="CI33" s="201">
        <f t="shared" si="3"/>
        <v>0</v>
      </c>
      <c r="CJ33" s="206" t="s">
        <v>327</v>
      </c>
      <c r="CK33" s="205" t="s">
        <v>327</v>
      </c>
      <c r="CL33" s="198">
        <v>8.9832902986668704E-3</v>
      </c>
      <c r="CM33" s="197">
        <f t="shared" si="4"/>
        <v>0</v>
      </c>
      <c r="CN33" s="204">
        <f t="shared" si="5"/>
        <v>0</v>
      </c>
      <c r="CO33" s="203">
        <v>0</v>
      </c>
      <c r="CP33" s="202">
        <f t="shared" si="6"/>
        <v>0</v>
      </c>
      <c r="CQ33" s="195">
        <v>0.46136318275563798</v>
      </c>
      <c r="CR33" s="201">
        <f t="shared" si="7"/>
        <v>0</v>
      </c>
      <c r="CS33" s="201">
        <f t="shared" si="8"/>
        <v>0</v>
      </c>
      <c r="CT33" s="201">
        <f t="shared" si="9"/>
        <v>0</v>
      </c>
      <c r="CU33" s="200">
        <f t="shared" si="10"/>
        <v>0</v>
      </c>
      <c r="CV33" s="195">
        <v>0.25523085623045699</v>
      </c>
      <c r="CW33" s="201">
        <f t="shared" si="11"/>
        <v>0</v>
      </c>
      <c r="CX33" s="201">
        <f t="shared" si="12"/>
        <v>0</v>
      </c>
      <c r="CY33" s="201">
        <f t="shared" si="13"/>
        <v>0</v>
      </c>
      <c r="CZ33" s="200">
        <f t="shared" si="14"/>
        <v>0</v>
      </c>
      <c r="DA33" s="198">
        <v>0.12396048167121283</v>
      </c>
      <c r="DB33" s="199">
        <f t="shared" si="15"/>
        <v>0</v>
      </c>
      <c r="DC33" s="198">
        <v>0.10405162663828088</v>
      </c>
      <c r="DD33" s="197">
        <f t="shared" si="16"/>
        <v>0</v>
      </c>
    </row>
    <row r="34" spans="2:108" ht="15" customHeight="1">
      <c r="B34" s="72" t="s">
        <v>344</v>
      </c>
      <c r="C34" s="161" t="s">
        <v>14</v>
      </c>
      <c r="D34" s="450">
        <f>'用語定義（設備投資、生産増加）'!L41</f>
        <v>0</v>
      </c>
      <c r="E34" s="449">
        <f>IF('入力② (2)'!E31="",'入力② (2)'!D31,'入力② (2)'!E31)</f>
        <v>1</v>
      </c>
      <c r="F34" s="211">
        <f t="shared" si="0"/>
        <v>0</v>
      </c>
      <c r="G34" s="195">
        <v>3.9652192763249012E-3</v>
      </c>
      <c r="H34" s="194">
        <v>4.2249128080074855E-3</v>
      </c>
      <c r="I34" s="194">
        <v>7.9986445646649043E-4</v>
      </c>
      <c r="J34" s="194">
        <v>3.0730974946044853E-3</v>
      </c>
      <c r="K34" s="194">
        <v>7.2222594938001162E-3</v>
      </c>
      <c r="L34" s="194">
        <v>7.1349383349797466E-3</v>
      </c>
      <c r="M34" s="194">
        <v>3.3325104912367317E-3</v>
      </c>
      <c r="N34" s="194">
        <v>4.9410545849912623E-3</v>
      </c>
      <c r="O34" s="194">
        <v>1.0128775089930441E-2</v>
      </c>
      <c r="P34" s="194">
        <v>9.094397352907466E-3</v>
      </c>
      <c r="Q34" s="194">
        <v>4.4486128185954547E-3</v>
      </c>
      <c r="R34" s="194">
        <v>4.7323113546711383E-3</v>
      </c>
      <c r="S34" s="194">
        <v>3.0092870341484486E-3</v>
      </c>
      <c r="T34" s="194">
        <v>2.2076564373837418E-3</v>
      </c>
      <c r="U34" s="194">
        <v>2.8786313588147852E-3</v>
      </c>
      <c r="V34" s="194">
        <v>5.8632146511387283E-3</v>
      </c>
      <c r="W34" s="194">
        <v>2.7464280908529454E-3</v>
      </c>
      <c r="X34" s="194">
        <v>1.88438526513374E-3</v>
      </c>
      <c r="Y34" s="194">
        <v>1.3969838888825273E-3</v>
      </c>
      <c r="Z34" s="194">
        <v>2.461579402568026E-3</v>
      </c>
      <c r="AA34" s="194">
        <v>9.469406718277891E-4</v>
      </c>
      <c r="AB34" s="194">
        <v>2.1766207695214763E-2</v>
      </c>
      <c r="AC34" s="194">
        <v>4.0439977467461238E-2</v>
      </c>
      <c r="AD34" s="194">
        <v>3.8086312956555173E-3</v>
      </c>
      <c r="AE34" s="194">
        <v>4.7064483680638123E-3</v>
      </c>
      <c r="AF34" s="194">
        <v>4.0302785563843093E-3</v>
      </c>
      <c r="AG34" s="194">
        <v>1.5028430467856749E-2</v>
      </c>
      <c r="AH34" s="194">
        <v>1.0917605948188001E-2</v>
      </c>
      <c r="AI34" s="194">
        <v>6.2876752534260496E-3</v>
      </c>
      <c r="AJ34" s="194">
        <v>1.2905848342466124E-2</v>
      </c>
      <c r="AK34" s="194">
        <v>8.4103645967534141E-3</v>
      </c>
      <c r="AL34" s="194">
        <v>3.5933683063055942E-3</v>
      </c>
      <c r="AM34" s="194">
        <v>2.7567342315870454E-3</v>
      </c>
      <c r="AN34" s="194">
        <v>1.6750660450864292E-3</v>
      </c>
      <c r="AO34" s="194">
        <v>3.6846458651787232E-3</v>
      </c>
      <c r="AP34" s="194">
        <v>0</v>
      </c>
      <c r="AQ34" s="194">
        <v>3.8438869384721833E-5</v>
      </c>
      <c r="AR34" s="201">
        <v>0</v>
      </c>
      <c r="AS34" s="209">
        <v>1</v>
      </c>
      <c r="AT34" s="201">
        <f t="shared" si="1"/>
        <v>0</v>
      </c>
      <c r="AU34" s="198">
        <v>5.8367356831086686E-3</v>
      </c>
      <c r="AV34" s="208">
        <v>7.1405172483077631E-3</v>
      </c>
      <c r="AW34" s="208">
        <v>2.9032577115882239E-3</v>
      </c>
      <c r="AX34" s="208">
        <v>4.9403419421655782E-3</v>
      </c>
      <c r="AY34" s="208">
        <v>1.0733222101037566E-2</v>
      </c>
      <c r="AZ34" s="208">
        <v>9.4240355185080914E-3</v>
      </c>
      <c r="BA34" s="208">
        <v>4.8820838780745087E-3</v>
      </c>
      <c r="BB34" s="208">
        <v>6.835223646059858E-3</v>
      </c>
      <c r="BC34" s="208">
        <v>1.4199534239872769E-2</v>
      </c>
      <c r="BD34" s="208">
        <v>1.3478162528430969E-2</v>
      </c>
      <c r="BE34" s="208">
        <v>6.1696724161699554E-3</v>
      </c>
      <c r="BF34" s="208">
        <v>6.9773671521739791E-3</v>
      </c>
      <c r="BG34" s="208">
        <v>4.6263028632245419E-3</v>
      </c>
      <c r="BH34" s="208">
        <v>3.5716568524468786E-3</v>
      </c>
      <c r="BI34" s="208">
        <v>4.3354660269055737E-3</v>
      </c>
      <c r="BJ34" s="208">
        <v>7.6950379653992415E-3</v>
      </c>
      <c r="BK34" s="208">
        <v>4.4732595821321925E-3</v>
      </c>
      <c r="BL34" s="208">
        <v>3.2490266331720581E-3</v>
      </c>
      <c r="BM34" s="208">
        <v>2.8221373057031244E-3</v>
      </c>
      <c r="BN34" s="208">
        <v>4.8997665933887191E-3</v>
      </c>
      <c r="BO34" s="208">
        <v>1.0030895052335731</v>
      </c>
      <c r="BP34" s="208">
        <v>2.5394389588549095E-2</v>
      </c>
      <c r="BQ34" s="208">
        <v>4.5961107104478427E-2</v>
      </c>
      <c r="BR34" s="208">
        <v>6.7001618977460672E-3</v>
      </c>
      <c r="BS34" s="208">
        <v>6.9230276622465128E-3</v>
      </c>
      <c r="BT34" s="208">
        <v>5.6331372447555456E-3</v>
      </c>
      <c r="BU34" s="208">
        <v>1.5861592977162737E-2</v>
      </c>
      <c r="BV34" s="208">
        <v>1.3191807076135539E-2</v>
      </c>
      <c r="BW34" s="208">
        <v>8.5724331839335359E-3</v>
      </c>
      <c r="BX34" s="208">
        <v>1.4237698945903333E-2</v>
      </c>
      <c r="BY34" s="208">
        <v>1.0235947525587322E-2</v>
      </c>
      <c r="BZ34" s="208">
        <v>5.3266199909162851E-3</v>
      </c>
      <c r="CA34" s="208">
        <v>4.6288034177717433E-3</v>
      </c>
      <c r="CB34" s="208">
        <v>2.6455575083995015E-3</v>
      </c>
      <c r="CC34" s="208">
        <v>6.669782552597937E-3</v>
      </c>
      <c r="CD34" s="208">
        <v>2.8989286259306583E-3</v>
      </c>
      <c r="CE34" s="207">
        <v>6.5573698844412125E-3</v>
      </c>
      <c r="CF34" s="202">
        <v>0</v>
      </c>
      <c r="CG34" s="200">
        <f t="shared" si="2"/>
        <v>0</v>
      </c>
      <c r="CH34" s="195">
        <v>0.35397513433813399</v>
      </c>
      <c r="CI34" s="201">
        <f t="shared" si="3"/>
        <v>0</v>
      </c>
      <c r="CJ34" s="206" t="s">
        <v>327</v>
      </c>
      <c r="CK34" s="205" t="s">
        <v>327</v>
      </c>
      <c r="CL34" s="198">
        <v>0</v>
      </c>
      <c r="CM34" s="197">
        <f t="shared" si="4"/>
        <v>0</v>
      </c>
      <c r="CN34" s="204">
        <f t="shared" si="5"/>
        <v>0</v>
      </c>
      <c r="CO34" s="203">
        <v>0</v>
      </c>
      <c r="CP34" s="202">
        <f t="shared" si="6"/>
        <v>0</v>
      </c>
      <c r="CQ34" s="195">
        <v>0.476428113974876</v>
      </c>
      <c r="CR34" s="201">
        <f t="shared" si="7"/>
        <v>0</v>
      </c>
      <c r="CS34" s="201">
        <f t="shared" si="8"/>
        <v>0</v>
      </c>
      <c r="CT34" s="201">
        <f t="shared" si="9"/>
        <v>0</v>
      </c>
      <c r="CU34" s="200">
        <f t="shared" si="10"/>
        <v>0</v>
      </c>
      <c r="CV34" s="195">
        <v>0.35397513433813399</v>
      </c>
      <c r="CW34" s="201">
        <f t="shared" si="11"/>
        <v>0</v>
      </c>
      <c r="CX34" s="201">
        <f t="shared" si="12"/>
        <v>0</v>
      </c>
      <c r="CY34" s="201">
        <f t="shared" si="13"/>
        <v>0</v>
      </c>
      <c r="CZ34" s="200">
        <f t="shared" si="14"/>
        <v>0</v>
      </c>
      <c r="DA34" s="198">
        <v>0.10576859480134411</v>
      </c>
      <c r="DB34" s="199">
        <f t="shared" si="15"/>
        <v>0</v>
      </c>
      <c r="DC34" s="198">
        <v>9.5278847410270512E-2</v>
      </c>
      <c r="DD34" s="197">
        <f t="shared" si="16"/>
        <v>0</v>
      </c>
    </row>
    <row r="35" spans="2:108" ht="15" customHeight="1">
      <c r="B35" s="72" t="s">
        <v>343</v>
      </c>
      <c r="C35" s="161" t="s">
        <v>15</v>
      </c>
      <c r="D35" s="450">
        <f>'用語定義（設備投資、生産増加）'!L42</f>
        <v>0</v>
      </c>
      <c r="E35" s="449">
        <f>IF('入力② (2)'!E32="",'入力② (2)'!D32,'入力② (2)'!E32)</f>
        <v>0.95356226970059299</v>
      </c>
      <c r="F35" s="211">
        <f t="shared" si="0"/>
        <v>0</v>
      </c>
      <c r="G35" s="195">
        <v>1.162468612444225E-2</v>
      </c>
      <c r="H35" s="194">
        <v>4.7154563756486231E-2</v>
      </c>
      <c r="I35" s="194">
        <v>1.4029806443308786E-2</v>
      </c>
      <c r="J35" s="194">
        <v>3.2420005630102278E-2</v>
      </c>
      <c r="K35" s="194">
        <v>6.6607550703120216E-2</v>
      </c>
      <c r="L35" s="194">
        <v>4.4397089083199247E-2</v>
      </c>
      <c r="M35" s="194">
        <v>1.444087879535917E-2</v>
      </c>
      <c r="N35" s="194">
        <v>3.2538096783191306E-2</v>
      </c>
      <c r="O35" s="194">
        <v>8.3884995094703166E-2</v>
      </c>
      <c r="P35" s="194">
        <v>9.2139949071374821E-2</v>
      </c>
      <c r="Q35" s="194">
        <v>2.8504074726556063E-2</v>
      </c>
      <c r="R35" s="194">
        <v>2.3373945517578577E-2</v>
      </c>
      <c r="S35" s="194">
        <v>1.4321710542103622E-2</v>
      </c>
      <c r="T35" s="194">
        <v>1.0545476298315629E-2</v>
      </c>
      <c r="U35" s="194">
        <v>1.1671999798432815E-2</v>
      </c>
      <c r="V35" s="194">
        <v>2.5399599155390518E-2</v>
      </c>
      <c r="W35" s="194">
        <v>1.2003546894569594E-2</v>
      </c>
      <c r="X35" s="194">
        <v>7.0902745190051615E-3</v>
      </c>
      <c r="Y35" s="194">
        <v>1.5275217276797471E-2</v>
      </c>
      <c r="Z35" s="194">
        <v>2.1447342159536958E-2</v>
      </c>
      <c r="AA35" s="194">
        <v>3.0618286118043333E-3</v>
      </c>
      <c r="AB35" s="194">
        <v>9.0706709100564206E-2</v>
      </c>
      <c r="AC35" s="194">
        <v>3.4317649500429898E-2</v>
      </c>
      <c r="AD35" s="194">
        <v>6.4338235294117641E-2</v>
      </c>
      <c r="AE35" s="194">
        <v>2.578945142735924E-2</v>
      </c>
      <c r="AF35" s="194">
        <v>5.419893264921532E-3</v>
      </c>
      <c r="AG35" s="194">
        <v>1.9488796036347441E-3</v>
      </c>
      <c r="AH35" s="194">
        <v>1.0034378485830456E-2</v>
      </c>
      <c r="AI35" s="194">
        <v>7.4300679565619853E-3</v>
      </c>
      <c r="AJ35" s="194">
        <v>1.1216016073055772E-2</v>
      </c>
      <c r="AK35" s="194">
        <v>2.1026582495920296E-2</v>
      </c>
      <c r="AL35" s="194">
        <v>1.4051945013252385E-2</v>
      </c>
      <c r="AM35" s="194">
        <v>5.0967528235155843E-3</v>
      </c>
      <c r="AN35" s="194">
        <v>4.7156322882425314E-3</v>
      </c>
      <c r="AO35" s="194">
        <v>4.1328669777347248E-2</v>
      </c>
      <c r="AP35" s="194">
        <v>0</v>
      </c>
      <c r="AQ35" s="194">
        <v>7.3802629218665912E-3</v>
      </c>
      <c r="AR35" s="201">
        <v>0</v>
      </c>
      <c r="AS35" s="209">
        <v>0.95356226970059299</v>
      </c>
      <c r="AT35" s="201">
        <f t="shared" si="1"/>
        <v>0</v>
      </c>
      <c r="AU35" s="198">
        <v>1.6673021952789861E-2</v>
      </c>
      <c r="AV35" s="208">
        <v>5.2385078377317811E-2</v>
      </c>
      <c r="AW35" s="208">
        <v>2.0361278881537302E-2</v>
      </c>
      <c r="AX35" s="208">
        <v>3.7406785222097734E-2</v>
      </c>
      <c r="AY35" s="208">
        <v>7.9059446479440354E-2</v>
      </c>
      <c r="AZ35" s="208">
        <v>5.0955111444274372E-2</v>
      </c>
      <c r="BA35" s="208">
        <v>2.0251152206369857E-2</v>
      </c>
      <c r="BB35" s="208">
        <v>3.845538220879674E-2</v>
      </c>
      <c r="BC35" s="208">
        <v>9.6004950551663262E-2</v>
      </c>
      <c r="BD35" s="208">
        <v>0.1098650968232746</v>
      </c>
      <c r="BE35" s="208">
        <v>3.3595625408974719E-2</v>
      </c>
      <c r="BF35" s="208">
        <v>3.2654415515052319E-2</v>
      </c>
      <c r="BG35" s="208">
        <v>2.0707516507136536E-2</v>
      </c>
      <c r="BH35" s="208">
        <v>1.5806772592430476E-2</v>
      </c>
      <c r="BI35" s="208">
        <v>1.6355372389132327E-2</v>
      </c>
      <c r="BJ35" s="208">
        <v>3.1851546569609097E-2</v>
      </c>
      <c r="BK35" s="208">
        <v>1.8642570228564345E-2</v>
      </c>
      <c r="BL35" s="208">
        <v>1.1201767368908254E-2</v>
      </c>
      <c r="BM35" s="208">
        <v>2.121827494886009E-2</v>
      </c>
      <c r="BN35" s="208">
        <v>2.8521939635062308E-2</v>
      </c>
      <c r="BO35" s="208">
        <v>1.1442037674653698E-2</v>
      </c>
      <c r="BP35" s="208">
        <v>1.1011074742629852</v>
      </c>
      <c r="BQ35" s="208">
        <v>4.1859970274159546E-2</v>
      </c>
      <c r="BR35" s="208">
        <v>6.9687314744742532E-2</v>
      </c>
      <c r="BS35" s="208">
        <v>2.9304998760871215E-2</v>
      </c>
      <c r="BT35" s="208">
        <v>8.0658412277658693E-3</v>
      </c>
      <c r="BU35" s="208">
        <v>2.9760151059646544E-3</v>
      </c>
      <c r="BV35" s="208">
        <v>1.383167100507332E-2</v>
      </c>
      <c r="BW35" s="208">
        <v>1.1702453933958041E-2</v>
      </c>
      <c r="BX35" s="208">
        <v>1.5077091732863595E-2</v>
      </c>
      <c r="BY35" s="208">
        <v>2.4831021967943987E-2</v>
      </c>
      <c r="BZ35" s="208">
        <v>1.8631670348094112E-2</v>
      </c>
      <c r="CA35" s="208">
        <v>8.8227716067715393E-3</v>
      </c>
      <c r="CB35" s="208">
        <v>6.9284244630254824E-3</v>
      </c>
      <c r="CC35" s="208">
        <v>4.9092652660365041E-2</v>
      </c>
      <c r="CD35" s="208">
        <v>1.4581506902936903E-2</v>
      </c>
      <c r="CE35" s="207">
        <v>1.5898941761411656E-2</v>
      </c>
      <c r="CF35" s="202">
        <v>0</v>
      </c>
      <c r="CG35" s="200">
        <f t="shared" si="2"/>
        <v>0</v>
      </c>
      <c r="CH35" s="195">
        <v>7.7495330691543698E-2</v>
      </c>
      <c r="CI35" s="201">
        <f t="shared" si="3"/>
        <v>0</v>
      </c>
      <c r="CJ35" s="206" t="s">
        <v>327</v>
      </c>
      <c r="CK35" s="205" t="s">
        <v>327</v>
      </c>
      <c r="CL35" s="198">
        <v>2.4450051515951102E-2</v>
      </c>
      <c r="CM35" s="197">
        <f t="shared" si="4"/>
        <v>0</v>
      </c>
      <c r="CN35" s="204">
        <f t="shared" si="5"/>
        <v>0</v>
      </c>
      <c r="CO35" s="203">
        <v>0</v>
      </c>
      <c r="CP35" s="202">
        <f t="shared" si="6"/>
        <v>0</v>
      </c>
      <c r="CQ35" s="195">
        <v>0.36182310217066599</v>
      </c>
      <c r="CR35" s="201">
        <f t="shared" si="7"/>
        <v>0</v>
      </c>
      <c r="CS35" s="201">
        <f t="shared" si="8"/>
        <v>0</v>
      </c>
      <c r="CT35" s="201">
        <f t="shared" si="9"/>
        <v>0</v>
      </c>
      <c r="CU35" s="200">
        <f t="shared" si="10"/>
        <v>0</v>
      </c>
      <c r="CV35" s="195">
        <v>7.7495330691543698E-2</v>
      </c>
      <c r="CW35" s="201">
        <f t="shared" si="11"/>
        <v>0</v>
      </c>
      <c r="CX35" s="201">
        <f t="shared" si="12"/>
        <v>0</v>
      </c>
      <c r="CY35" s="201">
        <f t="shared" si="13"/>
        <v>0</v>
      </c>
      <c r="CZ35" s="200">
        <f t="shared" si="14"/>
        <v>0</v>
      </c>
      <c r="DA35" s="198">
        <v>6.1196193587037487E-3</v>
      </c>
      <c r="DB35" s="199">
        <f t="shared" si="15"/>
        <v>0</v>
      </c>
      <c r="DC35" s="198">
        <v>6.1196193587037487E-3</v>
      </c>
      <c r="DD35" s="197">
        <f t="shared" si="16"/>
        <v>0</v>
      </c>
    </row>
    <row r="36" spans="2:108" ht="15" customHeight="1">
      <c r="B36" s="72" t="s">
        <v>342</v>
      </c>
      <c r="C36" s="161" t="s">
        <v>26</v>
      </c>
      <c r="D36" s="450">
        <f>'用語定義（設備投資、生産増加）'!L43</f>
        <v>0</v>
      </c>
      <c r="E36" s="449">
        <f>IF('入力② (2)'!E33="",'入力② (2)'!D33,'入力② (2)'!E33)</f>
        <v>0.99982200863258097</v>
      </c>
      <c r="F36" s="211">
        <f t="shared" si="0"/>
        <v>0</v>
      </c>
      <c r="G36" s="195">
        <v>3.9140357321354376E-4</v>
      </c>
      <c r="H36" s="194">
        <v>3.0623529078175065E-3</v>
      </c>
      <c r="I36" s="194">
        <v>1.249049422166884E-3</v>
      </c>
      <c r="J36" s="194">
        <v>1.5834662663038379E-3</v>
      </c>
      <c r="K36" s="194">
        <v>1.5780461979587491E-3</v>
      </c>
      <c r="L36" s="194">
        <v>1.9951082103555821E-3</v>
      </c>
      <c r="M36" s="194">
        <v>4.1142104830083108E-4</v>
      </c>
      <c r="N36" s="194">
        <v>7.3432723670953089E-4</v>
      </c>
      <c r="O36" s="194">
        <v>9.4570587663399415E-4</v>
      </c>
      <c r="P36" s="194">
        <v>5.0330637405131729E-4</v>
      </c>
      <c r="Q36" s="194">
        <v>5.8300908733729614E-4</v>
      </c>
      <c r="R36" s="194">
        <v>5.0885068329797195E-4</v>
      </c>
      <c r="S36" s="194">
        <v>7.4392263204626715E-4</v>
      </c>
      <c r="T36" s="194">
        <v>4.6147141013698863E-4</v>
      </c>
      <c r="U36" s="194">
        <v>3.5274257350903271E-4</v>
      </c>
      <c r="V36" s="194">
        <v>1.0768387692614266E-3</v>
      </c>
      <c r="W36" s="194">
        <v>7.2110988817621307E-4</v>
      </c>
      <c r="X36" s="194">
        <v>2.1996715157203192E-4</v>
      </c>
      <c r="Y36" s="194">
        <v>4.2367544171027468E-4</v>
      </c>
      <c r="Z36" s="194">
        <v>5.5718182422992478E-4</v>
      </c>
      <c r="AA36" s="194">
        <v>6.2672308518755713E-4</v>
      </c>
      <c r="AB36" s="194">
        <v>4.5447530582907114E-4</v>
      </c>
      <c r="AC36" s="194">
        <v>8.1932461679860055E-2</v>
      </c>
      <c r="AD36" s="194">
        <v>6.25961168781238E-3</v>
      </c>
      <c r="AE36" s="194">
        <v>1.7185572992237722E-3</v>
      </c>
      <c r="AF36" s="194">
        <v>9.8777455777788342E-4</v>
      </c>
      <c r="AG36" s="194">
        <v>1.7171360404518162E-4</v>
      </c>
      <c r="AH36" s="194">
        <v>2.8145354692837793E-3</v>
      </c>
      <c r="AI36" s="194">
        <v>2.1560969001873883E-3</v>
      </c>
      <c r="AJ36" s="194">
        <v>3.175803959807536E-3</v>
      </c>
      <c r="AK36" s="194">
        <v>7.3998325173924243E-3</v>
      </c>
      <c r="AL36" s="194">
        <v>4.2999556058637449E-3</v>
      </c>
      <c r="AM36" s="194">
        <v>1.8485078374595304E-3</v>
      </c>
      <c r="AN36" s="194">
        <v>6.138848152705159E-4</v>
      </c>
      <c r="AO36" s="194">
        <v>8.1034743210395607E-3</v>
      </c>
      <c r="AP36" s="194">
        <v>0</v>
      </c>
      <c r="AQ36" s="194">
        <v>1.3581733849268381E-3</v>
      </c>
      <c r="AR36" s="201">
        <v>0</v>
      </c>
      <c r="AS36" s="209">
        <v>0.99982200863258097</v>
      </c>
      <c r="AT36" s="201">
        <f t="shared" si="1"/>
        <v>0</v>
      </c>
      <c r="AU36" s="198">
        <v>8.5293548817848579E-4</v>
      </c>
      <c r="AV36" s="208">
        <v>3.8095724306504088E-3</v>
      </c>
      <c r="AW36" s="208">
        <v>1.8353113862718674E-3</v>
      </c>
      <c r="AX36" s="208">
        <v>2.0533356585972881E-3</v>
      </c>
      <c r="AY36" s="208">
        <v>2.2440508739988018E-3</v>
      </c>
      <c r="AZ36" s="208">
        <v>2.5431892191482858E-3</v>
      </c>
      <c r="BA36" s="208">
        <v>9.0545687033343446E-4</v>
      </c>
      <c r="BB36" s="208">
        <v>1.1071410676233289E-3</v>
      </c>
      <c r="BC36" s="208">
        <v>1.6526196584305986E-3</v>
      </c>
      <c r="BD36" s="208">
        <v>9.6747986583471462E-4</v>
      </c>
      <c r="BE36" s="208">
        <v>9.4424842836723379E-4</v>
      </c>
      <c r="BF36" s="208">
        <v>8.7541982005347717E-4</v>
      </c>
      <c r="BG36" s="208">
        <v>1.0843513246811382E-3</v>
      </c>
      <c r="BH36" s="208">
        <v>7.4929673005930575E-4</v>
      </c>
      <c r="BI36" s="208">
        <v>6.704953993695226E-4</v>
      </c>
      <c r="BJ36" s="208">
        <v>1.4569938120430131E-3</v>
      </c>
      <c r="BK36" s="208">
        <v>1.1208700307658802E-3</v>
      </c>
      <c r="BL36" s="208">
        <v>5.4445030259773922E-4</v>
      </c>
      <c r="BM36" s="208">
        <v>7.2452373494446339E-4</v>
      </c>
      <c r="BN36" s="208">
        <v>1.1274150121820226E-3</v>
      </c>
      <c r="BO36" s="208">
        <v>1.1602132662497748E-3</v>
      </c>
      <c r="BP36" s="208">
        <v>1.1679204776405543E-3</v>
      </c>
      <c r="BQ36" s="208">
        <v>1.089606605624466</v>
      </c>
      <c r="BR36" s="208">
        <v>7.2023731389016859E-3</v>
      </c>
      <c r="BS36" s="208">
        <v>2.2615552452964964E-3</v>
      </c>
      <c r="BT36" s="208">
        <v>1.4768114307396421E-3</v>
      </c>
      <c r="BU36" s="208">
        <v>3.344449350397836E-4</v>
      </c>
      <c r="BV36" s="208">
        <v>3.575359274946103E-3</v>
      </c>
      <c r="BW36" s="208">
        <v>3.049400292017731E-3</v>
      </c>
      <c r="BX36" s="208">
        <v>3.8755325169692587E-3</v>
      </c>
      <c r="BY36" s="208">
        <v>8.413157032880883E-3</v>
      </c>
      <c r="BZ36" s="208">
        <v>5.168063093103319E-3</v>
      </c>
      <c r="CA36" s="208">
        <v>2.4660875777885263E-3</v>
      </c>
      <c r="CB36" s="208">
        <v>9.1083329388763927E-4</v>
      </c>
      <c r="CC36" s="208">
        <v>9.5313428192022806E-3</v>
      </c>
      <c r="CD36" s="208">
        <v>7.5548752171180429E-4</v>
      </c>
      <c r="CE36" s="207">
        <v>3.2077736744748277E-3</v>
      </c>
      <c r="CF36" s="202">
        <v>0</v>
      </c>
      <c r="CG36" s="200">
        <f t="shared" si="2"/>
        <v>0</v>
      </c>
      <c r="CH36" s="195">
        <v>0.14207358652791399</v>
      </c>
      <c r="CI36" s="201">
        <f t="shared" si="3"/>
        <v>0</v>
      </c>
      <c r="CJ36" s="206" t="s">
        <v>327</v>
      </c>
      <c r="CK36" s="205" t="s">
        <v>327</v>
      </c>
      <c r="CL36" s="198">
        <v>5.4708212396496897E-3</v>
      </c>
      <c r="CM36" s="197">
        <f t="shared" si="4"/>
        <v>0</v>
      </c>
      <c r="CN36" s="204">
        <f t="shared" si="5"/>
        <v>0</v>
      </c>
      <c r="CO36" s="203">
        <v>0</v>
      </c>
      <c r="CP36" s="202">
        <f t="shared" si="6"/>
        <v>0</v>
      </c>
      <c r="CQ36" s="195">
        <v>0.58176939725458798</v>
      </c>
      <c r="CR36" s="201">
        <f t="shared" si="7"/>
        <v>0</v>
      </c>
      <c r="CS36" s="201">
        <f t="shared" si="8"/>
        <v>0</v>
      </c>
      <c r="CT36" s="201">
        <f t="shared" si="9"/>
        <v>0</v>
      </c>
      <c r="CU36" s="200">
        <f t="shared" si="10"/>
        <v>0</v>
      </c>
      <c r="CV36" s="195">
        <v>0.14207358652791399</v>
      </c>
      <c r="CW36" s="201">
        <f t="shared" si="11"/>
        <v>0</v>
      </c>
      <c r="CX36" s="201">
        <f t="shared" si="12"/>
        <v>0</v>
      </c>
      <c r="CY36" s="201">
        <f t="shared" si="13"/>
        <v>0</v>
      </c>
      <c r="CZ36" s="200">
        <f t="shared" si="14"/>
        <v>0</v>
      </c>
      <c r="DA36" s="198">
        <v>3.5711109134572622E-2</v>
      </c>
      <c r="DB36" s="199">
        <f t="shared" si="15"/>
        <v>0</v>
      </c>
      <c r="DC36" s="198">
        <v>3.5711109134572622E-2</v>
      </c>
      <c r="DD36" s="197">
        <f t="shared" si="16"/>
        <v>0</v>
      </c>
    </row>
    <row r="37" spans="2:108" ht="15" customHeight="1">
      <c r="B37" s="72" t="s">
        <v>341</v>
      </c>
      <c r="C37" s="161" t="s">
        <v>27</v>
      </c>
      <c r="D37" s="450">
        <f>'用語定義（設備投資、生産増加）'!L44</f>
        <v>0</v>
      </c>
      <c r="E37" s="449">
        <f>IF('入力② (2)'!E34="",'入力② (2)'!D34,'入力② (2)'!E34)</f>
        <v>0.99997596587153803</v>
      </c>
      <c r="F37" s="211">
        <f t="shared" si="0"/>
        <v>0</v>
      </c>
      <c r="G37" s="195">
        <v>2.9505807826867144E-4</v>
      </c>
      <c r="H37" s="194">
        <v>2.4881617376017241E-3</v>
      </c>
      <c r="I37" s="194">
        <v>1.1571109788948736E-3</v>
      </c>
      <c r="J37" s="194">
        <v>2.2285821525757718E-4</v>
      </c>
      <c r="K37" s="194">
        <v>2.8293989131607884E-4</v>
      </c>
      <c r="L37" s="194">
        <v>1.4084385528239948E-3</v>
      </c>
      <c r="M37" s="194">
        <v>0</v>
      </c>
      <c r="N37" s="194">
        <v>4.5539673594389514E-5</v>
      </c>
      <c r="O37" s="194">
        <v>2.4128757413185084E-3</v>
      </c>
      <c r="P37" s="194">
        <v>1.4949694278751999E-5</v>
      </c>
      <c r="Q37" s="194">
        <v>1.7743754832004664E-4</v>
      </c>
      <c r="R37" s="194">
        <v>7.5221405357091498E-5</v>
      </c>
      <c r="S37" s="194">
        <v>2.2077703918792446E-4</v>
      </c>
      <c r="T37" s="194">
        <v>1.1394355805851572E-5</v>
      </c>
      <c r="U37" s="194">
        <v>1.2597949053894027E-4</v>
      </c>
      <c r="V37" s="194">
        <v>5.3650330141138687E-4</v>
      </c>
      <c r="W37" s="194">
        <v>2.7257263715751594E-4</v>
      </c>
      <c r="X37" s="194">
        <v>2.5662834350070391E-4</v>
      </c>
      <c r="Y37" s="194">
        <v>1.7176031420686813E-3</v>
      </c>
      <c r="Z37" s="194">
        <v>4.074911848845719E-4</v>
      </c>
      <c r="AA37" s="194">
        <v>2.2560417879917598E-3</v>
      </c>
      <c r="AB37" s="194">
        <v>9.7809404722411595E-3</v>
      </c>
      <c r="AC37" s="194">
        <v>1.6602923300423967E-3</v>
      </c>
      <c r="AD37" s="194">
        <v>0</v>
      </c>
      <c r="AE37" s="194">
        <v>1.2506161225492882E-3</v>
      </c>
      <c r="AF37" s="194">
        <v>2.8405941691608469E-3</v>
      </c>
      <c r="AG37" s="194">
        <v>6.28220502604323E-6</v>
      </c>
      <c r="AH37" s="194">
        <v>2.7808428685398949E-3</v>
      </c>
      <c r="AI37" s="194">
        <v>4.8134016661774996E-3</v>
      </c>
      <c r="AJ37" s="194">
        <v>2.4746954986110462E-2</v>
      </c>
      <c r="AK37" s="194">
        <v>4.5078051189555955E-3</v>
      </c>
      <c r="AL37" s="194">
        <v>3.1788680812358458E-3</v>
      </c>
      <c r="AM37" s="194">
        <v>3.2055049204500531E-5</v>
      </c>
      <c r="AN37" s="194">
        <v>3.3842368021323315E-4</v>
      </c>
      <c r="AO37" s="194">
        <v>1.7090080506554296E-2</v>
      </c>
      <c r="AP37" s="194">
        <v>0</v>
      </c>
      <c r="AQ37" s="194">
        <v>1.3620172718653102E-2</v>
      </c>
      <c r="AR37" s="201">
        <v>0</v>
      </c>
      <c r="AS37" s="209">
        <v>0.99997596587153803</v>
      </c>
      <c r="AT37" s="201">
        <f t="shared" si="1"/>
        <v>0</v>
      </c>
      <c r="AU37" s="198">
        <v>9.2104237602569556E-4</v>
      </c>
      <c r="AV37" s="208">
        <v>3.6188302476650733E-3</v>
      </c>
      <c r="AW37" s="208">
        <v>1.8559989720662476E-3</v>
      </c>
      <c r="AX37" s="208">
        <v>9.376009537032916E-4</v>
      </c>
      <c r="AY37" s="208">
        <v>1.4748628504417818E-3</v>
      </c>
      <c r="AZ37" s="208">
        <v>2.2586047731377279E-3</v>
      </c>
      <c r="BA37" s="208">
        <v>6.573511513651739E-4</v>
      </c>
      <c r="BB37" s="208">
        <v>6.9919593378897345E-4</v>
      </c>
      <c r="BC37" s="208">
        <v>4.0901776729404642E-3</v>
      </c>
      <c r="BD37" s="208">
        <v>1.5628771954064771E-3</v>
      </c>
      <c r="BE37" s="208">
        <v>8.5805645131607907E-4</v>
      </c>
      <c r="BF37" s="208">
        <v>7.5477643293849319E-4</v>
      </c>
      <c r="BG37" s="208">
        <v>7.9862530386663278E-4</v>
      </c>
      <c r="BH37" s="208">
        <v>4.6660862298903279E-4</v>
      </c>
      <c r="BI37" s="208">
        <v>6.1517890445774792E-4</v>
      </c>
      <c r="BJ37" s="208">
        <v>1.1541393702047492E-3</v>
      </c>
      <c r="BK37" s="208">
        <v>8.2905078070179836E-4</v>
      </c>
      <c r="BL37" s="208">
        <v>7.0957393035906823E-4</v>
      </c>
      <c r="BM37" s="208">
        <v>2.3073901873261384E-3</v>
      </c>
      <c r="BN37" s="208">
        <v>1.1878845576274802E-3</v>
      </c>
      <c r="BO37" s="208">
        <v>3.0636709356384999E-3</v>
      </c>
      <c r="BP37" s="208">
        <v>1.1397200282850148E-2</v>
      </c>
      <c r="BQ37" s="208">
        <v>2.8321567436809998E-3</v>
      </c>
      <c r="BR37" s="208">
        <v>1.0013623461798637</v>
      </c>
      <c r="BS37" s="208">
        <v>2.1072218273012408E-3</v>
      </c>
      <c r="BT37" s="208">
        <v>3.5445203224162263E-3</v>
      </c>
      <c r="BU37" s="208">
        <v>3.5890729871163306E-4</v>
      </c>
      <c r="BV37" s="208">
        <v>3.5738675822141789E-3</v>
      </c>
      <c r="BW37" s="208">
        <v>5.9997293078338926E-3</v>
      </c>
      <c r="BX37" s="208">
        <v>2.5238979599331864E-2</v>
      </c>
      <c r="BY37" s="208">
        <v>5.3279505029105922E-3</v>
      </c>
      <c r="BZ37" s="208">
        <v>3.9790382542522736E-3</v>
      </c>
      <c r="CA37" s="208">
        <v>8.0365872784836996E-4</v>
      </c>
      <c r="CB37" s="208">
        <v>7.6274795991302562E-4</v>
      </c>
      <c r="CC37" s="208">
        <v>1.8340361427850473E-2</v>
      </c>
      <c r="CD37" s="208">
        <v>6.6870963390258512E-4</v>
      </c>
      <c r="CE37" s="207">
        <v>2.0955567700442441E-2</v>
      </c>
      <c r="CF37" s="202">
        <v>0</v>
      </c>
      <c r="CG37" s="200">
        <f t="shared" si="2"/>
        <v>0</v>
      </c>
      <c r="CH37" s="195">
        <v>0.50231881968473702</v>
      </c>
      <c r="CI37" s="201">
        <f t="shared" si="3"/>
        <v>0</v>
      </c>
      <c r="CJ37" s="206" t="s">
        <v>327</v>
      </c>
      <c r="CK37" s="205" t="s">
        <v>327</v>
      </c>
      <c r="CL37" s="198">
        <v>7.7411354869513901E-4</v>
      </c>
      <c r="CM37" s="197">
        <f t="shared" si="4"/>
        <v>0</v>
      </c>
      <c r="CN37" s="204">
        <f t="shared" si="5"/>
        <v>0</v>
      </c>
      <c r="CO37" s="203">
        <v>0</v>
      </c>
      <c r="CP37" s="202">
        <f t="shared" si="6"/>
        <v>0</v>
      </c>
      <c r="CQ37" s="195">
        <v>0.70532968089196502</v>
      </c>
      <c r="CR37" s="201">
        <f t="shared" si="7"/>
        <v>0</v>
      </c>
      <c r="CS37" s="201">
        <f t="shared" si="8"/>
        <v>0</v>
      </c>
      <c r="CT37" s="201">
        <f t="shared" si="9"/>
        <v>0</v>
      </c>
      <c r="CU37" s="200">
        <f t="shared" si="10"/>
        <v>0</v>
      </c>
      <c r="CV37" s="195">
        <v>0.50231881968473702</v>
      </c>
      <c r="CW37" s="201">
        <f t="shared" si="11"/>
        <v>0</v>
      </c>
      <c r="CX37" s="201">
        <f t="shared" si="12"/>
        <v>0</v>
      </c>
      <c r="CY37" s="201">
        <f t="shared" si="13"/>
        <v>0</v>
      </c>
      <c r="CZ37" s="200">
        <f t="shared" si="14"/>
        <v>0</v>
      </c>
      <c r="DA37" s="198">
        <v>0.13583717800845829</v>
      </c>
      <c r="DB37" s="199">
        <f t="shared" si="15"/>
        <v>0</v>
      </c>
      <c r="DC37" s="198">
        <v>0.13195645905420991</v>
      </c>
      <c r="DD37" s="197">
        <f t="shared" si="16"/>
        <v>0</v>
      </c>
    </row>
    <row r="38" spans="2:108" ht="15" customHeight="1">
      <c r="B38" s="72" t="s">
        <v>340</v>
      </c>
      <c r="C38" s="161" t="s">
        <v>16</v>
      </c>
      <c r="D38" s="450">
        <f>'用語定義（設備投資、生産増加）'!L45</f>
        <v>0</v>
      </c>
      <c r="E38" s="449">
        <f>IF('入力② (2)'!E35="",'入力② (2)'!D35,'入力② (2)'!E35)</f>
        <v>0.64902060195811095</v>
      </c>
      <c r="F38" s="211">
        <f t="shared" si="0"/>
        <v>0</v>
      </c>
      <c r="G38" s="195">
        <v>6.149251214856475E-2</v>
      </c>
      <c r="H38" s="194">
        <v>1.0689880057844443E-2</v>
      </c>
      <c r="I38" s="194">
        <v>7.5100574089907918E-2</v>
      </c>
      <c r="J38" s="194">
        <v>6.8382283944824998E-2</v>
      </c>
      <c r="K38" s="194">
        <v>6.3506879523027512E-2</v>
      </c>
      <c r="L38" s="194">
        <v>4.4563168361250467E-2</v>
      </c>
      <c r="M38" s="194">
        <v>3.3201678597877066E-2</v>
      </c>
      <c r="N38" s="194">
        <v>5.4431294863694066E-2</v>
      </c>
      <c r="O38" s="194">
        <v>2.9643901964770247E-2</v>
      </c>
      <c r="P38" s="194">
        <v>3.8400781370687635E-2</v>
      </c>
      <c r="Q38" s="194">
        <v>4.9872625188527392E-2</v>
      </c>
      <c r="R38" s="194">
        <v>4.1424870409005332E-2</v>
      </c>
      <c r="S38" s="194">
        <v>4.2456384536008258E-2</v>
      </c>
      <c r="T38" s="194">
        <v>3.5795368764082715E-2</v>
      </c>
      <c r="U38" s="194">
        <v>4.42817909244375E-2</v>
      </c>
      <c r="V38" s="194">
        <v>3.3933833814270224E-2</v>
      </c>
      <c r="W38" s="194">
        <v>5.8675573006338175E-2</v>
      </c>
      <c r="X38" s="194">
        <v>3.9418113561708115E-2</v>
      </c>
      <c r="Y38" s="194">
        <v>4.8001282477012748E-2</v>
      </c>
      <c r="Z38" s="194">
        <v>7.2999135120750444E-2</v>
      </c>
      <c r="AA38" s="194">
        <v>5.2276932557498011E-2</v>
      </c>
      <c r="AB38" s="194">
        <v>1.6911585110222414E-2</v>
      </c>
      <c r="AC38" s="194">
        <v>1.3712235761510866E-2</v>
      </c>
      <c r="AD38" s="194">
        <v>1.3456362937331795E-2</v>
      </c>
      <c r="AE38" s="194">
        <v>1.0373735952232564E-2</v>
      </c>
      <c r="AF38" s="194">
        <v>5.3228973664623813E-3</v>
      </c>
      <c r="AG38" s="194">
        <v>1.093103674531522E-3</v>
      </c>
      <c r="AH38" s="194">
        <v>3.6481866762610358E-2</v>
      </c>
      <c r="AI38" s="194">
        <v>1.0207030456279773E-2</v>
      </c>
      <c r="AJ38" s="194">
        <v>8.2882834202401626E-3</v>
      </c>
      <c r="AK38" s="194">
        <v>1.894646998196341E-2</v>
      </c>
      <c r="AL38" s="194">
        <v>4.8168799986983916E-2</v>
      </c>
      <c r="AM38" s="194">
        <v>3.8401948946991636E-2</v>
      </c>
      <c r="AN38" s="194">
        <v>2.246057626469454E-2</v>
      </c>
      <c r="AO38" s="194">
        <v>7.1039296198835658E-2</v>
      </c>
      <c r="AP38" s="194">
        <v>0.22679710761378136</v>
      </c>
      <c r="AQ38" s="194">
        <v>1.0762883427722112E-2</v>
      </c>
      <c r="AR38" s="201">
        <v>0</v>
      </c>
      <c r="AS38" s="209">
        <v>0.64902060195811095</v>
      </c>
      <c r="AT38" s="201">
        <f t="shared" si="1"/>
        <v>0</v>
      </c>
      <c r="AU38" s="198">
        <v>4.7114702371531127E-2</v>
      </c>
      <c r="AV38" s="208">
        <v>1.1651189488147992E-2</v>
      </c>
      <c r="AW38" s="208">
        <v>5.9056821557937546E-2</v>
      </c>
      <c r="AX38" s="208">
        <v>4.8147522443098896E-2</v>
      </c>
      <c r="AY38" s="208">
        <v>4.8962088336819858E-2</v>
      </c>
      <c r="AZ38" s="208">
        <v>3.3081304893591811E-2</v>
      </c>
      <c r="BA38" s="208">
        <v>2.4385728984031272E-2</v>
      </c>
      <c r="BB38" s="208">
        <v>3.9509337258119927E-2</v>
      </c>
      <c r="BC38" s="208">
        <v>2.5518232619258934E-2</v>
      </c>
      <c r="BD38" s="208">
        <v>3.1650482208058162E-2</v>
      </c>
      <c r="BE38" s="208">
        <v>3.6256432657207578E-2</v>
      </c>
      <c r="BF38" s="208">
        <v>3.2017600899676153E-2</v>
      </c>
      <c r="BG38" s="208">
        <v>3.1278402174194475E-2</v>
      </c>
      <c r="BH38" s="208">
        <v>2.7188419943384685E-2</v>
      </c>
      <c r="BI38" s="208">
        <v>3.2432934041114948E-2</v>
      </c>
      <c r="BJ38" s="208">
        <v>2.5901582252693973E-2</v>
      </c>
      <c r="BK38" s="208">
        <v>4.2893719971287637E-2</v>
      </c>
      <c r="BL38" s="208">
        <v>2.9443181860880682E-2</v>
      </c>
      <c r="BM38" s="208">
        <v>3.5425867011368725E-2</v>
      </c>
      <c r="BN38" s="208">
        <v>5.3701750628301147E-2</v>
      </c>
      <c r="BO38" s="208">
        <v>3.9913956370222027E-2</v>
      </c>
      <c r="BP38" s="208">
        <v>1.6172607582183599E-2</v>
      </c>
      <c r="BQ38" s="208">
        <v>1.4835746863291779E-2</v>
      </c>
      <c r="BR38" s="208">
        <v>1.2907754739318825E-2</v>
      </c>
      <c r="BS38" s="208">
        <v>1.0106280327281392</v>
      </c>
      <c r="BT38" s="208">
        <v>7.4580212287184587E-3</v>
      </c>
      <c r="BU38" s="208">
        <v>2.144444058427676E-3</v>
      </c>
      <c r="BV38" s="208">
        <v>2.8817590350249445E-2</v>
      </c>
      <c r="BW38" s="208">
        <v>1.189159620439534E-2</v>
      </c>
      <c r="BX38" s="208">
        <v>8.8371756119516743E-3</v>
      </c>
      <c r="BY38" s="208">
        <v>1.6296396966156399E-2</v>
      </c>
      <c r="BZ38" s="208">
        <v>3.5598336246413828E-2</v>
      </c>
      <c r="CA38" s="208">
        <v>2.9911174278623266E-2</v>
      </c>
      <c r="CB38" s="208">
        <v>1.7355256621367054E-2</v>
      </c>
      <c r="CC38" s="208">
        <v>5.2926955851973774E-2</v>
      </c>
      <c r="CD38" s="208">
        <v>0.15759017220893637</v>
      </c>
      <c r="CE38" s="207">
        <v>1.4466165024978345E-2</v>
      </c>
      <c r="CF38" s="202">
        <v>0</v>
      </c>
      <c r="CG38" s="200">
        <f t="shared" si="2"/>
        <v>0</v>
      </c>
      <c r="CH38" s="195">
        <v>0.39598846161045198</v>
      </c>
      <c r="CI38" s="201">
        <f t="shared" si="3"/>
        <v>0</v>
      </c>
      <c r="CJ38" s="206" t="s">
        <v>327</v>
      </c>
      <c r="CK38" s="205" t="s">
        <v>327</v>
      </c>
      <c r="CL38" s="198">
        <v>0.153671846532725</v>
      </c>
      <c r="CM38" s="197">
        <f t="shared" si="4"/>
        <v>0</v>
      </c>
      <c r="CN38" s="204">
        <f t="shared" si="5"/>
        <v>0</v>
      </c>
      <c r="CO38" s="203">
        <v>0</v>
      </c>
      <c r="CP38" s="202">
        <f t="shared" si="6"/>
        <v>0</v>
      </c>
      <c r="CQ38" s="195">
        <v>0.694703391152376</v>
      </c>
      <c r="CR38" s="201">
        <f t="shared" si="7"/>
        <v>0</v>
      </c>
      <c r="CS38" s="201">
        <f t="shared" si="8"/>
        <v>0</v>
      </c>
      <c r="CT38" s="201">
        <f t="shared" si="9"/>
        <v>0</v>
      </c>
      <c r="CU38" s="200">
        <f t="shared" si="10"/>
        <v>0</v>
      </c>
      <c r="CV38" s="195">
        <v>0.39598846161045198</v>
      </c>
      <c r="CW38" s="201">
        <f t="shared" si="11"/>
        <v>0</v>
      </c>
      <c r="CX38" s="201">
        <f t="shared" si="12"/>
        <v>0</v>
      </c>
      <c r="CY38" s="201">
        <f t="shared" si="13"/>
        <v>0</v>
      </c>
      <c r="CZ38" s="200">
        <f t="shared" si="14"/>
        <v>0</v>
      </c>
      <c r="DA38" s="198">
        <v>0.13133479700711756</v>
      </c>
      <c r="DB38" s="199">
        <f t="shared" si="15"/>
        <v>0</v>
      </c>
      <c r="DC38" s="198">
        <v>0.11594265190237153</v>
      </c>
      <c r="DD38" s="197">
        <f t="shared" si="16"/>
        <v>0</v>
      </c>
    </row>
    <row r="39" spans="2:108" ht="15" customHeight="1">
      <c r="B39" s="72" t="s">
        <v>339</v>
      </c>
      <c r="C39" s="161" t="s">
        <v>17</v>
      </c>
      <c r="D39" s="450">
        <f>'用語定義（設備投資、生産増加）'!L46</f>
        <v>0</v>
      </c>
      <c r="E39" s="449">
        <f>IF('入力② (2)'!E36="",'入力② (2)'!D36,'入力② (2)'!E36)</f>
        <v>0.97569468816047</v>
      </c>
      <c r="F39" s="211">
        <f t="shared" si="0"/>
        <v>0</v>
      </c>
      <c r="G39" s="195">
        <v>5.7506217295220661E-3</v>
      </c>
      <c r="H39" s="194">
        <v>1.9983270479485071E-2</v>
      </c>
      <c r="I39" s="194">
        <v>3.5133619393232542E-3</v>
      </c>
      <c r="J39" s="194">
        <v>1.5588345688280004E-2</v>
      </c>
      <c r="K39" s="194">
        <v>7.3010159583932512E-3</v>
      </c>
      <c r="L39" s="194">
        <v>6.0457170958126451E-3</v>
      </c>
      <c r="M39" s="194">
        <v>2.3039578704846541E-3</v>
      </c>
      <c r="N39" s="194">
        <v>3.0682355084219932E-3</v>
      </c>
      <c r="O39" s="194">
        <v>9.1830692132964485E-3</v>
      </c>
      <c r="P39" s="194">
        <v>5.1626277575956905E-3</v>
      </c>
      <c r="Q39" s="194">
        <v>5.8681132051558284E-3</v>
      </c>
      <c r="R39" s="194">
        <v>9.6924993196887601E-3</v>
      </c>
      <c r="S39" s="194">
        <v>5.7210050154783906E-3</v>
      </c>
      <c r="T39" s="194">
        <v>5.5604456332555667E-3</v>
      </c>
      <c r="U39" s="194">
        <v>1.2812114187810225E-2</v>
      </c>
      <c r="V39" s="194">
        <v>5.1925855243744948E-3</v>
      </c>
      <c r="W39" s="194">
        <v>5.416949877687342E-3</v>
      </c>
      <c r="X39" s="194">
        <v>7.9188174565931486E-3</v>
      </c>
      <c r="Y39" s="194">
        <v>5.9371815277507413E-3</v>
      </c>
      <c r="Z39" s="194">
        <v>1.1235114097531768E-2</v>
      </c>
      <c r="AA39" s="194">
        <v>1.0880945198430046E-2</v>
      </c>
      <c r="AB39" s="194">
        <v>1.3127531360618864E-2</v>
      </c>
      <c r="AC39" s="194">
        <v>1.3534347297577753E-2</v>
      </c>
      <c r="AD39" s="194">
        <v>2.1614282968089198E-2</v>
      </c>
      <c r="AE39" s="194">
        <v>1.4504096738346012E-2</v>
      </c>
      <c r="AF39" s="194">
        <v>4.0647219978779674E-2</v>
      </c>
      <c r="AG39" s="194">
        <v>6.7028335536758576E-2</v>
      </c>
      <c r="AH39" s="194">
        <v>2.1292520362965573E-2</v>
      </c>
      <c r="AI39" s="194">
        <v>5.5990788612196056E-3</v>
      </c>
      <c r="AJ39" s="194">
        <v>1.1726895596365878E-2</v>
      </c>
      <c r="AK39" s="194">
        <v>5.6189878038306277E-3</v>
      </c>
      <c r="AL39" s="194">
        <v>8.4736242272669873E-3</v>
      </c>
      <c r="AM39" s="194">
        <v>2.2246204147923367E-2</v>
      </c>
      <c r="AN39" s="194">
        <v>6.106055160436435E-3</v>
      </c>
      <c r="AO39" s="194">
        <v>7.1527342755519311E-3</v>
      </c>
      <c r="AP39" s="194">
        <v>0</v>
      </c>
      <c r="AQ39" s="194">
        <v>2.0885119032365528E-3</v>
      </c>
      <c r="AR39" s="201">
        <v>0</v>
      </c>
      <c r="AS39" s="209">
        <v>0.97569468816047</v>
      </c>
      <c r="AT39" s="201">
        <f t="shared" si="1"/>
        <v>0</v>
      </c>
      <c r="AU39" s="198">
        <v>9.2462114165456129E-3</v>
      </c>
      <c r="AV39" s="208">
        <v>2.5040895195563965E-2</v>
      </c>
      <c r="AW39" s="208">
        <v>7.4222478674598746E-3</v>
      </c>
      <c r="AX39" s="208">
        <v>1.8825696270021133E-2</v>
      </c>
      <c r="AY39" s="208">
        <v>1.1831790055222176E-2</v>
      </c>
      <c r="AZ39" s="208">
        <v>9.1587832626281018E-3</v>
      </c>
      <c r="BA39" s="208">
        <v>5.7557424137717273E-3</v>
      </c>
      <c r="BB39" s="208">
        <v>5.7328341241957405E-3</v>
      </c>
      <c r="BC39" s="208">
        <v>1.4908660293748571E-2</v>
      </c>
      <c r="BD39" s="208">
        <v>9.6853989232517073E-3</v>
      </c>
      <c r="BE39" s="208">
        <v>8.718204514171754E-3</v>
      </c>
      <c r="BF39" s="208">
        <v>1.303682424011165E-2</v>
      </c>
      <c r="BG39" s="208">
        <v>8.3189103586654035E-3</v>
      </c>
      <c r="BH39" s="208">
        <v>7.8880492123296654E-3</v>
      </c>
      <c r="BI39" s="208">
        <v>1.5471602675645553E-2</v>
      </c>
      <c r="BJ39" s="208">
        <v>7.7469140571429307E-3</v>
      </c>
      <c r="BK39" s="208">
        <v>8.2862694008356795E-3</v>
      </c>
      <c r="BL39" s="208">
        <v>1.0360995883566555E-2</v>
      </c>
      <c r="BM39" s="208">
        <v>8.3073048853115703E-3</v>
      </c>
      <c r="BN39" s="208">
        <v>1.5724309402643986E-2</v>
      </c>
      <c r="BO39" s="208">
        <v>1.4991619070867124E-2</v>
      </c>
      <c r="BP39" s="208">
        <v>1.9083537709557549E-2</v>
      </c>
      <c r="BQ39" s="208">
        <v>1.8180342420567937E-2</v>
      </c>
      <c r="BR39" s="208">
        <v>2.5366847768173596E-2</v>
      </c>
      <c r="BS39" s="208">
        <v>1.9174557469079513E-2</v>
      </c>
      <c r="BT39" s="208">
        <v>1.0446017855865404</v>
      </c>
      <c r="BU39" s="208">
        <v>7.0041825990963702E-2</v>
      </c>
      <c r="BV39" s="208">
        <v>2.6825944133720449E-2</v>
      </c>
      <c r="BW39" s="208">
        <v>1.0008211332280772E-2</v>
      </c>
      <c r="BX39" s="208">
        <v>1.442359374059902E-2</v>
      </c>
      <c r="BY39" s="208">
        <v>8.6133709191840054E-3</v>
      </c>
      <c r="BZ39" s="208">
        <v>1.1952212569447097E-2</v>
      </c>
      <c r="CA39" s="208">
        <v>2.6583017592409778E-2</v>
      </c>
      <c r="CB39" s="208">
        <v>8.2666113036047612E-3</v>
      </c>
      <c r="CC39" s="208">
        <v>1.2277402045662002E-2</v>
      </c>
      <c r="CD39" s="208">
        <v>5.8256823035124413E-3</v>
      </c>
      <c r="CE39" s="207">
        <v>1.240447648142618E-2</v>
      </c>
      <c r="CF39" s="202">
        <v>0</v>
      </c>
      <c r="CG39" s="200">
        <f t="shared" si="2"/>
        <v>0</v>
      </c>
      <c r="CH39" s="195">
        <v>0.31680246092450898</v>
      </c>
      <c r="CI39" s="201">
        <f t="shared" si="3"/>
        <v>0</v>
      </c>
      <c r="CJ39" s="206" t="s">
        <v>327</v>
      </c>
      <c r="CK39" s="205" t="s">
        <v>327</v>
      </c>
      <c r="CL39" s="198">
        <v>5.0408083292497498E-2</v>
      </c>
      <c r="CM39" s="197">
        <f t="shared" si="4"/>
        <v>0</v>
      </c>
      <c r="CN39" s="204">
        <f t="shared" si="5"/>
        <v>0</v>
      </c>
      <c r="CO39" s="203">
        <v>0</v>
      </c>
      <c r="CP39" s="202">
        <f t="shared" si="6"/>
        <v>0</v>
      </c>
      <c r="CQ39" s="195">
        <v>0.676750281090155</v>
      </c>
      <c r="CR39" s="201">
        <f t="shared" si="7"/>
        <v>0</v>
      </c>
      <c r="CS39" s="201">
        <f t="shared" si="8"/>
        <v>0</v>
      </c>
      <c r="CT39" s="201">
        <f t="shared" si="9"/>
        <v>0</v>
      </c>
      <c r="CU39" s="200">
        <f t="shared" si="10"/>
        <v>0</v>
      </c>
      <c r="CV39" s="195">
        <v>0.31680246092450898</v>
      </c>
      <c r="CW39" s="201">
        <f t="shared" si="11"/>
        <v>0</v>
      </c>
      <c r="CX39" s="201">
        <f t="shared" si="12"/>
        <v>0</v>
      </c>
      <c r="CY39" s="201">
        <f t="shared" si="13"/>
        <v>0</v>
      </c>
      <c r="CZ39" s="200">
        <f t="shared" si="14"/>
        <v>0</v>
      </c>
      <c r="DA39" s="198">
        <v>4.6730248467860704E-2</v>
      </c>
      <c r="DB39" s="199">
        <f t="shared" si="15"/>
        <v>0</v>
      </c>
      <c r="DC39" s="198">
        <v>4.587905997117836E-2</v>
      </c>
      <c r="DD39" s="197">
        <f t="shared" si="16"/>
        <v>0</v>
      </c>
    </row>
    <row r="40" spans="2:108" ht="15" customHeight="1">
      <c r="B40" s="72" t="s">
        <v>338</v>
      </c>
      <c r="C40" s="161" t="s">
        <v>18</v>
      </c>
      <c r="D40" s="450">
        <f>'用語定義（設備投資、生産増加）'!L47</f>
        <v>0</v>
      </c>
      <c r="E40" s="449">
        <f>IF('入力② (2)'!E37="",'入力② (2)'!D37,'入力② (2)'!E37)</f>
        <v>0.95077133180232698</v>
      </c>
      <c r="F40" s="211">
        <f t="shared" si="0"/>
        <v>0</v>
      </c>
      <c r="G40" s="195">
        <v>1.1531351426214405E-3</v>
      </c>
      <c r="H40" s="194">
        <v>1.3964896362038166E-2</v>
      </c>
      <c r="I40" s="194">
        <v>2.4534430290302201E-3</v>
      </c>
      <c r="J40" s="194">
        <v>3.7768602796284132E-3</v>
      </c>
      <c r="K40" s="194">
        <v>2.10600620134236E-3</v>
      </c>
      <c r="L40" s="194">
        <v>2.1676581096295787E-3</v>
      </c>
      <c r="M40" s="194">
        <v>9.0512630626182831E-4</v>
      </c>
      <c r="N40" s="194">
        <v>3.1536223964114735E-3</v>
      </c>
      <c r="O40" s="194">
        <v>3.0404002015148972E-3</v>
      </c>
      <c r="P40" s="194">
        <v>2.0431248847627734E-3</v>
      </c>
      <c r="Q40" s="194">
        <v>1.1786922852688813E-3</v>
      </c>
      <c r="R40" s="194">
        <v>3.5531052059849691E-3</v>
      </c>
      <c r="S40" s="194">
        <v>3.1820690648172588E-3</v>
      </c>
      <c r="T40" s="194">
        <v>2.1706247810147242E-3</v>
      </c>
      <c r="U40" s="194">
        <v>2.343218524024289E-3</v>
      </c>
      <c r="V40" s="194">
        <v>1.4638875795653556E-3</v>
      </c>
      <c r="W40" s="194">
        <v>2.656720640649206E-3</v>
      </c>
      <c r="X40" s="194">
        <v>2.1703425621773815E-3</v>
      </c>
      <c r="Y40" s="194">
        <v>8.015481329653846E-4</v>
      </c>
      <c r="Z40" s="194">
        <v>3.7921628634156076E-3</v>
      </c>
      <c r="AA40" s="194">
        <v>3.4917429031878183E-3</v>
      </c>
      <c r="AB40" s="194">
        <v>5.2021625247439928E-3</v>
      </c>
      <c r="AC40" s="194">
        <v>1.2303952088707048E-3</v>
      </c>
      <c r="AD40" s="194">
        <v>1.8983083429450211E-3</v>
      </c>
      <c r="AE40" s="194">
        <v>2.5982867113718024E-2</v>
      </c>
      <c r="AF40" s="194">
        <v>1.5168970814132104E-2</v>
      </c>
      <c r="AG40" s="194">
        <v>1.9654925458147253E-2</v>
      </c>
      <c r="AH40" s="194">
        <v>2.3578803984872023E-2</v>
      </c>
      <c r="AI40" s="194">
        <v>1.6781432732034408E-2</v>
      </c>
      <c r="AJ40" s="194">
        <v>1.1101805025777311E-3</v>
      </c>
      <c r="AK40" s="194">
        <v>7.6668921240230182E-3</v>
      </c>
      <c r="AL40" s="194">
        <v>1.4640767762884178E-2</v>
      </c>
      <c r="AM40" s="194">
        <v>1.8495763390996806E-2</v>
      </c>
      <c r="AN40" s="194">
        <v>6.9114510505563003E-3</v>
      </c>
      <c r="AO40" s="194">
        <v>1.2212784073202757E-2</v>
      </c>
      <c r="AP40" s="194">
        <v>0</v>
      </c>
      <c r="AQ40" s="194">
        <v>3.2070830023319584E-2</v>
      </c>
      <c r="AR40" s="201">
        <v>0</v>
      </c>
      <c r="AS40" s="209">
        <v>0.95077133180232698</v>
      </c>
      <c r="AT40" s="201">
        <f t="shared" si="1"/>
        <v>0</v>
      </c>
      <c r="AU40" s="198">
        <v>4.4351254833242945E-3</v>
      </c>
      <c r="AV40" s="208">
        <v>1.7326733866109088E-2</v>
      </c>
      <c r="AW40" s="208">
        <v>5.8818854062117265E-3</v>
      </c>
      <c r="AX40" s="208">
        <v>6.5046979634616432E-3</v>
      </c>
      <c r="AY40" s="208">
        <v>5.5461746256097021E-3</v>
      </c>
      <c r="AZ40" s="208">
        <v>4.6015213351283347E-3</v>
      </c>
      <c r="BA40" s="208">
        <v>3.857577953511123E-3</v>
      </c>
      <c r="BB40" s="208">
        <v>5.3955866221296308E-3</v>
      </c>
      <c r="BC40" s="208">
        <v>7.3403451197489172E-3</v>
      </c>
      <c r="BD40" s="208">
        <v>5.3063023794808675E-3</v>
      </c>
      <c r="BE40" s="208">
        <v>3.6875637861773229E-3</v>
      </c>
      <c r="BF40" s="208">
        <v>6.113234583106514E-3</v>
      </c>
      <c r="BG40" s="208">
        <v>5.4334745435877501E-3</v>
      </c>
      <c r="BH40" s="208">
        <v>4.1743266651881623E-3</v>
      </c>
      <c r="BI40" s="208">
        <v>4.6787083944147606E-3</v>
      </c>
      <c r="BJ40" s="208">
        <v>3.4352435054197713E-3</v>
      </c>
      <c r="BK40" s="208">
        <v>5.2368508966186495E-3</v>
      </c>
      <c r="BL40" s="208">
        <v>4.4314200342175456E-3</v>
      </c>
      <c r="BM40" s="208">
        <v>2.9316207934814097E-3</v>
      </c>
      <c r="BN40" s="208">
        <v>7.8487258159317935E-3</v>
      </c>
      <c r="BO40" s="208">
        <v>7.2139461292376195E-3</v>
      </c>
      <c r="BP40" s="208">
        <v>9.1025950448734121E-3</v>
      </c>
      <c r="BQ40" s="208">
        <v>4.3315907672592637E-3</v>
      </c>
      <c r="BR40" s="208">
        <v>5.2016600744554733E-3</v>
      </c>
      <c r="BS40" s="208">
        <v>2.8241545325174755E-2</v>
      </c>
      <c r="BT40" s="208">
        <v>1.7931389297059192E-2</v>
      </c>
      <c r="BU40" s="208">
        <v>1.0205639814445409</v>
      </c>
      <c r="BV40" s="208">
        <v>2.7017236989747197E-2</v>
      </c>
      <c r="BW40" s="208">
        <v>2.0631492489514035E-2</v>
      </c>
      <c r="BX40" s="208">
        <v>3.143577908360218E-3</v>
      </c>
      <c r="BY40" s="208">
        <v>9.921135094726136E-3</v>
      </c>
      <c r="BZ40" s="208">
        <v>1.6908087855273431E-2</v>
      </c>
      <c r="CA40" s="208">
        <v>2.1564519599013933E-2</v>
      </c>
      <c r="CB40" s="208">
        <v>8.6794083834573071E-3</v>
      </c>
      <c r="CC40" s="208">
        <v>1.5789646699371159E-2</v>
      </c>
      <c r="CD40" s="208">
        <v>6.1270568575025105E-3</v>
      </c>
      <c r="CE40" s="207">
        <v>3.6580828048745802E-2</v>
      </c>
      <c r="CF40" s="202">
        <v>0</v>
      </c>
      <c r="CG40" s="200">
        <f t="shared" si="2"/>
        <v>0</v>
      </c>
      <c r="CH40" s="195">
        <v>2.7023951953696002E-2</v>
      </c>
      <c r="CI40" s="201">
        <f t="shared" si="3"/>
        <v>0</v>
      </c>
      <c r="CJ40" s="206" t="s">
        <v>327</v>
      </c>
      <c r="CK40" s="205" t="s">
        <v>327</v>
      </c>
      <c r="CL40" s="198">
        <v>0.257403062057874</v>
      </c>
      <c r="CM40" s="197">
        <f t="shared" si="4"/>
        <v>0</v>
      </c>
      <c r="CN40" s="204">
        <f t="shared" si="5"/>
        <v>0</v>
      </c>
      <c r="CO40" s="203">
        <v>0</v>
      </c>
      <c r="CP40" s="202">
        <f t="shared" si="6"/>
        <v>0</v>
      </c>
      <c r="CQ40" s="195">
        <v>0.87376676825224897</v>
      </c>
      <c r="CR40" s="201">
        <f t="shared" si="7"/>
        <v>0</v>
      </c>
      <c r="CS40" s="201">
        <f t="shared" si="8"/>
        <v>0</v>
      </c>
      <c r="CT40" s="201">
        <f t="shared" si="9"/>
        <v>0</v>
      </c>
      <c r="CU40" s="200">
        <f t="shared" si="10"/>
        <v>0</v>
      </c>
      <c r="CV40" s="195">
        <v>2.7023951953696002E-2</v>
      </c>
      <c r="CW40" s="201">
        <f t="shared" si="11"/>
        <v>0</v>
      </c>
      <c r="CX40" s="201">
        <f t="shared" si="12"/>
        <v>0</v>
      </c>
      <c r="CY40" s="201">
        <f t="shared" si="13"/>
        <v>0</v>
      </c>
      <c r="CZ40" s="200">
        <f t="shared" si="14"/>
        <v>0</v>
      </c>
      <c r="DA40" s="198">
        <v>6.3827203064599214E-3</v>
      </c>
      <c r="DB40" s="199">
        <f t="shared" si="15"/>
        <v>0</v>
      </c>
      <c r="DC40" s="198">
        <v>4.3458898324605722E-3</v>
      </c>
      <c r="DD40" s="197">
        <f t="shared" si="16"/>
        <v>0</v>
      </c>
    </row>
    <row r="41" spans="2:108" ht="15" customHeight="1">
      <c r="B41" s="72" t="s">
        <v>337</v>
      </c>
      <c r="C41" s="161" t="s">
        <v>29</v>
      </c>
      <c r="D41" s="450">
        <f>'用語定義（設備投資、生産増加）'!L48</f>
        <v>0</v>
      </c>
      <c r="E41" s="449">
        <f>IF('入力② (2)'!E38="",'入力② (2)'!D38,'入力② (2)'!E38)</f>
        <v>0.70579259316795495</v>
      </c>
      <c r="F41" s="211">
        <f t="shared" si="0"/>
        <v>0</v>
      </c>
      <c r="G41" s="195">
        <v>6.1667138358152337E-2</v>
      </c>
      <c r="H41" s="194">
        <v>9.4011398758045761E-2</v>
      </c>
      <c r="I41" s="194">
        <v>3.5724652242838321E-2</v>
      </c>
      <c r="J41" s="194">
        <v>2.4842826311344657E-2</v>
      </c>
      <c r="K41" s="194">
        <v>3.6271727304282894E-2</v>
      </c>
      <c r="L41" s="194">
        <v>2.6104642886414717E-2</v>
      </c>
      <c r="M41" s="194">
        <v>4.1183246934913188E-2</v>
      </c>
      <c r="N41" s="194">
        <v>1.7771857620210506E-2</v>
      </c>
      <c r="O41" s="194">
        <v>7.5241066614814875E-2</v>
      </c>
      <c r="P41" s="194">
        <v>3.3058757281746919E-2</v>
      </c>
      <c r="Q41" s="194">
        <v>3.0303798430945109E-2</v>
      </c>
      <c r="R41" s="194">
        <v>2.9800950887059485E-2</v>
      </c>
      <c r="S41" s="194">
        <v>2.2351275467351394E-2</v>
      </c>
      <c r="T41" s="194">
        <v>1.8057205363323277E-2</v>
      </c>
      <c r="U41" s="194">
        <v>2.8408375116531027E-2</v>
      </c>
      <c r="V41" s="194">
        <v>1.5424469915577374E-2</v>
      </c>
      <c r="W41" s="194">
        <v>2.2337155100731115E-2</v>
      </c>
      <c r="X41" s="194">
        <v>2.3954422806194274E-2</v>
      </c>
      <c r="Y41" s="194">
        <v>1.4983224742645795E-2</v>
      </c>
      <c r="Z41" s="194">
        <v>8.6629299447807867E-2</v>
      </c>
      <c r="AA41" s="194">
        <v>4.9294956693999428E-2</v>
      </c>
      <c r="AB41" s="194">
        <v>3.8409239215629089E-2</v>
      </c>
      <c r="AC41" s="194">
        <v>1.7581309852056096E-2</v>
      </c>
      <c r="AD41" s="194">
        <v>5.8487120338331408E-2</v>
      </c>
      <c r="AE41" s="194">
        <v>5.9621251877830614E-2</v>
      </c>
      <c r="AF41" s="194">
        <v>3.8228261041696361E-2</v>
      </c>
      <c r="AG41" s="194">
        <v>2.0954643875757527E-3</v>
      </c>
      <c r="AH41" s="194">
        <v>8.9477921118401818E-2</v>
      </c>
      <c r="AI41" s="194">
        <v>2.8943625403562639E-2</v>
      </c>
      <c r="AJ41" s="194">
        <v>3.194839134353946E-2</v>
      </c>
      <c r="AK41" s="194">
        <v>2.8254637979902086E-2</v>
      </c>
      <c r="AL41" s="194">
        <v>1.6800817533901856E-2</v>
      </c>
      <c r="AM41" s="194">
        <v>4.2195129769524199E-2</v>
      </c>
      <c r="AN41" s="194">
        <v>1.5469110313002552E-2</v>
      </c>
      <c r="AO41" s="194">
        <v>4.6103497561351785E-2</v>
      </c>
      <c r="AP41" s="194">
        <v>5.0786899191833261E-2</v>
      </c>
      <c r="AQ41" s="194">
        <v>0.14857904312841144</v>
      </c>
      <c r="AR41" s="201">
        <v>0</v>
      </c>
      <c r="AS41" s="209">
        <v>0.70579259316795495</v>
      </c>
      <c r="AT41" s="201">
        <f t="shared" si="1"/>
        <v>0</v>
      </c>
      <c r="AU41" s="198">
        <v>5.5244935214070104E-2</v>
      </c>
      <c r="AV41" s="208">
        <v>7.7137813854266546E-2</v>
      </c>
      <c r="AW41" s="208">
        <v>3.9489166623024687E-2</v>
      </c>
      <c r="AX41" s="208">
        <v>2.5050496253296358E-2</v>
      </c>
      <c r="AY41" s="208">
        <v>3.7657806065325004E-2</v>
      </c>
      <c r="AZ41" s="208">
        <v>2.6124132847599981E-2</v>
      </c>
      <c r="BA41" s="208">
        <v>3.9152195858601239E-2</v>
      </c>
      <c r="BB41" s="208">
        <v>1.9043929733898117E-2</v>
      </c>
      <c r="BC41" s="208">
        <v>6.9056144799998678E-2</v>
      </c>
      <c r="BD41" s="208">
        <v>3.6127417186627667E-2</v>
      </c>
      <c r="BE41" s="208">
        <v>2.9407653426202298E-2</v>
      </c>
      <c r="BF41" s="208">
        <v>2.9659829058399152E-2</v>
      </c>
      <c r="BG41" s="208">
        <v>2.2787485070052387E-2</v>
      </c>
      <c r="BH41" s="208">
        <v>1.8833224598216413E-2</v>
      </c>
      <c r="BI41" s="208">
        <v>2.6696996922858214E-2</v>
      </c>
      <c r="BJ41" s="208">
        <v>1.7750340417492242E-2</v>
      </c>
      <c r="BK41" s="208">
        <v>2.3451606323035494E-2</v>
      </c>
      <c r="BL41" s="208">
        <v>2.2869459775091264E-2</v>
      </c>
      <c r="BM41" s="208">
        <v>1.6984716697512735E-2</v>
      </c>
      <c r="BN41" s="208">
        <v>7.3060857578557611E-2</v>
      </c>
      <c r="BO41" s="208">
        <v>4.6609644965968866E-2</v>
      </c>
      <c r="BP41" s="208">
        <v>4.1946306754784023E-2</v>
      </c>
      <c r="BQ41" s="208">
        <v>2.2396105459941796E-2</v>
      </c>
      <c r="BR41" s="208">
        <v>5.1345614433615398E-2</v>
      </c>
      <c r="BS41" s="208">
        <v>5.0129001384556435E-2</v>
      </c>
      <c r="BT41" s="208">
        <v>3.4478763660729272E-2</v>
      </c>
      <c r="BU41" s="208">
        <v>5.0652891579887876E-3</v>
      </c>
      <c r="BV41" s="208">
        <v>1.073757068777869</v>
      </c>
      <c r="BW41" s="208">
        <v>2.9425009701062429E-2</v>
      </c>
      <c r="BX41" s="208">
        <v>2.8899745398011253E-2</v>
      </c>
      <c r="BY41" s="208">
        <v>2.7239617885618312E-2</v>
      </c>
      <c r="BZ41" s="208">
        <v>1.8559685702526859E-2</v>
      </c>
      <c r="CA41" s="208">
        <v>3.8696500740459931E-2</v>
      </c>
      <c r="CB41" s="208">
        <v>1.5431514064556213E-2</v>
      </c>
      <c r="CC41" s="208">
        <v>4.4406459347563626E-2</v>
      </c>
      <c r="CD41" s="208">
        <v>5.3377582044632985E-2</v>
      </c>
      <c r="CE41" s="207">
        <v>0.12418861557913516</v>
      </c>
      <c r="CF41" s="202">
        <v>0</v>
      </c>
      <c r="CG41" s="200">
        <f t="shared" si="2"/>
        <v>0</v>
      </c>
      <c r="CH41" s="195">
        <v>0.28552192846820201</v>
      </c>
      <c r="CI41" s="201">
        <f t="shared" si="3"/>
        <v>0</v>
      </c>
      <c r="CJ41" s="206" t="s">
        <v>327</v>
      </c>
      <c r="CK41" s="205" t="s">
        <v>327</v>
      </c>
      <c r="CL41" s="198">
        <v>3.3962636799979899E-2</v>
      </c>
      <c r="CM41" s="197">
        <f t="shared" si="4"/>
        <v>0</v>
      </c>
      <c r="CN41" s="204">
        <f t="shared" si="5"/>
        <v>0</v>
      </c>
      <c r="CO41" s="203">
        <v>0</v>
      </c>
      <c r="CP41" s="202">
        <f t="shared" si="6"/>
        <v>0</v>
      </c>
      <c r="CQ41" s="195">
        <v>0.498445928790688</v>
      </c>
      <c r="CR41" s="201">
        <f t="shared" si="7"/>
        <v>0</v>
      </c>
      <c r="CS41" s="201">
        <f t="shared" si="8"/>
        <v>0</v>
      </c>
      <c r="CT41" s="201">
        <f t="shared" si="9"/>
        <v>0</v>
      </c>
      <c r="CU41" s="200">
        <f t="shared" si="10"/>
        <v>0</v>
      </c>
      <c r="CV41" s="195">
        <v>0.28552192846820201</v>
      </c>
      <c r="CW41" s="201">
        <f t="shared" si="11"/>
        <v>0</v>
      </c>
      <c r="CX41" s="201">
        <f t="shared" si="12"/>
        <v>0</v>
      </c>
      <c r="CY41" s="201">
        <f t="shared" si="13"/>
        <v>0</v>
      </c>
      <c r="CZ41" s="200">
        <f t="shared" si="14"/>
        <v>0</v>
      </c>
      <c r="DA41" s="198">
        <v>7.5197071631672482E-2</v>
      </c>
      <c r="DB41" s="199">
        <f t="shared" si="15"/>
        <v>0</v>
      </c>
      <c r="DC41" s="198">
        <v>7.2239342609227195E-2</v>
      </c>
      <c r="DD41" s="197">
        <f t="shared" si="16"/>
        <v>0</v>
      </c>
    </row>
    <row r="42" spans="2:108" ht="15" customHeight="1">
      <c r="B42" s="72" t="s">
        <v>336</v>
      </c>
      <c r="C42" s="161" t="s">
        <v>19</v>
      </c>
      <c r="D42" s="450">
        <f>'用語定義（設備投資、生産増加）'!L49</f>
        <v>0</v>
      </c>
      <c r="E42" s="449">
        <f>IF('入力② (2)'!E39="",'入力② (2)'!D39,'入力② (2)'!E39)</f>
        <v>0.60323313732168304</v>
      </c>
      <c r="F42" s="211">
        <f t="shared" si="0"/>
        <v>0</v>
      </c>
      <c r="G42" s="195">
        <v>2.8090733369864332E-3</v>
      </c>
      <c r="H42" s="194">
        <v>1.236283210933734E-2</v>
      </c>
      <c r="I42" s="194">
        <v>5.2365510475072203E-3</v>
      </c>
      <c r="J42" s="194">
        <v>4.9967157736698882E-3</v>
      </c>
      <c r="K42" s="194">
        <v>6.6709642416481682E-3</v>
      </c>
      <c r="L42" s="194">
        <v>7.1802326835391714E-3</v>
      </c>
      <c r="M42" s="194">
        <v>2.262815765654571E-3</v>
      </c>
      <c r="N42" s="194">
        <v>5.4989155865225337E-3</v>
      </c>
      <c r="O42" s="194">
        <v>5.9128713221321691E-3</v>
      </c>
      <c r="P42" s="194">
        <v>4.2606628694443196E-3</v>
      </c>
      <c r="Q42" s="194">
        <v>4.0050189477953387E-3</v>
      </c>
      <c r="R42" s="194">
        <v>5.5641716021495626E-3</v>
      </c>
      <c r="S42" s="194">
        <v>5.6874085095150106E-3</v>
      </c>
      <c r="T42" s="194">
        <v>9.1952451353222182E-3</v>
      </c>
      <c r="U42" s="194">
        <v>8.7744715160371894E-3</v>
      </c>
      <c r="V42" s="194">
        <v>9.8065139165124226E-3</v>
      </c>
      <c r="W42" s="194">
        <v>9.2433176575314573E-3</v>
      </c>
      <c r="X42" s="194">
        <v>2.8742374472078835E-2</v>
      </c>
      <c r="Y42" s="194">
        <v>3.0573335928822526E-3</v>
      </c>
      <c r="Z42" s="194">
        <v>7.2433637149890229E-3</v>
      </c>
      <c r="AA42" s="194">
        <v>9.0338462729737962E-3</v>
      </c>
      <c r="AB42" s="194">
        <v>1.1207555469683217E-2</v>
      </c>
      <c r="AC42" s="194">
        <v>3.0374455216579204E-2</v>
      </c>
      <c r="AD42" s="194">
        <v>8.4102268358323719E-3</v>
      </c>
      <c r="AE42" s="194">
        <v>3.6818305026936081E-2</v>
      </c>
      <c r="AF42" s="194">
        <v>5.793426449395854E-2</v>
      </c>
      <c r="AG42" s="194">
        <v>1.6229029650611678E-3</v>
      </c>
      <c r="AH42" s="194">
        <v>9.7130954715941298E-3</v>
      </c>
      <c r="AI42" s="194">
        <v>0.18461607929018128</v>
      </c>
      <c r="AJ42" s="194">
        <v>2.5445730103330295E-2</v>
      </c>
      <c r="AK42" s="194">
        <v>2.7533979644421541E-2</v>
      </c>
      <c r="AL42" s="194">
        <v>1.252952829874387E-2</v>
      </c>
      <c r="AM42" s="194">
        <v>7.0211242774257665E-2</v>
      </c>
      <c r="AN42" s="194">
        <v>3.3669221022144452E-2</v>
      </c>
      <c r="AO42" s="194">
        <v>2.1463484715797392E-2</v>
      </c>
      <c r="AP42" s="194">
        <v>0</v>
      </c>
      <c r="AQ42" s="194">
        <v>7.6980242421136255E-2</v>
      </c>
      <c r="AR42" s="201">
        <v>0</v>
      </c>
      <c r="AS42" s="209">
        <v>0.60323313732168304</v>
      </c>
      <c r="AT42" s="201">
        <f t="shared" si="1"/>
        <v>0</v>
      </c>
      <c r="AU42" s="198">
        <v>5.1992919752763293E-3</v>
      </c>
      <c r="AV42" s="208">
        <v>1.2858703160032717E-2</v>
      </c>
      <c r="AW42" s="208">
        <v>7.4751737345314208E-3</v>
      </c>
      <c r="AX42" s="208">
        <v>6.9106793962129898E-3</v>
      </c>
      <c r="AY42" s="208">
        <v>8.5627176099696486E-3</v>
      </c>
      <c r="AZ42" s="208">
        <v>7.8860833721415523E-3</v>
      </c>
      <c r="BA42" s="208">
        <v>4.2009769812011346E-3</v>
      </c>
      <c r="BB42" s="208">
        <v>6.5630377384272298E-3</v>
      </c>
      <c r="BC42" s="208">
        <v>8.7697061217143803E-3</v>
      </c>
      <c r="BD42" s="208">
        <v>6.8091125541264678E-3</v>
      </c>
      <c r="BE42" s="208">
        <v>5.5083490596168063E-3</v>
      </c>
      <c r="BF42" s="208">
        <v>6.9490616124870111E-3</v>
      </c>
      <c r="BG42" s="208">
        <v>6.8219223901304317E-3</v>
      </c>
      <c r="BH42" s="208">
        <v>8.9091606503784934E-3</v>
      </c>
      <c r="BI42" s="208">
        <v>8.9463185606338067E-3</v>
      </c>
      <c r="BJ42" s="208">
        <v>9.2692191677900115E-3</v>
      </c>
      <c r="BK42" s="208">
        <v>9.549109605544592E-3</v>
      </c>
      <c r="BL42" s="208">
        <v>2.2262301562892578E-2</v>
      </c>
      <c r="BM42" s="208">
        <v>4.8135262758181455E-3</v>
      </c>
      <c r="BN42" s="208">
        <v>9.1012615004359802E-3</v>
      </c>
      <c r="BO42" s="208">
        <v>1.1035199799938665E-2</v>
      </c>
      <c r="BP42" s="208">
        <v>1.2333548323489877E-2</v>
      </c>
      <c r="BQ42" s="208">
        <v>2.7115074362327393E-2</v>
      </c>
      <c r="BR42" s="208">
        <v>1.0188612426762394E-2</v>
      </c>
      <c r="BS42" s="208">
        <v>2.8610848650248179E-2</v>
      </c>
      <c r="BT42" s="208">
        <v>4.3990546895404804E-2</v>
      </c>
      <c r="BU42" s="208">
        <v>4.5697694318162195E-3</v>
      </c>
      <c r="BV42" s="208">
        <v>1.2004560077039149E-2</v>
      </c>
      <c r="BW42" s="208">
        <v>1.1293837232821671</v>
      </c>
      <c r="BX42" s="208">
        <v>2.0065284503311177E-2</v>
      </c>
      <c r="BY42" s="208">
        <v>2.1975557966964467E-2</v>
      </c>
      <c r="BZ42" s="208">
        <v>1.1935880132663185E-2</v>
      </c>
      <c r="CA42" s="208">
        <v>5.1720300179022183E-2</v>
      </c>
      <c r="CB42" s="208">
        <v>2.5550625608106441E-2</v>
      </c>
      <c r="CC42" s="208">
        <v>1.9102395005648861E-2</v>
      </c>
      <c r="CD42" s="208">
        <v>6.0487623793167742E-3</v>
      </c>
      <c r="CE42" s="207">
        <v>6.061114877899499E-2</v>
      </c>
      <c r="CF42" s="202">
        <v>0</v>
      </c>
      <c r="CG42" s="200">
        <f t="shared" si="2"/>
        <v>0</v>
      </c>
      <c r="CH42" s="195">
        <v>0.16155600207707799</v>
      </c>
      <c r="CI42" s="201">
        <f t="shared" si="3"/>
        <v>0</v>
      </c>
      <c r="CJ42" s="206" t="s">
        <v>327</v>
      </c>
      <c r="CK42" s="205" t="s">
        <v>327</v>
      </c>
      <c r="CL42" s="198">
        <v>4.3688824808071701E-2</v>
      </c>
      <c r="CM42" s="197">
        <f t="shared" si="4"/>
        <v>0</v>
      </c>
      <c r="CN42" s="204">
        <f t="shared" si="5"/>
        <v>0</v>
      </c>
      <c r="CO42" s="203">
        <v>0</v>
      </c>
      <c r="CP42" s="202">
        <f t="shared" si="6"/>
        <v>0</v>
      </c>
      <c r="CQ42" s="195">
        <v>0.52842435599304605</v>
      </c>
      <c r="CR42" s="201">
        <f t="shared" si="7"/>
        <v>0</v>
      </c>
      <c r="CS42" s="201">
        <f t="shared" si="8"/>
        <v>0</v>
      </c>
      <c r="CT42" s="201">
        <f t="shared" si="9"/>
        <v>0</v>
      </c>
      <c r="CU42" s="200">
        <f t="shared" si="10"/>
        <v>0</v>
      </c>
      <c r="CV42" s="195">
        <v>0.16155600207707799</v>
      </c>
      <c r="CW42" s="201">
        <f t="shared" si="11"/>
        <v>0</v>
      </c>
      <c r="CX42" s="201">
        <f t="shared" si="12"/>
        <v>0</v>
      </c>
      <c r="CY42" s="201">
        <f t="shared" si="13"/>
        <v>0</v>
      </c>
      <c r="CZ42" s="200">
        <f t="shared" si="14"/>
        <v>0</v>
      </c>
      <c r="DA42" s="198">
        <v>3.1357099315918992E-2</v>
      </c>
      <c r="DB42" s="199">
        <f t="shared" si="15"/>
        <v>0</v>
      </c>
      <c r="DC42" s="198">
        <v>2.8925563858849028E-2</v>
      </c>
      <c r="DD42" s="197">
        <f t="shared" si="16"/>
        <v>0</v>
      </c>
    </row>
    <row r="43" spans="2:108" ht="15" customHeight="1">
      <c r="B43" s="72" t="s">
        <v>335</v>
      </c>
      <c r="C43" s="161" t="s">
        <v>20</v>
      </c>
      <c r="D43" s="450">
        <f>'用語定義（設備投資、生産増加）'!L50</f>
        <v>0</v>
      </c>
      <c r="E43" s="449">
        <f>IF('入力② (2)'!E40="",'入力② (2)'!D40,'入力② (2)'!E40)</f>
        <v>1</v>
      </c>
      <c r="F43" s="211">
        <f t="shared" si="0"/>
        <v>0</v>
      </c>
      <c r="G43" s="195">
        <v>0</v>
      </c>
      <c r="H43" s="194">
        <v>0</v>
      </c>
      <c r="I43" s="194">
        <v>0</v>
      </c>
      <c r="J43" s="194">
        <v>0</v>
      </c>
      <c r="K43" s="194">
        <v>0</v>
      </c>
      <c r="L43" s="194">
        <v>0</v>
      </c>
      <c r="M43" s="194">
        <v>0</v>
      </c>
      <c r="N43" s="194">
        <v>0</v>
      </c>
      <c r="O43" s="194">
        <v>0</v>
      </c>
      <c r="P43" s="194">
        <v>0</v>
      </c>
      <c r="Q43" s="194">
        <v>0</v>
      </c>
      <c r="R43" s="194">
        <v>0</v>
      </c>
      <c r="S43" s="194">
        <v>0</v>
      </c>
      <c r="T43" s="194">
        <v>0</v>
      </c>
      <c r="U43" s="194">
        <v>0</v>
      </c>
      <c r="V43" s="194">
        <v>0</v>
      </c>
      <c r="W43" s="194">
        <v>0</v>
      </c>
      <c r="X43" s="194">
        <v>0</v>
      </c>
      <c r="Y43" s="194">
        <v>0</v>
      </c>
      <c r="Z43" s="194">
        <v>0</v>
      </c>
      <c r="AA43" s="194">
        <v>0</v>
      </c>
      <c r="AB43" s="194">
        <v>0</v>
      </c>
      <c r="AC43" s="194">
        <v>0</v>
      </c>
      <c r="AD43" s="194">
        <v>0</v>
      </c>
      <c r="AE43" s="194">
        <v>0</v>
      </c>
      <c r="AF43" s="194">
        <v>0</v>
      </c>
      <c r="AG43" s="194">
        <v>0</v>
      </c>
      <c r="AH43" s="194">
        <v>0</v>
      </c>
      <c r="AI43" s="194">
        <v>0</v>
      </c>
      <c r="AJ43" s="194">
        <v>0</v>
      </c>
      <c r="AK43" s="194">
        <v>0</v>
      </c>
      <c r="AL43" s="194">
        <v>0</v>
      </c>
      <c r="AM43" s="194">
        <v>0</v>
      </c>
      <c r="AN43" s="194">
        <v>0</v>
      </c>
      <c r="AO43" s="194">
        <v>0</v>
      </c>
      <c r="AP43" s="194">
        <v>0</v>
      </c>
      <c r="AQ43" s="194">
        <v>0.25566973323424647</v>
      </c>
      <c r="AR43" s="201">
        <v>0</v>
      </c>
      <c r="AS43" s="209">
        <v>1</v>
      </c>
      <c r="AT43" s="201">
        <f t="shared" si="1"/>
        <v>0</v>
      </c>
      <c r="AU43" s="198">
        <v>1.3644569624958298E-3</v>
      </c>
      <c r="AV43" s="208">
        <v>2.4613357308554185E-3</v>
      </c>
      <c r="AW43" s="208">
        <v>1.5732994453036566E-3</v>
      </c>
      <c r="AX43" s="208">
        <v>9.4613316962981545E-4</v>
      </c>
      <c r="AY43" s="208">
        <v>9.6612653070817379E-4</v>
      </c>
      <c r="AZ43" s="208">
        <v>6.6739564267439655E-4</v>
      </c>
      <c r="BA43" s="208">
        <v>1.1386726856947576E-3</v>
      </c>
      <c r="BB43" s="208">
        <v>6.2972532279961509E-4</v>
      </c>
      <c r="BC43" s="208">
        <v>2.3718843725412603E-3</v>
      </c>
      <c r="BD43" s="208">
        <v>2.3747096747046585E-3</v>
      </c>
      <c r="BE43" s="208">
        <v>1.3349693932209372E-3</v>
      </c>
      <c r="BF43" s="208">
        <v>1.4645538051375818E-3</v>
      </c>
      <c r="BG43" s="208">
        <v>2.0577988200085138E-3</v>
      </c>
      <c r="BH43" s="208">
        <v>1.4289949278324858E-3</v>
      </c>
      <c r="BI43" s="208">
        <v>8.778969740233228E-4</v>
      </c>
      <c r="BJ43" s="208">
        <v>4.0451623719148596E-4</v>
      </c>
      <c r="BK43" s="208">
        <v>1.3332809063778702E-3</v>
      </c>
      <c r="BL43" s="208">
        <v>6.344641512509259E-4</v>
      </c>
      <c r="BM43" s="208">
        <v>1.78133772880639E-3</v>
      </c>
      <c r="BN43" s="208">
        <v>9.6490541851090069E-4</v>
      </c>
      <c r="BO43" s="208">
        <v>3.6536124875608681E-3</v>
      </c>
      <c r="BP43" s="208">
        <v>1.2901757699987208E-3</v>
      </c>
      <c r="BQ43" s="208">
        <v>2.4052546220635065E-3</v>
      </c>
      <c r="BR43" s="208">
        <v>4.3148761546913626E-3</v>
      </c>
      <c r="BS43" s="208">
        <v>1.9999941628263199E-3</v>
      </c>
      <c r="BT43" s="208">
        <v>1.5354127398765057E-3</v>
      </c>
      <c r="BU43" s="208">
        <v>4.1774890436308541E-4</v>
      </c>
      <c r="BV43" s="208">
        <v>2.340282636011506E-3</v>
      </c>
      <c r="BW43" s="208">
        <v>1.0892309337395395E-3</v>
      </c>
      <c r="BX43" s="208">
        <v>1.0005246552320683</v>
      </c>
      <c r="BY43" s="208">
        <v>2.6677329469254373E-3</v>
      </c>
      <c r="BZ43" s="208">
        <v>1.3776765190516721E-3</v>
      </c>
      <c r="CA43" s="208">
        <v>1.4960505025685955E-3</v>
      </c>
      <c r="CB43" s="208">
        <v>1.0497678222288662E-3</v>
      </c>
      <c r="CC43" s="208">
        <v>1.0782551800690055E-3</v>
      </c>
      <c r="CD43" s="208">
        <v>6.4060576119686697E-4</v>
      </c>
      <c r="CE43" s="207">
        <v>0.2563444268216265</v>
      </c>
      <c r="CF43" s="202">
        <v>0</v>
      </c>
      <c r="CG43" s="200">
        <f t="shared" si="2"/>
        <v>0</v>
      </c>
      <c r="CH43" s="195">
        <v>0.402331133440258</v>
      </c>
      <c r="CI43" s="201">
        <f t="shared" si="3"/>
        <v>0</v>
      </c>
      <c r="CJ43" s="206" t="s">
        <v>327</v>
      </c>
      <c r="CK43" s="205" t="s">
        <v>327</v>
      </c>
      <c r="CL43" s="198">
        <v>4.1316813675600301E-3</v>
      </c>
      <c r="CM43" s="197">
        <f t="shared" si="4"/>
        <v>0</v>
      </c>
      <c r="CN43" s="204">
        <f t="shared" si="5"/>
        <v>0</v>
      </c>
      <c r="CO43" s="203">
        <v>0</v>
      </c>
      <c r="CP43" s="202">
        <f t="shared" si="6"/>
        <v>0</v>
      </c>
      <c r="CQ43" s="195">
        <v>0.75323045333189198</v>
      </c>
      <c r="CR43" s="201">
        <f t="shared" si="7"/>
        <v>0</v>
      </c>
      <c r="CS43" s="201">
        <f t="shared" si="8"/>
        <v>0</v>
      </c>
      <c r="CT43" s="201">
        <f t="shared" si="9"/>
        <v>0</v>
      </c>
      <c r="CU43" s="200">
        <f t="shared" si="10"/>
        <v>0</v>
      </c>
      <c r="CV43" s="195">
        <v>0.402331133440258</v>
      </c>
      <c r="CW43" s="201">
        <f t="shared" si="11"/>
        <v>0</v>
      </c>
      <c r="CX43" s="201">
        <f t="shared" si="12"/>
        <v>0</v>
      </c>
      <c r="CY43" s="201">
        <f t="shared" si="13"/>
        <v>0</v>
      </c>
      <c r="CZ43" s="200">
        <f t="shared" si="14"/>
        <v>0</v>
      </c>
      <c r="DA43" s="198">
        <v>5.2077781407423966E-2</v>
      </c>
      <c r="DB43" s="199">
        <f t="shared" si="15"/>
        <v>0</v>
      </c>
      <c r="DC43" s="198">
        <v>5.2077781407423966E-2</v>
      </c>
      <c r="DD43" s="197">
        <f t="shared" si="16"/>
        <v>0</v>
      </c>
    </row>
    <row r="44" spans="2:108" ht="15" customHeight="1">
      <c r="B44" s="72" t="s">
        <v>334</v>
      </c>
      <c r="C44" s="161" t="s">
        <v>21</v>
      </c>
      <c r="D44" s="450">
        <f>'用語定義（設備投資、生産増加）'!L51</f>
        <v>0</v>
      </c>
      <c r="E44" s="449">
        <f>IF('入力② (2)'!E41="",'入力② (2)'!D41,'入力② (2)'!E41)</f>
        <v>0.936668633494117</v>
      </c>
      <c r="F44" s="211">
        <f t="shared" si="0"/>
        <v>0</v>
      </c>
      <c r="G44" s="195">
        <v>9.0323901510817798E-6</v>
      </c>
      <c r="H44" s="194">
        <v>2.1266339637621571E-5</v>
      </c>
      <c r="I44" s="194">
        <v>3.0471026913009156E-4</v>
      </c>
      <c r="J44" s="194">
        <v>5.8646898751993998E-5</v>
      </c>
      <c r="K44" s="194">
        <v>1.9543270843481737E-4</v>
      </c>
      <c r="L44" s="194">
        <v>2.3725611150174491E-4</v>
      </c>
      <c r="M44" s="194">
        <v>0</v>
      </c>
      <c r="N44" s="194">
        <v>1.3092656158386986E-4</v>
      </c>
      <c r="O44" s="194">
        <v>5.3030236072934252E-4</v>
      </c>
      <c r="P44" s="194">
        <v>2.3421187703378133E-4</v>
      </c>
      <c r="Q44" s="194">
        <v>3.802233178286714E-5</v>
      </c>
      <c r="R44" s="194">
        <v>3.584078725837889E-4</v>
      </c>
      <c r="S44" s="194">
        <v>6.1433610904465931E-4</v>
      </c>
      <c r="T44" s="194">
        <v>2.9910183990360377E-4</v>
      </c>
      <c r="U44" s="194">
        <v>3.4014462445513871E-4</v>
      </c>
      <c r="V44" s="194">
        <v>1.3259295877738563E-3</v>
      </c>
      <c r="W44" s="194">
        <v>1.2386528701208636E-3</v>
      </c>
      <c r="X44" s="194">
        <v>4.6926325668700139E-4</v>
      </c>
      <c r="Y44" s="194">
        <v>2.633658151171978E-4</v>
      </c>
      <c r="Z44" s="194">
        <v>3.3264586521189539E-5</v>
      </c>
      <c r="AA44" s="194">
        <v>1.4518681510136461E-4</v>
      </c>
      <c r="AB44" s="194">
        <v>5.4925892576133722E-4</v>
      </c>
      <c r="AC44" s="194">
        <v>8.8944231966556973E-5</v>
      </c>
      <c r="AD44" s="194">
        <v>1.2014609765474818E-4</v>
      </c>
      <c r="AE44" s="194">
        <v>2.0728061011210483E-4</v>
      </c>
      <c r="AF44" s="194">
        <v>2.1972540263195402E-4</v>
      </c>
      <c r="AG44" s="194">
        <v>0</v>
      </c>
      <c r="AH44" s="194">
        <v>5.6796098396833862E-4</v>
      </c>
      <c r="AI44" s="194">
        <v>4.3234822658207847E-3</v>
      </c>
      <c r="AJ44" s="194">
        <v>7.7368773962828609E-5</v>
      </c>
      <c r="AK44" s="194">
        <v>0</v>
      </c>
      <c r="AL44" s="194">
        <v>8.444957856561228E-5</v>
      </c>
      <c r="AM44" s="194">
        <v>0</v>
      </c>
      <c r="AN44" s="194">
        <v>2.5316190031455041E-4</v>
      </c>
      <c r="AO44" s="194">
        <v>4.373404209243095E-4</v>
      </c>
      <c r="AP44" s="194">
        <v>0</v>
      </c>
      <c r="AQ44" s="194">
        <v>1.6656843400046127E-4</v>
      </c>
      <c r="AR44" s="201">
        <v>0</v>
      </c>
      <c r="AS44" s="209">
        <v>0.936668633494117</v>
      </c>
      <c r="AT44" s="201">
        <f t="shared" si="1"/>
        <v>0</v>
      </c>
      <c r="AU44" s="198">
        <v>9.6873792136130337E-5</v>
      </c>
      <c r="AV44" s="208">
        <v>1.6958003625795515E-4</v>
      </c>
      <c r="AW44" s="208">
        <v>3.8929254586620593E-4</v>
      </c>
      <c r="AX44" s="208">
        <v>1.416058821353416E-4</v>
      </c>
      <c r="AY44" s="208">
        <v>3.1942646359064112E-4</v>
      </c>
      <c r="AZ44" s="208">
        <v>3.2445159826431614E-4</v>
      </c>
      <c r="BA44" s="208">
        <v>6.477906682043006E-5</v>
      </c>
      <c r="BB44" s="208">
        <v>2.0834980749243309E-4</v>
      </c>
      <c r="BC44" s="208">
        <v>6.6615287176513256E-4</v>
      </c>
      <c r="BD44" s="208">
        <v>3.6976437036526419E-4</v>
      </c>
      <c r="BE44" s="208">
        <v>1.1018187057587113E-4</v>
      </c>
      <c r="BF44" s="208">
        <v>4.4281665328136521E-4</v>
      </c>
      <c r="BG44" s="208">
        <v>6.6410122223140098E-4</v>
      </c>
      <c r="BH44" s="208">
        <v>3.7621929460587356E-4</v>
      </c>
      <c r="BI44" s="208">
        <v>4.2681954042783686E-4</v>
      </c>
      <c r="BJ44" s="208">
        <v>1.3665579300282862E-3</v>
      </c>
      <c r="BK44" s="208">
        <v>1.2902387655938058E-3</v>
      </c>
      <c r="BL44" s="208">
        <v>6.1408147307434613E-4</v>
      </c>
      <c r="BM44" s="208">
        <v>3.2846669441853528E-4</v>
      </c>
      <c r="BN44" s="208">
        <v>1.5663440891813325E-4</v>
      </c>
      <c r="BO44" s="208">
        <v>2.7814006769376798E-4</v>
      </c>
      <c r="BP44" s="208">
        <v>6.6765573671514306E-4</v>
      </c>
      <c r="BQ44" s="208">
        <v>2.7170401912489822E-4</v>
      </c>
      <c r="BR44" s="208">
        <v>2.4093633552438516E-4</v>
      </c>
      <c r="BS44" s="208">
        <v>3.7690128794614399E-4</v>
      </c>
      <c r="BT44" s="208">
        <v>4.3927991056470528E-4</v>
      </c>
      <c r="BU44" s="208">
        <v>4.4670243633787343E-5</v>
      </c>
      <c r="BV44" s="208">
        <v>6.6680481190797228E-4</v>
      </c>
      <c r="BW44" s="208">
        <v>4.632284183923841E-3</v>
      </c>
      <c r="BX44" s="208">
        <v>2.0201925600264612E-4</v>
      </c>
      <c r="BY44" s="208">
        <v>1.0001414514297571</v>
      </c>
      <c r="BZ44" s="208">
        <v>1.7898414256730654E-4</v>
      </c>
      <c r="CA44" s="208">
        <v>2.6577699694040329E-4</v>
      </c>
      <c r="CB44" s="208">
        <v>3.7958650741280156E-4</v>
      </c>
      <c r="CC44" s="208">
        <v>5.7854600050074201E-4</v>
      </c>
      <c r="CD44" s="208">
        <v>1.2674515783498574E-4</v>
      </c>
      <c r="CE44" s="207">
        <v>5.2321032281564745E-4</v>
      </c>
      <c r="CF44" s="202">
        <v>0</v>
      </c>
      <c r="CG44" s="200">
        <f t="shared" si="2"/>
        <v>0</v>
      </c>
      <c r="CH44" s="195">
        <v>0.52228807008502998</v>
      </c>
      <c r="CI44" s="201">
        <f t="shared" si="3"/>
        <v>0</v>
      </c>
      <c r="CJ44" s="206" t="s">
        <v>327</v>
      </c>
      <c r="CK44" s="205" t="s">
        <v>327</v>
      </c>
      <c r="CL44" s="198">
        <v>2.20281735710606E-2</v>
      </c>
      <c r="CM44" s="197">
        <f t="shared" si="4"/>
        <v>0</v>
      </c>
      <c r="CN44" s="204">
        <f t="shared" si="5"/>
        <v>0</v>
      </c>
      <c r="CO44" s="203">
        <v>0</v>
      </c>
      <c r="CP44" s="202">
        <f t="shared" si="6"/>
        <v>0</v>
      </c>
      <c r="CQ44" s="195">
        <v>0.73185202482178102</v>
      </c>
      <c r="CR44" s="201">
        <f t="shared" si="7"/>
        <v>0</v>
      </c>
      <c r="CS44" s="201">
        <f t="shared" si="8"/>
        <v>0</v>
      </c>
      <c r="CT44" s="201">
        <f t="shared" si="9"/>
        <v>0</v>
      </c>
      <c r="CU44" s="200">
        <f t="shared" si="10"/>
        <v>0</v>
      </c>
      <c r="CV44" s="195">
        <v>0.52228807008502998</v>
      </c>
      <c r="CW44" s="201">
        <f t="shared" si="11"/>
        <v>0</v>
      </c>
      <c r="CX44" s="201">
        <f t="shared" si="12"/>
        <v>0</v>
      </c>
      <c r="CY44" s="201">
        <f t="shared" si="13"/>
        <v>0</v>
      </c>
      <c r="CZ44" s="200">
        <f t="shared" si="14"/>
        <v>0</v>
      </c>
      <c r="DA44" s="198">
        <v>7.0742613587563341E-2</v>
      </c>
      <c r="DB44" s="199">
        <f t="shared" si="15"/>
        <v>0</v>
      </c>
      <c r="DC44" s="198">
        <v>7.0525208279653015E-2</v>
      </c>
      <c r="DD44" s="197">
        <f t="shared" si="16"/>
        <v>0</v>
      </c>
    </row>
    <row r="45" spans="2:108" ht="15" customHeight="1">
      <c r="B45" s="72" t="s">
        <v>333</v>
      </c>
      <c r="C45" s="161" t="s">
        <v>28</v>
      </c>
      <c r="D45" s="450">
        <f>'用語定義（設備投資、生産増加）'!L52</f>
        <v>0</v>
      </c>
      <c r="E45" s="449">
        <f>IF('入力② (2)'!E42="",'入力② (2)'!D42,'入力② (2)'!E42)</f>
        <v>0.99997830700087298</v>
      </c>
      <c r="F45" s="211">
        <f t="shared" si="0"/>
        <v>0</v>
      </c>
      <c r="G45" s="195">
        <v>1.6860461615352654E-4</v>
      </c>
      <c r="H45" s="194">
        <v>0</v>
      </c>
      <c r="I45" s="194">
        <v>0</v>
      </c>
      <c r="J45" s="194">
        <v>0</v>
      </c>
      <c r="K45" s="194">
        <v>0</v>
      </c>
      <c r="L45" s="194">
        <v>2.1568737409249537E-6</v>
      </c>
      <c r="M45" s="194">
        <v>0</v>
      </c>
      <c r="N45" s="194">
        <v>0</v>
      </c>
      <c r="O45" s="194">
        <v>0</v>
      </c>
      <c r="P45" s="194">
        <v>0</v>
      </c>
      <c r="Q45" s="194">
        <v>0</v>
      </c>
      <c r="R45" s="194">
        <v>0</v>
      </c>
      <c r="S45" s="194">
        <v>0</v>
      </c>
      <c r="T45" s="194">
        <v>0</v>
      </c>
      <c r="U45" s="194">
        <v>0</v>
      </c>
      <c r="V45" s="194">
        <v>0</v>
      </c>
      <c r="W45" s="194">
        <v>0</v>
      </c>
      <c r="X45" s="194">
        <v>0</v>
      </c>
      <c r="Y45" s="194">
        <v>0</v>
      </c>
      <c r="Z45" s="194">
        <v>2.4948439890892157E-5</v>
      </c>
      <c r="AA45" s="194">
        <v>8.065934172298033E-7</v>
      </c>
      <c r="AB45" s="194">
        <v>4.0100762279035689E-5</v>
      </c>
      <c r="AC45" s="194">
        <v>3.854250051884135E-4</v>
      </c>
      <c r="AD45" s="194">
        <v>0</v>
      </c>
      <c r="AE45" s="194">
        <v>3.6742047946292832E-5</v>
      </c>
      <c r="AF45" s="194">
        <v>2.2170491076377343E-4</v>
      </c>
      <c r="AG45" s="194">
        <v>4.8861594647002898E-6</v>
      </c>
      <c r="AH45" s="194">
        <v>3.0323340669496041E-3</v>
      </c>
      <c r="AI45" s="194">
        <v>1.0949811482627051E-3</v>
      </c>
      <c r="AJ45" s="194">
        <v>2.8245742875318377E-5</v>
      </c>
      <c r="AK45" s="194">
        <v>2.6840161470411407E-5</v>
      </c>
      <c r="AL45" s="194">
        <v>1.8177578094554087E-2</v>
      </c>
      <c r="AM45" s="194">
        <v>1.0685016401500177E-5</v>
      </c>
      <c r="AN45" s="194">
        <v>3.2792992268724144E-5</v>
      </c>
      <c r="AO45" s="194">
        <v>1.0775053848859798E-4</v>
      </c>
      <c r="AP45" s="194">
        <v>0</v>
      </c>
      <c r="AQ45" s="194">
        <v>3.4466852881633908E-3</v>
      </c>
      <c r="AR45" s="201">
        <v>0</v>
      </c>
      <c r="AS45" s="209">
        <v>0.99997830700087298</v>
      </c>
      <c r="AT45" s="201">
        <f t="shared" si="1"/>
        <v>0</v>
      </c>
      <c r="AU45" s="198">
        <v>3.8504684907616956E-4</v>
      </c>
      <c r="AV45" s="208">
        <v>2.9824349382709885E-4</v>
      </c>
      <c r="AW45" s="208">
        <v>1.7850998903648903E-4</v>
      </c>
      <c r="AX45" s="208">
        <v>1.0784513121525358E-4</v>
      </c>
      <c r="AY45" s="208">
        <v>1.5004889200509407E-4</v>
      </c>
      <c r="AZ45" s="208">
        <v>1.0839045568945532E-4</v>
      </c>
      <c r="BA45" s="208">
        <v>1.4543122277598268E-4</v>
      </c>
      <c r="BB45" s="208">
        <v>8.0810099872083118E-5</v>
      </c>
      <c r="BC45" s="208">
        <v>2.6629963755772195E-4</v>
      </c>
      <c r="BD45" s="208">
        <v>1.6101543865552385E-4</v>
      </c>
      <c r="BE45" s="208">
        <v>1.2134928942888267E-4</v>
      </c>
      <c r="BF45" s="208">
        <v>1.2628835480280357E-4</v>
      </c>
      <c r="BG45" s="208">
        <v>1.1168514364277186E-4</v>
      </c>
      <c r="BH45" s="208">
        <v>9.2401039724310455E-5</v>
      </c>
      <c r="BI45" s="208">
        <v>1.1127144284480281E-4</v>
      </c>
      <c r="BJ45" s="208">
        <v>7.6450390548454838E-5</v>
      </c>
      <c r="BK45" s="208">
        <v>1.0733491223354903E-4</v>
      </c>
      <c r="BL45" s="208">
        <v>1.0942463351689937E-4</v>
      </c>
      <c r="BM45" s="208">
        <v>8.7481674745322127E-5</v>
      </c>
      <c r="BN45" s="208">
        <v>2.839675640543592E-4</v>
      </c>
      <c r="BO45" s="208">
        <v>2.1567712841834643E-4</v>
      </c>
      <c r="BP45" s="208">
        <v>2.1337921710002882E-4</v>
      </c>
      <c r="BQ45" s="208">
        <v>5.6940518317825743E-4</v>
      </c>
      <c r="BR45" s="208">
        <v>2.4270189375121421E-4</v>
      </c>
      <c r="BS45" s="208">
        <v>2.6080342062621104E-4</v>
      </c>
      <c r="BT45" s="208">
        <v>4.1665523660278336E-4</v>
      </c>
      <c r="BU45" s="208">
        <v>4.8300740813795699E-5</v>
      </c>
      <c r="BV45" s="208">
        <v>3.374298450247456E-3</v>
      </c>
      <c r="BW45" s="208">
        <v>1.3745100321049893E-3</v>
      </c>
      <c r="BX45" s="208">
        <v>1.5525688109014962E-4</v>
      </c>
      <c r="BY45" s="208">
        <v>1.8221087222198952E-4</v>
      </c>
      <c r="BZ45" s="208">
        <v>1.0186131873275655</v>
      </c>
      <c r="CA45" s="208">
        <v>2.2009995081046895E-4</v>
      </c>
      <c r="CB45" s="208">
        <v>1.2928247360492097E-4</v>
      </c>
      <c r="CC45" s="208">
        <v>2.9952477861064629E-4</v>
      </c>
      <c r="CD45" s="208">
        <v>1.9047606446545402E-4</v>
      </c>
      <c r="CE45" s="207">
        <v>3.9859685789468257E-3</v>
      </c>
      <c r="CF45" s="202">
        <v>0</v>
      </c>
      <c r="CG45" s="200">
        <f t="shared" si="2"/>
        <v>0</v>
      </c>
      <c r="CH45" s="195">
        <v>0.51281038125498302</v>
      </c>
      <c r="CI45" s="201">
        <f t="shared" si="3"/>
        <v>0</v>
      </c>
      <c r="CJ45" s="206" t="s">
        <v>327</v>
      </c>
      <c r="CK45" s="205" t="s">
        <v>327</v>
      </c>
      <c r="CL45" s="198">
        <v>5.20937386130901E-2</v>
      </c>
      <c r="CM45" s="197">
        <f t="shared" si="4"/>
        <v>0</v>
      </c>
      <c r="CN45" s="204">
        <f t="shared" si="5"/>
        <v>0</v>
      </c>
      <c r="CO45" s="203">
        <v>0</v>
      </c>
      <c r="CP45" s="202">
        <f t="shared" si="6"/>
        <v>0</v>
      </c>
      <c r="CQ45" s="195">
        <v>0.62609755398381195</v>
      </c>
      <c r="CR45" s="201">
        <f t="shared" si="7"/>
        <v>0</v>
      </c>
      <c r="CS45" s="201">
        <f t="shared" si="8"/>
        <v>0</v>
      </c>
      <c r="CT45" s="201">
        <f t="shared" si="9"/>
        <v>0</v>
      </c>
      <c r="CU45" s="200">
        <f t="shared" si="10"/>
        <v>0</v>
      </c>
      <c r="CV45" s="195">
        <v>0.51281038125498302</v>
      </c>
      <c r="CW45" s="201">
        <f t="shared" si="11"/>
        <v>0</v>
      </c>
      <c r="CX45" s="201">
        <f t="shared" si="12"/>
        <v>0</v>
      </c>
      <c r="CY45" s="201">
        <f t="shared" si="13"/>
        <v>0</v>
      </c>
      <c r="CZ45" s="200">
        <f t="shared" si="14"/>
        <v>0</v>
      </c>
      <c r="DA45" s="198">
        <v>0.11167410830154853</v>
      </c>
      <c r="DB45" s="199">
        <f t="shared" si="15"/>
        <v>0</v>
      </c>
      <c r="DC45" s="198">
        <v>0.10780879685692614</v>
      </c>
      <c r="DD45" s="197">
        <f t="shared" si="16"/>
        <v>0</v>
      </c>
    </row>
    <row r="46" spans="2:108" ht="15" customHeight="1">
      <c r="B46" s="72" t="s">
        <v>332</v>
      </c>
      <c r="C46" s="161" t="s">
        <v>68</v>
      </c>
      <c r="D46" s="450">
        <f>'用語定義（設備投資、生産増加）'!L53</f>
        <v>0</v>
      </c>
      <c r="E46" s="449">
        <f>IF('入力② (2)'!E43="",'入力② (2)'!D43,'入力② (2)'!E43)</f>
        <v>0.989160783601571</v>
      </c>
      <c r="F46" s="211">
        <f t="shared" si="0"/>
        <v>0</v>
      </c>
      <c r="G46" s="195">
        <v>3.0409046841975326E-4</v>
      </c>
      <c r="H46" s="194">
        <v>3.6365440780332888E-3</v>
      </c>
      <c r="I46" s="194">
        <v>7.2894051451379666E-4</v>
      </c>
      <c r="J46" s="194">
        <v>8.3278596227831471E-4</v>
      </c>
      <c r="K46" s="194">
        <v>9.33409950733456E-4</v>
      </c>
      <c r="L46" s="194">
        <v>1.7341264877036627E-3</v>
      </c>
      <c r="M46" s="194">
        <v>5.7598946762116353E-4</v>
      </c>
      <c r="N46" s="194">
        <v>4.4401181754529775E-4</v>
      </c>
      <c r="O46" s="194">
        <v>1.2108570569986654E-3</v>
      </c>
      <c r="P46" s="194">
        <v>5.8303807687132801E-4</v>
      </c>
      <c r="Q46" s="194">
        <v>3.4220098604580422E-4</v>
      </c>
      <c r="R46" s="194">
        <v>8.2964785320321509E-4</v>
      </c>
      <c r="S46" s="194">
        <v>2.1069808739891051E-3</v>
      </c>
      <c r="T46" s="194">
        <v>1.6407872360426263E-3</v>
      </c>
      <c r="U46" s="194">
        <v>8.1886668850311174E-4</v>
      </c>
      <c r="V46" s="194">
        <v>5.9398579799117834E-4</v>
      </c>
      <c r="W46" s="194">
        <v>5.2444355503724585E-4</v>
      </c>
      <c r="X46" s="194">
        <v>3.8860863444392305E-4</v>
      </c>
      <c r="Y46" s="194">
        <v>2.9199253415167583E-4</v>
      </c>
      <c r="Z46" s="194">
        <v>8.232985163994412E-4</v>
      </c>
      <c r="AA46" s="194">
        <v>1.1832725430761214E-3</v>
      </c>
      <c r="AB46" s="194">
        <v>1.3026671867614017E-3</v>
      </c>
      <c r="AC46" s="194">
        <v>7.782620297073735E-3</v>
      </c>
      <c r="AD46" s="194">
        <v>1.7060745866974241E-3</v>
      </c>
      <c r="AE46" s="194">
        <v>5.8094030526402625E-4</v>
      </c>
      <c r="AF46" s="194">
        <v>3.1078277669564667E-3</v>
      </c>
      <c r="AG46" s="194">
        <v>1.5356501174772341E-4</v>
      </c>
      <c r="AH46" s="194">
        <v>1.3561271799413508E-3</v>
      </c>
      <c r="AI46" s="194">
        <v>1.3162350710044476E-3</v>
      </c>
      <c r="AJ46" s="194">
        <v>1.2280757771877555E-6</v>
      </c>
      <c r="AK46" s="194">
        <v>1.6936141887829597E-3</v>
      </c>
      <c r="AL46" s="194">
        <v>8.9640515963682033E-4</v>
      </c>
      <c r="AM46" s="194">
        <v>0</v>
      </c>
      <c r="AN46" s="194">
        <v>1.7314699917886347E-3</v>
      </c>
      <c r="AO46" s="194">
        <v>3.7015479104318366E-3</v>
      </c>
      <c r="AP46" s="194">
        <v>0</v>
      </c>
      <c r="AQ46" s="194">
        <v>5.0611178023217077E-3</v>
      </c>
      <c r="AR46" s="201">
        <v>0</v>
      </c>
      <c r="AS46" s="209">
        <v>0.989160783601571</v>
      </c>
      <c r="AT46" s="201">
        <f t="shared" si="1"/>
        <v>0</v>
      </c>
      <c r="AU46" s="198">
        <v>6.0728159852482995E-4</v>
      </c>
      <c r="AV46" s="208">
        <v>4.089554201764615E-3</v>
      </c>
      <c r="AW46" s="208">
        <v>1.0726354104755264E-3</v>
      </c>
      <c r="AX46" s="208">
        <v>1.1370204678859393E-3</v>
      </c>
      <c r="AY46" s="208">
        <v>1.3747976785437558E-3</v>
      </c>
      <c r="AZ46" s="208">
        <v>2.0698790772564883E-3</v>
      </c>
      <c r="BA46" s="208">
        <v>1.003890979463407E-3</v>
      </c>
      <c r="BB46" s="208">
        <v>7.160742832469318E-4</v>
      </c>
      <c r="BC46" s="208">
        <v>1.838193571995764E-3</v>
      </c>
      <c r="BD46" s="208">
        <v>1.047011592027997E-3</v>
      </c>
      <c r="BE46" s="208">
        <v>6.1853383400592931E-4</v>
      </c>
      <c r="BF46" s="208">
        <v>1.1454960057246037E-3</v>
      </c>
      <c r="BG46" s="208">
        <v>2.3614260100633653E-3</v>
      </c>
      <c r="BH46" s="208">
        <v>1.9036135874535502E-3</v>
      </c>
      <c r="BI46" s="208">
        <v>1.0780974237467387E-3</v>
      </c>
      <c r="BJ46" s="208">
        <v>8.6378797830599121E-4</v>
      </c>
      <c r="BK46" s="208">
        <v>8.0868250026271983E-4</v>
      </c>
      <c r="BL46" s="208">
        <v>6.3508552128153754E-4</v>
      </c>
      <c r="BM46" s="208">
        <v>5.2919396925797777E-4</v>
      </c>
      <c r="BN46" s="208">
        <v>1.2095110795793482E-3</v>
      </c>
      <c r="BO46" s="208">
        <v>1.6451513524189175E-3</v>
      </c>
      <c r="BP46" s="208">
        <v>2.0139877350016165E-3</v>
      </c>
      <c r="BQ46" s="208">
        <v>8.8366988903248438E-3</v>
      </c>
      <c r="BR46" s="208">
        <v>2.1933313494402304E-3</v>
      </c>
      <c r="BS46" s="208">
        <v>9.750478747199609E-4</v>
      </c>
      <c r="BT46" s="208">
        <v>3.5313746773943133E-3</v>
      </c>
      <c r="BU46" s="208">
        <v>4.4895363458139571E-4</v>
      </c>
      <c r="BV46" s="208">
        <v>1.8516614593575924E-3</v>
      </c>
      <c r="BW46" s="208">
        <v>1.8581763010620698E-3</v>
      </c>
      <c r="BX46" s="208">
        <v>3.3824897065944299E-4</v>
      </c>
      <c r="BY46" s="208">
        <v>2.0631191161717237E-3</v>
      </c>
      <c r="BZ46" s="208">
        <v>1.2485299173780578E-3</v>
      </c>
      <c r="CA46" s="208">
        <v>1.0004230425126426</v>
      </c>
      <c r="CB46" s="208">
        <v>1.9635939280906031E-3</v>
      </c>
      <c r="CC46" s="208">
        <v>4.1807474530134387E-3</v>
      </c>
      <c r="CD46" s="208">
        <v>4.1963387808022706E-4</v>
      </c>
      <c r="CE46" s="207">
        <v>5.5366968899026349E-3</v>
      </c>
      <c r="CF46" s="202">
        <v>0</v>
      </c>
      <c r="CG46" s="200">
        <f t="shared" si="2"/>
        <v>0</v>
      </c>
      <c r="CH46" s="195">
        <v>0.49550695060316902</v>
      </c>
      <c r="CI46" s="201">
        <f t="shared" si="3"/>
        <v>0</v>
      </c>
      <c r="CJ46" s="206" t="s">
        <v>327</v>
      </c>
      <c r="CK46" s="205" t="s">
        <v>327</v>
      </c>
      <c r="CL46" s="198">
        <v>1.33807971151067E-2</v>
      </c>
      <c r="CM46" s="197">
        <f t="shared" si="4"/>
        <v>0</v>
      </c>
      <c r="CN46" s="204">
        <f t="shared" si="5"/>
        <v>0</v>
      </c>
      <c r="CO46" s="203">
        <v>0</v>
      </c>
      <c r="CP46" s="202">
        <f t="shared" si="6"/>
        <v>0</v>
      </c>
      <c r="CQ46" s="195">
        <v>0.59652309566295203</v>
      </c>
      <c r="CR46" s="201">
        <f t="shared" si="7"/>
        <v>0</v>
      </c>
      <c r="CS46" s="201">
        <f t="shared" si="8"/>
        <v>0</v>
      </c>
      <c r="CT46" s="201">
        <f t="shared" si="9"/>
        <v>0</v>
      </c>
      <c r="CU46" s="200">
        <f t="shared" si="10"/>
        <v>0</v>
      </c>
      <c r="CV46" s="195">
        <v>0.49550695060316902</v>
      </c>
      <c r="CW46" s="201">
        <f t="shared" si="11"/>
        <v>0</v>
      </c>
      <c r="CX46" s="201">
        <f t="shared" si="12"/>
        <v>0</v>
      </c>
      <c r="CY46" s="201">
        <f t="shared" si="13"/>
        <v>0</v>
      </c>
      <c r="CZ46" s="200">
        <f t="shared" si="14"/>
        <v>0</v>
      </c>
      <c r="DA46" s="198">
        <v>0.17455042793490688</v>
      </c>
      <c r="DB46" s="199">
        <f t="shared" si="15"/>
        <v>0</v>
      </c>
      <c r="DC46" s="198">
        <v>0.16167498317109916</v>
      </c>
      <c r="DD46" s="197">
        <f t="shared" si="16"/>
        <v>0</v>
      </c>
    </row>
    <row r="47" spans="2:108" ht="15" customHeight="1">
      <c r="B47" s="72" t="s">
        <v>331</v>
      </c>
      <c r="C47" s="161" t="s">
        <v>22</v>
      </c>
      <c r="D47" s="450">
        <f>'用語定義（設備投資、生産増加）'!L54</f>
        <v>0</v>
      </c>
      <c r="E47" s="449">
        <f>IF('入力② (2)'!E44="",'入力② (2)'!D44,'入力② (2)'!E44)</f>
        <v>0.53817154909056297</v>
      </c>
      <c r="F47" s="211">
        <f t="shared" si="0"/>
        <v>0</v>
      </c>
      <c r="G47" s="195">
        <v>2.3186145517826929E-2</v>
      </c>
      <c r="H47" s="194">
        <v>7.4176992656024052E-2</v>
      </c>
      <c r="I47" s="194">
        <v>3.7623837799571569E-2</v>
      </c>
      <c r="J47" s="194">
        <v>3.0085859059772919E-2</v>
      </c>
      <c r="K47" s="194">
        <v>1.8172324978341974E-2</v>
      </c>
      <c r="L47" s="194">
        <v>2.8019946768356074E-2</v>
      </c>
      <c r="M47" s="194">
        <v>1.9542499794289476E-2</v>
      </c>
      <c r="N47" s="194">
        <v>3.5816953281987349E-2</v>
      </c>
      <c r="O47" s="194">
        <v>5.0396401014645181E-2</v>
      </c>
      <c r="P47" s="194">
        <v>1.6220418292445919E-2</v>
      </c>
      <c r="Q47" s="194">
        <v>1.8681639015982052E-2</v>
      </c>
      <c r="R47" s="194">
        <v>2.7422627041210269E-2</v>
      </c>
      <c r="S47" s="194">
        <v>3.7023349571644548E-2</v>
      </c>
      <c r="T47" s="194">
        <v>2.9613930739408233E-2</v>
      </c>
      <c r="U47" s="194">
        <v>3.7718259467358711E-2</v>
      </c>
      <c r="V47" s="194">
        <v>3.8635902034497162E-2</v>
      </c>
      <c r="W47" s="194">
        <v>4.1103263626044141E-2</v>
      </c>
      <c r="X47" s="194">
        <v>3.7277099953073677E-2</v>
      </c>
      <c r="Y47" s="194">
        <v>2.5586561473016453E-2</v>
      </c>
      <c r="Z47" s="194">
        <v>4.3027742665158672E-2</v>
      </c>
      <c r="AA47" s="194">
        <v>9.7420352933015639E-2</v>
      </c>
      <c r="AB47" s="194">
        <v>6.5010626702003943E-2</v>
      </c>
      <c r="AC47" s="194">
        <v>0.1037682706276498</v>
      </c>
      <c r="AD47" s="194">
        <v>5.1518646674356017E-2</v>
      </c>
      <c r="AE47" s="194">
        <v>8.4445704611958911E-2</v>
      </c>
      <c r="AF47" s="194">
        <v>0.11496785278793925</v>
      </c>
      <c r="AG47" s="194">
        <v>1.4104248306247723E-2</v>
      </c>
      <c r="AH47" s="194">
        <v>0.14257384996925551</v>
      </c>
      <c r="AI47" s="194">
        <v>0.1470390355135123</v>
      </c>
      <c r="AJ47" s="194">
        <v>7.7371230114382974E-2</v>
      </c>
      <c r="AK47" s="194">
        <v>6.5924804603624501E-2</v>
      </c>
      <c r="AL47" s="194">
        <v>4.7579202470576294E-2</v>
      </c>
      <c r="AM47" s="194">
        <v>7.8289115173791793E-2</v>
      </c>
      <c r="AN47" s="194">
        <v>8.894902394937812E-2</v>
      </c>
      <c r="AO47" s="194">
        <v>3.8221862584259338E-2</v>
      </c>
      <c r="AP47" s="194">
        <v>0</v>
      </c>
      <c r="AQ47" s="194">
        <v>4.7292622299669428E-2</v>
      </c>
      <c r="AR47" s="201">
        <v>0</v>
      </c>
      <c r="AS47" s="209">
        <v>0.53817154909056297</v>
      </c>
      <c r="AT47" s="201">
        <f t="shared" si="1"/>
        <v>0</v>
      </c>
      <c r="AU47" s="198">
        <v>2.3889954719459643E-2</v>
      </c>
      <c r="AV47" s="208">
        <v>5.5227037801368513E-2</v>
      </c>
      <c r="AW47" s="208">
        <v>3.2801248011958328E-2</v>
      </c>
      <c r="AX47" s="208">
        <v>2.5944440294786431E-2</v>
      </c>
      <c r="AY47" s="208">
        <v>2.2800387119100287E-2</v>
      </c>
      <c r="AZ47" s="208">
        <v>2.4854383676046098E-2</v>
      </c>
      <c r="BA47" s="208">
        <v>2.0395634214030168E-2</v>
      </c>
      <c r="BB47" s="208">
        <v>2.7993843682378696E-2</v>
      </c>
      <c r="BC47" s="208">
        <v>4.491620209723908E-2</v>
      </c>
      <c r="BD47" s="208">
        <v>2.1902218879024944E-2</v>
      </c>
      <c r="BE47" s="208">
        <v>1.8807076475756714E-2</v>
      </c>
      <c r="BF47" s="208">
        <v>2.4370871928290499E-2</v>
      </c>
      <c r="BG47" s="208">
        <v>2.8019926340435101E-2</v>
      </c>
      <c r="BH47" s="208">
        <v>2.3422685640204752E-2</v>
      </c>
      <c r="BI47" s="208">
        <v>2.9128713284105181E-2</v>
      </c>
      <c r="BJ47" s="208">
        <v>2.9430102789965169E-2</v>
      </c>
      <c r="BK47" s="208">
        <v>3.1632881584019716E-2</v>
      </c>
      <c r="BL47" s="208">
        <v>2.9156261985670052E-2</v>
      </c>
      <c r="BM47" s="208">
        <v>2.1221511913770086E-2</v>
      </c>
      <c r="BN47" s="208">
        <v>3.7479516474195701E-2</v>
      </c>
      <c r="BO47" s="208">
        <v>6.6163418542398933E-2</v>
      </c>
      <c r="BP47" s="208">
        <v>5.2408728361250191E-2</v>
      </c>
      <c r="BQ47" s="208">
        <v>7.5318753711280523E-2</v>
      </c>
      <c r="BR47" s="208">
        <v>4.0938131607812629E-2</v>
      </c>
      <c r="BS47" s="208">
        <v>5.84327658645451E-2</v>
      </c>
      <c r="BT47" s="208">
        <v>7.6283760560776959E-2</v>
      </c>
      <c r="BU47" s="208">
        <v>1.4755988457139964E-2</v>
      </c>
      <c r="BV47" s="208">
        <v>9.3223515817075164E-2</v>
      </c>
      <c r="BW47" s="208">
        <v>9.9845719279774162E-2</v>
      </c>
      <c r="BX47" s="208">
        <v>5.1771778554485955E-2</v>
      </c>
      <c r="BY47" s="208">
        <v>4.5841013171591886E-2</v>
      </c>
      <c r="BZ47" s="208">
        <v>3.4925773071731926E-2</v>
      </c>
      <c r="CA47" s="208">
        <v>5.6681958161663611E-2</v>
      </c>
      <c r="CB47" s="208">
        <v>1.0562590992486074</v>
      </c>
      <c r="CC47" s="208">
        <v>3.5365376413555853E-2</v>
      </c>
      <c r="CD47" s="208">
        <v>1.6408514028069282E-2</v>
      </c>
      <c r="CE47" s="207">
        <v>5.7392929085335539E-2</v>
      </c>
      <c r="CF47" s="202">
        <v>0</v>
      </c>
      <c r="CG47" s="200">
        <f t="shared" si="2"/>
        <v>0</v>
      </c>
      <c r="CH47" s="195">
        <v>0.406394371148463</v>
      </c>
      <c r="CI47" s="201">
        <f t="shared" si="3"/>
        <v>0</v>
      </c>
      <c r="CJ47" s="206" t="s">
        <v>327</v>
      </c>
      <c r="CK47" s="205" t="s">
        <v>327</v>
      </c>
      <c r="CL47" s="198">
        <v>1.66019183409351E-2</v>
      </c>
      <c r="CM47" s="197">
        <f t="shared" si="4"/>
        <v>0</v>
      </c>
      <c r="CN47" s="204">
        <f t="shared" si="5"/>
        <v>0</v>
      </c>
      <c r="CO47" s="203">
        <v>0</v>
      </c>
      <c r="CP47" s="202">
        <f t="shared" si="6"/>
        <v>0</v>
      </c>
      <c r="CQ47" s="195">
        <v>0.68091893834655104</v>
      </c>
      <c r="CR47" s="201">
        <f t="shared" si="7"/>
        <v>0</v>
      </c>
      <c r="CS47" s="201">
        <f t="shared" si="8"/>
        <v>0</v>
      </c>
      <c r="CT47" s="201">
        <f t="shared" si="9"/>
        <v>0</v>
      </c>
      <c r="CU47" s="200">
        <f t="shared" si="10"/>
        <v>0</v>
      </c>
      <c r="CV47" s="195">
        <v>0.406394371148463</v>
      </c>
      <c r="CW47" s="201">
        <f t="shared" si="11"/>
        <v>0</v>
      </c>
      <c r="CX47" s="201">
        <f t="shared" si="12"/>
        <v>0</v>
      </c>
      <c r="CY47" s="201">
        <f t="shared" si="13"/>
        <v>0</v>
      </c>
      <c r="CZ47" s="200">
        <f t="shared" si="14"/>
        <v>0</v>
      </c>
      <c r="DA47" s="198">
        <v>0.14596554374716342</v>
      </c>
      <c r="DB47" s="199">
        <f t="shared" si="15"/>
        <v>0</v>
      </c>
      <c r="DC47" s="198">
        <v>0.12270613019080275</v>
      </c>
      <c r="DD47" s="197">
        <f t="shared" si="16"/>
        <v>0</v>
      </c>
    </row>
    <row r="48" spans="2:108" ht="15" customHeight="1">
      <c r="B48" s="72" t="s">
        <v>330</v>
      </c>
      <c r="C48" s="161" t="s">
        <v>23</v>
      </c>
      <c r="D48" s="450">
        <f>'用語定義（設備投資、生産増加）'!L55</f>
        <v>0</v>
      </c>
      <c r="E48" s="449">
        <f>IF('入力② (2)'!E45="",'入力② (2)'!D45,'入力② (2)'!E45)</f>
        <v>0.91193606802614002</v>
      </c>
      <c r="F48" s="211">
        <f t="shared" si="0"/>
        <v>0</v>
      </c>
      <c r="G48" s="195">
        <v>1.264534621151449E-4</v>
      </c>
      <c r="H48" s="194">
        <v>1.2759803782572943E-4</v>
      </c>
      <c r="I48" s="194">
        <v>1.825634802115635E-4</v>
      </c>
      <c r="J48" s="194">
        <v>1.17293797503988E-4</v>
      </c>
      <c r="K48" s="194">
        <v>7.5839558497093303E-5</v>
      </c>
      <c r="L48" s="194">
        <v>6.2549338486823653E-5</v>
      </c>
      <c r="M48" s="194">
        <v>4.1142104830083104E-5</v>
      </c>
      <c r="N48" s="194">
        <v>7.9694428790181651E-5</v>
      </c>
      <c r="O48" s="194">
        <v>4.4191863394111879E-5</v>
      </c>
      <c r="P48" s="194">
        <v>5.4815545688757333E-5</v>
      </c>
      <c r="Q48" s="194">
        <v>3.802233178286714E-5</v>
      </c>
      <c r="R48" s="194">
        <v>9.0708165283551507E-5</v>
      </c>
      <c r="S48" s="194">
        <v>1.2958652300160784E-4</v>
      </c>
      <c r="T48" s="194">
        <v>7.6911901689498101E-5</v>
      </c>
      <c r="U48" s="194">
        <v>8.1886668850311164E-5</v>
      </c>
      <c r="V48" s="194">
        <v>1.4179015823015224E-4</v>
      </c>
      <c r="W48" s="194">
        <v>1.3801146185190679E-4</v>
      </c>
      <c r="X48" s="194">
        <v>1.0265133740028156E-4</v>
      </c>
      <c r="Y48" s="194">
        <v>9.7330844717225264E-5</v>
      </c>
      <c r="Z48" s="194">
        <v>1.3305834608475815E-4</v>
      </c>
      <c r="AA48" s="194">
        <v>2.7666154210982251E-4</v>
      </c>
      <c r="AB48" s="194">
        <v>7.5340826100006442E-5</v>
      </c>
      <c r="AC48" s="194">
        <v>2.5200865723857809E-4</v>
      </c>
      <c r="AD48" s="194">
        <v>3.6043829296424453E-5</v>
      </c>
      <c r="AE48" s="194">
        <v>7.9515337725279015E-4</v>
      </c>
      <c r="AF48" s="194">
        <v>2.0190982944557937E-4</v>
      </c>
      <c r="AG48" s="194">
        <v>4.6488317192719901E-4</v>
      </c>
      <c r="AH48" s="194">
        <v>3.5497561498021161E-4</v>
      </c>
      <c r="AI48" s="194">
        <v>8.0328720113787729E-3</v>
      </c>
      <c r="AJ48" s="194">
        <v>3.843877182597675E-4</v>
      </c>
      <c r="AK48" s="194">
        <v>4.3172399725156744E-3</v>
      </c>
      <c r="AL48" s="194">
        <v>1.2196378585136409E-2</v>
      </c>
      <c r="AM48" s="194">
        <v>2.596458985564543E-3</v>
      </c>
      <c r="AN48" s="194">
        <v>7.3193958743792288E-4</v>
      </c>
      <c r="AO48" s="194">
        <v>1.6853451873010707E-2</v>
      </c>
      <c r="AP48" s="194">
        <v>0</v>
      </c>
      <c r="AQ48" s="194">
        <v>1.7297491223124825E-3</v>
      </c>
      <c r="AR48" s="201">
        <v>0</v>
      </c>
      <c r="AS48" s="209">
        <v>0.91193606802614002</v>
      </c>
      <c r="AT48" s="201">
        <f t="shared" si="1"/>
        <v>0</v>
      </c>
      <c r="AU48" s="198">
        <v>2.5997989766674424E-4</v>
      </c>
      <c r="AV48" s="208">
        <v>3.360370909314185E-4</v>
      </c>
      <c r="AW48" s="208">
        <v>3.5046644135697626E-4</v>
      </c>
      <c r="AX48" s="208">
        <v>2.4657406519379633E-4</v>
      </c>
      <c r="AY48" s="208">
        <v>2.3361450730727406E-4</v>
      </c>
      <c r="AZ48" s="208">
        <v>1.9316451303479876E-4</v>
      </c>
      <c r="BA48" s="208">
        <v>1.399718235823926E-4</v>
      </c>
      <c r="BB48" s="208">
        <v>1.9770972881783102E-4</v>
      </c>
      <c r="BC48" s="208">
        <v>2.2813487311328074E-4</v>
      </c>
      <c r="BD48" s="208">
        <v>1.9643882043910845E-4</v>
      </c>
      <c r="BE48" s="208">
        <v>1.4908648928176288E-4</v>
      </c>
      <c r="BF48" s="208">
        <v>2.181789610245532E-4</v>
      </c>
      <c r="BG48" s="208">
        <v>2.5504022170739425E-4</v>
      </c>
      <c r="BH48" s="208">
        <v>2.0817562681050251E-4</v>
      </c>
      <c r="BI48" s="208">
        <v>2.1903484811388818E-4</v>
      </c>
      <c r="BJ48" s="208">
        <v>2.7009199089091893E-4</v>
      </c>
      <c r="BK48" s="208">
        <v>2.9129199873423328E-4</v>
      </c>
      <c r="BL48" s="208">
        <v>3.3235986912237114E-4</v>
      </c>
      <c r="BM48" s="208">
        <v>1.9996926910626839E-4</v>
      </c>
      <c r="BN48" s="208">
        <v>3.0906560723821454E-4</v>
      </c>
      <c r="BO48" s="208">
        <v>4.7499970300616005E-4</v>
      </c>
      <c r="BP48" s="208">
        <v>2.7271979223994415E-4</v>
      </c>
      <c r="BQ48" s="208">
        <v>5.9185417878975259E-4</v>
      </c>
      <c r="BR48" s="208">
        <v>2.175008676248805E-4</v>
      </c>
      <c r="BS48" s="208">
        <v>1.0545980630275401E-3</v>
      </c>
      <c r="BT48" s="208">
        <v>6.2766955211013612E-4</v>
      </c>
      <c r="BU48" s="208">
        <v>5.0897067731956087E-4</v>
      </c>
      <c r="BV48" s="208">
        <v>6.1047170758712682E-4</v>
      </c>
      <c r="BW48" s="208">
        <v>8.5505829489924048E-3</v>
      </c>
      <c r="BX48" s="208">
        <v>5.7482125324817784E-4</v>
      </c>
      <c r="BY48" s="208">
        <v>4.2537821566020232E-3</v>
      </c>
      <c r="BZ48" s="208">
        <v>1.1679718526557491E-2</v>
      </c>
      <c r="CA48" s="208">
        <v>2.8970816792035095E-3</v>
      </c>
      <c r="CB48" s="208">
        <v>9.4735724879398348E-4</v>
      </c>
      <c r="CC48" s="208">
        <v>1.0158767846287804</v>
      </c>
      <c r="CD48" s="208">
        <v>2.1864487123812108E-4</v>
      </c>
      <c r="CE48" s="207">
        <v>2.3231303892537179E-3</v>
      </c>
      <c r="CF48" s="202">
        <v>0</v>
      </c>
      <c r="CG48" s="200">
        <f t="shared" si="2"/>
        <v>0</v>
      </c>
      <c r="CH48" s="195">
        <v>0.25912842490896698</v>
      </c>
      <c r="CI48" s="201">
        <f t="shared" si="3"/>
        <v>0</v>
      </c>
      <c r="CJ48" s="206" t="s">
        <v>327</v>
      </c>
      <c r="CK48" s="205" t="s">
        <v>327</v>
      </c>
      <c r="CL48" s="198">
        <v>0.118710106550065</v>
      </c>
      <c r="CM48" s="197">
        <f t="shared" si="4"/>
        <v>0</v>
      </c>
      <c r="CN48" s="204">
        <f t="shared" si="5"/>
        <v>0</v>
      </c>
      <c r="CO48" s="203">
        <v>0</v>
      </c>
      <c r="CP48" s="202">
        <f t="shared" si="6"/>
        <v>0</v>
      </c>
      <c r="CQ48" s="195">
        <v>0.53373278500281496</v>
      </c>
      <c r="CR48" s="201">
        <f t="shared" si="7"/>
        <v>0</v>
      </c>
      <c r="CS48" s="201">
        <f t="shared" si="8"/>
        <v>0</v>
      </c>
      <c r="CT48" s="201">
        <f t="shared" si="9"/>
        <v>0</v>
      </c>
      <c r="CU48" s="200">
        <f t="shared" si="10"/>
        <v>0</v>
      </c>
      <c r="CV48" s="195">
        <v>0.25912842490896698</v>
      </c>
      <c r="CW48" s="201">
        <f t="shared" si="11"/>
        <v>0</v>
      </c>
      <c r="CX48" s="201">
        <f t="shared" si="12"/>
        <v>0</v>
      </c>
      <c r="CY48" s="201">
        <f t="shared" si="13"/>
        <v>0</v>
      </c>
      <c r="CZ48" s="200">
        <f t="shared" si="14"/>
        <v>0</v>
      </c>
      <c r="DA48" s="198">
        <v>0.15019791238613567</v>
      </c>
      <c r="DB48" s="199">
        <f t="shared" si="15"/>
        <v>0</v>
      </c>
      <c r="DC48" s="198">
        <v>0.11908547258646716</v>
      </c>
      <c r="DD48" s="197">
        <f t="shared" si="16"/>
        <v>0</v>
      </c>
    </row>
    <row r="49" spans="2:108" ht="15" customHeight="1">
      <c r="B49" s="72" t="s">
        <v>329</v>
      </c>
      <c r="C49" s="161" t="s">
        <v>24</v>
      </c>
      <c r="D49" s="450">
        <f>'用語定義（設備投資、生産増加）'!L56</f>
        <v>0</v>
      </c>
      <c r="E49" s="449">
        <f>IF('入力② (2)'!E46="",'入力② (2)'!D46,'入力② (2)'!E46)</f>
        <v>1</v>
      </c>
      <c r="F49" s="211">
        <f t="shared" si="0"/>
        <v>0</v>
      </c>
      <c r="G49" s="195">
        <v>5.1785703532868869E-4</v>
      </c>
      <c r="H49" s="194">
        <v>4.2532679275243148E-4</v>
      </c>
      <c r="I49" s="194">
        <v>5.3718318997503212E-4</v>
      </c>
      <c r="J49" s="194">
        <v>1.1963967345406776E-3</v>
      </c>
      <c r="K49" s="194">
        <v>7.9048155202739558E-4</v>
      </c>
      <c r="L49" s="194">
        <v>5.0686532911736412E-4</v>
      </c>
      <c r="M49" s="194">
        <v>1.6456841932033242E-4</v>
      </c>
      <c r="N49" s="194">
        <v>1.3092656158386986E-4</v>
      </c>
      <c r="O49" s="194">
        <v>9.9873611270692849E-4</v>
      </c>
      <c r="P49" s="194">
        <v>2.4916157131253333E-4</v>
      </c>
      <c r="Q49" s="194">
        <v>3.0417865426293712E-4</v>
      </c>
      <c r="R49" s="194">
        <v>4.0265575808796038E-4</v>
      </c>
      <c r="S49" s="194">
        <v>6.6233111756377333E-4</v>
      </c>
      <c r="T49" s="194">
        <v>8.6027386334179361E-4</v>
      </c>
      <c r="U49" s="194">
        <v>6.2359847816775425E-4</v>
      </c>
      <c r="V49" s="194">
        <v>8.5457311581956625E-4</v>
      </c>
      <c r="W49" s="194">
        <v>8.8327335585220356E-4</v>
      </c>
      <c r="X49" s="194">
        <v>9.4585875175973719E-4</v>
      </c>
      <c r="Y49" s="194">
        <v>6.2978781875851642E-4</v>
      </c>
      <c r="Z49" s="194">
        <v>1.2224735546537157E-3</v>
      </c>
      <c r="AA49" s="194">
        <v>1.1122923223598987E-3</v>
      </c>
      <c r="AB49" s="194">
        <v>3.402488920645452E-5</v>
      </c>
      <c r="AC49" s="194">
        <v>7.2637789439354854E-4</v>
      </c>
      <c r="AD49" s="194">
        <v>2.763360246059208E-3</v>
      </c>
      <c r="AE49" s="194">
        <v>2.0929102405633595E-3</v>
      </c>
      <c r="AF49" s="194">
        <v>3.5472785722203749E-3</v>
      </c>
      <c r="AG49" s="194">
        <v>1.5286698896705192E-4</v>
      </c>
      <c r="AH49" s="194">
        <v>1.7135094092604114E-3</v>
      </c>
      <c r="AI49" s="194">
        <v>2.099654572957352E-3</v>
      </c>
      <c r="AJ49" s="194">
        <v>2.652643678725552E-3</v>
      </c>
      <c r="AK49" s="194">
        <v>3.5845035643734431E-3</v>
      </c>
      <c r="AL49" s="194">
        <v>2.4567854461610694E-3</v>
      </c>
      <c r="AM49" s="194">
        <v>5.0967528235155843E-3</v>
      </c>
      <c r="AN49" s="194">
        <v>1.3077845316767189E-3</v>
      </c>
      <c r="AO49" s="194">
        <v>2.0208507855753719E-3</v>
      </c>
      <c r="AP49" s="194">
        <v>0</v>
      </c>
      <c r="AQ49" s="194">
        <v>2.5625912923147888E-5</v>
      </c>
      <c r="AR49" s="201">
        <v>0</v>
      </c>
      <c r="AS49" s="209">
        <v>1</v>
      </c>
      <c r="AT49" s="201">
        <f t="shared" si="1"/>
        <v>0</v>
      </c>
      <c r="AU49" s="198">
        <v>8.6768559310140304E-4</v>
      </c>
      <c r="AV49" s="208">
        <v>8.3639698332507013E-4</v>
      </c>
      <c r="AW49" s="208">
        <v>9.3927633251256833E-4</v>
      </c>
      <c r="AX49" s="208">
        <v>1.510056959519271E-3</v>
      </c>
      <c r="AY49" s="208">
        <v>1.1678622549527575E-3</v>
      </c>
      <c r="AZ49" s="208">
        <v>7.7149996816245768E-4</v>
      </c>
      <c r="BA49" s="208">
        <v>3.9228319449257135E-4</v>
      </c>
      <c r="BB49" s="208">
        <v>3.6109170185686122E-4</v>
      </c>
      <c r="BC49" s="208">
        <v>1.4201689252474792E-3</v>
      </c>
      <c r="BD49" s="208">
        <v>5.4006067226355751E-4</v>
      </c>
      <c r="BE49" s="208">
        <v>5.4882046369622269E-4</v>
      </c>
      <c r="BF49" s="208">
        <v>6.7965791598180653E-4</v>
      </c>
      <c r="BG49" s="208">
        <v>9.0893480700957648E-4</v>
      </c>
      <c r="BH49" s="208">
        <v>1.1042739742781985E-3</v>
      </c>
      <c r="BI49" s="208">
        <v>9.0579590123703729E-4</v>
      </c>
      <c r="BJ49" s="208">
        <v>1.1084654529007051E-3</v>
      </c>
      <c r="BK49" s="208">
        <v>1.1831037400982045E-3</v>
      </c>
      <c r="BL49" s="208">
        <v>1.2330232836745584E-3</v>
      </c>
      <c r="BM49" s="208">
        <v>8.6831385351244085E-4</v>
      </c>
      <c r="BN49" s="208">
        <v>1.6600984905768426E-3</v>
      </c>
      <c r="BO49" s="208">
        <v>1.5408739760671602E-3</v>
      </c>
      <c r="BP49" s="208">
        <v>4.2454816367388663E-4</v>
      </c>
      <c r="BQ49" s="208">
        <v>1.2090032566259058E-3</v>
      </c>
      <c r="BR49" s="208">
        <v>3.0959713484422407E-3</v>
      </c>
      <c r="BS49" s="208">
        <v>2.4492662533219947E-3</v>
      </c>
      <c r="BT49" s="208">
        <v>4.0292903816482109E-3</v>
      </c>
      <c r="BU49" s="208">
        <v>4.7254936356519261E-4</v>
      </c>
      <c r="BV49" s="208">
        <v>2.2090308228975325E-3</v>
      </c>
      <c r="BW49" s="208">
        <v>2.7090495747082223E-3</v>
      </c>
      <c r="BX49" s="208">
        <v>2.9847973568451437E-3</v>
      </c>
      <c r="BY49" s="208">
        <v>3.8792702425424299E-3</v>
      </c>
      <c r="BZ49" s="208">
        <v>2.797200752967442E-3</v>
      </c>
      <c r="CA49" s="208">
        <v>5.5580406540256672E-3</v>
      </c>
      <c r="CB49" s="208">
        <v>1.5667587789210916E-3</v>
      </c>
      <c r="CC49" s="208">
        <v>2.4998165102972465E-3</v>
      </c>
      <c r="CD49" s="208">
        <v>1.0006434007638763</v>
      </c>
      <c r="CE49" s="207">
        <v>1.3248857613865404E-3</v>
      </c>
      <c r="CF49" s="202">
        <v>0</v>
      </c>
      <c r="CG49" s="200">
        <f t="shared" si="2"/>
        <v>0</v>
      </c>
      <c r="CH49" s="195">
        <v>0</v>
      </c>
      <c r="CI49" s="201">
        <f t="shared" si="3"/>
        <v>0</v>
      </c>
      <c r="CJ49" s="206" t="s">
        <v>327</v>
      </c>
      <c r="CK49" s="205" t="s">
        <v>327</v>
      </c>
      <c r="CL49" s="198">
        <v>0</v>
      </c>
      <c r="CM49" s="197">
        <f t="shared" si="4"/>
        <v>0</v>
      </c>
      <c r="CN49" s="204">
        <f t="shared" si="5"/>
        <v>0</v>
      </c>
      <c r="CO49" s="203">
        <v>0</v>
      </c>
      <c r="CP49" s="202">
        <f t="shared" si="6"/>
        <v>0</v>
      </c>
      <c r="CQ49" s="195">
        <v>0</v>
      </c>
      <c r="CR49" s="201">
        <f t="shared" si="7"/>
        <v>0</v>
      </c>
      <c r="CS49" s="201">
        <f t="shared" si="8"/>
        <v>0</v>
      </c>
      <c r="CT49" s="201">
        <f t="shared" si="9"/>
        <v>0</v>
      </c>
      <c r="CU49" s="200">
        <f t="shared" si="10"/>
        <v>0</v>
      </c>
      <c r="CV49" s="195">
        <v>0</v>
      </c>
      <c r="CW49" s="201">
        <f t="shared" si="11"/>
        <v>0</v>
      </c>
      <c r="CX49" s="201">
        <f t="shared" si="12"/>
        <v>0</v>
      </c>
      <c r="CY49" s="201">
        <f t="shared" si="13"/>
        <v>0</v>
      </c>
      <c r="CZ49" s="200">
        <f t="shared" si="14"/>
        <v>0</v>
      </c>
      <c r="DA49" s="198">
        <v>0</v>
      </c>
      <c r="DB49" s="199">
        <f t="shared" si="15"/>
        <v>0</v>
      </c>
      <c r="DC49" s="198">
        <v>0</v>
      </c>
      <c r="DD49" s="197">
        <f t="shared" si="16"/>
        <v>0</v>
      </c>
    </row>
    <row r="50" spans="2:108" ht="15" customHeight="1">
      <c r="B50" s="63" t="s">
        <v>328</v>
      </c>
      <c r="C50" s="172" t="s">
        <v>25</v>
      </c>
      <c r="D50" s="448">
        <f>'用語定義（設備投資、生産増加）'!L57</f>
        <v>0</v>
      </c>
      <c r="E50" s="447">
        <f>IF('入力② (2)'!E47="",'入力② (2)'!D47,'入力② (2)'!E47)</f>
        <v>0.99519175583812702</v>
      </c>
      <c r="F50" s="196">
        <f t="shared" si="0"/>
        <v>0</v>
      </c>
      <c r="G50" s="184">
        <v>3.8989817485503013E-3</v>
      </c>
      <c r="H50" s="446">
        <v>8.1804519806050989E-3</v>
      </c>
      <c r="I50" s="446">
        <v>4.4169854960538707E-3</v>
      </c>
      <c r="J50" s="446">
        <v>2.6742985830909261E-3</v>
      </c>
      <c r="K50" s="446">
        <v>2.2314331634721682E-3</v>
      </c>
      <c r="L50" s="446">
        <v>1.5205959873520925E-3</v>
      </c>
      <c r="M50" s="446">
        <v>3.167942071916399E-3</v>
      </c>
      <c r="N50" s="446">
        <v>1.5369639838106461E-3</v>
      </c>
      <c r="O50" s="446">
        <v>7.1767586152037691E-3</v>
      </c>
      <c r="P50" s="446">
        <v>7.2207023366372153E-3</v>
      </c>
      <c r="Q50" s="446">
        <v>4.1697823855210963E-3</v>
      </c>
      <c r="R50" s="446">
        <v>4.3031068652806754E-3</v>
      </c>
      <c r="S50" s="446">
        <v>6.9784742386791773E-3</v>
      </c>
      <c r="T50" s="446">
        <v>4.5634395002435548E-3</v>
      </c>
      <c r="U50" s="446">
        <v>2.4503010909823881E-3</v>
      </c>
      <c r="V50" s="446">
        <v>5.4033546785003971E-4</v>
      </c>
      <c r="W50" s="446">
        <v>4.050636405353465E-3</v>
      </c>
      <c r="X50" s="446">
        <v>1.6204246832473017E-3</v>
      </c>
      <c r="Y50" s="446">
        <v>5.8513013706473077E-3</v>
      </c>
      <c r="Z50" s="446">
        <v>2.2619918834408887E-3</v>
      </c>
      <c r="AA50" s="446">
        <v>1.2699813354283253E-2</v>
      </c>
      <c r="AB50" s="446">
        <v>2.8580906933421799E-3</v>
      </c>
      <c r="AC50" s="446">
        <v>7.2193068279522076E-3</v>
      </c>
      <c r="AD50" s="446">
        <v>1.5739138792772011E-2</v>
      </c>
      <c r="AE50" s="446">
        <v>6.7237947741715879E-3</v>
      </c>
      <c r="AF50" s="446">
        <v>4.8814670530666539E-3</v>
      </c>
      <c r="AG50" s="446">
        <v>9.2697425273171219E-4</v>
      </c>
      <c r="AH50" s="446">
        <v>7.5567690239855215E-3</v>
      </c>
      <c r="AI50" s="446">
        <v>2.8153432822342131E-3</v>
      </c>
      <c r="AJ50" s="446">
        <v>7.7614389118266149E-4</v>
      </c>
      <c r="AK50" s="446">
        <v>9.451762861805376E-3</v>
      </c>
      <c r="AL50" s="446">
        <v>4.3875042515326822E-3</v>
      </c>
      <c r="AM50" s="446">
        <v>4.6800371838570769E-3</v>
      </c>
      <c r="AN50" s="446">
        <v>3.3960422793490722E-3</v>
      </c>
      <c r="AO50" s="446">
        <v>2.395864914628826E-3</v>
      </c>
      <c r="AP50" s="446">
        <v>4.253509145044662E-4</v>
      </c>
      <c r="AQ50" s="446">
        <v>3.3313686800092254E-4</v>
      </c>
      <c r="AR50" s="167">
        <v>0</v>
      </c>
      <c r="AS50" s="192">
        <v>0.99519175583812702</v>
      </c>
      <c r="AT50" s="167">
        <f t="shared" si="1"/>
        <v>0</v>
      </c>
      <c r="AU50" s="183">
        <v>5.3367950333241222E-3</v>
      </c>
      <c r="AV50" s="191">
        <v>9.6270125513852854E-3</v>
      </c>
      <c r="AW50" s="191">
        <v>6.1536397969414241E-3</v>
      </c>
      <c r="AX50" s="191">
        <v>3.7006068636327842E-3</v>
      </c>
      <c r="AY50" s="191">
        <v>3.7788068164603655E-3</v>
      </c>
      <c r="AZ50" s="191">
        <v>2.6103818947662599E-3</v>
      </c>
      <c r="BA50" s="191">
        <v>4.4536858989542476E-3</v>
      </c>
      <c r="BB50" s="191">
        <v>2.4630421240462446E-3</v>
      </c>
      <c r="BC50" s="191">
        <v>9.277141813137978E-3</v>
      </c>
      <c r="BD50" s="191">
        <v>9.2881924061340975E-3</v>
      </c>
      <c r="BE50" s="191">
        <v>5.2214604221369788E-3</v>
      </c>
      <c r="BF50" s="191">
        <v>5.7283034116351467E-3</v>
      </c>
      <c r="BG50" s="191">
        <v>8.0486602539032014E-3</v>
      </c>
      <c r="BH50" s="191">
        <v>5.5892221177515381E-3</v>
      </c>
      <c r="BI50" s="191">
        <v>3.4337149060150473E-3</v>
      </c>
      <c r="BJ50" s="191">
        <v>1.5821827326774939E-3</v>
      </c>
      <c r="BK50" s="191">
        <v>5.2148562503341314E-3</v>
      </c>
      <c r="BL50" s="191">
        <v>2.4815770847213471E-3</v>
      </c>
      <c r="BM50" s="191">
        <v>6.967339099048989E-3</v>
      </c>
      <c r="BN50" s="191">
        <v>3.7740306852311195E-3</v>
      </c>
      <c r="BO50" s="191">
        <v>1.4290359837835798E-2</v>
      </c>
      <c r="BP50" s="191">
        <v>5.0462593036644365E-3</v>
      </c>
      <c r="BQ50" s="191">
        <v>9.4076627359711545E-3</v>
      </c>
      <c r="BR50" s="191">
        <v>1.6876757761303103E-2</v>
      </c>
      <c r="BS50" s="191">
        <v>7.8225691305975221E-3</v>
      </c>
      <c r="BT50" s="191">
        <v>6.0054536782801326E-3</v>
      </c>
      <c r="BU50" s="191">
        <v>1.6339396106004492E-3</v>
      </c>
      <c r="BV50" s="191">
        <v>9.1535380680642479E-3</v>
      </c>
      <c r="BW50" s="191">
        <v>4.2603045732502809E-3</v>
      </c>
      <c r="BX50" s="191">
        <v>2.0520819004711667E-3</v>
      </c>
      <c r="BY50" s="191">
        <v>1.0434293153039124E-2</v>
      </c>
      <c r="BZ50" s="191">
        <v>5.3885006317483611E-3</v>
      </c>
      <c r="CA50" s="191">
        <v>5.8514963177041497E-3</v>
      </c>
      <c r="CB50" s="191">
        <v>4.1059526638104688E-3</v>
      </c>
      <c r="CC50" s="191">
        <v>4.2173751520329563E-3</v>
      </c>
      <c r="CD50" s="191">
        <v>2.5055987390182762E-3</v>
      </c>
      <c r="CE50" s="190">
        <v>1.0026389263165612</v>
      </c>
      <c r="CF50" s="185">
        <v>0</v>
      </c>
      <c r="CG50" s="168">
        <f t="shared" si="2"/>
        <v>0</v>
      </c>
      <c r="CH50" s="184">
        <v>3.5261256182251503E-2</v>
      </c>
      <c r="CI50" s="167">
        <f t="shared" si="3"/>
        <v>0</v>
      </c>
      <c r="CJ50" s="189" t="s">
        <v>327</v>
      </c>
      <c r="CK50" s="188" t="s">
        <v>327</v>
      </c>
      <c r="CL50" s="183">
        <v>3.0823187203940303E-5</v>
      </c>
      <c r="CM50" s="182">
        <f t="shared" si="4"/>
        <v>0</v>
      </c>
      <c r="CN50" s="187">
        <f t="shared" si="5"/>
        <v>0</v>
      </c>
      <c r="CO50" s="186">
        <v>0</v>
      </c>
      <c r="CP50" s="185">
        <f t="shared" si="6"/>
        <v>0</v>
      </c>
      <c r="CQ50" s="184">
        <v>0.33271404043769098</v>
      </c>
      <c r="CR50" s="167">
        <f t="shared" si="7"/>
        <v>0</v>
      </c>
      <c r="CS50" s="167">
        <f t="shared" si="8"/>
        <v>0</v>
      </c>
      <c r="CT50" s="167">
        <f t="shared" si="9"/>
        <v>0</v>
      </c>
      <c r="CU50" s="168">
        <f t="shared" si="10"/>
        <v>0</v>
      </c>
      <c r="CV50" s="184">
        <v>3.5261256182251503E-2</v>
      </c>
      <c r="CW50" s="167">
        <f t="shared" si="11"/>
        <v>0</v>
      </c>
      <c r="CX50" s="167">
        <f t="shared" si="12"/>
        <v>0</v>
      </c>
      <c r="CY50" s="167">
        <f t="shared" si="13"/>
        <v>0</v>
      </c>
      <c r="CZ50" s="168">
        <f t="shared" si="14"/>
        <v>0</v>
      </c>
      <c r="DA50" s="183">
        <v>9.0971990877175004E-4</v>
      </c>
      <c r="DB50" s="182">
        <f t="shared" si="15"/>
        <v>0</v>
      </c>
      <c r="DC50" s="183">
        <v>9.0971990877175004E-4</v>
      </c>
      <c r="DD50" s="182">
        <f t="shared" si="16"/>
        <v>0</v>
      </c>
    </row>
    <row r="51" spans="2:108" ht="15" customHeight="1" thickBot="1">
      <c r="B51" s="368"/>
      <c r="C51" s="445" t="s">
        <v>326</v>
      </c>
      <c r="D51" s="167">
        <f>SUM(D14:D50)</f>
        <v>0</v>
      </c>
      <c r="E51" s="63"/>
      <c r="F51" s="170">
        <f>SUM(F14:F50)</f>
        <v>0</v>
      </c>
      <c r="G51" s="62"/>
      <c r="H51" s="62"/>
      <c r="I51" s="62"/>
      <c r="J51" s="62"/>
      <c r="K51" s="62"/>
      <c r="L51" s="62"/>
      <c r="M51" s="62"/>
      <c r="N51" s="62"/>
      <c r="O51" s="62"/>
      <c r="P51" s="62"/>
      <c r="Q51" s="62"/>
      <c r="R51" s="62"/>
      <c r="S51" s="62"/>
      <c r="T51" s="62"/>
      <c r="U51" s="62"/>
      <c r="V51" s="62"/>
      <c r="W51" s="62"/>
      <c r="X51" s="62"/>
      <c r="Y51" s="62"/>
      <c r="Z51" s="62"/>
      <c r="AA51" s="62"/>
      <c r="AB51" s="62"/>
      <c r="AC51" s="62"/>
      <c r="AD51" s="62"/>
      <c r="AE51" s="62"/>
      <c r="AF51" s="62"/>
      <c r="AG51" s="62"/>
      <c r="AH51" s="62"/>
      <c r="AI51" s="62"/>
      <c r="AJ51" s="62"/>
      <c r="AK51" s="62"/>
      <c r="AL51" s="62"/>
      <c r="AM51" s="62"/>
      <c r="AN51" s="62"/>
      <c r="AO51" s="62"/>
      <c r="AP51" s="62"/>
      <c r="AQ51" s="172"/>
      <c r="AR51" s="167">
        <f>SUM(AR14:AR50)</f>
        <v>0</v>
      </c>
      <c r="AS51" s="167"/>
      <c r="AT51" s="167">
        <f>SUM(AT14:AT50)</f>
        <v>0</v>
      </c>
      <c r="AU51" s="63"/>
      <c r="AV51" s="175"/>
      <c r="AW51" s="175"/>
      <c r="AX51" s="175"/>
      <c r="AY51" s="175"/>
      <c r="AZ51" s="175"/>
      <c r="BA51" s="175"/>
      <c r="BB51" s="175"/>
      <c r="BC51" s="175"/>
      <c r="BD51" s="175"/>
      <c r="BE51" s="175"/>
      <c r="BF51" s="175"/>
      <c r="BG51" s="175"/>
      <c r="BH51" s="175"/>
      <c r="BI51" s="175"/>
      <c r="BJ51" s="175"/>
      <c r="BK51" s="175"/>
      <c r="BL51" s="175"/>
      <c r="BM51" s="175"/>
      <c r="BN51" s="175"/>
      <c r="BO51" s="175"/>
      <c r="BP51" s="175"/>
      <c r="BQ51" s="175"/>
      <c r="BR51" s="175"/>
      <c r="BS51" s="175"/>
      <c r="BT51" s="175"/>
      <c r="BU51" s="175"/>
      <c r="BV51" s="175"/>
      <c r="BW51" s="175"/>
      <c r="BX51" s="175"/>
      <c r="BY51" s="175"/>
      <c r="BZ51" s="175"/>
      <c r="CA51" s="175"/>
      <c r="CB51" s="175"/>
      <c r="CC51" s="175"/>
      <c r="CD51" s="175"/>
      <c r="CE51" s="175"/>
      <c r="CF51" s="170">
        <f>SUM(CF14:CF50)</f>
        <v>0</v>
      </c>
      <c r="CG51" s="168">
        <f>SUM(CG14:CG50)</f>
        <v>0</v>
      </c>
      <c r="CH51" s="172"/>
      <c r="CI51" s="167">
        <f>SUM(CI14:CI50)</f>
        <v>0</v>
      </c>
      <c r="CJ51" s="444">
        <f>入力③!D12</f>
        <v>0.60289736448920195</v>
      </c>
      <c r="CK51" s="443">
        <f>CI51*CJ51</f>
        <v>0</v>
      </c>
      <c r="CL51" s="172">
        <f>SUM(CL14:CL50)</f>
        <v>1.0000000000000002</v>
      </c>
      <c r="CM51" s="167">
        <f>SUM(CM14:CM50)</f>
        <v>0</v>
      </c>
      <c r="CN51" s="171">
        <f>SUM(CN14:CN50)</f>
        <v>0</v>
      </c>
      <c r="CO51" s="170">
        <f>SUM(CO14:CO50)</f>
        <v>0</v>
      </c>
      <c r="CP51" s="170">
        <f>SUM(CP14:CP50)</f>
        <v>0</v>
      </c>
      <c r="CQ51" s="169"/>
      <c r="CR51" s="167">
        <f>SUM(CR14:CR50)</f>
        <v>0</v>
      </c>
      <c r="CS51" s="167">
        <f>SUM(CS14:CS50)</f>
        <v>0</v>
      </c>
      <c r="CT51" s="167">
        <f>SUM(CT14:CT50)</f>
        <v>0</v>
      </c>
      <c r="CU51" s="168">
        <f>SUM(CU14:CU50)</f>
        <v>0</v>
      </c>
      <c r="CV51" s="169"/>
      <c r="CW51" s="167">
        <f>SUM(CW14:CW50)</f>
        <v>0</v>
      </c>
      <c r="CX51" s="167">
        <f>SUM(CX14:CX50)</f>
        <v>0</v>
      </c>
      <c r="CY51" s="167">
        <f>SUM(CY14:CY50)</f>
        <v>0</v>
      </c>
      <c r="CZ51" s="168">
        <f>SUM(CZ14:CZ50)</f>
        <v>0</v>
      </c>
      <c r="DA51" s="365"/>
      <c r="DB51" s="167">
        <f>SUM(DB14:DB50)</f>
        <v>0</v>
      </c>
      <c r="DC51" s="365">
        <v>6.5667679227403686E-2</v>
      </c>
      <c r="DD51" s="165">
        <f>SUM(DD14:DD50)</f>
        <v>0</v>
      </c>
    </row>
  </sheetData>
  <sheetProtection algorithmName="SHA-512" hashValue="ZWMYCs1qNzKtMVJ4XJtjUvavv9zh8qMIu0RvW7CrVmSk0AVE9dKfAtsRyea0OejDjesLwNeGCGT6l2u2fwCX+Q==" saltValue="MYzcnT4DRJQ5acajiS4FVg==" spinCount="100000" sheet="1" objects="1" scenarios="1"/>
  <mergeCells count="1">
    <mergeCell ref="B2:C3"/>
  </mergeCells>
  <phoneticPr fontId="24"/>
  <printOptions verticalCentered="1"/>
  <pageMargins left="0.39370078740157499" right="0.39370078740157499" top="0.59055118110236204" bottom="0.39370078740157499" header="0.196850393700787" footer="0.196850393700787"/>
  <pageSetup paperSize="9" scale="55" orientation="landscape" r:id="rId1"/>
  <colBreaks count="2" manualBreakCount="2">
    <brk id="46" max="49" man="1"/>
    <brk id="94" max="49" man="1"/>
  </col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D3A4F5-4B0C-4974-AE1C-F421733E61C7}">
  <sheetPr>
    <pageSetUpPr fitToPage="1"/>
  </sheetPr>
  <dimension ref="B1:R46"/>
  <sheetViews>
    <sheetView showGridLines="0" zoomScale="80" zoomScaleNormal="80" workbookViewId="0">
      <selection activeCell="E23" sqref="E23"/>
    </sheetView>
  </sheetViews>
  <sheetFormatPr defaultColWidth="15.6640625" defaultRowHeight="15" customHeight="1"/>
  <cols>
    <col min="1" max="1" width="1.83203125" style="57" customWidth="1"/>
    <col min="2" max="2" width="4.1640625" style="57" customWidth="1"/>
    <col min="3" max="3" width="33.1640625" style="57" customWidth="1"/>
    <col min="4" max="18" width="12" style="57" customWidth="1"/>
    <col min="19" max="16384" width="15.6640625" style="57"/>
  </cols>
  <sheetData>
    <row r="1" spans="2:18" ht="7.5" customHeight="1"/>
    <row r="2" spans="2:18" ht="15" customHeight="1">
      <c r="B2" s="672" t="s">
        <v>520</v>
      </c>
      <c r="C2" s="673"/>
      <c r="E2" s="57" t="s">
        <v>623</v>
      </c>
    </row>
    <row r="3" spans="2:18" ht="15" customHeight="1">
      <c r="B3" s="544"/>
      <c r="C3" s="545"/>
      <c r="E3" s="57" t="s">
        <v>622</v>
      </c>
    </row>
    <row r="4" spans="2:18" ht="15" customHeight="1" thickBot="1">
      <c r="D4" s="285"/>
      <c r="E4" s="285"/>
      <c r="F4" s="285"/>
      <c r="G4" s="285"/>
      <c r="H4" s="285"/>
      <c r="I4" s="285"/>
      <c r="J4" s="285"/>
      <c r="K4" s="285"/>
      <c r="L4" s="285"/>
      <c r="M4" s="285"/>
      <c r="N4" s="285"/>
      <c r="O4" s="285"/>
      <c r="P4" s="285"/>
      <c r="Q4" s="285"/>
      <c r="R4" s="259" t="s">
        <v>517</v>
      </c>
    </row>
    <row r="5" spans="2:18" ht="15" customHeight="1">
      <c r="B5" s="339"/>
      <c r="C5" s="338"/>
      <c r="D5" s="337"/>
      <c r="E5" s="548" t="s">
        <v>70</v>
      </c>
      <c r="F5" s="549"/>
      <c r="G5" s="549"/>
      <c r="H5" s="550"/>
      <c r="I5" s="548" t="s">
        <v>516</v>
      </c>
      <c r="J5" s="549"/>
      <c r="K5" s="549"/>
      <c r="L5" s="550"/>
      <c r="M5" s="548" t="s">
        <v>143</v>
      </c>
      <c r="N5" s="549"/>
      <c r="O5" s="549"/>
      <c r="P5" s="550"/>
      <c r="Q5" s="337"/>
      <c r="R5" s="336"/>
    </row>
    <row r="6" spans="2:18" ht="15" customHeight="1">
      <c r="B6" s="333"/>
      <c r="C6" s="335"/>
      <c r="D6" s="331" t="s">
        <v>472</v>
      </c>
      <c r="E6" s="551"/>
      <c r="F6" s="552"/>
      <c r="G6" s="552"/>
      <c r="H6" s="553"/>
      <c r="I6" s="551"/>
      <c r="J6" s="552"/>
      <c r="K6" s="552"/>
      <c r="L6" s="553"/>
      <c r="M6" s="551"/>
      <c r="N6" s="552"/>
      <c r="O6" s="552"/>
      <c r="P6" s="553"/>
      <c r="Q6" s="331" t="s">
        <v>461</v>
      </c>
      <c r="R6" s="334" t="s">
        <v>459</v>
      </c>
    </row>
    <row r="7" spans="2:18" ht="15" customHeight="1">
      <c r="B7" s="333"/>
      <c r="C7" s="332"/>
      <c r="D7" s="331" t="s">
        <v>458</v>
      </c>
      <c r="E7" s="554" t="s">
        <v>74</v>
      </c>
      <c r="F7" s="330" t="s">
        <v>515</v>
      </c>
      <c r="G7" s="330" t="s">
        <v>514</v>
      </c>
      <c r="H7" s="546" t="s">
        <v>314</v>
      </c>
      <c r="I7" s="554" t="s">
        <v>74</v>
      </c>
      <c r="J7" s="330" t="s">
        <v>515</v>
      </c>
      <c r="K7" s="330" t="s">
        <v>514</v>
      </c>
      <c r="L7" s="546" t="s">
        <v>314</v>
      </c>
      <c r="M7" s="554" t="s">
        <v>74</v>
      </c>
      <c r="N7" s="330" t="s">
        <v>515</v>
      </c>
      <c r="O7" s="330" t="s">
        <v>514</v>
      </c>
      <c r="P7" s="546" t="s">
        <v>314</v>
      </c>
      <c r="Q7" s="329" t="s">
        <v>445</v>
      </c>
      <c r="R7" s="328" t="s">
        <v>445</v>
      </c>
    </row>
    <row r="8" spans="2:18" ht="15" customHeight="1">
      <c r="B8" s="327"/>
      <c r="C8" s="326" t="s">
        <v>368</v>
      </c>
      <c r="D8" s="325"/>
      <c r="E8" s="555"/>
      <c r="F8" s="324" t="s">
        <v>513</v>
      </c>
      <c r="G8" s="324" t="s">
        <v>513</v>
      </c>
      <c r="H8" s="547"/>
      <c r="I8" s="555"/>
      <c r="J8" s="324" t="s">
        <v>513</v>
      </c>
      <c r="K8" s="324" t="s">
        <v>513</v>
      </c>
      <c r="L8" s="547"/>
      <c r="M8" s="555"/>
      <c r="N8" s="324" t="s">
        <v>513</v>
      </c>
      <c r="O8" s="324" t="s">
        <v>513</v>
      </c>
      <c r="P8" s="547"/>
      <c r="Q8" s="323"/>
      <c r="R8" s="322"/>
    </row>
    <row r="9" spans="2:18" ht="15" customHeight="1">
      <c r="B9" s="321" t="s">
        <v>61</v>
      </c>
      <c r="C9" s="320" t="s">
        <v>345</v>
      </c>
      <c r="D9" s="319">
        <f>'波及効果計算 (2)'!D14</f>
        <v>0</v>
      </c>
      <c r="E9" s="318">
        <f>'波及効果計算 (2)'!F14</f>
        <v>0</v>
      </c>
      <c r="F9" s="317">
        <f>'波及効果計算 (2)'!CF14</f>
        <v>0</v>
      </c>
      <c r="G9" s="317">
        <f>'波及効果計算 (2)'!CO14</f>
        <v>0</v>
      </c>
      <c r="H9" s="316">
        <f>'波及効果計算 (2)'!CP14</f>
        <v>0</v>
      </c>
      <c r="I9" s="318">
        <f>'波及効果計算 (2)'!CR14</f>
        <v>0</v>
      </c>
      <c r="J9" s="317">
        <f>'波及効果計算 (2)'!CS14</f>
        <v>0</v>
      </c>
      <c r="K9" s="317">
        <f>'波及効果計算 (2)'!CT14</f>
        <v>0</v>
      </c>
      <c r="L9" s="316">
        <f>'波及効果計算 (2)'!CU14</f>
        <v>0</v>
      </c>
      <c r="M9" s="318">
        <f>'波及効果計算 (2)'!CW14</f>
        <v>0</v>
      </c>
      <c r="N9" s="317">
        <f>'波及効果計算 (2)'!CX14</f>
        <v>0</v>
      </c>
      <c r="O9" s="317">
        <f>'波及効果計算 (2)'!CY14</f>
        <v>0</v>
      </c>
      <c r="P9" s="316">
        <f>'波及効果計算 (2)'!CZ14</f>
        <v>0</v>
      </c>
      <c r="Q9" s="315">
        <f>'波及効果計算 (2)'!DB14</f>
        <v>0</v>
      </c>
      <c r="R9" s="314">
        <f>'波及効果計算 (2)'!DD14</f>
        <v>0</v>
      </c>
    </row>
    <row r="10" spans="2:18" ht="15" customHeight="1">
      <c r="B10" s="309" t="s">
        <v>62</v>
      </c>
      <c r="C10" s="308" t="s">
        <v>0</v>
      </c>
      <c r="D10" s="307">
        <f>'波及効果計算 (2)'!D15</f>
        <v>0</v>
      </c>
      <c r="E10" s="306">
        <f>'波及効果計算 (2)'!F15</f>
        <v>0</v>
      </c>
      <c r="F10" s="305">
        <f>'波及効果計算 (2)'!CF15</f>
        <v>0</v>
      </c>
      <c r="G10" s="305">
        <f>'波及効果計算 (2)'!CO15</f>
        <v>0</v>
      </c>
      <c r="H10" s="304">
        <f>'波及効果計算 (2)'!CP15</f>
        <v>0</v>
      </c>
      <c r="I10" s="306">
        <f>'波及効果計算 (2)'!CR15</f>
        <v>0</v>
      </c>
      <c r="J10" s="305">
        <f>'波及効果計算 (2)'!CS15</f>
        <v>0</v>
      </c>
      <c r="K10" s="305">
        <f>'波及効果計算 (2)'!CT15</f>
        <v>0</v>
      </c>
      <c r="L10" s="304">
        <f>'波及効果計算 (2)'!CU15</f>
        <v>0</v>
      </c>
      <c r="M10" s="306">
        <f>'波及効果計算 (2)'!CW15</f>
        <v>0</v>
      </c>
      <c r="N10" s="305">
        <f>'波及効果計算 (2)'!CX15</f>
        <v>0</v>
      </c>
      <c r="O10" s="305">
        <f>'波及効果計算 (2)'!CY15</f>
        <v>0</v>
      </c>
      <c r="P10" s="304">
        <f>'波及効果計算 (2)'!CZ15</f>
        <v>0</v>
      </c>
      <c r="Q10" s="303">
        <f>'波及効果計算 (2)'!DB15</f>
        <v>0</v>
      </c>
      <c r="R10" s="302">
        <f>'波及効果計算 (2)'!DD15</f>
        <v>0</v>
      </c>
    </row>
    <row r="11" spans="2:18" ht="15" customHeight="1">
      <c r="B11" s="309" t="s">
        <v>42</v>
      </c>
      <c r="C11" s="308" t="s">
        <v>1</v>
      </c>
      <c r="D11" s="307">
        <f>'波及効果計算 (2)'!D16</f>
        <v>0</v>
      </c>
      <c r="E11" s="306">
        <f>'波及効果計算 (2)'!F16</f>
        <v>0</v>
      </c>
      <c r="F11" s="305">
        <f>'波及効果計算 (2)'!CF16</f>
        <v>0</v>
      </c>
      <c r="G11" s="305">
        <f>'波及効果計算 (2)'!CO16</f>
        <v>0</v>
      </c>
      <c r="H11" s="304">
        <f>'波及効果計算 (2)'!CP16</f>
        <v>0</v>
      </c>
      <c r="I11" s="306">
        <f>'波及効果計算 (2)'!CR16</f>
        <v>0</v>
      </c>
      <c r="J11" s="305">
        <f>'波及効果計算 (2)'!CS16</f>
        <v>0</v>
      </c>
      <c r="K11" s="305">
        <f>'波及効果計算 (2)'!CT16</f>
        <v>0</v>
      </c>
      <c r="L11" s="304">
        <f>'波及効果計算 (2)'!CU16</f>
        <v>0</v>
      </c>
      <c r="M11" s="306">
        <f>'波及効果計算 (2)'!CW16</f>
        <v>0</v>
      </c>
      <c r="N11" s="305">
        <f>'波及効果計算 (2)'!CX16</f>
        <v>0</v>
      </c>
      <c r="O11" s="305">
        <f>'波及効果計算 (2)'!CY16</f>
        <v>0</v>
      </c>
      <c r="P11" s="304">
        <f>'波及効果計算 (2)'!CZ16</f>
        <v>0</v>
      </c>
      <c r="Q11" s="303">
        <f>'波及効果計算 (2)'!DB16</f>
        <v>0</v>
      </c>
      <c r="R11" s="302">
        <f>'波及効果計算 (2)'!DD16</f>
        <v>0</v>
      </c>
    </row>
    <row r="12" spans="2:18" ht="15" customHeight="1">
      <c r="B12" s="309" t="s">
        <v>43</v>
      </c>
      <c r="C12" s="308" t="s">
        <v>2</v>
      </c>
      <c r="D12" s="307">
        <f>'波及効果計算 (2)'!D17</f>
        <v>0</v>
      </c>
      <c r="E12" s="306">
        <f>'波及効果計算 (2)'!F17</f>
        <v>0</v>
      </c>
      <c r="F12" s="305">
        <f>'波及効果計算 (2)'!CF17</f>
        <v>0</v>
      </c>
      <c r="G12" s="305">
        <f>'波及効果計算 (2)'!CO17</f>
        <v>0</v>
      </c>
      <c r="H12" s="304">
        <f>'波及効果計算 (2)'!CP17</f>
        <v>0</v>
      </c>
      <c r="I12" s="306">
        <f>'波及効果計算 (2)'!CR17</f>
        <v>0</v>
      </c>
      <c r="J12" s="305">
        <f>'波及効果計算 (2)'!CS17</f>
        <v>0</v>
      </c>
      <c r="K12" s="305">
        <f>'波及効果計算 (2)'!CT17</f>
        <v>0</v>
      </c>
      <c r="L12" s="304">
        <f>'波及効果計算 (2)'!CU17</f>
        <v>0</v>
      </c>
      <c r="M12" s="306">
        <f>'波及効果計算 (2)'!CW17</f>
        <v>0</v>
      </c>
      <c r="N12" s="305">
        <f>'波及効果計算 (2)'!CX17</f>
        <v>0</v>
      </c>
      <c r="O12" s="305">
        <f>'波及効果計算 (2)'!CY17</f>
        <v>0</v>
      </c>
      <c r="P12" s="304">
        <f>'波及効果計算 (2)'!CZ17</f>
        <v>0</v>
      </c>
      <c r="Q12" s="303">
        <f>'波及効果計算 (2)'!DB17</f>
        <v>0</v>
      </c>
      <c r="R12" s="302">
        <f>'波及効果計算 (2)'!DD17</f>
        <v>0</v>
      </c>
    </row>
    <row r="13" spans="2:18" ht="15" customHeight="1">
      <c r="B13" s="309" t="s">
        <v>44</v>
      </c>
      <c r="C13" s="308" t="s">
        <v>3</v>
      </c>
      <c r="D13" s="307">
        <f>'波及効果計算 (2)'!D18</f>
        <v>0</v>
      </c>
      <c r="E13" s="306">
        <f>'波及効果計算 (2)'!F18</f>
        <v>0</v>
      </c>
      <c r="F13" s="305">
        <f>'波及効果計算 (2)'!CF18</f>
        <v>0</v>
      </c>
      <c r="G13" s="305">
        <f>'波及効果計算 (2)'!CO18</f>
        <v>0</v>
      </c>
      <c r="H13" s="304">
        <f>'波及効果計算 (2)'!CP18</f>
        <v>0</v>
      </c>
      <c r="I13" s="306">
        <f>'波及効果計算 (2)'!CR18</f>
        <v>0</v>
      </c>
      <c r="J13" s="305">
        <f>'波及効果計算 (2)'!CS18</f>
        <v>0</v>
      </c>
      <c r="K13" s="305">
        <f>'波及効果計算 (2)'!CT18</f>
        <v>0</v>
      </c>
      <c r="L13" s="304">
        <f>'波及効果計算 (2)'!CU18</f>
        <v>0</v>
      </c>
      <c r="M13" s="306">
        <f>'波及効果計算 (2)'!CW18</f>
        <v>0</v>
      </c>
      <c r="N13" s="305">
        <f>'波及効果計算 (2)'!CX18</f>
        <v>0</v>
      </c>
      <c r="O13" s="305">
        <f>'波及効果計算 (2)'!CY18</f>
        <v>0</v>
      </c>
      <c r="P13" s="304">
        <f>'波及効果計算 (2)'!CZ18</f>
        <v>0</v>
      </c>
      <c r="Q13" s="303">
        <f>'波及効果計算 (2)'!DB18</f>
        <v>0</v>
      </c>
      <c r="R13" s="302">
        <f>'波及効果計算 (2)'!DD18</f>
        <v>0</v>
      </c>
    </row>
    <row r="14" spans="2:18" ht="15" customHeight="1">
      <c r="B14" s="309" t="s">
        <v>45</v>
      </c>
      <c r="C14" s="308" t="s">
        <v>4</v>
      </c>
      <c r="D14" s="307">
        <f>'波及効果計算 (2)'!D19</f>
        <v>0</v>
      </c>
      <c r="E14" s="306">
        <f>'波及効果計算 (2)'!F19</f>
        <v>0</v>
      </c>
      <c r="F14" s="305">
        <f>'波及効果計算 (2)'!CF19</f>
        <v>0</v>
      </c>
      <c r="G14" s="305">
        <f>'波及効果計算 (2)'!CO19</f>
        <v>0</v>
      </c>
      <c r="H14" s="304">
        <f>'波及効果計算 (2)'!CP19</f>
        <v>0</v>
      </c>
      <c r="I14" s="306">
        <f>'波及効果計算 (2)'!CR19</f>
        <v>0</v>
      </c>
      <c r="J14" s="305">
        <f>'波及効果計算 (2)'!CS19</f>
        <v>0</v>
      </c>
      <c r="K14" s="305">
        <f>'波及効果計算 (2)'!CT19</f>
        <v>0</v>
      </c>
      <c r="L14" s="304">
        <f>'波及効果計算 (2)'!CU19</f>
        <v>0</v>
      </c>
      <c r="M14" s="306">
        <f>'波及効果計算 (2)'!CW19</f>
        <v>0</v>
      </c>
      <c r="N14" s="305">
        <f>'波及効果計算 (2)'!CX19</f>
        <v>0</v>
      </c>
      <c r="O14" s="305">
        <f>'波及効果計算 (2)'!CY19</f>
        <v>0</v>
      </c>
      <c r="P14" s="304">
        <f>'波及効果計算 (2)'!CZ19</f>
        <v>0</v>
      </c>
      <c r="Q14" s="303">
        <f>'波及効果計算 (2)'!DB19</f>
        <v>0</v>
      </c>
      <c r="R14" s="302">
        <f>'波及効果計算 (2)'!DD19</f>
        <v>0</v>
      </c>
    </row>
    <row r="15" spans="2:18" ht="15" customHeight="1">
      <c r="B15" s="309" t="s">
        <v>46</v>
      </c>
      <c r="C15" s="308" t="s">
        <v>5</v>
      </c>
      <c r="D15" s="307">
        <f>'波及効果計算 (2)'!D20</f>
        <v>0</v>
      </c>
      <c r="E15" s="306">
        <f>'波及効果計算 (2)'!F20</f>
        <v>0</v>
      </c>
      <c r="F15" s="305">
        <f>'波及効果計算 (2)'!CF20</f>
        <v>0</v>
      </c>
      <c r="G15" s="305">
        <f>'波及効果計算 (2)'!CO20</f>
        <v>0</v>
      </c>
      <c r="H15" s="304">
        <f>'波及効果計算 (2)'!CP20</f>
        <v>0</v>
      </c>
      <c r="I15" s="306">
        <f>'波及効果計算 (2)'!CR20</f>
        <v>0</v>
      </c>
      <c r="J15" s="305">
        <f>'波及効果計算 (2)'!CS20</f>
        <v>0</v>
      </c>
      <c r="K15" s="305">
        <f>'波及効果計算 (2)'!CT20</f>
        <v>0</v>
      </c>
      <c r="L15" s="304">
        <f>'波及効果計算 (2)'!CU20</f>
        <v>0</v>
      </c>
      <c r="M15" s="306">
        <f>'波及効果計算 (2)'!CW20</f>
        <v>0</v>
      </c>
      <c r="N15" s="305">
        <f>'波及効果計算 (2)'!CX20</f>
        <v>0</v>
      </c>
      <c r="O15" s="305">
        <f>'波及効果計算 (2)'!CY20</f>
        <v>0</v>
      </c>
      <c r="P15" s="304">
        <f>'波及効果計算 (2)'!CZ20</f>
        <v>0</v>
      </c>
      <c r="Q15" s="303">
        <f>'波及効果計算 (2)'!DB20</f>
        <v>0</v>
      </c>
      <c r="R15" s="302">
        <f>'波及効果計算 (2)'!DD20</f>
        <v>0</v>
      </c>
    </row>
    <row r="16" spans="2:18" ht="15" customHeight="1">
      <c r="B16" s="309" t="s">
        <v>47</v>
      </c>
      <c r="C16" s="308" t="s">
        <v>71</v>
      </c>
      <c r="D16" s="307">
        <f>'波及効果計算 (2)'!D21</f>
        <v>0</v>
      </c>
      <c r="E16" s="306">
        <f>'波及効果計算 (2)'!F21</f>
        <v>0</v>
      </c>
      <c r="F16" s="305">
        <f>'波及効果計算 (2)'!CF21</f>
        <v>0</v>
      </c>
      <c r="G16" s="305">
        <f>'波及効果計算 (2)'!CO21</f>
        <v>0</v>
      </c>
      <c r="H16" s="304">
        <f>'波及効果計算 (2)'!CP21</f>
        <v>0</v>
      </c>
      <c r="I16" s="306">
        <f>'波及効果計算 (2)'!CR21</f>
        <v>0</v>
      </c>
      <c r="J16" s="305">
        <f>'波及効果計算 (2)'!CS21</f>
        <v>0</v>
      </c>
      <c r="K16" s="305">
        <f>'波及効果計算 (2)'!CT21</f>
        <v>0</v>
      </c>
      <c r="L16" s="304">
        <f>'波及効果計算 (2)'!CU21</f>
        <v>0</v>
      </c>
      <c r="M16" s="306">
        <f>'波及効果計算 (2)'!CW21</f>
        <v>0</v>
      </c>
      <c r="N16" s="305">
        <f>'波及効果計算 (2)'!CX21</f>
        <v>0</v>
      </c>
      <c r="O16" s="305">
        <f>'波及効果計算 (2)'!CY21</f>
        <v>0</v>
      </c>
      <c r="P16" s="304">
        <f>'波及効果計算 (2)'!CZ21</f>
        <v>0</v>
      </c>
      <c r="Q16" s="303">
        <f>'波及効果計算 (2)'!DB21</f>
        <v>0</v>
      </c>
      <c r="R16" s="302">
        <f>'波及効果計算 (2)'!DD21</f>
        <v>0</v>
      </c>
    </row>
    <row r="17" spans="2:18" ht="15" customHeight="1">
      <c r="B17" s="309" t="s">
        <v>48</v>
      </c>
      <c r="C17" s="308" t="s">
        <v>6</v>
      </c>
      <c r="D17" s="307">
        <f>'波及効果計算 (2)'!D22</f>
        <v>0</v>
      </c>
      <c r="E17" s="306">
        <f>'波及効果計算 (2)'!F22</f>
        <v>0</v>
      </c>
      <c r="F17" s="305">
        <f>'波及効果計算 (2)'!CF22</f>
        <v>0</v>
      </c>
      <c r="G17" s="305">
        <f>'波及効果計算 (2)'!CO22</f>
        <v>0</v>
      </c>
      <c r="H17" s="304">
        <f>'波及効果計算 (2)'!CP22</f>
        <v>0</v>
      </c>
      <c r="I17" s="306">
        <f>'波及効果計算 (2)'!CR22</f>
        <v>0</v>
      </c>
      <c r="J17" s="305">
        <f>'波及効果計算 (2)'!CS22</f>
        <v>0</v>
      </c>
      <c r="K17" s="305">
        <f>'波及効果計算 (2)'!CT22</f>
        <v>0</v>
      </c>
      <c r="L17" s="304">
        <f>'波及効果計算 (2)'!CU22</f>
        <v>0</v>
      </c>
      <c r="M17" s="306">
        <f>'波及効果計算 (2)'!CW22</f>
        <v>0</v>
      </c>
      <c r="N17" s="305">
        <f>'波及効果計算 (2)'!CX22</f>
        <v>0</v>
      </c>
      <c r="O17" s="305">
        <f>'波及効果計算 (2)'!CY22</f>
        <v>0</v>
      </c>
      <c r="P17" s="304">
        <f>'波及効果計算 (2)'!CZ22</f>
        <v>0</v>
      </c>
      <c r="Q17" s="303">
        <f>'波及効果計算 (2)'!DB22</f>
        <v>0</v>
      </c>
      <c r="R17" s="302">
        <f>'波及効果計算 (2)'!DD22</f>
        <v>0</v>
      </c>
    </row>
    <row r="18" spans="2:18" ht="15" customHeight="1">
      <c r="B18" s="309" t="s">
        <v>49</v>
      </c>
      <c r="C18" s="308" t="s">
        <v>7</v>
      </c>
      <c r="D18" s="307">
        <f>'波及効果計算 (2)'!D23</f>
        <v>0</v>
      </c>
      <c r="E18" s="306">
        <f>'波及効果計算 (2)'!F23</f>
        <v>0</v>
      </c>
      <c r="F18" s="305">
        <f>'波及効果計算 (2)'!CF23</f>
        <v>0</v>
      </c>
      <c r="G18" s="305">
        <f>'波及効果計算 (2)'!CO23</f>
        <v>0</v>
      </c>
      <c r="H18" s="304">
        <f>'波及効果計算 (2)'!CP23</f>
        <v>0</v>
      </c>
      <c r="I18" s="306">
        <f>'波及効果計算 (2)'!CR23</f>
        <v>0</v>
      </c>
      <c r="J18" s="305">
        <f>'波及効果計算 (2)'!CS23</f>
        <v>0</v>
      </c>
      <c r="K18" s="305">
        <f>'波及効果計算 (2)'!CT23</f>
        <v>0</v>
      </c>
      <c r="L18" s="304">
        <f>'波及効果計算 (2)'!CU23</f>
        <v>0</v>
      </c>
      <c r="M18" s="306">
        <f>'波及効果計算 (2)'!CW23</f>
        <v>0</v>
      </c>
      <c r="N18" s="305">
        <f>'波及効果計算 (2)'!CX23</f>
        <v>0</v>
      </c>
      <c r="O18" s="305">
        <f>'波及効果計算 (2)'!CY23</f>
        <v>0</v>
      </c>
      <c r="P18" s="304">
        <f>'波及効果計算 (2)'!CZ23</f>
        <v>0</v>
      </c>
      <c r="Q18" s="303">
        <f>'波及効果計算 (2)'!DB23</f>
        <v>0</v>
      </c>
      <c r="R18" s="302">
        <f>'波及効果計算 (2)'!DD23</f>
        <v>0</v>
      </c>
    </row>
    <row r="19" spans="2:18" ht="15" customHeight="1">
      <c r="B19" s="309" t="s">
        <v>50</v>
      </c>
      <c r="C19" s="308" t="s">
        <v>8</v>
      </c>
      <c r="D19" s="307">
        <f>'波及効果計算 (2)'!D24</f>
        <v>0</v>
      </c>
      <c r="E19" s="306">
        <f>'波及効果計算 (2)'!F24</f>
        <v>0</v>
      </c>
      <c r="F19" s="305">
        <f>'波及効果計算 (2)'!CF24</f>
        <v>0</v>
      </c>
      <c r="G19" s="305">
        <f>'波及効果計算 (2)'!CO24</f>
        <v>0</v>
      </c>
      <c r="H19" s="304">
        <f>'波及効果計算 (2)'!CP24</f>
        <v>0</v>
      </c>
      <c r="I19" s="306">
        <f>'波及効果計算 (2)'!CR24</f>
        <v>0</v>
      </c>
      <c r="J19" s="305">
        <f>'波及効果計算 (2)'!CS24</f>
        <v>0</v>
      </c>
      <c r="K19" s="305">
        <f>'波及効果計算 (2)'!CT24</f>
        <v>0</v>
      </c>
      <c r="L19" s="304">
        <f>'波及効果計算 (2)'!CU24</f>
        <v>0</v>
      </c>
      <c r="M19" s="306">
        <f>'波及効果計算 (2)'!CW24</f>
        <v>0</v>
      </c>
      <c r="N19" s="305">
        <f>'波及効果計算 (2)'!CX24</f>
        <v>0</v>
      </c>
      <c r="O19" s="305">
        <f>'波及効果計算 (2)'!CY24</f>
        <v>0</v>
      </c>
      <c r="P19" s="304">
        <f>'波及効果計算 (2)'!CZ24</f>
        <v>0</v>
      </c>
      <c r="Q19" s="303">
        <f>'波及効果計算 (2)'!DB24</f>
        <v>0</v>
      </c>
      <c r="R19" s="302">
        <f>'波及効果計算 (2)'!DD24</f>
        <v>0</v>
      </c>
    </row>
    <row r="20" spans="2:18" ht="15" customHeight="1">
      <c r="B20" s="309" t="s">
        <v>51</v>
      </c>
      <c r="C20" s="308" t="s">
        <v>9</v>
      </c>
      <c r="D20" s="307">
        <f>'波及効果計算 (2)'!D25</f>
        <v>0</v>
      </c>
      <c r="E20" s="306">
        <f>'波及効果計算 (2)'!F25</f>
        <v>0</v>
      </c>
      <c r="F20" s="305">
        <f>'波及効果計算 (2)'!CF25</f>
        <v>0</v>
      </c>
      <c r="G20" s="305">
        <f>'波及効果計算 (2)'!CO25</f>
        <v>0</v>
      </c>
      <c r="H20" s="304">
        <f>'波及効果計算 (2)'!CP25</f>
        <v>0</v>
      </c>
      <c r="I20" s="306">
        <f>'波及効果計算 (2)'!CR25</f>
        <v>0</v>
      </c>
      <c r="J20" s="305">
        <f>'波及効果計算 (2)'!CS25</f>
        <v>0</v>
      </c>
      <c r="K20" s="305">
        <f>'波及効果計算 (2)'!CT25</f>
        <v>0</v>
      </c>
      <c r="L20" s="304">
        <f>'波及効果計算 (2)'!CU25</f>
        <v>0</v>
      </c>
      <c r="M20" s="306">
        <f>'波及効果計算 (2)'!CW25</f>
        <v>0</v>
      </c>
      <c r="N20" s="305">
        <f>'波及効果計算 (2)'!CX25</f>
        <v>0</v>
      </c>
      <c r="O20" s="305">
        <f>'波及効果計算 (2)'!CY25</f>
        <v>0</v>
      </c>
      <c r="P20" s="304">
        <f>'波及効果計算 (2)'!CZ25</f>
        <v>0</v>
      </c>
      <c r="Q20" s="303">
        <f>'波及効果計算 (2)'!DB25</f>
        <v>0</v>
      </c>
      <c r="R20" s="302">
        <f>'波及効果計算 (2)'!DD25</f>
        <v>0</v>
      </c>
    </row>
    <row r="21" spans="2:18" ht="15" customHeight="1">
      <c r="B21" s="309" t="s">
        <v>52</v>
      </c>
      <c r="C21" s="308" t="s">
        <v>64</v>
      </c>
      <c r="D21" s="307">
        <f>'波及効果計算 (2)'!D26</f>
        <v>0</v>
      </c>
      <c r="E21" s="306">
        <f>'波及効果計算 (2)'!F26</f>
        <v>0</v>
      </c>
      <c r="F21" s="305">
        <f>'波及効果計算 (2)'!CF26</f>
        <v>0</v>
      </c>
      <c r="G21" s="305">
        <f>'波及効果計算 (2)'!CO26</f>
        <v>0</v>
      </c>
      <c r="H21" s="304">
        <f>'波及効果計算 (2)'!CP26</f>
        <v>0</v>
      </c>
      <c r="I21" s="306">
        <f>'波及効果計算 (2)'!CR26</f>
        <v>0</v>
      </c>
      <c r="J21" s="305">
        <f>'波及効果計算 (2)'!CS26</f>
        <v>0</v>
      </c>
      <c r="K21" s="305">
        <f>'波及効果計算 (2)'!CT26</f>
        <v>0</v>
      </c>
      <c r="L21" s="304">
        <f>'波及効果計算 (2)'!CU26</f>
        <v>0</v>
      </c>
      <c r="M21" s="306">
        <f>'波及効果計算 (2)'!CW26</f>
        <v>0</v>
      </c>
      <c r="N21" s="305">
        <f>'波及効果計算 (2)'!CX26</f>
        <v>0</v>
      </c>
      <c r="O21" s="305">
        <f>'波及効果計算 (2)'!CY26</f>
        <v>0</v>
      </c>
      <c r="P21" s="304">
        <f>'波及効果計算 (2)'!CZ26</f>
        <v>0</v>
      </c>
      <c r="Q21" s="303">
        <f>'波及効果計算 (2)'!DB26</f>
        <v>0</v>
      </c>
      <c r="R21" s="302">
        <f>'波及効果計算 (2)'!DD26</f>
        <v>0</v>
      </c>
    </row>
    <row r="22" spans="2:18" ht="15" customHeight="1">
      <c r="B22" s="309" t="s">
        <v>53</v>
      </c>
      <c r="C22" s="308" t="s">
        <v>65</v>
      </c>
      <c r="D22" s="307">
        <f>'波及効果計算 (2)'!D27</f>
        <v>0</v>
      </c>
      <c r="E22" s="306">
        <f>'波及効果計算 (2)'!F27</f>
        <v>0</v>
      </c>
      <c r="F22" s="305">
        <f>'波及効果計算 (2)'!CF27</f>
        <v>0</v>
      </c>
      <c r="G22" s="305">
        <f>'波及効果計算 (2)'!CO27</f>
        <v>0</v>
      </c>
      <c r="H22" s="304">
        <f>'波及効果計算 (2)'!CP27</f>
        <v>0</v>
      </c>
      <c r="I22" s="306">
        <f>'波及効果計算 (2)'!CR27</f>
        <v>0</v>
      </c>
      <c r="J22" s="305">
        <f>'波及効果計算 (2)'!CS27</f>
        <v>0</v>
      </c>
      <c r="K22" s="305">
        <f>'波及効果計算 (2)'!CT27</f>
        <v>0</v>
      </c>
      <c r="L22" s="304">
        <f>'波及効果計算 (2)'!CU27</f>
        <v>0</v>
      </c>
      <c r="M22" s="306">
        <f>'波及効果計算 (2)'!CW27</f>
        <v>0</v>
      </c>
      <c r="N22" s="305">
        <f>'波及効果計算 (2)'!CX27</f>
        <v>0</v>
      </c>
      <c r="O22" s="305">
        <f>'波及効果計算 (2)'!CY27</f>
        <v>0</v>
      </c>
      <c r="P22" s="304">
        <f>'波及効果計算 (2)'!CZ27</f>
        <v>0</v>
      </c>
      <c r="Q22" s="303">
        <f>'波及効果計算 (2)'!DB27</f>
        <v>0</v>
      </c>
      <c r="R22" s="302">
        <f>'波及効果計算 (2)'!DD27</f>
        <v>0</v>
      </c>
    </row>
    <row r="23" spans="2:18" ht="15" customHeight="1">
      <c r="B23" s="309" t="s">
        <v>54</v>
      </c>
      <c r="C23" s="308" t="s">
        <v>66</v>
      </c>
      <c r="D23" s="307">
        <f>'波及効果計算 (2)'!D28</f>
        <v>0</v>
      </c>
      <c r="E23" s="306">
        <f>'波及効果計算 (2)'!F28</f>
        <v>0</v>
      </c>
      <c r="F23" s="305">
        <f>'波及効果計算 (2)'!CF28</f>
        <v>0</v>
      </c>
      <c r="G23" s="305">
        <f>'波及効果計算 (2)'!CO28</f>
        <v>0</v>
      </c>
      <c r="H23" s="304">
        <f>'波及効果計算 (2)'!CP28</f>
        <v>0</v>
      </c>
      <c r="I23" s="306">
        <f>'波及効果計算 (2)'!CR28</f>
        <v>0</v>
      </c>
      <c r="J23" s="305">
        <f>'波及効果計算 (2)'!CS28</f>
        <v>0</v>
      </c>
      <c r="K23" s="305">
        <f>'波及効果計算 (2)'!CT28</f>
        <v>0</v>
      </c>
      <c r="L23" s="304">
        <f>'波及効果計算 (2)'!CU28</f>
        <v>0</v>
      </c>
      <c r="M23" s="306">
        <f>'波及効果計算 (2)'!CW28</f>
        <v>0</v>
      </c>
      <c r="N23" s="305">
        <f>'波及効果計算 (2)'!CX28</f>
        <v>0</v>
      </c>
      <c r="O23" s="305">
        <f>'波及効果計算 (2)'!CY28</f>
        <v>0</v>
      </c>
      <c r="P23" s="304">
        <f>'波及効果計算 (2)'!CZ28</f>
        <v>0</v>
      </c>
      <c r="Q23" s="303">
        <f>'波及効果計算 (2)'!DB28</f>
        <v>0</v>
      </c>
      <c r="R23" s="302">
        <f>'波及効果計算 (2)'!DD28</f>
        <v>0</v>
      </c>
    </row>
    <row r="24" spans="2:18" ht="15" customHeight="1">
      <c r="B24" s="309" t="s">
        <v>55</v>
      </c>
      <c r="C24" s="308" t="s">
        <v>11</v>
      </c>
      <c r="D24" s="307">
        <f>'波及効果計算 (2)'!D29</f>
        <v>0</v>
      </c>
      <c r="E24" s="306">
        <f>'波及効果計算 (2)'!F29</f>
        <v>0</v>
      </c>
      <c r="F24" s="305">
        <f>'波及効果計算 (2)'!CF29</f>
        <v>0</v>
      </c>
      <c r="G24" s="305">
        <f>'波及効果計算 (2)'!CO29</f>
        <v>0</v>
      </c>
      <c r="H24" s="304">
        <f>'波及効果計算 (2)'!CP29</f>
        <v>0</v>
      </c>
      <c r="I24" s="306">
        <f>'波及効果計算 (2)'!CR29</f>
        <v>0</v>
      </c>
      <c r="J24" s="305">
        <f>'波及効果計算 (2)'!CS29</f>
        <v>0</v>
      </c>
      <c r="K24" s="305">
        <f>'波及効果計算 (2)'!CT29</f>
        <v>0</v>
      </c>
      <c r="L24" s="304">
        <f>'波及効果計算 (2)'!CU29</f>
        <v>0</v>
      </c>
      <c r="M24" s="306">
        <f>'波及効果計算 (2)'!CW29</f>
        <v>0</v>
      </c>
      <c r="N24" s="305">
        <f>'波及効果計算 (2)'!CX29</f>
        <v>0</v>
      </c>
      <c r="O24" s="305">
        <f>'波及効果計算 (2)'!CY29</f>
        <v>0</v>
      </c>
      <c r="P24" s="304">
        <f>'波及効果計算 (2)'!CZ29</f>
        <v>0</v>
      </c>
      <c r="Q24" s="303">
        <f>'波及効果計算 (2)'!DB29</f>
        <v>0</v>
      </c>
      <c r="R24" s="302">
        <f>'波及効果計算 (2)'!DD29</f>
        <v>0</v>
      </c>
    </row>
    <row r="25" spans="2:18" ht="15" customHeight="1">
      <c r="B25" s="309" t="s">
        <v>56</v>
      </c>
      <c r="C25" s="308" t="s">
        <v>10</v>
      </c>
      <c r="D25" s="313">
        <f>'波及効果計算 (2)'!D30</f>
        <v>0</v>
      </c>
      <c r="E25" s="312">
        <f>'波及効果計算 (2)'!F30</f>
        <v>0</v>
      </c>
      <c r="F25" s="311">
        <f>'波及効果計算 (2)'!CF30</f>
        <v>0</v>
      </c>
      <c r="G25" s="311">
        <f>'波及効果計算 (2)'!CO30</f>
        <v>0</v>
      </c>
      <c r="H25" s="310">
        <f>'波及効果計算 (2)'!CP30</f>
        <v>0</v>
      </c>
      <c r="I25" s="312">
        <f>'波及効果計算 (2)'!CR30</f>
        <v>0</v>
      </c>
      <c r="J25" s="311">
        <f>'波及効果計算 (2)'!CS30</f>
        <v>0</v>
      </c>
      <c r="K25" s="311">
        <f>'波及効果計算 (2)'!CT30</f>
        <v>0</v>
      </c>
      <c r="L25" s="310">
        <f>'波及効果計算 (2)'!CU30</f>
        <v>0</v>
      </c>
      <c r="M25" s="312">
        <f>'波及効果計算 (2)'!CW30</f>
        <v>0</v>
      </c>
      <c r="N25" s="311">
        <f>'波及効果計算 (2)'!CX30</f>
        <v>0</v>
      </c>
      <c r="O25" s="311">
        <f>'波及効果計算 (2)'!CY30</f>
        <v>0</v>
      </c>
      <c r="P25" s="310">
        <f>'波及効果計算 (2)'!CZ30</f>
        <v>0</v>
      </c>
      <c r="Q25" s="303">
        <f>'波及効果計算 (2)'!DB30</f>
        <v>0</v>
      </c>
      <c r="R25" s="302">
        <f>'波及効果計算 (2)'!DD30</f>
        <v>0</v>
      </c>
    </row>
    <row r="26" spans="2:18" ht="15" customHeight="1">
      <c r="B26" s="309" t="s">
        <v>57</v>
      </c>
      <c r="C26" s="308" t="s">
        <v>72</v>
      </c>
      <c r="D26" s="307">
        <f>'波及効果計算 (2)'!D31</f>
        <v>0</v>
      </c>
      <c r="E26" s="306">
        <f>'波及効果計算 (2)'!F31</f>
        <v>0</v>
      </c>
      <c r="F26" s="305">
        <f>'波及効果計算 (2)'!CF31</f>
        <v>0</v>
      </c>
      <c r="G26" s="305">
        <f>'波及効果計算 (2)'!CO31</f>
        <v>0</v>
      </c>
      <c r="H26" s="304">
        <f>'波及効果計算 (2)'!CP31</f>
        <v>0</v>
      </c>
      <c r="I26" s="306">
        <f>'波及効果計算 (2)'!CR31</f>
        <v>0</v>
      </c>
      <c r="J26" s="305">
        <f>'波及効果計算 (2)'!CS31</f>
        <v>0</v>
      </c>
      <c r="K26" s="305">
        <f>'波及効果計算 (2)'!CT31</f>
        <v>0</v>
      </c>
      <c r="L26" s="304">
        <f>'波及効果計算 (2)'!CU31</f>
        <v>0</v>
      </c>
      <c r="M26" s="306">
        <f>'波及効果計算 (2)'!CW31</f>
        <v>0</v>
      </c>
      <c r="N26" s="305">
        <f>'波及効果計算 (2)'!CX31</f>
        <v>0</v>
      </c>
      <c r="O26" s="305">
        <f>'波及効果計算 (2)'!CY31</f>
        <v>0</v>
      </c>
      <c r="P26" s="304">
        <f>'波及効果計算 (2)'!CZ31</f>
        <v>0</v>
      </c>
      <c r="Q26" s="303">
        <f>'波及効果計算 (2)'!DB31</f>
        <v>0</v>
      </c>
      <c r="R26" s="302">
        <f>'波及効果計算 (2)'!DD31</f>
        <v>0</v>
      </c>
    </row>
    <row r="27" spans="2:18" ht="15" customHeight="1">
      <c r="B27" s="309" t="s">
        <v>58</v>
      </c>
      <c r="C27" s="308" t="s">
        <v>12</v>
      </c>
      <c r="D27" s="313">
        <f>'波及効果計算 (2)'!D32</f>
        <v>0</v>
      </c>
      <c r="E27" s="312">
        <f>'波及効果計算 (2)'!F32</f>
        <v>0</v>
      </c>
      <c r="F27" s="311">
        <f>'波及効果計算 (2)'!CF32</f>
        <v>0</v>
      </c>
      <c r="G27" s="311">
        <f>'波及効果計算 (2)'!CO32</f>
        <v>0</v>
      </c>
      <c r="H27" s="310">
        <f>'波及効果計算 (2)'!CP32</f>
        <v>0</v>
      </c>
      <c r="I27" s="312">
        <f>'波及効果計算 (2)'!CR32</f>
        <v>0</v>
      </c>
      <c r="J27" s="311">
        <f>'波及効果計算 (2)'!CS32</f>
        <v>0</v>
      </c>
      <c r="K27" s="311">
        <f>'波及効果計算 (2)'!CT32</f>
        <v>0</v>
      </c>
      <c r="L27" s="310">
        <f>'波及効果計算 (2)'!CU32</f>
        <v>0</v>
      </c>
      <c r="M27" s="312">
        <f>'波及効果計算 (2)'!CW32</f>
        <v>0</v>
      </c>
      <c r="N27" s="311">
        <f>'波及効果計算 (2)'!CX32</f>
        <v>0</v>
      </c>
      <c r="O27" s="311">
        <f>'波及効果計算 (2)'!CY32</f>
        <v>0</v>
      </c>
      <c r="P27" s="310">
        <f>'波及効果計算 (2)'!CZ32</f>
        <v>0</v>
      </c>
      <c r="Q27" s="303">
        <f>'波及効果計算 (2)'!DB32</f>
        <v>0</v>
      </c>
      <c r="R27" s="302">
        <f>'波及効果計算 (2)'!DD32</f>
        <v>0</v>
      </c>
    </row>
    <row r="28" spans="2:18" ht="15" customHeight="1">
      <c r="B28" s="309" t="s">
        <v>59</v>
      </c>
      <c r="C28" s="308" t="s">
        <v>13</v>
      </c>
      <c r="D28" s="307">
        <f>'波及効果計算 (2)'!D33</f>
        <v>0</v>
      </c>
      <c r="E28" s="306">
        <f>'波及効果計算 (2)'!F33</f>
        <v>0</v>
      </c>
      <c r="F28" s="305">
        <f>'波及効果計算 (2)'!CF33</f>
        <v>0</v>
      </c>
      <c r="G28" s="305">
        <f>'波及効果計算 (2)'!CO33</f>
        <v>0</v>
      </c>
      <c r="H28" s="304">
        <f>'波及効果計算 (2)'!CP33</f>
        <v>0</v>
      </c>
      <c r="I28" s="306">
        <f>'波及効果計算 (2)'!CR33</f>
        <v>0</v>
      </c>
      <c r="J28" s="305">
        <f>'波及効果計算 (2)'!CS33</f>
        <v>0</v>
      </c>
      <c r="K28" s="305">
        <f>'波及効果計算 (2)'!CT33</f>
        <v>0</v>
      </c>
      <c r="L28" s="304">
        <f>'波及効果計算 (2)'!CU33</f>
        <v>0</v>
      </c>
      <c r="M28" s="306">
        <f>'波及効果計算 (2)'!CW33</f>
        <v>0</v>
      </c>
      <c r="N28" s="305">
        <f>'波及効果計算 (2)'!CX33</f>
        <v>0</v>
      </c>
      <c r="O28" s="305">
        <f>'波及効果計算 (2)'!CY33</f>
        <v>0</v>
      </c>
      <c r="P28" s="304">
        <f>'波及効果計算 (2)'!CZ33</f>
        <v>0</v>
      </c>
      <c r="Q28" s="303">
        <f>'波及効果計算 (2)'!DB33</f>
        <v>0</v>
      </c>
      <c r="R28" s="302">
        <f>'波及効果計算 (2)'!DD33</f>
        <v>0</v>
      </c>
    </row>
    <row r="29" spans="2:18" ht="15" customHeight="1">
      <c r="B29" s="309" t="s">
        <v>344</v>
      </c>
      <c r="C29" s="308" t="s">
        <v>14</v>
      </c>
      <c r="D29" s="307">
        <f>'波及効果計算 (2)'!D34</f>
        <v>0</v>
      </c>
      <c r="E29" s="306">
        <f>'波及効果計算 (2)'!F34</f>
        <v>0</v>
      </c>
      <c r="F29" s="305">
        <f>'波及効果計算 (2)'!CF34</f>
        <v>0</v>
      </c>
      <c r="G29" s="305">
        <f>'波及効果計算 (2)'!CO34</f>
        <v>0</v>
      </c>
      <c r="H29" s="304">
        <f>'波及効果計算 (2)'!CP34</f>
        <v>0</v>
      </c>
      <c r="I29" s="306">
        <f>'波及効果計算 (2)'!CR34</f>
        <v>0</v>
      </c>
      <c r="J29" s="305">
        <f>'波及効果計算 (2)'!CS34</f>
        <v>0</v>
      </c>
      <c r="K29" s="305">
        <f>'波及効果計算 (2)'!CT34</f>
        <v>0</v>
      </c>
      <c r="L29" s="304">
        <f>'波及効果計算 (2)'!CU34</f>
        <v>0</v>
      </c>
      <c r="M29" s="306">
        <f>'波及効果計算 (2)'!CW34</f>
        <v>0</v>
      </c>
      <c r="N29" s="305">
        <f>'波及効果計算 (2)'!CX34</f>
        <v>0</v>
      </c>
      <c r="O29" s="305">
        <f>'波及効果計算 (2)'!CY34</f>
        <v>0</v>
      </c>
      <c r="P29" s="304">
        <f>'波及効果計算 (2)'!CZ34</f>
        <v>0</v>
      </c>
      <c r="Q29" s="303">
        <f>'波及効果計算 (2)'!DB34</f>
        <v>0</v>
      </c>
      <c r="R29" s="302">
        <f>'波及効果計算 (2)'!DD34</f>
        <v>0</v>
      </c>
    </row>
    <row r="30" spans="2:18" ht="15" customHeight="1">
      <c r="B30" s="309" t="s">
        <v>343</v>
      </c>
      <c r="C30" s="308" t="s">
        <v>15</v>
      </c>
      <c r="D30" s="307">
        <f>'波及効果計算 (2)'!D35</f>
        <v>0</v>
      </c>
      <c r="E30" s="306">
        <f>'波及効果計算 (2)'!F35</f>
        <v>0</v>
      </c>
      <c r="F30" s="305">
        <f>'波及効果計算 (2)'!CF35</f>
        <v>0</v>
      </c>
      <c r="G30" s="305">
        <f>'波及効果計算 (2)'!CO35</f>
        <v>0</v>
      </c>
      <c r="H30" s="304">
        <f>'波及効果計算 (2)'!CP35</f>
        <v>0</v>
      </c>
      <c r="I30" s="306">
        <f>'波及効果計算 (2)'!CR35</f>
        <v>0</v>
      </c>
      <c r="J30" s="305">
        <f>'波及効果計算 (2)'!CS35</f>
        <v>0</v>
      </c>
      <c r="K30" s="305">
        <f>'波及効果計算 (2)'!CT35</f>
        <v>0</v>
      </c>
      <c r="L30" s="304">
        <f>'波及効果計算 (2)'!CU35</f>
        <v>0</v>
      </c>
      <c r="M30" s="306">
        <f>'波及効果計算 (2)'!CW35</f>
        <v>0</v>
      </c>
      <c r="N30" s="305">
        <f>'波及効果計算 (2)'!CX35</f>
        <v>0</v>
      </c>
      <c r="O30" s="305">
        <f>'波及効果計算 (2)'!CY35</f>
        <v>0</v>
      </c>
      <c r="P30" s="304">
        <f>'波及効果計算 (2)'!CZ35</f>
        <v>0</v>
      </c>
      <c r="Q30" s="303">
        <f>'波及効果計算 (2)'!DB35</f>
        <v>0</v>
      </c>
      <c r="R30" s="302">
        <f>'波及効果計算 (2)'!DD35</f>
        <v>0</v>
      </c>
    </row>
    <row r="31" spans="2:18" ht="15" customHeight="1">
      <c r="B31" s="309" t="s">
        <v>342</v>
      </c>
      <c r="C31" s="308" t="s">
        <v>26</v>
      </c>
      <c r="D31" s="307">
        <f>'波及効果計算 (2)'!D36</f>
        <v>0</v>
      </c>
      <c r="E31" s="306">
        <f>'波及効果計算 (2)'!F36</f>
        <v>0</v>
      </c>
      <c r="F31" s="305">
        <f>'波及効果計算 (2)'!CF36</f>
        <v>0</v>
      </c>
      <c r="G31" s="305">
        <f>'波及効果計算 (2)'!CO36</f>
        <v>0</v>
      </c>
      <c r="H31" s="304">
        <f>'波及効果計算 (2)'!CP36</f>
        <v>0</v>
      </c>
      <c r="I31" s="306">
        <f>'波及効果計算 (2)'!CR36</f>
        <v>0</v>
      </c>
      <c r="J31" s="305">
        <f>'波及効果計算 (2)'!CS36</f>
        <v>0</v>
      </c>
      <c r="K31" s="305">
        <f>'波及効果計算 (2)'!CT36</f>
        <v>0</v>
      </c>
      <c r="L31" s="304">
        <f>'波及効果計算 (2)'!CU36</f>
        <v>0</v>
      </c>
      <c r="M31" s="306">
        <f>'波及効果計算 (2)'!CW36</f>
        <v>0</v>
      </c>
      <c r="N31" s="305">
        <f>'波及効果計算 (2)'!CX36</f>
        <v>0</v>
      </c>
      <c r="O31" s="305">
        <f>'波及効果計算 (2)'!CY36</f>
        <v>0</v>
      </c>
      <c r="P31" s="304">
        <f>'波及効果計算 (2)'!CZ36</f>
        <v>0</v>
      </c>
      <c r="Q31" s="303">
        <f>'波及効果計算 (2)'!DB36</f>
        <v>0</v>
      </c>
      <c r="R31" s="302">
        <f>'波及効果計算 (2)'!DD36</f>
        <v>0</v>
      </c>
    </row>
    <row r="32" spans="2:18" ht="15" customHeight="1">
      <c r="B32" s="309" t="s">
        <v>341</v>
      </c>
      <c r="C32" s="308" t="s">
        <v>27</v>
      </c>
      <c r="D32" s="307">
        <f>'波及効果計算 (2)'!D37</f>
        <v>0</v>
      </c>
      <c r="E32" s="306">
        <f>'波及効果計算 (2)'!F37</f>
        <v>0</v>
      </c>
      <c r="F32" s="305">
        <f>'波及効果計算 (2)'!CF37</f>
        <v>0</v>
      </c>
      <c r="G32" s="305">
        <f>'波及効果計算 (2)'!CO37</f>
        <v>0</v>
      </c>
      <c r="H32" s="304">
        <f>'波及効果計算 (2)'!CP37</f>
        <v>0</v>
      </c>
      <c r="I32" s="306">
        <f>'波及効果計算 (2)'!CR37</f>
        <v>0</v>
      </c>
      <c r="J32" s="305">
        <f>'波及効果計算 (2)'!CS37</f>
        <v>0</v>
      </c>
      <c r="K32" s="305">
        <f>'波及効果計算 (2)'!CT37</f>
        <v>0</v>
      </c>
      <c r="L32" s="304">
        <f>'波及効果計算 (2)'!CU37</f>
        <v>0</v>
      </c>
      <c r="M32" s="306">
        <f>'波及効果計算 (2)'!CW37</f>
        <v>0</v>
      </c>
      <c r="N32" s="305">
        <f>'波及効果計算 (2)'!CX37</f>
        <v>0</v>
      </c>
      <c r="O32" s="305">
        <f>'波及効果計算 (2)'!CY37</f>
        <v>0</v>
      </c>
      <c r="P32" s="304">
        <f>'波及効果計算 (2)'!CZ37</f>
        <v>0</v>
      </c>
      <c r="Q32" s="303">
        <f>'波及効果計算 (2)'!DB37</f>
        <v>0</v>
      </c>
      <c r="R32" s="302">
        <f>'波及効果計算 (2)'!DD37</f>
        <v>0</v>
      </c>
    </row>
    <row r="33" spans="2:18" ht="15" customHeight="1">
      <c r="B33" s="309" t="s">
        <v>340</v>
      </c>
      <c r="C33" s="308" t="s">
        <v>16</v>
      </c>
      <c r="D33" s="307">
        <f>'波及効果計算 (2)'!D38</f>
        <v>0</v>
      </c>
      <c r="E33" s="306">
        <f>'波及効果計算 (2)'!F38</f>
        <v>0</v>
      </c>
      <c r="F33" s="305">
        <f>'波及効果計算 (2)'!CF38</f>
        <v>0</v>
      </c>
      <c r="G33" s="305">
        <f>'波及効果計算 (2)'!CO38</f>
        <v>0</v>
      </c>
      <c r="H33" s="304">
        <f>'波及効果計算 (2)'!CP38</f>
        <v>0</v>
      </c>
      <c r="I33" s="306">
        <f>'波及効果計算 (2)'!CR38</f>
        <v>0</v>
      </c>
      <c r="J33" s="305">
        <f>'波及効果計算 (2)'!CS38</f>
        <v>0</v>
      </c>
      <c r="K33" s="305">
        <f>'波及効果計算 (2)'!CT38</f>
        <v>0</v>
      </c>
      <c r="L33" s="304">
        <f>'波及効果計算 (2)'!CU38</f>
        <v>0</v>
      </c>
      <c r="M33" s="306">
        <f>'波及効果計算 (2)'!CW38</f>
        <v>0</v>
      </c>
      <c r="N33" s="305">
        <f>'波及効果計算 (2)'!CX38</f>
        <v>0</v>
      </c>
      <c r="O33" s="305">
        <f>'波及効果計算 (2)'!CY38</f>
        <v>0</v>
      </c>
      <c r="P33" s="304">
        <f>'波及効果計算 (2)'!CZ38</f>
        <v>0</v>
      </c>
      <c r="Q33" s="303">
        <f>'波及効果計算 (2)'!DB38</f>
        <v>0</v>
      </c>
      <c r="R33" s="302">
        <f>'波及効果計算 (2)'!DD38</f>
        <v>0</v>
      </c>
    </row>
    <row r="34" spans="2:18" ht="15" customHeight="1">
      <c r="B34" s="309" t="s">
        <v>339</v>
      </c>
      <c r="C34" s="308" t="s">
        <v>17</v>
      </c>
      <c r="D34" s="307">
        <f>'波及効果計算 (2)'!D39</f>
        <v>0</v>
      </c>
      <c r="E34" s="306">
        <f>'波及効果計算 (2)'!F39</f>
        <v>0</v>
      </c>
      <c r="F34" s="305">
        <f>'波及効果計算 (2)'!CF39</f>
        <v>0</v>
      </c>
      <c r="G34" s="305">
        <f>'波及効果計算 (2)'!CO39</f>
        <v>0</v>
      </c>
      <c r="H34" s="304">
        <f>'波及効果計算 (2)'!CP39</f>
        <v>0</v>
      </c>
      <c r="I34" s="306">
        <f>'波及効果計算 (2)'!CR39</f>
        <v>0</v>
      </c>
      <c r="J34" s="305">
        <f>'波及効果計算 (2)'!CS39</f>
        <v>0</v>
      </c>
      <c r="K34" s="305">
        <f>'波及効果計算 (2)'!CT39</f>
        <v>0</v>
      </c>
      <c r="L34" s="304">
        <f>'波及効果計算 (2)'!CU39</f>
        <v>0</v>
      </c>
      <c r="M34" s="306">
        <f>'波及効果計算 (2)'!CW39</f>
        <v>0</v>
      </c>
      <c r="N34" s="305">
        <f>'波及効果計算 (2)'!CX39</f>
        <v>0</v>
      </c>
      <c r="O34" s="305">
        <f>'波及効果計算 (2)'!CY39</f>
        <v>0</v>
      </c>
      <c r="P34" s="304">
        <f>'波及効果計算 (2)'!CZ39</f>
        <v>0</v>
      </c>
      <c r="Q34" s="303">
        <f>'波及効果計算 (2)'!DB39</f>
        <v>0</v>
      </c>
      <c r="R34" s="302">
        <f>'波及効果計算 (2)'!DD39</f>
        <v>0</v>
      </c>
    </row>
    <row r="35" spans="2:18" ht="15" customHeight="1">
      <c r="B35" s="309" t="s">
        <v>338</v>
      </c>
      <c r="C35" s="308" t="s">
        <v>18</v>
      </c>
      <c r="D35" s="307">
        <f>'波及効果計算 (2)'!D40</f>
        <v>0</v>
      </c>
      <c r="E35" s="306">
        <f>'波及効果計算 (2)'!F40</f>
        <v>0</v>
      </c>
      <c r="F35" s="305">
        <f>'波及効果計算 (2)'!CF40</f>
        <v>0</v>
      </c>
      <c r="G35" s="305">
        <f>'波及効果計算 (2)'!CO40</f>
        <v>0</v>
      </c>
      <c r="H35" s="304">
        <f>'波及効果計算 (2)'!CP40</f>
        <v>0</v>
      </c>
      <c r="I35" s="306">
        <f>'波及効果計算 (2)'!CR40</f>
        <v>0</v>
      </c>
      <c r="J35" s="305">
        <f>'波及効果計算 (2)'!CS40</f>
        <v>0</v>
      </c>
      <c r="K35" s="305">
        <f>'波及効果計算 (2)'!CT40</f>
        <v>0</v>
      </c>
      <c r="L35" s="304">
        <f>'波及効果計算 (2)'!CU40</f>
        <v>0</v>
      </c>
      <c r="M35" s="306">
        <f>'波及効果計算 (2)'!CW40</f>
        <v>0</v>
      </c>
      <c r="N35" s="305">
        <f>'波及効果計算 (2)'!CX40</f>
        <v>0</v>
      </c>
      <c r="O35" s="305">
        <f>'波及効果計算 (2)'!CY40</f>
        <v>0</v>
      </c>
      <c r="P35" s="304">
        <f>'波及効果計算 (2)'!CZ40</f>
        <v>0</v>
      </c>
      <c r="Q35" s="303">
        <f>'波及効果計算 (2)'!DB40</f>
        <v>0</v>
      </c>
      <c r="R35" s="302">
        <f>'波及効果計算 (2)'!DD40</f>
        <v>0</v>
      </c>
    </row>
    <row r="36" spans="2:18" ht="15" customHeight="1">
      <c r="B36" s="309" t="s">
        <v>337</v>
      </c>
      <c r="C36" s="308" t="s">
        <v>29</v>
      </c>
      <c r="D36" s="307">
        <f>'波及効果計算 (2)'!D41</f>
        <v>0</v>
      </c>
      <c r="E36" s="306">
        <f>'波及効果計算 (2)'!F41</f>
        <v>0</v>
      </c>
      <c r="F36" s="305">
        <f>'波及効果計算 (2)'!CF41</f>
        <v>0</v>
      </c>
      <c r="G36" s="305">
        <f>'波及効果計算 (2)'!CO41</f>
        <v>0</v>
      </c>
      <c r="H36" s="304">
        <f>'波及効果計算 (2)'!CP41</f>
        <v>0</v>
      </c>
      <c r="I36" s="306">
        <f>'波及効果計算 (2)'!CR41</f>
        <v>0</v>
      </c>
      <c r="J36" s="305">
        <f>'波及効果計算 (2)'!CS41</f>
        <v>0</v>
      </c>
      <c r="K36" s="305">
        <f>'波及効果計算 (2)'!CT41</f>
        <v>0</v>
      </c>
      <c r="L36" s="304">
        <f>'波及効果計算 (2)'!CU41</f>
        <v>0</v>
      </c>
      <c r="M36" s="306">
        <f>'波及効果計算 (2)'!CW41</f>
        <v>0</v>
      </c>
      <c r="N36" s="305">
        <f>'波及効果計算 (2)'!CX41</f>
        <v>0</v>
      </c>
      <c r="O36" s="305">
        <f>'波及効果計算 (2)'!CY41</f>
        <v>0</v>
      </c>
      <c r="P36" s="304">
        <f>'波及効果計算 (2)'!CZ41</f>
        <v>0</v>
      </c>
      <c r="Q36" s="303">
        <f>'波及効果計算 (2)'!DB41</f>
        <v>0</v>
      </c>
      <c r="R36" s="302">
        <f>'波及効果計算 (2)'!DD41</f>
        <v>0</v>
      </c>
    </row>
    <row r="37" spans="2:18" ht="15" customHeight="1">
      <c r="B37" s="309" t="s">
        <v>336</v>
      </c>
      <c r="C37" s="308" t="s">
        <v>19</v>
      </c>
      <c r="D37" s="307">
        <f>'波及効果計算 (2)'!D42</f>
        <v>0</v>
      </c>
      <c r="E37" s="306">
        <f>'波及効果計算 (2)'!F42</f>
        <v>0</v>
      </c>
      <c r="F37" s="305">
        <f>'波及効果計算 (2)'!CF42</f>
        <v>0</v>
      </c>
      <c r="G37" s="305">
        <f>'波及効果計算 (2)'!CO42</f>
        <v>0</v>
      </c>
      <c r="H37" s="304">
        <f>'波及効果計算 (2)'!CP42</f>
        <v>0</v>
      </c>
      <c r="I37" s="306">
        <f>'波及効果計算 (2)'!CR42</f>
        <v>0</v>
      </c>
      <c r="J37" s="305">
        <f>'波及効果計算 (2)'!CS42</f>
        <v>0</v>
      </c>
      <c r="K37" s="305">
        <f>'波及効果計算 (2)'!CT42</f>
        <v>0</v>
      </c>
      <c r="L37" s="304">
        <f>'波及効果計算 (2)'!CU42</f>
        <v>0</v>
      </c>
      <c r="M37" s="306">
        <f>'波及効果計算 (2)'!CW42</f>
        <v>0</v>
      </c>
      <c r="N37" s="305">
        <f>'波及効果計算 (2)'!CX42</f>
        <v>0</v>
      </c>
      <c r="O37" s="305">
        <f>'波及効果計算 (2)'!CY42</f>
        <v>0</v>
      </c>
      <c r="P37" s="304">
        <f>'波及効果計算 (2)'!CZ42</f>
        <v>0</v>
      </c>
      <c r="Q37" s="303">
        <f>'波及効果計算 (2)'!DB42</f>
        <v>0</v>
      </c>
      <c r="R37" s="302">
        <f>'波及効果計算 (2)'!DD42</f>
        <v>0</v>
      </c>
    </row>
    <row r="38" spans="2:18" ht="15" customHeight="1">
      <c r="B38" s="309" t="s">
        <v>335</v>
      </c>
      <c r="C38" s="308" t="s">
        <v>20</v>
      </c>
      <c r="D38" s="307">
        <f>'波及効果計算 (2)'!D43</f>
        <v>0</v>
      </c>
      <c r="E38" s="306">
        <f>'波及効果計算 (2)'!F43</f>
        <v>0</v>
      </c>
      <c r="F38" s="305">
        <f>'波及効果計算 (2)'!CF43</f>
        <v>0</v>
      </c>
      <c r="G38" s="305">
        <f>'波及効果計算 (2)'!CO43</f>
        <v>0</v>
      </c>
      <c r="H38" s="304">
        <f>'波及効果計算 (2)'!CP43</f>
        <v>0</v>
      </c>
      <c r="I38" s="306">
        <f>'波及効果計算 (2)'!CR43</f>
        <v>0</v>
      </c>
      <c r="J38" s="305">
        <f>'波及効果計算 (2)'!CS43</f>
        <v>0</v>
      </c>
      <c r="K38" s="305">
        <f>'波及効果計算 (2)'!CT43</f>
        <v>0</v>
      </c>
      <c r="L38" s="304">
        <f>'波及効果計算 (2)'!CU43</f>
        <v>0</v>
      </c>
      <c r="M38" s="306">
        <f>'波及効果計算 (2)'!CW43</f>
        <v>0</v>
      </c>
      <c r="N38" s="305">
        <f>'波及効果計算 (2)'!CX43</f>
        <v>0</v>
      </c>
      <c r="O38" s="305">
        <f>'波及効果計算 (2)'!CY43</f>
        <v>0</v>
      </c>
      <c r="P38" s="304">
        <f>'波及効果計算 (2)'!CZ43</f>
        <v>0</v>
      </c>
      <c r="Q38" s="303">
        <f>'波及効果計算 (2)'!DB43</f>
        <v>0</v>
      </c>
      <c r="R38" s="302">
        <f>'波及効果計算 (2)'!DD43</f>
        <v>0</v>
      </c>
    </row>
    <row r="39" spans="2:18" ht="15" customHeight="1">
      <c r="B39" s="309" t="s">
        <v>334</v>
      </c>
      <c r="C39" s="308" t="s">
        <v>21</v>
      </c>
      <c r="D39" s="307">
        <f>'波及効果計算 (2)'!D44</f>
        <v>0</v>
      </c>
      <c r="E39" s="306">
        <f>'波及効果計算 (2)'!F44</f>
        <v>0</v>
      </c>
      <c r="F39" s="305">
        <f>'波及効果計算 (2)'!CF44</f>
        <v>0</v>
      </c>
      <c r="G39" s="305">
        <f>'波及効果計算 (2)'!CO44</f>
        <v>0</v>
      </c>
      <c r="H39" s="304">
        <f>'波及効果計算 (2)'!CP44</f>
        <v>0</v>
      </c>
      <c r="I39" s="306">
        <f>'波及効果計算 (2)'!CR44</f>
        <v>0</v>
      </c>
      <c r="J39" s="305">
        <f>'波及効果計算 (2)'!CS44</f>
        <v>0</v>
      </c>
      <c r="K39" s="305">
        <f>'波及効果計算 (2)'!CT44</f>
        <v>0</v>
      </c>
      <c r="L39" s="304">
        <f>'波及効果計算 (2)'!CU44</f>
        <v>0</v>
      </c>
      <c r="M39" s="306">
        <f>'波及効果計算 (2)'!CW44</f>
        <v>0</v>
      </c>
      <c r="N39" s="305">
        <f>'波及効果計算 (2)'!CX44</f>
        <v>0</v>
      </c>
      <c r="O39" s="305">
        <f>'波及効果計算 (2)'!CY44</f>
        <v>0</v>
      </c>
      <c r="P39" s="304">
        <f>'波及効果計算 (2)'!CZ44</f>
        <v>0</v>
      </c>
      <c r="Q39" s="303">
        <f>'波及効果計算 (2)'!DB44</f>
        <v>0</v>
      </c>
      <c r="R39" s="302">
        <f>'波及効果計算 (2)'!DD44</f>
        <v>0</v>
      </c>
    </row>
    <row r="40" spans="2:18" ht="15" customHeight="1">
      <c r="B40" s="309" t="s">
        <v>333</v>
      </c>
      <c r="C40" s="308" t="s">
        <v>28</v>
      </c>
      <c r="D40" s="307">
        <f>'波及効果計算 (2)'!D45</f>
        <v>0</v>
      </c>
      <c r="E40" s="306">
        <f>'波及効果計算 (2)'!F45</f>
        <v>0</v>
      </c>
      <c r="F40" s="305">
        <f>'波及効果計算 (2)'!CF45</f>
        <v>0</v>
      </c>
      <c r="G40" s="305">
        <f>'波及効果計算 (2)'!CO45</f>
        <v>0</v>
      </c>
      <c r="H40" s="304">
        <f>'波及効果計算 (2)'!CP45</f>
        <v>0</v>
      </c>
      <c r="I40" s="306">
        <f>'波及効果計算 (2)'!CR45</f>
        <v>0</v>
      </c>
      <c r="J40" s="305">
        <f>'波及効果計算 (2)'!CS45</f>
        <v>0</v>
      </c>
      <c r="K40" s="305">
        <f>'波及効果計算 (2)'!CT45</f>
        <v>0</v>
      </c>
      <c r="L40" s="304">
        <f>'波及効果計算 (2)'!CU45</f>
        <v>0</v>
      </c>
      <c r="M40" s="306">
        <f>'波及効果計算 (2)'!CW45</f>
        <v>0</v>
      </c>
      <c r="N40" s="305">
        <f>'波及効果計算 (2)'!CX45</f>
        <v>0</v>
      </c>
      <c r="O40" s="305">
        <f>'波及効果計算 (2)'!CY45</f>
        <v>0</v>
      </c>
      <c r="P40" s="304">
        <f>'波及効果計算 (2)'!CZ45</f>
        <v>0</v>
      </c>
      <c r="Q40" s="303">
        <f>'波及効果計算 (2)'!DB45</f>
        <v>0</v>
      </c>
      <c r="R40" s="302">
        <f>'波及効果計算 (2)'!DD45</f>
        <v>0</v>
      </c>
    </row>
    <row r="41" spans="2:18" ht="15" customHeight="1">
      <c r="B41" s="309" t="s">
        <v>332</v>
      </c>
      <c r="C41" s="308" t="s">
        <v>68</v>
      </c>
      <c r="D41" s="307">
        <f>'波及効果計算 (2)'!D46</f>
        <v>0</v>
      </c>
      <c r="E41" s="306">
        <f>'波及効果計算 (2)'!F46</f>
        <v>0</v>
      </c>
      <c r="F41" s="305">
        <f>'波及効果計算 (2)'!CF46</f>
        <v>0</v>
      </c>
      <c r="G41" s="305">
        <f>'波及効果計算 (2)'!CO46</f>
        <v>0</v>
      </c>
      <c r="H41" s="304">
        <f>'波及効果計算 (2)'!CP46</f>
        <v>0</v>
      </c>
      <c r="I41" s="306">
        <f>'波及効果計算 (2)'!CR46</f>
        <v>0</v>
      </c>
      <c r="J41" s="305">
        <f>'波及効果計算 (2)'!CS46</f>
        <v>0</v>
      </c>
      <c r="K41" s="305">
        <f>'波及効果計算 (2)'!CT46</f>
        <v>0</v>
      </c>
      <c r="L41" s="304">
        <f>'波及効果計算 (2)'!CU46</f>
        <v>0</v>
      </c>
      <c r="M41" s="306">
        <f>'波及効果計算 (2)'!CW46</f>
        <v>0</v>
      </c>
      <c r="N41" s="305">
        <f>'波及効果計算 (2)'!CX46</f>
        <v>0</v>
      </c>
      <c r="O41" s="305">
        <f>'波及効果計算 (2)'!CY46</f>
        <v>0</v>
      </c>
      <c r="P41" s="304">
        <f>'波及効果計算 (2)'!CZ46</f>
        <v>0</v>
      </c>
      <c r="Q41" s="303">
        <f>'波及効果計算 (2)'!DB46</f>
        <v>0</v>
      </c>
      <c r="R41" s="302">
        <f>'波及効果計算 (2)'!DD46</f>
        <v>0</v>
      </c>
    </row>
    <row r="42" spans="2:18" ht="15" customHeight="1">
      <c r="B42" s="309" t="s">
        <v>331</v>
      </c>
      <c r="C42" s="308" t="s">
        <v>22</v>
      </c>
      <c r="D42" s="307">
        <f>'波及効果計算 (2)'!D47</f>
        <v>0</v>
      </c>
      <c r="E42" s="306">
        <f>'波及効果計算 (2)'!F47</f>
        <v>0</v>
      </c>
      <c r="F42" s="305">
        <f>'波及効果計算 (2)'!CF47</f>
        <v>0</v>
      </c>
      <c r="G42" s="305">
        <f>'波及効果計算 (2)'!CO47</f>
        <v>0</v>
      </c>
      <c r="H42" s="304">
        <f>'波及効果計算 (2)'!CP47</f>
        <v>0</v>
      </c>
      <c r="I42" s="306">
        <f>'波及効果計算 (2)'!CR47</f>
        <v>0</v>
      </c>
      <c r="J42" s="305">
        <f>'波及効果計算 (2)'!CS47</f>
        <v>0</v>
      </c>
      <c r="K42" s="305">
        <f>'波及効果計算 (2)'!CT47</f>
        <v>0</v>
      </c>
      <c r="L42" s="304">
        <f>'波及効果計算 (2)'!CU47</f>
        <v>0</v>
      </c>
      <c r="M42" s="306">
        <f>'波及効果計算 (2)'!CW47</f>
        <v>0</v>
      </c>
      <c r="N42" s="305">
        <f>'波及効果計算 (2)'!CX47</f>
        <v>0</v>
      </c>
      <c r="O42" s="305">
        <f>'波及効果計算 (2)'!CY47</f>
        <v>0</v>
      </c>
      <c r="P42" s="304">
        <f>'波及効果計算 (2)'!CZ47</f>
        <v>0</v>
      </c>
      <c r="Q42" s="303">
        <f>'波及効果計算 (2)'!DB47</f>
        <v>0</v>
      </c>
      <c r="R42" s="302">
        <f>'波及効果計算 (2)'!DD47</f>
        <v>0</v>
      </c>
    </row>
    <row r="43" spans="2:18" ht="15" customHeight="1">
      <c r="B43" s="309" t="s">
        <v>330</v>
      </c>
      <c r="C43" s="308" t="s">
        <v>23</v>
      </c>
      <c r="D43" s="307">
        <f>'波及効果計算 (2)'!D48</f>
        <v>0</v>
      </c>
      <c r="E43" s="306">
        <f>'波及効果計算 (2)'!F48</f>
        <v>0</v>
      </c>
      <c r="F43" s="305">
        <f>'波及効果計算 (2)'!CF48</f>
        <v>0</v>
      </c>
      <c r="G43" s="305">
        <f>'波及効果計算 (2)'!CO48</f>
        <v>0</v>
      </c>
      <c r="H43" s="304">
        <f>'波及効果計算 (2)'!CP48</f>
        <v>0</v>
      </c>
      <c r="I43" s="306">
        <f>'波及効果計算 (2)'!CR48</f>
        <v>0</v>
      </c>
      <c r="J43" s="305">
        <f>'波及効果計算 (2)'!CS48</f>
        <v>0</v>
      </c>
      <c r="K43" s="305">
        <f>'波及効果計算 (2)'!CT48</f>
        <v>0</v>
      </c>
      <c r="L43" s="304">
        <f>'波及効果計算 (2)'!CU48</f>
        <v>0</v>
      </c>
      <c r="M43" s="306">
        <f>'波及効果計算 (2)'!CW48</f>
        <v>0</v>
      </c>
      <c r="N43" s="305">
        <f>'波及効果計算 (2)'!CX48</f>
        <v>0</v>
      </c>
      <c r="O43" s="305">
        <f>'波及効果計算 (2)'!CY48</f>
        <v>0</v>
      </c>
      <c r="P43" s="304">
        <f>'波及効果計算 (2)'!CZ48</f>
        <v>0</v>
      </c>
      <c r="Q43" s="303">
        <f>'波及効果計算 (2)'!DB48</f>
        <v>0</v>
      </c>
      <c r="R43" s="302">
        <f>'波及効果計算 (2)'!DD48</f>
        <v>0</v>
      </c>
    </row>
    <row r="44" spans="2:18" ht="15" customHeight="1">
      <c r="B44" s="309" t="s">
        <v>329</v>
      </c>
      <c r="C44" s="308" t="s">
        <v>24</v>
      </c>
      <c r="D44" s="307">
        <f>'波及効果計算 (2)'!D49</f>
        <v>0</v>
      </c>
      <c r="E44" s="306">
        <f>'波及効果計算 (2)'!F49</f>
        <v>0</v>
      </c>
      <c r="F44" s="305">
        <f>'波及効果計算 (2)'!CF49</f>
        <v>0</v>
      </c>
      <c r="G44" s="305">
        <f>'波及効果計算 (2)'!CO49</f>
        <v>0</v>
      </c>
      <c r="H44" s="304">
        <f>'波及効果計算 (2)'!CP49</f>
        <v>0</v>
      </c>
      <c r="I44" s="306">
        <f>'波及効果計算 (2)'!CR49</f>
        <v>0</v>
      </c>
      <c r="J44" s="305">
        <f>'波及効果計算 (2)'!CS49</f>
        <v>0</v>
      </c>
      <c r="K44" s="305">
        <f>'波及効果計算 (2)'!CT49</f>
        <v>0</v>
      </c>
      <c r="L44" s="304">
        <f>'波及効果計算 (2)'!CU49</f>
        <v>0</v>
      </c>
      <c r="M44" s="306">
        <f>'波及効果計算 (2)'!CW49</f>
        <v>0</v>
      </c>
      <c r="N44" s="305">
        <f>'波及効果計算 (2)'!CX49</f>
        <v>0</v>
      </c>
      <c r="O44" s="305">
        <f>'波及効果計算 (2)'!CY49</f>
        <v>0</v>
      </c>
      <c r="P44" s="304">
        <f>'波及効果計算 (2)'!CZ49</f>
        <v>0</v>
      </c>
      <c r="Q44" s="303">
        <f>'波及効果計算 (2)'!DB49</f>
        <v>0</v>
      </c>
      <c r="R44" s="302">
        <f>'波及効果計算 (2)'!DD49</f>
        <v>0</v>
      </c>
    </row>
    <row r="45" spans="2:18" ht="15" customHeight="1">
      <c r="B45" s="301" t="s">
        <v>328</v>
      </c>
      <c r="C45" s="300" t="s">
        <v>25</v>
      </c>
      <c r="D45" s="299">
        <f>'波及効果計算 (2)'!D50</f>
        <v>0</v>
      </c>
      <c r="E45" s="298">
        <f>'波及効果計算 (2)'!F50</f>
        <v>0</v>
      </c>
      <c r="F45" s="297">
        <f>'波及効果計算 (2)'!CF50</f>
        <v>0</v>
      </c>
      <c r="G45" s="297">
        <f>'波及効果計算 (2)'!CO50</f>
        <v>0</v>
      </c>
      <c r="H45" s="296">
        <f>'波及効果計算 (2)'!CP50</f>
        <v>0</v>
      </c>
      <c r="I45" s="298">
        <f>'波及効果計算 (2)'!CR50</f>
        <v>0</v>
      </c>
      <c r="J45" s="297">
        <f>'波及効果計算 (2)'!CS50</f>
        <v>0</v>
      </c>
      <c r="K45" s="297">
        <f>'波及効果計算 (2)'!CT50</f>
        <v>0</v>
      </c>
      <c r="L45" s="296">
        <f>'波及効果計算 (2)'!CU50</f>
        <v>0</v>
      </c>
      <c r="M45" s="298">
        <f>'波及効果計算 (2)'!CW50</f>
        <v>0</v>
      </c>
      <c r="N45" s="297">
        <f>'波及効果計算 (2)'!CX50</f>
        <v>0</v>
      </c>
      <c r="O45" s="297">
        <f>'波及効果計算 (2)'!CY50</f>
        <v>0</v>
      </c>
      <c r="P45" s="296">
        <f>'波及効果計算 (2)'!CZ50</f>
        <v>0</v>
      </c>
      <c r="Q45" s="295">
        <f>'波及効果計算 (2)'!DB50</f>
        <v>0</v>
      </c>
      <c r="R45" s="294">
        <f>'波及効果計算 (2)'!DD50</f>
        <v>0</v>
      </c>
    </row>
    <row r="46" spans="2:18" ht="15" customHeight="1" thickBot="1">
      <c r="B46" s="293" t="s">
        <v>326</v>
      </c>
      <c r="C46" s="292"/>
      <c r="D46" s="291">
        <f t="shared" ref="D46:R46" si="0">SUM(D9:D45)</f>
        <v>0</v>
      </c>
      <c r="E46" s="289">
        <f t="shared" si="0"/>
        <v>0</v>
      </c>
      <c r="F46" s="290">
        <f t="shared" si="0"/>
        <v>0</v>
      </c>
      <c r="G46" s="290">
        <f t="shared" si="0"/>
        <v>0</v>
      </c>
      <c r="H46" s="288">
        <f t="shared" si="0"/>
        <v>0</v>
      </c>
      <c r="I46" s="289">
        <f t="shared" si="0"/>
        <v>0</v>
      </c>
      <c r="J46" s="290">
        <f t="shared" si="0"/>
        <v>0</v>
      </c>
      <c r="K46" s="290">
        <f t="shared" si="0"/>
        <v>0</v>
      </c>
      <c r="L46" s="288">
        <f t="shared" si="0"/>
        <v>0</v>
      </c>
      <c r="M46" s="289">
        <f t="shared" si="0"/>
        <v>0</v>
      </c>
      <c r="N46" s="290">
        <f t="shared" si="0"/>
        <v>0</v>
      </c>
      <c r="O46" s="290">
        <f t="shared" si="0"/>
        <v>0</v>
      </c>
      <c r="P46" s="288">
        <f t="shared" si="0"/>
        <v>0</v>
      </c>
      <c r="Q46" s="289">
        <f t="shared" si="0"/>
        <v>0</v>
      </c>
      <c r="R46" s="288">
        <f t="shared" si="0"/>
        <v>0</v>
      </c>
    </row>
  </sheetData>
  <sheetProtection algorithmName="SHA-512" hashValue="tVPiAWpCY6SalvKpzk7HMJSSxolwBefrBgkypjafCUNHML0XUtOnYAulfvLOYTtoWkdOkymAQqCxYuyVqevf/A==" saltValue="Nk3jrQ6LddCDIzOXqPHHEw==" spinCount="100000" sheet="1" objects="1" scenarios="1"/>
  <mergeCells count="10">
    <mergeCell ref="P7:P8"/>
    <mergeCell ref="E5:H6"/>
    <mergeCell ref="I5:L6"/>
    <mergeCell ref="M5:P6"/>
    <mergeCell ref="B2:C3"/>
    <mergeCell ref="E7:E8"/>
    <mergeCell ref="H7:H8"/>
    <mergeCell ref="I7:I8"/>
    <mergeCell ref="L7:L8"/>
    <mergeCell ref="M7:M8"/>
  </mergeCells>
  <phoneticPr fontId="24"/>
  <printOptions verticalCentered="1"/>
  <pageMargins left="0.39370078740157499" right="0.39370078740157499" top="0.59055118110236204" bottom="0.39370078740157499" header="0.196850393700787" footer="0.196850393700787"/>
  <pageSetup paperSize="9" scale="73"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6E901E-D032-46F6-882B-1F0F3A29BBBE}">
  <sheetPr>
    <pageSetUpPr fitToPage="1"/>
  </sheetPr>
  <dimension ref="B1:CI69"/>
  <sheetViews>
    <sheetView showGridLines="0" topLeftCell="A27" zoomScale="80" zoomScaleNormal="80" workbookViewId="0">
      <selection activeCell="AH46" sqref="AH46:AJ52"/>
    </sheetView>
  </sheetViews>
  <sheetFormatPr defaultColWidth="3.1640625" defaultRowHeight="14.25" customHeight="1"/>
  <cols>
    <col min="1" max="1" width="1.83203125" style="157" customWidth="1"/>
    <col min="2" max="16384" width="3.1640625" style="157"/>
  </cols>
  <sheetData>
    <row r="1" spans="2:81" ht="7.5" customHeight="1"/>
    <row r="2" spans="2:81" ht="30" customHeight="1">
      <c r="B2" s="674" t="s">
        <v>628</v>
      </c>
      <c r="C2" s="675"/>
      <c r="D2" s="675"/>
      <c r="E2" s="675"/>
      <c r="F2" s="675"/>
      <c r="G2" s="675"/>
      <c r="H2" s="675"/>
      <c r="I2" s="675"/>
      <c r="J2" s="675"/>
      <c r="K2" s="675"/>
      <c r="L2" s="675"/>
      <c r="M2" s="675"/>
      <c r="N2" s="676"/>
    </row>
    <row r="3" spans="2:81" ht="7.5" customHeight="1">
      <c r="B3" s="356"/>
      <c r="C3" s="356"/>
      <c r="D3" s="355"/>
      <c r="E3" s="355"/>
      <c r="F3" s="355"/>
      <c r="G3" s="355"/>
      <c r="H3" s="355"/>
      <c r="I3" s="355"/>
      <c r="J3" s="355"/>
      <c r="K3" s="355"/>
      <c r="L3" s="355"/>
      <c r="M3" s="355"/>
    </row>
    <row r="4" spans="2:81" ht="14.25" customHeight="1">
      <c r="B4" s="151" t="s">
        <v>555</v>
      </c>
      <c r="C4" s="151"/>
      <c r="D4" s="355"/>
      <c r="E4" s="355"/>
      <c r="F4" s="355"/>
      <c r="G4" s="355"/>
      <c r="H4" s="355"/>
      <c r="I4" s="355"/>
      <c r="J4" s="355"/>
      <c r="K4" s="355"/>
      <c r="L4" s="355"/>
      <c r="M4" s="355"/>
    </row>
    <row r="5" spans="2:81" ht="14.25" customHeight="1">
      <c r="B5" s="151"/>
      <c r="C5" s="151"/>
      <c r="D5" s="355"/>
      <c r="E5" s="355"/>
      <c r="F5" s="355"/>
      <c r="G5" s="355"/>
      <c r="H5" s="355"/>
      <c r="I5" s="355"/>
      <c r="J5" s="355"/>
      <c r="K5" s="355"/>
      <c r="L5" s="355"/>
      <c r="M5" s="355"/>
    </row>
    <row r="6" spans="2:81" ht="14.25" customHeight="1" thickBot="1">
      <c r="B6" s="356"/>
      <c r="C6" s="356"/>
      <c r="D6" s="355"/>
      <c r="E6" s="355"/>
      <c r="F6" s="355"/>
      <c r="G6" s="355"/>
      <c r="H6" s="355"/>
      <c r="I6" s="355"/>
      <c r="J6" s="355"/>
      <c r="K6" s="355"/>
      <c r="L6" s="355"/>
      <c r="M6" s="355"/>
    </row>
    <row r="7" spans="2:81" ht="14.25" customHeight="1">
      <c r="B7" s="562" t="s">
        <v>554</v>
      </c>
      <c r="C7" s="563"/>
      <c r="D7" s="563"/>
      <c r="E7" s="563"/>
      <c r="F7" s="563"/>
      <c r="G7" s="563"/>
      <c r="H7" s="563"/>
      <c r="I7" s="563"/>
      <c r="J7" s="563"/>
      <c r="K7" s="563"/>
      <c r="L7" s="564"/>
      <c r="M7" s="352"/>
      <c r="N7" s="352"/>
      <c r="O7" s="352"/>
      <c r="P7" s="352"/>
      <c r="Q7" s="352"/>
      <c r="R7" s="352"/>
      <c r="S7" s="352"/>
      <c r="T7" s="352"/>
      <c r="U7" s="352"/>
      <c r="V7" s="352"/>
      <c r="W7" s="352"/>
      <c r="X7" s="352"/>
      <c r="Y7" s="352"/>
      <c r="Z7" s="352"/>
      <c r="AA7" s="352"/>
      <c r="AB7" s="352"/>
      <c r="AC7" s="352"/>
      <c r="AD7" s="352"/>
      <c r="AE7" s="352"/>
      <c r="AF7" s="352"/>
      <c r="AG7" s="352"/>
      <c r="AH7" s="352"/>
      <c r="AI7" s="352"/>
      <c r="AJ7" s="352"/>
      <c r="AK7" s="352"/>
      <c r="AL7" s="352"/>
      <c r="AM7" s="352"/>
      <c r="AN7" s="352"/>
      <c r="AO7" s="352"/>
      <c r="AP7" s="352"/>
      <c r="AQ7" s="352"/>
      <c r="AR7" s="352"/>
      <c r="AS7" s="352"/>
      <c r="AT7" s="352"/>
      <c r="AU7" s="352"/>
      <c r="AV7" s="352"/>
      <c r="AW7" s="352"/>
      <c r="AX7" s="352"/>
      <c r="AY7" s="352"/>
      <c r="AZ7" s="352"/>
      <c r="BA7" s="352"/>
      <c r="BB7" s="352"/>
      <c r="BC7" s="352"/>
      <c r="BD7" s="352"/>
      <c r="BE7" s="352"/>
      <c r="BF7" s="352"/>
      <c r="BG7" s="352"/>
      <c r="BH7" s="352"/>
      <c r="BI7" s="352"/>
      <c r="BJ7" s="352"/>
      <c r="BK7" s="351"/>
      <c r="BL7" s="344"/>
      <c r="BM7" s="344"/>
      <c r="BN7" s="344"/>
      <c r="BO7" s="344"/>
      <c r="BP7" s="344"/>
      <c r="BQ7" s="344"/>
    </row>
    <row r="8" spans="2:81" ht="14.25" customHeight="1">
      <c r="B8" s="565"/>
      <c r="C8" s="566"/>
      <c r="D8" s="566"/>
      <c r="E8" s="566"/>
      <c r="F8" s="566"/>
      <c r="G8" s="566"/>
      <c r="H8" s="566"/>
      <c r="I8" s="566"/>
      <c r="J8" s="566"/>
      <c r="K8" s="566"/>
      <c r="L8" s="567"/>
      <c r="BK8" s="343"/>
      <c r="BL8" s="344"/>
      <c r="BM8" s="344"/>
      <c r="BN8" s="344"/>
      <c r="BO8" s="344"/>
      <c r="BP8" s="344"/>
      <c r="BQ8" s="344"/>
    </row>
    <row r="9" spans="2:81" ht="14.25" customHeight="1">
      <c r="B9" s="482"/>
      <c r="C9" s="481"/>
      <c r="D9" s="481"/>
      <c r="E9" s="481"/>
      <c r="F9" s="481"/>
      <c r="G9" s="481"/>
      <c r="H9" s="481"/>
      <c r="I9" s="481"/>
      <c r="J9" s="481"/>
      <c r="K9" s="481"/>
      <c r="L9" s="481"/>
      <c r="BK9" s="343"/>
      <c r="BL9" s="344"/>
      <c r="BM9" s="344"/>
      <c r="BN9" s="344"/>
      <c r="BO9" s="344"/>
      <c r="BP9" s="344"/>
      <c r="BQ9" s="344"/>
    </row>
    <row r="10" spans="2:81" ht="14.25" customHeight="1">
      <c r="B10" s="345"/>
      <c r="D10" s="483"/>
      <c r="BK10" s="343"/>
      <c r="BL10" s="344"/>
      <c r="BM10" s="344"/>
      <c r="BN10" s="344"/>
      <c r="BO10" s="344"/>
      <c r="BP10" s="344"/>
      <c r="BQ10" s="344"/>
    </row>
    <row r="11" spans="2:81" ht="14.25" customHeight="1">
      <c r="B11" s="345"/>
      <c r="D11" s="677">
        <f>'波及効果計算 (2)'!D51</f>
        <v>0</v>
      </c>
      <c r="E11" s="677"/>
      <c r="F11" s="677"/>
      <c r="G11" s="157" t="s">
        <v>532</v>
      </c>
      <c r="J11" s="677"/>
      <c r="K11" s="677"/>
      <c r="L11" s="677"/>
      <c r="P11" s="677">
        <f>'波及効果計算 (2)'!F51</f>
        <v>0</v>
      </c>
      <c r="Q11" s="677"/>
      <c r="R11" s="677"/>
      <c r="S11" s="157" t="s">
        <v>532</v>
      </c>
      <c r="AB11" s="677">
        <f>'波及効果計算 (2)'!AR51</f>
        <v>0</v>
      </c>
      <c r="AC11" s="677"/>
      <c r="AD11" s="677"/>
      <c r="AE11" s="157" t="s">
        <v>532</v>
      </c>
      <c r="AN11" s="677">
        <f>'波及効果計算 (2)'!AT51</f>
        <v>0</v>
      </c>
      <c r="AO11" s="677"/>
      <c r="AP11" s="677"/>
      <c r="AQ11" s="157" t="s">
        <v>532</v>
      </c>
      <c r="AZ11" s="677">
        <f>'波及効果計算 (2)'!CF51</f>
        <v>0</v>
      </c>
      <c r="BA11" s="677"/>
      <c r="BB11" s="677"/>
      <c r="BC11" s="157" t="s">
        <v>532</v>
      </c>
      <c r="BF11" s="677">
        <f>'波及効果計算 (2)'!CG51</f>
        <v>0</v>
      </c>
      <c r="BG11" s="677"/>
      <c r="BH11" s="677"/>
      <c r="BI11" s="157" t="s">
        <v>532</v>
      </c>
      <c r="BK11" s="343"/>
      <c r="BL11" s="344"/>
      <c r="BM11" s="344"/>
      <c r="BN11" s="344"/>
      <c r="BO11" s="344"/>
      <c r="BP11" s="344"/>
      <c r="BQ11" s="344"/>
    </row>
    <row r="12" spans="2:81" ht="14.25" customHeight="1" thickBot="1">
      <c r="B12" s="345"/>
      <c r="D12" s="556" t="s">
        <v>505</v>
      </c>
      <c r="E12" s="556"/>
      <c r="F12" s="556"/>
      <c r="J12" s="561" t="s">
        <v>552</v>
      </c>
      <c r="K12" s="561"/>
      <c r="L12" s="561"/>
      <c r="P12" s="561" t="s">
        <v>503</v>
      </c>
      <c r="Q12" s="561"/>
      <c r="R12" s="561"/>
      <c r="V12" s="561" t="s">
        <v>502</v>
      </c>
      <c r="W12" s="561"/>
      <c r="X12" s="561"/>
      <c r="AB12" s="556" t="s">
        <v>501</v>
      </c>
      <c r="AC12" s="556"/>
      <c r="AD12" s="556"/>
      <c r="AH12" s="561" t="s">
        <v>500</v>
      </c>
      <c r="AI12" s="561"/>
      <c r="AJ12" s="561"/>
      <c r="AN12" s="556" t="s">
        <v>499</v>
      </c>
      <c r="AO12" s="556"/>
      <c r="AP12" s="556"/>
      <c r="AT12" s="561" t="s">
        <v>498</v>
      </c>
      <c r="AU12" s="561"/>
      <c r="AV12" s="561"/>
      <c r="AZ12" s="561" t="s">
        <v>497</v>
      </c>
      <c r="BA12" s="561"/>
      <c r="BB12" s="561"/>
      <c r="BF12" s="556" t="s">
        <v>496</v>
      </c>
      <c r="BG12" s="556"/>
      <c r="BH12" s="556"/>
      <c r="BI12" s="353"/>
      <c r="BJ12" s="353"/>
      <c r="BK12" s="354"/>
    </row>
    <row r="13" spans="2:81" ht="14.25" customHeight="1" thickTop="1">
      <c r="B13" s="345"/>
      <c r="D13" s="615" t="s">
        <v>627</v>
      </c>
      <c r="E13" s="591"/>
      <c r="F13" s="592"/>
      <c r="J13" s="586" t="s">
        <v>527</v>
      </c>
      <c r="K13" s="578"/>
      <c r="L13" s="579"/>
      <c r="P13" s="606" t="s">
        <v>626</v>
      </c>
      <c r="Q13" s="607"/>
      <c r="R13" s="608"/>
      <c r="V13" s="577" t="s">
        <v>625</v>
      </c>
      <c r="W13" s="578"/>
      <c r="X13" s="579"/>
      <c r="AB13" s="568" t="s">
        <v>549</v>
      </c>
      <c r="AC13" s="591"/>
      <c r="AD13" s="592"/>
      <c r="AH13" s="586" t="s">
        <v>527</v>
      </c>
      <c r="AI13" s="587"/>
      <c r="AJ13" s="588"/>
      <c r="AN13" s="568" t="s">
        <v>548</v>
      </c>
      <c r="AO13" s="591"/>
      <c r="AP13" s="592"/>
      <c r="AT13" s="577" t="s">
        <v>525</v>
      </c>
      <c r="AU13" s="578"/>
      <c r="AV13" s="579"/>
      <c r="AZ13" s="606" t="s">
        <v>547</v>
      </c>
      <c r="BA13" s="607"/>
      <c r="BB13" s="608"/>
      <c r="BF13" s="628" t="s">
        <v>543</v>
      </c>
      <c r="BG13" s="629"/>
      <c r="BH13" s="630"/>
      <c r="BI13" s="344"/>
      <c r="BJ13" s="344"/>
      <c r="BK13" s="347"/>
    </row>
    <row r="14" spans="2:81" ht="14.25" customHeight="1" thickBot="1">
      <c r="B14" s="345"/>
      <c r="D14" s="593"/>
      <c r="E14" s="581"/>
      <c r="F14" s="594"/>
      <c r="J14" s="580"/>
      <c r="K14" s="581"/>
      <c r="L14" s="582"/>
      <c r="P14" s="609"/>
      <c r="Q14" s="610"/>
      <c r="R14" s="611"/>
      <c r="V14" s="580"/>
      <c r="W14" s="581"/>
      <c r="X14" s="582"/>
      <c r="AB14" s="593"/>
      <c r="AC14" s="581"/>
      <c r="AD14" s="594"/>
      <c r="AH14" s="589"/>
      <c r="AI14" s="572"/>
      <c r="AJ14" s="590"/>
      <c r="AN14" s="593"/>
      <c r="AO14" s="581"/>
      <c r="AP14" s="594"/>
      <c r="AT14" s="580"/>
      <c r="AU14" s="581"/>
      <c r="AV14" s="582"/>
      <c r="AZ14" s="609"/>
      <c r="BA14" s="610"/>
      <c r="BB14" s="611"/>
      <c r="BF14" s="678"/>
      <c r="BG14" s="679"/>
      <c r="BH14" s="680"/>
      <c r="BI14" s="344"/>
      <c r="BJ14" s="344"/>
      <c r="BK14" s="347"/>
    </row>
    <row r="15" spans="2:81" ht="14.25" customHeight="1">
      <c r="B15" s="345"/>
      <c r="D15" s="593"/>
      <c r="E15" s="581"/>
      <c r="F15" s="594"/>
      <c r="J15" s="580"/>
      <c r="K15" s="581"/>
      <c r="L15" s="582"/>
      <c r="P15" s="609"/>
      <c r="Q15" s="610"/>
      <c r="R15" s="611"/>
      <c r="V15" s="580"/>
      <c r="W15" s="581"/>
      <c r="X15" s="582"/>
      <c r="AB15" s="593"/>
      <c r="AC15" s="581"/>
      <c r="AD15" s="594"/>
      <c r="AH15" s="589"/>
      <c r="AI15" s="572"/>
      <c r="AJ15" s="590"/>
      <c r="AN15" s="593"/>
      <c r="AO15" s="581"/>
      <c r="AP15" s="594"/>
      <c r="AT15" s="580"/>
      <c r="AU15" s="581"/>
      <c r="AV15" s="582"/>
      <c r="AZ15" s="609"/>
      <c r="BA15" s="610"/>
      <c r="BB15" s="611"/>
      <c r="BF15" s="678"/>
      <c r="BG15" s="679"/>
      <c r="BH15" s="680"/>
      <c r="BI15" s="344"/>
      <c r="BJ15" s="344"/>
      <c r="BK15" s="347"/>
      <c r="BP15" s="562" t="s">
        <v>314</v>
      </c>
      <c r="BQ15" s="563"/>
      <c r="BR15" s="563"/>
      <c r="BS15" s="563"/>
      <c r="BT15" s="563"/>
      <c r="BU15" s="563"/>
      <c r="BV15" s="563"/>
      <c r="BW15" s="637"/>
      <c r="BX15" s="627" t="s">
        <v>553</v>
      </c>
      <c r="BY15" s="627"/>
      <c r="BZ15" s="627"/>
      <c r="CA15" s="627"/>
      <c r="CB15" s="627"/>
      <c r="CC15" s="627"/>
    </row>
    <row r="16" spans="2:81" ht="14.25" customHeight="1">
      <c r="B16" s="345"/>
      <c r="D16" s="593"/>
      <c r="E16" s="581"/>
      <c r="F16" s="594"/>
      <c r="J16" s="580"/>
      <c r="K16" s="581"/>
      <c r="L16" s="582"/>
      <c r="P16" s="609"/>
      <c r="Q16" s="610"/>
      <c r="R16" s="611"/>
      <c r="V16" s="580"/>
      <c r="W16" s="581"/>
      <c r="X16" s="582"/>
      <c r="AB16" s="593"/>
      <c r="AC16" s="581"/>
      <c r="AD16" s="594"/>
      <c r="AH16" s="589"/>
      <c r="AI16" s="572"/>
      <c r="AJ16" s="590"/>
      <c r="AN16" s="593"/>
      <c r="AO16" s="581"/>
      <c r="AP16" s="594"/>
      <c r="AT16" s="580"/>
      <c r="AU16" s="581"/>
      <c r="AV16" s="582"/>
      <c r="AZ16" s="609"/>
      <c r="BA16" s="610"/>
      <c r="BB16" s="611"/>
      <c r="BF16" s="678"/>
      <c r="BG16" s="679"/>
      <c r="BH16" s="680"/>
      <c r="BI16" s="344"/>
      <c r="BJ16" s="344"/>
      <c r="BK16" s="347"/>
      <c r="BP16" s="565"/>
      <c r="BQ16" s="566"/>
      <c r="BR16" s="566"/>
      <c r="BS16" s="566"/>
      <c r="BT16" s="566"/>
      <c r="BU16" s="566"/>
      <c r="BV16" s="566"/>
      <c r="BW16" s="638"/>
      <c r="BX16" s="627"/>
      <c r="BY16" s="627"/>
      <c r="BZ16" s="627"/>
      <c r="CA16" s="627"/>
      <c r="CB16" s="627"/>
      <c r="CC16" s="627"/>
    </row>
    <row r="17" spans="2:87" ht="14.25" customHeight="1">
      <c r="B17" s="345"/>
      <c r="D17" s="593"/>
      <c r="E17" s="581"/>
      <c r="F17" s="594"/>
      <c r="J17" s="580"/>
      <c r="K17" s="581"/>
      <c r="L17" s="582"/>
      <c r="P17" s="609"/>
      <c r="Q17" s="610"/>
      <c r="R17" s="611"/>
      <c r="V17" s="580"/>
      <c r="W17" s="581"/>
      <c r="X17" s="582"/>
      <c r="AB17" s="593"/>
      <c r="AC17" s="581"/>
      <c r="AD17" s="594"/>
      <c r="AH17" s="589"/>
      <c r="AI17" s="572"/>
      <c r="AJ17" s="590"/>
      <c r="AN17" s="593"/>
      <c r="AO17" s="581"/>
      <c r="AP17" s="594"/>
      <c r="AT17" s="580"/>
      <c r="AU17" s="581"/>
      <c r="AV17" s="582"/>
      <c r="AZ17" s="609"/>
      <c r="BA17" s="610"/>
      <c r="BB17" s="611"/>
      <c r="BF17" s="678"/>
      <c r="BG17" s="679"/>
      <c r="BH17" s="680"/>
      <c r="BI17" s="344"/>
      <c r="BJ17" s="344"/>
      <c r="BK17" s="347"/>
      <c r="BP17" s="345"/>
      <c r="BW17" s="343"/>
    </row>
    <row r="18" spans="2:87" ht="14.25" customHeight="1">
      <c r="B18" s="345"/>
      <c r="D18" s="593"/>
      <c r="E18" s="581"/>
      <c r="F18" s="594"/>
      <c r="J18" s="580"/>
      <c r="K18" s="581"/>
      <c r="L18" s="582"/>
      <c r="P18" s="609"/>
      <c r="Q18" s="610"/>
      <c r="R18" s="611"/>
      <c r="V18" s="580"/>
      <c r="W18" s="581"/>
      <c r="X18" s="582"/>
      <c r="AB18" s="593"/>
      <c r="AC18" s="581"/>
      <c r="AD18" s="594"/>
      <c r="AH18" s="589"/>
      <c r="AI18" s="572"/>
      <c r="AJ18" s="590"/>
      <c r="AN18" s="593"/>
      <c r="AO18" s="581"/>
      <c r="AP18" s="594"/>
      <c r="AT18" s="580"/>
      <c r="AU18" s="581"/>
      <c r="AV18" s="582"/>
      <c r="AZ18" s="609"/>
      <c r="BA18" s="610"/>
      <c r="BB18" s="611"/>
      <c r="BF18" s="678"/>
      <c r="BG18" s="679"/>
      <c r="BH18" s="680"/>
      <c r="BI18" s="344"/>
      <c r="BJ18" s="344"/>
      <c r="BK18" s="347"/>
      <c r="BP18" s="345"/>
      <c r="BR18" s="677">
        <f>'波及効果計算 (2)'!CP51</f>
        <v>0</v>
      </c>
      <c r="BS18" s="677"/>
      <c r="BT18" s="677"/>
      <c r="BU18" s="157" t="s">
        <v>532</v>
      </c>
      <c r="BW18" s="343"/>
    </row>
    <row r="19" spans="2:87" ht="14.25" customHeight="1" thickBot="1">
      <c r="B19" s="345"/>
      <c r="D19" s="593"/>
      <c r="E19" s="581"/>
      <c r="F19" s="594"/>
      <c r="J19" s="580"/>
      <c r="K19" s="581"/>
      <c r="L19" s="582"/>
      <c r="P19" s="609"/>
      <c r="Q19" s="610"/>
      <c r="R19" s="611"/>
      <c r="V19" s="580"/>
      <c r="W19" s="581"/>
      <c r="X19" s="582"/>
      <c r="AB19" s="593"/>
      <c r="AC19" s="581"/>
      <c r="AD19" s="594"/>
      <c r="AH19" s="589"/>
      <c r="AI19" s="572"/>
      <c r="AJ19" s="590"/>
      <c r="AN19" s="595"/>
      <c r="AO19" s="596"/>
      <c r="AP19" s="597"/>
      <c r="AT19" s="580"/>
      <c r="AU19" s="581"/>
      <c r="AV19" s="582"/>
      <c r="AZ19" s="609"/>
      <c r="BA19" s="610"/>
      <c r="BB19" s="611"/>
      <c r="BF19" s="678"/>
      <c r="BG19" s="679"/>
      <c r="BH19" s="680"/>
      <c r="BI19" s="344"/>
      <c r="BJ19" s="344"/>
      <c r="BK19" s="347"/>
      <c r="BP19" s="345"/>
      <c r="BR19" s="561" t="s">
        <v>487</v>
      </c>
      <c r="BS19" s="561"/>
      <c r="BT19" s="561"/>
      <c r="BU19" s="353"/>
      <c r="BV19" s="353"/>
      <c r="BW19" s="354"/>
      <c r="BY19" s="353"/>
      <c r="CA19" s="561" t="s">
        <v>486</v>
      </c>
      <c r="CB19" s="561"/>
      <c r="CC19" s="561"/>
      <c r="CG19" s="561" t="s">
        <v>544</v>
      </c>
      <c r="CH19" s="561"/>
      <c r="CI19" s="561"/>
    </row>
    <row r="20" spans="2:87" ht="14.25" customHeight="1" thickTop="1">
      <c r="B20" s="345"/>
      <c r="D20" s="593"/>
      <c r="E20" s="581"/>
      <c r="F20" s="594"/>
      <c r="J20" s="580"/>
      <c r="K20" s="581"/>
      <c r="L20" s="582"/>
      <c r="P20" s="609"/>
      <c r="Q20" s="610"/>
      <c r="R20" s="611"/>
      <c r="V20" s="580"/>
      <c r="W20" s="581"/>
      <c r="X20" s="582"/>
      <c r="AB20" s="593"/>
      <c r="AC20" s="581"/>
      <c r="AD20" s="594"/>
      <c r="AH20" s="346"/>
      <c r="AI20" s="346"/>
      <c r="AJ20" s="346"/>
      <c r="AN20" s="601" t="s">
        <v>522</v>
      </c>
      <c r="AO20" s="556"/>
      <c r="AP20" s="602"/>
      <c r="AT20" s="580"/>
      <c r="AU20" s="581"/>
      <c r="AV20" s="582"/>
      <c r="AZ20" s="609"/>
      <c r="BA20" s="610"/>
      <c r="BB20" s="611"/>
      <c r="BF20" s="678"/>
      <c r="BG20" s="679"/>
      <c r="BH20" s="680"/>
      <c r="BI20" s="344"/>
      <c r="BJ20" s="344"/>
      <c r="BK20" s="347"/>
      <c r="BP20" s="345"/>
      <c r="BR20" s="628" t="s">
        <v>543</v>
      </c>
      <c r="BS20" s="629"/>
      <c r="BT20" s="630"/>
      <c r="BU20" s="344"/>
      <c r="BV20" s="344"/>
      <c r="BW20" s="349"/>
      <c r="BY20" s="350"/>
      <c r="CA20" s="577" t="s">
        <v>324</v>
      </c>
      <c r="CB20" s="578"/>
      <c r="CC20" s="579"/>
      <c r="CG20" s="568" t="s">
        <v>542</v>
      </c>
      <c r="CH20" s="591"/>
      <c r="CI20" s="592"/>
    </row>
    <row r="21" spans="2:87" ht="14.25" customHeight="1" thickBot="1">
      <c r="B21" s="345"/>
      <c r="D21" s="593"/>
      <c r="E21" s="581"/>
      <c r="F21" s="594"/>
      <c r="J21" s="580"/>
      <c r="K21" s="581"/>
      <c r="L21" s="582"/>
      <c r="P21" s="609"/>
      <c r="Q21" s="610"/>
      <c r="R21" s="611"/>
      <c r="V21" s="580"/>
      <c r="W21" s="581"/>
      <c r="X21" s="582"/>
      <c r="AB21" s="593"/>
      <c r="AC21" s="581"/>
      <c r="AD21" s="594"/>
      <c r="AH21" s="344"/>
      <c r="AI21" s="344"/>
      <c r="AJ21" s="344"/>
      <c r="AN21" s="601"/>
      <c r="AO21" s="556"/>
      <c r="AP21" s="602"/>
      <c r="AT21" s="583"/>
      <c r="AU21" s="584"/>
      <c r="AV21" s="585"/>
      <c r="AZ21" s="612"/>
      <c r="BA21" s="613"/>
      <c r="BB21" s="614"/>
      <c r="BF21" s="678"/>
      <c r="BG21" s="679"/>
      <c r="BH21" s="680"/>
      <c r="BI21" s="344"/>
      <c r="BJ21" s="344"/>
      <c r="BK21" s="347"/>
      <c r="BP21" s="345"/>
      <c r="BR21" s="678"/>
      <c r="BS21" s="679"/>
      <c r="BT21" s="680"/>
      <c r="BU21" s="344"/>
      <c r="BV21" s="344"/>
      <c r="BW21" s="349"/>
      <c r="BY21" s="350"/>
      <c r="CA21" s="580"/>
      <c r="CB21" s="581"/>
      <c r="CC21" s="582"/>
      <c r="CG21" s="593"/>
      <c r="CH21" s="581"/>
      <c r="CI21" s="594"/>
    </row>
    <row r="22" spans="2:87" ht="14.25" customHeight="1" thickTop="1" thickBot="1">
      <c r="B22" s="345"/>
      <c r="D22" s="593"/>
      <c r="E22" s="581"/>
      <c r="F22" s="594"/>
      <c r="J22" s="580"/>
      <c r="K22" s="581"/>
      <c r="L22" s="582"/>
      <c r="P22" s="609"/>
      <c r="Q22" s="610"/>
      <c r="R22" s="611"/>
      <c r="V22" s="580"/>
      <c r="W22" s="581"/>
      <c r="X22" s="582"/>
      <c r="AB22" s="595"/>
      <c r="AC22" s="596"/>
      <c r="AD22" s="597"/>
      <c r="AH22" s="344"/>
      <c r="AI22" s="344"/>
      <c r="AJ22" s="344"/>
      <c r="AN22" s="603"/>
      <c r="AO22" s="604"/>
      <c r="AP22" s="605"/>
      <c r="BF22" s="678"/>
      <c r="BG22" s="679"/>
      <c r="BH22" s="680"/>
      <c r="BI22" s="344"/>
      <c r="BJ22" s="344"/>
      <c r="BK22" s="347"/>
      <c r="BP22" s="345"/>
      <c r="BR22" s="678"/>
      <c r="BS22" s="679"/>
      <c r="BT22" s="680"/>
      <c r="BU22" s="344"/>
      <c r="BV22" s="344"/>
      <c r="BW22" s="349"/>
      <c r="BY22" s="350"/>
      <c r="CA22" s="580"/>
      <c r="CB22" s="581"/>
      <c r="CC22" s="582"/>
      <c r="CG22" s="593"/>
      <c r="CH22" s="581"/>
      <c r="CI22" s="594"/>
    </row>
    <row r="23" spans="2:87" ht="14.25" customHeight="1" thickTop="1">
      <c r="B23" s="345"/>
      <c r="D23" s="593"/>
      <c r="E23" s="581"/>
      <c r="F23" s="594"/>
      <c r="J23" s="580"/>
      <c r="K23" s="581"/>
      <c r="L23" s="582"/>
      <c r="P23" s="609"/>
      <c r="Q23" s="610"/>
      <c r="R23" s="611"/>
      <c r="V23" s="346"/>
      <c r="W23" s="346"/>
      <c r="X23" s="346"/>
      <c r="AB23" s="684" t="s">
        <v>624</v>
      </c>
      <c r="AC23" s="556"/>
      <c r="AD23" s="602"/>
      <c r="BF23" s="678"/>
      <c r="BG23" s="679"/>
      <c r="BH23" s="680"/>
      <c r="BI23" s="344"/>
      <c r="BJ23" s="344"/>
      <c r="BK23" s="347"/>
      <c r="BP23" s="345"/>
      <c r="BR23" s="678"/>
      <c r="BS23" s="679"/>
      <c r="BT23" s="680"/>
      <c r="BU23" s="344"/>
      <c r="BV23" s="344"/>
      <c r="BW23" s="349"/>
      <c r="BY23" s="350"/>
      <c r="CA23" s="580"/>
      <c r="CB23" s="581"/>
      <c r="CC23" s="582"/>
      <c r="CG23" s="593"/>
      <c r="CH23" s="581"/>
      <c r="CI23" s="594"/>
    </row>
    <row r="24" spans="2:87" ht="14.25" customHeight="1">
      <c r="B24" s="345"/>
      <c r="D24" s="593"/>
      <c r="E24" s="581"/>
      <c r="F24" s="594"/>
      <c r="J24" s="580"/>
      <c r="K24" s="581"/>
      <c r="L24" s="582"/>
      <c r="P24" s="609"/>
      <c r="Q24" s="610"/>
      <c r="R24" s="611"/>
      <c r="V24" s="344"/>
      <c r="W24" s="344"/>
      <c r="X24" s="344"/>
      <c r="AB24" s="684"/>
      <c r="AC24" s="556"/>
      <c r="AD24" s="602"/>
      <c r="BF24" s="678"/>
      <c r="BG24" s="679"/>
      <c r="BH24" s="680"/>
      <c r="BI24" s="344"/>
      <c r="BJ24" s="344"/>
      <c r="BK24" s="347"/>
      <c r="BP24" s="345"/>
      <c r="BR24" s="678"/>
      <c r="BS24" s="679"/>
      <c r="BT24" s="680"/>
      <c r="BU24" s="344"/>
      <c r="BV24" s="344"/>
      <c r="BW24" s="349"/>
      <c r="BY24" s="350"/>
      <c r="CA24" s="580"/>
      <c r="CB24" s="581"/>
      <c r="CC24" s="582"/>
      <c r="CG24" s="593"/>
      <c r="CH24" s="581"/>
      <c r="CI24" s="594"/>
    </row>
    <row r="25" spans="2:87" ht="14.25" customHeight="1">
      <c r="B25" s="345"/>
      <c r="D25" s="593"/>
      <c r="E25" s="581"/>
      <c r="F25" s="594"/>
      <c r="J25" s="580"/>
      <c r="K25" s="581"/>
      <c r="L25" s="582"/>
      <c r="P25" s="609"/>
      <c r="Q25" s="610"/>
      <c r="R25" s="611"/>
      <c r="V25" s="344"/>
      <c r="W25" s="344"/>
      <c r="X25" s="344"/>
      <c r="AB25" s="601"/>
      <c r="AC25" s="556"/>
      <c r="AD25" s="602"/>
      <c r="BF25" s="678"/>
      <c r="BG25" s="679"/>
      <c r="BH25" s="680"/>
      <c r="BI25" s="344"/>
      <c r="BJ25" s="344"/>
      <c r="BK25" s="347"/>
      <c r="BP25" s="345"/>
      <c r="BR25" s="678"/>
      <c r="BS25" s="679"/>
      <c r="BT25" s="680"/>
      <c r="BU25" s="344"/>
      <c r="BV25" s="344"/>
      <c r="BW25" s="349"/>
      <c r="BY25" s="350"/>
      <c r="CA25" s="580"/>
      <c r="CB25" s="581"/>
      <c r="CC25" s="582"/>
      <c r="CG25" s="593"/>
      <c r="CH25" s="581"/>
      <c r="CI25" s="594"/>
    </row>
    <row r="26" spans="2:87" ht="14.25" customHeight="1" thickBot="1">
      <c r="B26" s="345"/>
      <c r="D26" s="593"/>
      <c r="E26" s="581"/>
      <c r="F26" s="594"/>
      <c r="J26" s="583"/>
      <c r="K26" s="584"/>
      <c r="L26" s="585"/>
      <c r="P26" s="612"/>
      <c r="Q26" s="613"/>
      <c r="R26" s="614"/>
      <c r="V26" s="344"/>
      <c r="W26" s="344"/>
      <c r="X26" s="344"/>
      <c r="AB26" s="603"/>
      <c r="AC26" s="604"/>
      <c r="AD26" s="605"/>
      <c r="BF26" s="681"/>
      <c r="BG26" s="682"/>
      <c r="BH26" s="683"/>
      <c r="BI26" s="344"/>
      <c r="BJ26" s="344"/>
      <c r="BK26" s="347"/>
      <c r="BP26" s="345"/>
      <c r="BR26" s="678"/>
      <c r="BS26" s="679"/>
      <c r="BT26" s="680"/>
      <c r="BU26" s="344"/>
      <c r="BV26" s="344"/>
      <c r="BW26" s="349"/>
      <c r="BY26" s="350"/>
      <c r="CA26" s="580"/>
      <c r="CB26" s="581"/>
      <c r="CC26" s="582"/>
      <c r="CG26" s="593"/>
      <c r="CH26" s="581"/>
      <c r="CI26" s="594"/>
    </row>
    <row r="27" spans="2:87" ht="14.25" customHeight="1" thickTop="1">
      <c r="B27" s="345"/>
      <c r="D27" s="593"/>
      <c r="E27" s="581"/>
      <c r="F27" s="594"/>
      <c r="P27" s="601" t="s">
        <v>522</v>
      </c>
      <c r="Q27" s="556"/>
      <c r="R27" s="602"/>
      <c r="BF27" s="639" t="s">
        <v>538</v>
      </c>
      <c r="BG27" s="640"/>
      <c r="BH27" s="641"/>
      <c r="BI27" s="348"/>
      <c r="BJ27" s="348"/>
      <c r="BK27" s="347"/>
      <c r="BP27" s="345"/>
      <c r="BR27" s="678"/>
      <c r="BS27" s="679"/>
      <c r="BT27" s="680"/>
      <c r="BU27" s="344"/>
      <c r="BV27" s="344"/>
      <c r="BW27" s="349"/>
      <c r="BY27" s="350"/>
      <c r="CA27" s="580"/>
      <c r="CB27" s="581"/>
      <c r="CC27" s="582"/>
      <c r="CG27" s="593"/>
      <c r="CH27" s="581"/>
      <c r="CI27" s="594"/>
    </row>
    <row r="28" spans="2:87" ht="14.25" customHeight="1" thickBot="1">
      <c r="B28" s="345"/>
      <c r="D28" s="593"/>
      <c r="E28" s="581"/>
      <c r="F28" s="594"/>
      <c r="P28" s="601"/>
      <c r="Q28" s="556"/>
      <c r="R28" s="602"/>
      <c r="BF28" s="642"/>
      <c r="BG28" s="643"/>
      <c r="BH28" s="644"/>
      <c r="BI28" s="348"/>
      <c r="BJ28" s="348"/>
      <c r="BK28" s="347"/>
      <c r="BP28" s="345"/>
      <c r="BR28" s="678"/>
      <c r="BS28" s="679"/>
      <c r="BT28" s="680"/>
      <c r="BU28" s="344"/>
      <c r="BV28" s="344"/>
      <c r="BW28" s="349"/>
      <c r="BY28" s="350"/>
      <c r="CA28" s="583"/>
      <c r="CB28" s="584"/>
      <c r="CC28" s="585"/>
      <c r="CG28" s="595"/>
      <c r="CH28" s="596"/>
      <c r="CI28" s="597"/>
    </row>
    <row r="29" spans="2:87" ht="14.25" customHeight="1" thickTop="1">
      <c r="B29" s="345"/>
      <c r="D29" s="593"/>
      <c r="E29" s="581"/>
      <c r="F29" s="594"/>
      <c r="P29" s="601"/>
      <c r="Q29" s="556"/>
      <c r="R29" s="602"/>
      <c r="BF29" s="642"/>
      <c r="BG29" s="643"/>
      <c r="BH29" s="644"/>
      <c r="BI29" s="348"/>
      <c r="BJ29" s="348"/>
      <c r="BK29" s="347"/>
      <c r="BP29" s="345"/>
      <c r="BR29" s="678"/>
      <c r="BS29" s="679"/>
      <c r="BT29" s="680"/>
      <c r="BU29" s="344"/>
      <c r="BV29" s="344"/>
      <c r="BW29" s="349"/>
      <c r="BY29" s="350"/>
    </row>
    <row r="30" spans="2:87" ht="14.25" customHeight="1" thickBot="1">
      <c r="B30" s="345"/>
      <c r="D30" s="593"/>
      <c r="E30" s="581"/>
      <c r="F30" s="594"/>
      <c r="P30" s="601"/>
      <c r="Q30" s="556"/>
      <c r="R30" s="602"/>
      <c r="BF30" s="642"/>
      <c r="BG30" s="643"/>
      <c r="BH30" s="644"/>
      <c r="BI30" s="348"/>
      <c r="BJ30" s="348"/>
      <c r="BK30" s="347"/>
      <c r="BP30" s="345"/>
      <c r="BR30" s="678"/>
      <c r="BS30" s="679"/>
      <c r="BT30" s="680"/>
      <c r="BU30" s="344"/>
      <c r="BV30" s="344"/>
      <c r="BW30" s="349"/>
      <c r="BY30" s="353"/>
      <c r="CA30" s="561" t="s">
        <v>481</v>
      </c>
      <c r="CB30" s="561"/>
      <c r="CC30" s="561"/>
      <c r="CG30" s="561" t="s">
        <v>540</v>
      </c>
      <c r="CH30" s="561"/>
      <c r="CI30" s="561"/>
    </row>
    <row r="31" spans="2:87" ht="14.25" customHeight="1" thickTop="1" thickBot="1">
      <c r="B31" s="345"/>
      <c r="D31" s="595"/>
      <c r="E31" s="596"/>
      <c r="F31" s="597"/>
      <c r="P31" s="603"/>
      <c r="Q31" s="604"/>
      <c r="R31" s="605"/>
      <c r="BF31" s="642"/>
      <c r="BG31" s="643"/>
      <c r="BH31" s="644"/>
      <c r="BI31" s="348"/>
      <c r="BJ31" s="348"/>
      <c r="BK31" s="347"/>
      <c r="BP31" s="345"/>
      <c r="BR31" s="678"/>
      <c r="BS31" s="679"/>
      <c r="BT31" s="680"/>
      <c r="BU31" s="344"/>
      <c r="BV31" s="344"/>
      <c r="BW31" s="349"/>
      <c r="BY31" s="350"/>
      <c r="CA31" s="577" t="s">
        <v>325</v>
      </c>
      <c r="CB31" s="578"/>
      <c r="CC31" s="579"/>
      <c r="CG31" s="568" t="s">
        <v>539</v>
      </c>
      <c r="CH31" s="591"/>
      <c r="CI31" s="592"/>
    </row>
    <row r="32" spans="2:87" ht="14.25" customHeight="1" thickTop="1">
      <c r="B32" s="345"/>
      <c r="BF32" s="642"/>
      <c r="BG32" s="643"/>
      <c r="BH32" s="644"/>
      <c r="BI32" s="348"/>
      <c r="BJ32" s="348"/>
      <c r="BK32" s="347"/>
      <c r="BP32" s="345"/>
      <c r="BR32" s="678"/>
      <c r="BS32" s="679"/>
      <c r="BT32" s="680"/>
      <c r="BU32" s="344"/>
      <c r="BV32" s="344"/>
      <c r="BW32" s="349"/>
      <c r="BY32" s="350"/>
      <c r="CA32" s="580"/>
      <c r="CB32" s="581"/>
      <c r="CC32" s="582"/>
      <c r="CG32" s="593"/>
      <c r="CH32" s="581"/>
      <c r="CI32" s="594"/>
    </row>
    <row r="33" spans="2:87" ht="14.25" customHeight="1" thickBot="1">
      <c r="B33" s="345"/>
      <c r="BF33" s="642"/>
      <c r="BG33" s="643"/>
      <c r="BH33" s="644"/>
      <c r="BI33" s="348"/>
      <c r="BJ33" s="348"/>
      <c r="BK33" s="347"/>
      <c r="BP33" s="345"/>
      <c r="BR33" s="681"/>
      <c r="BS33" s="682"/>
      <c r="BT33" s="683"/>
      <c r="BU33" s="344"/>
      <c r="BV33" s="344"/>
      <c r="BW33" s="349"/>
      <c r="BY33" s="350"/>
      <c r="CA33" s="580"/>
      <c r="CB33" s="581"/>
      <c r="CC33" s="582"/>
      <c r="CG33" s="593"/>
      <c r="CH33" s="581"/>
      <c r="CI33" s="594"/>
    </row>
    <row r="34" spans="2:87" ht="14.25" customHeight="1" thickTop="1">
      <c r="B34" s="345"/>
      <c r="BF34" s="642"/>
      <c r="BG34" s="643"/>
      <c r="BH34" s="644"/>
      <c r="BI34" s="348"/>
      <c r="BJ34" s="348"/>
      <c r="BK34" s="347"/>
      <c r="BP34" s="345"/>
      <c r="BR34" s="639" t="s">
        <v>538</v>
      </c>
      <c r="BS34" s="640"/>
      <c r="BT34" s="641"/>
      <c r="BU34" s="348"/>
      <c r="BV34" s="348"/>
      <c r="BW34" s="349"/>
      <c r="BY34" s="350"/>
      <c r="CA34" s="580"/>
      <c r="CB34" s="581"/>
      <c r="CC34" s="582"/>
      <c r="CG34" s="593"/>
      <c r="CH34" s="581"/>
      <c r="CI34" s="594"/>
    </row>
    <row r="35" spans="2:87" ht="14.25" customHeight="1" thickBot="1">
      <c r="B35" s="345"/>
      <c r="BF35" s="645"/>
      <c r="BG35" s="646"/>
      <c r="BH35" s="647"/>
      <c r="BI35" s="348"/>
      <c r="BJ35" s="348"/>
      <c r="BK35" s="347"/>
      <c r="BP35" s="345"/>
      <c r="BR35" s="642"/>
      <c r="BS35" s="643"/>
      <c r="BT35" s="644"/>
      <c r="BU35" s="348"/>
      <c r="BV35" s="348"/>
      <c r="BW35" s="349"/>
      <c r="BY35" s="350"/>
      <c r="CA35" s="580"/>
      <c r="CB35" s="581"/>
      <c r="CC35" s="582"/>
      <c r="CG35" s="593"/>
      <c r="CH35" s="581"/>
      <c r="CI35" s="594"/>
    </row>
    <row r="36" spans="2:87" ht="14.25" customHeight="1" thickTop="1" thickBot="1">
      <c r="B36" s="342"/>
      <c r="C36" s="341"/>
      <c r="D36" s="341"/>
      <c r="E36" s="341"/>
      <c r="F36" s="341"/>
      <c r="G36" s="341"/>
      <c r="H36" s="341"/>
      <c r="I36" s="341"/>
      <c r="J36" s="341"/>
      <c r="K36" s="341"/>
      <c r="L36" s="341"/>
      <c r="M36" s="341"/>
      <c r="N36" s="341"/>
      <c r="O36" s="341"/>
      <c r="P36" s="341"/>
      <c r="Q36" s="341"/>
      <c r="R36" s="341"/>
      <c r="S36" s="341"/>
      <c r="T36" s="341"/>
      <c r="U36" s="341"/>
      <c r="V36" s="341"/>
      <c r="W36" s="341"/>
      <c r="X36" s="341"/>
      <c r="Y36" s="341"/>
      <c r="Z36" s="341"/>
      <c r="AA36" s="341"/>
      <c r="AB36" s="341"/>
      <c r="AC36" s="341"/>
      <c r="AD36" s="341"/>
      <c r="AE36" s="341"/>
      <c r="AF36" s="341"/>
      <c r="AG36" s="341"/>
      <c r="AH36" s="341"/>
      <c r="AI36" s="341"/>
      <c r="AJ36" s="341"/>
      <c r="AK36" s="341"/>
      <c r="AL36" s="341"/>
      <c r="AM36" s="341"/>
      <c r="AN36" s="341"/>
      <c r="AO36" s="341"/>
      <c r="AP36" s="341"/>
      <c r="AQ36" s="341"/>
      <c r="AR36" s="341"/>
      <c r="AS36" s="341"/>
      <c r="AT36" s="341"/>
      <c r="AU36" s="341"/>
      <c r="AV36" s="341"/>
      <c r="AW36" s="341"/>
      <c r="AX36" s="341"/>
      <c r="AY36" s="341"/>
      <c r="AZ36" s="341"/>
      <c r="BA36" s="341"/>
      <c r="BB36" s="341"/>
      <c r="BC36" s="341"/>
      <c r="BD36" s="341"/>
      <c r="BE36" s="341"/>
      <c r="BF36" s="341"/>
      <c r="BG36" s="341"/>
      <c r="BH36" s="341"/>
      <c r="BI36" s="341"/>
      <c r="BJ36" s="341"/>
      <c r="BK36" s="340"/>
      <c r="BP36" s="345"/>
      <c r="BR36" s="642"/>
      <c r="BS36" s="643"/>
      <c r="BT36" s="644"/>
      <c r="BU36" s="348"/>
      <c r="BV36" s="348"/>
      <c r="BW36" s="349"/>
      <c r="BY36" s="350"/>
      <c r="CA36" s="580"/>
      <c r="CB36" s="581"/>
      <c r="CC36" s="582"/>
      <c r="CG36" s="593"/>
      <c r="CH36" s="581"/>
      <c r="CI36" s="594"/>
    </row>
    <row r="37" spans="2:87" ht="14.25" customHeight="1">
      <c r="BP37" s="345"/>
      <c r="BR37" s="642"/>
      <c r="BS37" s="643"/>
      <c r="BT37" s="644"/>
      <c r="BU37" s="348"/>
      <c r="BV37" s="348"/>
      <c r="BW37" s="349"/>
      <c r="BY37" s="350"/>
      <c r="CA37" s="580"/>
      <c r="CB37" s="581"/>
      <c r="CC37" s="582"/>
      <c r="CG37" s="593"/>
      <c r="CH37" s="581"/>
      <c r="CI37" s="594"/>
    </row>
    <row r="38" spans="2:87" ht="14.25" customHeight="1" thickBot="1">
      <c r="BP38" s="345"/>
      <c r="BR38" s="642"/>
      <c r="BS38" s="643"/>
      <c r="BT38" s="644"/>
      <c r="BU38" s="348"/>
      <c r="BV38" s="348"/>
      <c r="BW38" s="349"/>
      <c r="BY38" s="350"/>
      <c r="CA38" s="580"/>
      <c r="CB38" s="581"/>
      <c r="CC38" s="582"/>
      <c r="CG38" s="593"/>
      <c r="CH38" s="581"/>
      <c r="CI38" s="594"/>
    </row>
    <row r="39" spans="2:87" ht="14.25" customHeight="1" thickBot="1">
      <c r="B39" s="562" t="s">
        <v>537</v>
      </c>
      <c r="C39" s="563"/>
      <c r="D39" s="563"/>
      <c r="E39" s="563"/>
      <c r="F39" s="563"/>
      <c r="G39" s="563"/>
      <c r="H39" s="563"/>
      <c r="I39" s="563"/>
      <c r="J39" s="563"/>
      <c r="K39" s="563"/>
      <c r="L39" s="564"/>
      <c r="M39" s="352"/>
      <c r="N39" s="352"/>
      <c r="O39" s="352"/>
      <c r="P39" s="352"/>
      <c r="Q39" s="352"/>
      <c r="R39" s="352"/>
      <c r="S39" s="352"/>
      <c r="T39" s="352"/>
      <c r="U39" s="352"/>
      <c r="V39" s="352"/>
      <c r="W39" s="352"/>
      <c r="X39" s="352"/>
      <c r="Y39" s="352"/>
      <c r="Z39" s="352"/>
      <c r="AA39" s="352"/>
      <c r="AB39" s="352"/>
      <c r="AC39" s="352"/>
      <c r="AD39" s="352"/>
      <c r="AE39" s="352"/>
      <c r="AF39" s="352"/>
      <c r="AG39" s="352"/>
      <c r="AH39" s="352"/>
      <c r="AI39" s="352"/>
      <c r="AJ39" s="352"/>
      <c r="AK39" s="352"/>
      <c r="AL39" s="352"/>
      <c r="AM39" s="352"/>
      <c r="AN39" s="352"/>
      <c r="AO39" s="352"/>
      <c r="AP39" s="352"/>
      <c r="AQ39" s="352"/>
      <c r="AR39" s="352"/>
      <c r="AS39" s="352"/>
      <c r="AT39" s="352"/>
      <c r="AU39" s="352"/>
      <c r="AV39" s="352"/>
      <c r="AW39" s="352"/>
      <c r="AX39" s="352"/>
      <c r="AY39" s="352"/>
      <c r="AZ39" s="352"/>
      <c r="BA39" s="352"/>
      <c r="BB39" s="352"/>
      <c r="BC39" s="352"/>
      <c r="BD39" s="352"/>
      <c r="BE39" s="352"/>
      <c r="BF39" s="352"/>
      <c r="BG39" s="352"/>
      <c r="BH39" s="352"/>
      <c r="BI39" s="352"/>
      <c r="BJ39" s="352"/>
      <c r="BK39" s="351"/>
      <c r="BP39" s="345"/>
      <c r="BR39" s="642"/>
      <c r="BS39" s="643"/>
      <c r="BT39" s="644"/>
      <c r="BU39" s="348"/>
      <c r="BV39" s="348"/>
      <c r="BW39" s="349"/>
      <c r="BY39" s="350"/>
      <c r="CA39" s="583"/>
      <c r="CB39" s="584"/>
      <c r="CC39" s="585"/>
      <c r="CG39" s="595"/>
      <c r="CH39" s="596"/>
      <c r="CI39" s="597"/>
    </row>
    <row r="40" spans="2:87" ht="14.25" customHeight="1" thickTop="1">
      <c r="B40" s="565"/>
      <c r="C40" s="566"/>
      <c r="D40" s="566"/>
      <c r="E40" s="566"/>
      <c r="F40" s="566"/>
      <c r="G40" s="566"/>
      <c r="H40" s="566"/>
      <c r="I40" s="566"/>
      <c r="J40" s="566"/>
      <c r="K40" s="566"/>
      <c r="L40" s="567"/>
      <c r="BK40" s="343"/>
      <c r="BP40" s="345"/>
      <c r="BR40" s="642"/>
      <c r="BS40" s="643"/>
      <c r="BT40" s="644"/>
      <c r="BU40" s="348"/>
      <c r="BV40" s="348"/>
      <c r="BW40" s="349"/>
      <c r="BY40" s="350"/>
    </row>
    <row r="41" spans="2:87" ht="14.25" customHeight="1" thickBot="1">
      <c r="B41" s="482"/>
      <c r="C41" s="481"/>
      <c r="D41" s="481"/>
      <c r="E41" s="481"/>
      <c r="F41" s="481"/>
      <c r="G41" s="481"/>
      <c r="H41" s="481"/>
      <c r="I41" s="481"/>
      <c r="J41" s="481"/>
      <c r="K41" s="481"/>
      <c r="L41" s="481"/>
      <c r="BK41" s="343"/>
      <c r="BP41" s="345"/>
      <c r="BR41" s="642"/>
      <c r="BS41" s="643"/>
      <c r="BT41" s="644"/>
      <c r="BU41" s="348"/>
      <c r="BV41" s="348"/>
      <c r="BW41" s="349"/>
      <c r="BY41" s="350"/>
      <c r="CA41" s="561" t="s">
        <v>536</v>
      </c>
      <c r="CB41" s="561"/>
      <c r="CC41" s="561"/>
      <c r="CG41" s="561" t="s">
        <v>535</v>
      </c>
      <c r="CH41" s="561"/>
      <c r="CI41" s="561"/>
    </row>
    <row r="42" spans="2:87" ht="14.25" customHeight="1" thickTop="1" thickBot="1">
      <c r="B42" s="482"/>
      <c r="C42" s="481"/>
      <c r="D42" s="481"/>
      <c r="E42" s="481"/>
      <c r="F42" s="481"/>
      <c r="G42" s="481"/>
      <c r="H42" s="481"/>
      <c r="I42" s="481"/>
      <c r="J42" s="481"/>
      <c r="K42" s="481"/>
      <c r="L42" s="481"/>
      <c r="BK42" s="343"/>
      <c r="BP42" s="345"/>
      <c r="BR42" s="645"/>
      <c r="BS42" s="646"/>
      <c r="BT42" s="647"/>
      <c r="BU42" s="348"/>
      <c r="BV42" s="348"/>
      <c r="BW42" s="349"/>
      <c r="BY42" s="350"/>
      <c r="CA42" s="586" t="s">
        <v>534</v>
      </c>
      <c r="CB42" s="578"/>
      <c r="CC42" s="579"/>
      <c r="CG42" s="568" t="s">
        <v>533</v>
      </c>
      <c r="CH42" s="591"/>
      <c r="CI42" s="592"/>
    </row>
    <row r="43" spans="2:87" ht="14.25" customHeight="1" thickTop="1">
      <c r="B43" s="482"/>
      <c r="C43" s="481"/>
      <c r="D43" s="481"/>
      <c r="E43" s="481"/>
      <c r="F43" s="481"/>
      <c r="G43" s="481"/>
      <c r="H43" s="481"/>
      <c r="I43" s="481"/>
      <c r="J43" s="481"/>
      <c r="K43" s="481"/>
      <c r="L43" s="481"/>
      <c r="BK43" s="343"/>
      <c r="BP43" s="345"/>
      <c r="BR43" s="648" t="s">
        <v>523</v>
      </c>
      <c r="BS43" s="643"/>
      <c r="BT43" s="644"/>
      <c r="BU43" s="348"/>
      <c r="BV43" s="348"/>
      <c r="BW43" s="347"/>
      <c r="BY43" s="350"/>
      <c r="CA43" s="580"/>
      <c r="CB43" s="581"/>
      <c r="CC43" s="582"/>
      <c r="CG43" s="593"/>
      <c r="CH43" s="581"/>
      <c r="CI43" s="594"/>
    </row>
    <row r="44" spans="2:87" ht="14.25" customHeight="1">
      <c r="B44" s="345"/>
      <c r="D44" s="677">
        <f>'波及効果計算 (2)'!CG51</f>
        <v>0</v>
      </c>
      <c r="E44" s="677"/>
      <c r="F44" s="677"/>
      <c r="G44" s="157" t="s">
        <v>532</v>
      </c>
      <c r="P44" s="677">
        <f>'波及効果計算 (2)'!CI51</f>
        <v>0</v>
      </c>
      <c r="Q44" s="677"/>
      <c r="R44" s="677"/>
      <c r="S44" s="157" t="s">
        <v>532</v>
      </c>
      <c r="AB44" s="677">
        <f>'波及効果計算 (2)'!CM51</f>
        <v>0</v>
      </c>
      <c r="AC44" s="677"/>
      <c r="AD44" s="677"/>
      <c r="AE44" s="157" t="s">
        <v>532</v>
      </c>
      <c r="AN44" s="677">
        <f>'波及効果計算 (2)'!CN51</f>
        <v>0</v>
      </c>
      <c r="AO44" s="677"/>
      <c r="AP44" s="677"/>
      <c r="AQ44" s="157" t="s">
        <v>532</v>
      </c>
      <c r="AZ44" s="677">
        <f>'波及効果計算 (2)'!CO51</f>
        <v>0</v>
      </c>
      <c r="BA44" s="677"/>
      <c r="BB44" s="677"/>
      <c r="BC44" s="157" t="s">
        <v>532</v>
      </c>
      <c r="BK44" s="343"/>
      <c r="BP44" s="345"/>
      <c r="BR44" s="642"/>
      <c r="BS44" s="643"/>
      <c r="BT44" s="644"/>
      <c r="BU44" s="348"/>
      <c r="BV44" s="348"/>
      <c r="BW44" s="347"/>
      <c r="BY44" s="350"/>
      <c r="CA44" s="580"/>
      <c r="CB44" s="581"/>
      <c r="CC44" s="582"/>
      <c r="CG44" s="593"/>
      <c r="CH44" s="581"/>
      <c r="CI44" s="594"/>
    </row>
    <row r="45" spans="2:87" ht="14.25" customHeight="1" thickBot="1">
      <c r="B45" s="345"/>
      <c r="D45" s="556" t="s">
        <v>496</v>
      </c>
      <c r="E45" s="556"/>
      <c r="F45" s="556"/>
      <c r="J45" s="556" t="s">
        <v>495</v>
      </c>
      <c r="K45" s="556"/>
      <c r="L45" s="556"/>
      <c r="P45" s="556" t="s">
        <v>494</v>
      </c>
      <c r="Q45" s="556"/>
      <c r="R45" s="556"/>
      <c r="V45" s="556" t="s">
        <v>493</v>
      </c>
      <c r="W45" s="556"/>
      <c r="X45" s="556"/>
      <c r="AB45" s="556" t="s">
        <v>531</v>
      </c>
      <c r="AC45" s="556"/>
      <c r="AD45" s="556"/>
      <c r="AH45" s="561" t="s">
        <v>500</v>
      </c>
      <c r="AI45" s="561"/>
      <c r="AJ45" s="561"/>
      <c r="AN45" s="556" t="s">
        <v>489</v>
      </c>
      <c r="AO45" s="556"/>
      <c r="AP45" s="556"/>
      <c r="AT45" s="561" t="s">
        <v>498</v>
      </c>
      <c r="AU45" s="561"/>
      <c r="AV45" s="561"/>
      <c r="AZ45" s="561" t="s">
        <v>488</v>
      </c>
      <c r="BA45" s="561"/>
      <c r="BB45" s="561"/>
      <c r="BK45" s="343"/>
      <c r="BP45" s="345"/>
      <c r="BR45" s="642"/>
      <c r="BS45" s="643"/>
      <c r="BT45" s="644"/>
      <c r="BU45" s="348"/>
      <c r="BV45" s="348"/>
      <c r="BW45" s="347"/>
      <c r="BY45" s="344"/>
      <c r="CA45" s="580"/>
      <c r="CB45" s="581"/>
      <c r="CC45" s="582"/>
      <c r="CG45" s="593"/>
      <c r="CH45" s="581"/>
      <c r="CI45" s="594"/>
    </row>
    <row r="46" spans="2:87" ht="14.25" customHeight="1" thickTop="1">
      <c r="B46" s="345"/>
      <c r="D46" s="628" t="s">
        <v>543</v>
      </c>
      <c r="E46" s="629"/>
      <c r="F46" s="630"/>
      <c r="J46" s="577" t="s">
        <v>325</v>
      </c>
      <c r="K46" s="578"/>
      <c r="L46" s="579"/>
      <c r="P46" s="615" t="s">
        <v>143</v>
      </c>
      <c r="Q46" s="591"/>
      <c r="R46" s="592"/>
      <c r="V46" s="577" t="s">
        <v>529</v>
      </c>
      <c r="W46" s="578"/>
      <c r="X46" s="579"/>
      <c r="AB46" s="615" t="s">
        <v>528</v>
      </c>
      <c r="AC46" s="591"/>
      <c r="AD46" s="592"/>
      <c r="AH46" s="586" t="s">
        <v>527</v>
      </c>
      <c r="AI46" s="587"/>
      <c r="AJ46" s="588"/>
      <c r="AN46" s="568" t="s">
        <v>526</v>
      </c>
      <c r="AO46" s="591"/>
      <c r="AP46" s="592"/>
      <c r="AT46" s="577" t="s">
        <v>525</v>
      </c>
      <c r="AU46" s="578"/>
      <c r="AV46" s="579"/>
      <c r="AZ46" s="606" t="s">
        <v>524</v>
      </c>
      <c r="BA46" s="616"/>
      <c r="BB46" s="617"/>
      <c r="BK46" s="343"/>
      <c r="BP46" s="345"/>
      <c r="BR46" s="642"/>
      <c r="BS46" s="643"/>
      <c r="BT46" s="644"/>
      <c r="BU46" s="348"/>
      <c r="BV46" s="348"/>
      <c r="BW46" s="347"/>
      <c r="BY46" s="344"/>
      <c r="CA46" s="580"/>
      <c r="CB46" s="581"/>
      <c r="CC46" s="582"/>
      <c r="CG46" s="593"/>
      <c r="CH46" s="581"/>
      <c r="CI46" s="594"/>
    </row>
    <row r="47" spans="2:87" ht="14.25" customHeight="1">
      <c r="B47" s="345"/>
      <c r="D47" s="678"/>
      <c r="E47" s="679"/>
      <c r="F47" s="680"/>
      <c r="J47" s="580"/>
      <c r="K47" s="581"/>
      <c r="L47" s="582"/>
      <c r="P47" s="593"/>
      <c r="Q47" s="581"/>
      <c r="R47" s="594"/>
      <c r="V47" s="580"/>
      <c r="W47" s="581"/>
      <c r="X47" s="582"/>
      <c r="AB47" s="593"/>
      <c r="AC47" s="581"/>
      <c r="AD47" s="594"/>
      <c r="AH47" s="589"/>
      <c r="AI47" s="572"/>
      <c r="AJ47" s="590"/>
      <c r="AN47" s="593"/>
      <c r="AO47" s="581"/>
      <c r="AP47" s="594"/>
      <c r="AT47" s="580"/>
      <c r="AU47" s="581"/>
      <c r="AV47" s="582"/>
      <c r="AZ47" s="618"/>
      <c r="BA47" s="619"/>
      <c r="BB47" s="620"/>
      <c r="BK47" s="343"/>
      <c r="BP47" s="345"/>
      <c r="BR47" s="642"/>
      <c r="BS47" s="643"/>
      <c r="BT47" s="644"/>
      <c r="BU47" s="348"/>
      <c r="BV47" s="348"/>
      <c r="BW47" s="347"/>
      <c r="BY47" s="344"/>
      <c r="CA47" s="580"/>
      <c r="CB47" s="581"/>
      <c r="CC47" s="582"/>
      <c r="CG47" s="593"/>
      <c r="CH47" s="581"/>
      <c r="CI47" s="594"/>
    </row>
    <row r="48" spans="2:87" ht="14.25" customHeight="1">
      <c r="B48" s="345"/>
      <c r="D48" s="678"/>
      <c r="E48" s="679"/>
      <c r="F48" s="680"/>
      <c r="J48" s="580"/>
      <c r="K48" s="581"/>
      <c r="L48" s="582"/>
      <c r="P48" s="593"/>
      <c r="Q48" s="581"/>
      <c r="R48" s="594"/>
      <c r="V48" s="580"/>
      <c r="W48" s="581"/>
      <c r="X48" s="582"/>
      <c r="AB48" s="593"/>
      <c r="AC48" s="581"/>
      <c r="AD48" s="594"/>
      <c r="AH48" s="589"/>
      <c r="AI48" s="572"/>
      <c r="AJ48" s="590"/>
      <c r="AN48" s="593"/>
      <c r="AO48" s="581"/>
      <c r="AP48" s="594"/>
      <c r="AT48" s="580"/>
      <c r="AU48" s="581"/>
      <c r="AV48" s="582"/>
      <c r="AZ48" s="618"/>
      <c r="BA48" s="619"/>
      <c r="BB48" s="620"/>
      <c r="BK48" s="343"/>
      <c r="BP48" s="345"/>
      <c r="BR48" s="642"/>
      <c r="BS48" s="643"/>
      <c r="BT48" s="644"/>
      <c r="BU48" s="348"/>
      <c r="BV48" s="348"/>
      <c r="BW48" s="347"/>
      <c r="BY48" s="344"/>
      <c r="CA48" s="580"/>
      <c r="CB48" s="581"/>
      <c r="CC48" s="582"/>
      <c r="CG48" s="593"/>
      <c r="CH48" s="581"/>
      <c r="CI48" s="594"/>
    </row>
    <row r="49" spans="2:87" ht="14.25" customHeight="1">
      <c r="B49" s="345"/>
      <c r="D49" s="678"/>
      <c r="E49" s="679"/>
      <c r="F49" s="680"/>
      <c r="J49" s="580"/>
      <c r="K49" s="581"/>
      <c r="L49" s="582"/>
      <c r="P49" s="593"/>
      <c r="Q49" s="581"/>
      <c r="R49" s="594"/>
      <c r="V49" s="580"/>
      <c r="W49" s="581"/>
      <c r="X49" s="582"/>
      <c r="AB49" s="593"/>
      <c r="AC49" s="581"/>
      <c r="AD49" s="594"/>
      <c r="AH49" s="589"/>
      <c r="AI49" s="572"/>
      <c r="AJ49" s="590"/>
      <c r="AN49" s="593"/>
      <c r="AO49" s="581"/>
      <c r="AP49" s="594"/>
      <c r="AT49" s="580"/>
      <c r="AU49" s="581"/>
      <c r="AV49" s="582"/>
      <c r="AZ49" s="618"/>
      <c r="BA49" s="619"/>
      <c r="BB49" s="620"/>
      <c r="BK49" s="343"/>
      <c r="BP49" s="345"/>
      <c r="BR49" s="642"/>
      <c r="BS49" s="643"/>
      <c r="BT49" s="644"/>
      <c r="BU49" s="348"/>
      <c r="BV49" s="348"/>
      <c r="BW49" s="347"/>
      <c r="BY49" s="344"/>
      <c r="CA49" s="580"/>
      <c r="CB49" s="581"/>
      <c r="CC49" s="582"/>
      <c r="CG49" s="593"/>
      <c r="CH49" s="581"/>
      <c r="CI49" s="594"/>
    </row>
    <row r="50" spans="2:87" ht="14.25" customHeight="1" thickBot="1">
      <c r="B50" s="345"/>
      <c r="D50" s="678"/>
      <c r="E50" s="679"/>
      <c r="F50" s="680"/>
      <c r="J50" s="580"/>
      <c r="K50" s="581"/>
      <c r="L50" s="582"/>
      <c r="P50" s="593"/>
      <c r="Q50" s="581"/>
      <c r="R50" s="594"/>
      <c r="V50" s="580"/>
      <c r="W50" s="581"/>
      <c r="X50" s="582"/>
      <c r="AB50" s="593"/>
      <c r="AC50" s="581"/>
      <c r="AD50" s="594"/>
      <c r="AH50" s="589"/>
      <c r="AI50" s="572"/>
      <c r="AJ50" s="590"/>
      <c r="AN50" s="593"/>
      <c r="AO50" s="581"/>
      <c r="AP50" s="594"/>
      <c r="AT50" s="580"/>
      <c r="AU50" s="581"/>
      <c r="AV50" s="582"/>
      <c r="AZ50" s="618"/>
      <c r="BA50" s="619"/>
      <c r="BB50" s="620"/>
      <c r="BK50" s="343"/>
      <c r="BP50" s="345"/>
      <c r="BR50" s="642"/>
      <c r="BS50" s="643"/>
      <c r="BT50" s="644"/>
      <c r="BU50" s="348"/>
      <c r="BV50" s="348"/>
      <c r="BW50" s="347"/>
      <c r="BY50" s="344"/>
      <c r="CA50" s="583"/>
      <c r="CB50" s="584"/>
      <c r="CC50" s="585"/>
      <c r="CG50" s="595"/>
      <c r="CH50" s="596"/>
      <c r="CI50" s="597"/>
    </row>
    <row r="51" spans="2:87" ht="14.25" customHeight="1" thickTop="1" thickBot="1">
      <c r="B51" s="345"/>
      <c r="D51" s="678"/>
      <c r="E51" s="679"/>
      <c r="F51" s="680"/>
      <c r="J51" s="580"/>
      <c r="K51" s="581"/>
      <c r="L51" s="582"/>
      <c r="P51" s="593"/>
      <c r="Q51" s="581"/>
      <c r="R51" s="594"/>
      <c r="V51" s="580"/>
      <c r="W51" s="581"/>
      <c r="X51" s="582"/>
      <c r="AB51" s="593"/>
      <c r="AC51" s="581"/>
      <c r="AD51" s="594"/>
      <c r="AH51" s="589"/>
      <c r="AI51" s="572"/>
      <c r="AJ51" s="590"/>
      <c r="AN51" s="593"/>
      <c r="AO51" s="581"/>
      <c r="AP51" s="594"/>
      <c r="AT51" s="580"/>
      <c r="AU51" s="581"/>
      <c r="AV51" s="582"/>
      <c r="AZ51" s="618"/>
      <c r="BA51" s="619"/>
      <c r="BB51" s="620"/>
      <c r="BK51" s="343"/>
      <c r="BP51" s="345"/>
      <c r="BR51" s="645"/>
      <c r="BS51" s="646"/>
      <c r="BT51" s="647"/>
      <c r="BU51" s="348"/>
      <c r="BV51" s="348"/>
      <c r="BW51" s="347"/>
      <c r="BX51" s="344"/>
    </row>
    <row r="52" spans="2:87" ht="14.25" customHeight="1" thickTop="1" thickBot="1">
      <c r="B52" s="345"/>
      <c r="D52" s="678"/>
      <c r="E52" s="679"/>
      <c r="F52" s="680"/>
      <c r="J52" s="580"/>
      <c r="K52" s="581"/>
      <c r="L52" s="582"/>
      <c r="P52" s="593"/>
      <c r="Q52" s="581"/>
      <c r="R52" s="594"/>
      <c r="V52" s="580"/>
      <c r="W52" s="581"/>
      <c r="X52" s="582"/>
      <c r="AB52" s="593"/>
      <c r="AC52" s="581"/>
      <c r="AD52" s="594"/>
      <c r="AH52" s="589"/>
      <c r="AI52" s="572"/>
      <c r="AJ52" s="590"/>
      <c r="AN52" s="595"/>
      <c r="AO52" s="596"/>
      <c r="AP52" s="597"/>
      <c r="AT52" s="580"/>
      <c r="AU52" s="581"/>
      <c r="AV52" s="582"/>
      <c r="AZ52" s="618"/>
      <c r="BA52" s="619"/>
      <c r="BB52" s="620"/>
      <c r="BK52" s="343"/>
      <c r="BP52" s="342"/>
      <c r="BQ52" s="341"/>
      <c r="BR52" s="341"/>
      <c r="BS52" s="341"/>
      <c r="BT52" s="341"/>
      <c r="BU52" s="341"/>
      <c r="BV52" s="341"/>
      <c r="BW52" s="340"/>
    </row>
    <row r="53" spans="2:87" ht="14.25" customHeight="1" thickTop="1">
      <c r="B53" s="345"/>
      <c r="D53" s="678"/>
      <c r="E53" s="679"/>
      <c r="F53" s="680"/>
      <c r="J53" s="580"/>
      <c r="K53" s="581"/>
      <c r="L53" s="582"/>
      <c r="P53" s="593"/>
      <c r="Q53" s="581"/>
      <c r="R53" s="594"/>
      <c r="V53" s="580"/>
      <c r="W53" s="581"/>
      <c r="X53" s="582"/>
      <c r="AB53" s="593"/>
      <c r="AC53" s="581"/>
      <c r="AD53" s="594"/>
      <c r="AH53" s="346"/>
      <c r="AI53" s="346"/>
      <c r="AJ53" s="346"/>
      <c r="AN53" s="624" t="s">
        <v>522</v>
      </c>
      <c r="AO53" s="625"/>
      <c r="AP53" s="626"/>
      <c r="AT53" s="580"/>
      <c r="AU53" s="581"/>
      <c r="AV53" s="582"/>
      <c r="AZ53" s="618"/>
      <c r="BA53" s="619"/>
      <c r="BB53" s="620"/>
      <c r="BK53" s="343"/>
    </row>
    <row r="54" spans="2:87" ht="14.25" customHeight="1" thickBot="1">
      <c r="B54" s="345"/>
      <c r="D54" s="678"/>
      <c r="E54" s="679"/>
      <c r="F54" s="680"/>
      <c r="J54" s="580"/>
      <c r="K54" s="581"/>
      <c r="L54" s="582"/>
      <c r="P54" s="593"/>
      <c r="Q54" s="581"/>
      <c r="R54" s="594"/>
      <c r="V54" s="580"/>
      <c r="W54" s="581"/>
      <c r="X54" s="582"/>
      <c r="AB54" s="593"/>
      <c r="AC54" s="581"/>
      <c r="AD54" s="594"/>
      <c r="AH54" s="344"/>
      <c r="AI54" s="344"/>
      <c r="AJ54" s="344"/>
      <c r="AN54" s="601"/>
      <c r="AO54" s="556"/>
      <c r="AP54" s="602"/>
      <c r="AT54" s="583"/>
      <c r="AU54" s="584"/>
      <c r="AV54" s="585"/>
      <c r="AZ54" s="621"/>
      <c r="BA54" s="622"/>
      <c r="BB54" s="623"/>
      <c r="BK54" s="343"/>
    </row>
    <row r="55" spans="2:87" ht="14.25" customHeight="1" thickTop="1" thickBot="1">
      <c r="B55" s="345"/>
      <c r="D55" s="678"/>
      <c r="E55" s="679"/>
      <c r="F55" s="680"/>
      <c r="J55" s="580"/>
      <c r="K55" s="581"/>
      <c r="L55" s="582"/>
      <c r="P55" s="593"/>
      <c r="Q55" s="581"/>
      <c r="R55" s="594"/>
      <c r="V55" s="583"/>
      <c r="W55" s="584"/>
      <c r="X55" s="585"/>
      <c r="AB55" s="595"/>
      <c r="AC55" s="596"/>
      <c r="AD55" s="597"/>
      <c r="AN55" s="603"/>
      <c r="AO55" s="604"/>
      <c r="AP55" s="605"/>
      <c r="BK55" s="343"/>
    </row>
    <row r="56" spans="2:87" ht="14.25" customHeight="1" thickTop="1">
      <c r="B56" s="345"/>
      <c r="D56" s="678"/>
      <c r="E56" s="679"/>
      <c r="F56" s="680"/>
      <c r="J56" s="580"/>
      <c r="K56" s="581"/>
      <c r="L56" s="582"/>
      <c r="P56" s="593"/>
      <c r="Q56" s="581"/>
      <c r="R56" s="594"/>
      <c r="V56" s="344"/>
      <c r="W56" s="344"/>
      <c r="X56" s="344"/>
      <c r="AB56" s="601" t="s">
        <v>521</v>
      </c>
      <c r="AC56" s="556"/>
      <c r="AD56" s="602"/>
      <c r="BK56" s="343"/>
    </row>
    <row r="57" spans="2:87" ht="14.25" customHeight="1" thickBot="1">
      <c r="B57" s="345"/>
      <c r="D57" s="678"/>
      <c r="E57" s="679"/>
      <c r="F57" s="680"/>
      <c r="J57" s="583"/>
      <c r="K57" s="584"/>
      <c r="L57" s="585"/>
      <c r="P57" s="595"/>
      <c r="Q57" s="596"/>
      <c r="R57" s="597"/>
      <c r="V57" s="344"/>
      <c r="W57" s="344"/>
      <c r="X57" s="344"/>
      <c r="AB57" s="603"/>
      <c r="AC57" s="604"/>
      <c r="AD57" s="605"/>
      <c r="BK57" s="343"/>
    </row>
    <row r="58" spans="2:87" ht="14.25" customHeight="1" thickTop="1">
      <c r="B58" s="345"/>
      <c r="D58" s="678"/>
      <c r="E58" s="679"/>
      <c r="F58" s="680"/>
      <c r="BK58" s="343"/>
    </row>
    <row r="59" spans="2:87" ht="14.25" customHeight="1" thickBot="1">
      <c r="B59" s="345"/>
      <c r="D59" s="681"/>
      <c r="E59" s="682"/>
      <c r="F59" s="683"/>
      <c r="BK59" s="343"/>
    </row>
    <row r="60" spans="2:87" ht="14.25" customHeight="1" thickTop="1">
      <c r="B60" s="345"/>
      <c r="D60" s="639" t="s">
        <v>538</v>
      </c>
      <c r="E60" s="640"/>
      <c r="F60" s="641"/>
      <c r="BK60" s="343"/>
    </row>
    <row r="61" spans="2:87" ht="14.25" customHeight="1">
      <c r="B61" s="345"/>
      <c r="D61" s="642"/>
      <c r="E61" s="643"/>
      <c r="F61" s="644"/>
      <c r="BK61" s="343"/>
    </row>
    <row r="62" spans="2:87" ht="14.25" customHeight="1">
      <c r="B62" s="345"/>
      <c r="D62" s="642"/>
      <c r="E62" s="643"/>
      <c r="F62" s="644"/>
      <c r="BK62" s="343"/>
    </row>
    <row r="63" spans="2:87" ht="14.25" customHeight="1">
      <c r="B63" s="345"/>
      <c r="D63" s="642"/>
      <c r="E63" s="643"/>
      <c r="F63" s="644"/>
      <c r="BK63" s="343"/>
    </row>
    <row r="64" spans="2:87" ht="14.25" customHeight="1">
      <c r="B64" s="345"/>
      <c r="D64" s="642"/>
      <c r="E64" s="643"/>
      <c r="F64" s="644"/>
      <c r="BK64" s="343"/>
    </row>
    <row r="65" spans="2:63" ht="14.25" customHeight="1">
      <c r="B65" s="345"/>
      <c r="D65" s="642"/>
      <c r="E65" s="643"/>
      <c r="F65" s="644"/>
      <c r="BK65" s="343"/>
    </row>
    <row r="66" spans="2:63" ht="14.25" customHeight="1">
      <c r="B66" s="345"/>
      <c r="D66" s="642"/>
      <c r="E66" s="643"/>
      <c r="F66" s="644"/>
      <c r="BK66" s="343"/>
    </row>
    <row r="67" spans="2:63" ht="14.25" customHeight="1">
      <c r="B67" s="345"/>
      <c r="D67" s="642"/>
      <c r="E67" s="643"/>
      <c r="F67" s="644"/>
      <c r="BK67" s="343"/>
    </row>
    <row r="68" spans="2:63" ht="14.25" customHeight="1" thickBot="1">
      <c r="B68" s="345"/>
      <c r="D68" s="645"/>
      <c r="E68" s="646"/>
      <c r="F68" s="647"/>
      <c r="BK68" s="343"/>
    </row>
    <row r="69" spans="2:63" ht="14.25" customHeight="1" thickTop="1" thickBot="1">
      <c r="B69" s="342"/>
      <c r="C69" s="341"/>
      <c r="D69" s="341"/>
      <c r="E69" s="341"/>
      <c r="F69" s="341"/>
      <c r="G69" s="341"/>
      <c r="H69" s="341"/>
      <c r="I69" s="341"/>
      <c r="J69" s="341"/>
      <c r="K69" s="341"/>
      <c r="L69" s="341"/>
      <c r="M69" s="341"/>
      <c r="N69" s="341"/>
      <c r="O69" s="341"/>
      <c r="P69" s="341"/>
      <c r="Q69" s="341"/>
      <c r="R69" s="341"/>
      <c r="S69" s="341"/>
      <c r="T69" s="341"/>
      <c r="U69" s="341"/>
      <c r="V69" s="341"/>
      <c r="W69" s="341"/>
      <c r="X69" s="341"/>
      <c r="Y69" s="341"/>
      <c r="Z69" s="341"/>
      <c r="AA69" s="341"/>
      <c r="AB69" s="341"/>
      <c r="AC69" s="341"/>
      <c r="AD69" s="341"/>
      <c r="AE69" s="341"/>
      <c r="AF69" s="341"/>
      <c r="AG69" s="341"/>
      <c r="AH69" s="341"/>
      <c r="AI69" s="341"/>
      <c r="AJ69" s="341"/>
      <c r="AK69" s="341"/>
      <c r="AL69" s="341"/>
      <c r="AM69" s="341"/>
      <c r="AN69" s="341"/>
      <c r="AO69" s="341"/>
      <c r="AP69" s="341"/>
      <c r="AQ69" s="341"/>
      <c r="AR69" s="341"/>
      <c r="AS69" s="341"/>
      <c r="AT69" s="341"/>
      <c r="AU69" s="341"/>
      <c r="AV69" s="341"/>
      <c r="AW69" s="341"/>
      <c r="AX69" s="341"/>
      <c r="AY69" s="341"/>
      <c r="AZ69" s="341"/>
      <c r="BA69" s="341"/>
      <c r="BB69" s="341"/>
      <c r="BC69" s="341"/>
      <c r="BD69" s="341"/>
      <c r="BE69" s="341"/>
      <c r="BF69" s="341"/>
      <c r="BG69" s="341"/>
      <c r="BH69" s="341"/>
      <c r="BI69" s="341"/>
      <c r="BJ69" s="341"/>
      <c r="BK69" s="340"/>
    </row>
  </sheetData>
  <sheetProtection algorithmName="SHA-512" hashValue="8rGkDWhWBqaKBnVbuXE9N22y6jZHwxVXVT8gZSzXF3N/HZiIdW4BvsUoKD1DcTORzLS+sDBC7T9exEGmqjw8Ww==" saltValue="DJ4/yAUw7xZYL52HsGJtbQ==" spinCount="100000" sheet="1" objects="1" scenarios="1"/>
  <mergeCells count="79">
    <mergeCell ref="CA31:CC39"/>
    <mergeCell ref="CG31:CI39"/>
    <mergeCell ref="CA20:CC28"/>
    <mergeCell ref="CG20:CI28"/>
    <mergeCell ref="BX15:CC16"/>
    <mergeCell ref="CA19:CC19"/>
    <mergeCell ref="CG19:CI19"/>
    <mergeCell ref="CA30:CC30"/>
    <mergeCell ref="CG30:CI30"/>
    <mergeCell ref="BP15:BW16"/>
    <mergeCell ref="AH13:AJ19"/>
    <mergeCell ref="AN13:AP19"/>
    <mergeCell ref="D13:F31"/>
    <mergeCell ref="P27:R31"/>
    <mergeCell ref="V13:X22"/>
    <mergeCell ref="AB13:AD22"/>
    <mergeCell ref="AB23:AD26"/>
    <mergeCell ref="BR20:BT33"/>
    <mergeCell ref="BR18:BT18"/>
    <mergeCell ref="BR19:BT19"/>
    <mergeCell ref="D60:F68"/>
    <mergeCell ref="BF27:BH35"/>
    <mergeCell ref="AN20:AP22"/>
    <mergeCell ref="J13:L26"/>
    <mergeCell ref="P13:R26"/>
    <mergeCell ref="BF13:BH26"/>
    <mergeCell ref="AT13:AV21"/>
    <mergeCell ref="AZ13:BB21"/>
    <mergeCell ref="AZ46:BB54"/>
    <mergeCell ref="V46:X55"/>
    <mergeCell ref="AB46:AD55"/>
    <mergeCell ref="AB56:AD57"/>
    <mergeCell ref="AN53:AP55"/>
    <mergeCell ref="J46:L57"/>
    <mergeCell ref="P46:R57"/>
    <mergeCell ref="AH46:AJ52"/>
    <mergeCell ref="AN46:AP52"/>
    <mergeCell ref="AT46:AV54"/>
    <mergeCell ref="AH45:AJ45"/>
    <mergeCell ref="AN45:AP45"/>
    <mergeCell ref="AT45:AV45"/>
    <mergeCell ref="P45:R45"/>
    <mergeCell ref="V45:X45"/>
    <mergeCell ref="AB45:AD45"/>
    <mergeCell ref="AN11:AP11"/>
    <mergeCell ref="AZ11:BB11"/>
    <mergeCell ref="CA41:CC41"/>
    <mergeCell ref="CG41:CI41"/>
    <mergeCell ref="D44:F44"/>
    <mergeCell ref="P44:R44"/>
    <mergeCell ref="AB44:AD44"/>
    <mergeCell ref="AN44:AP44"/>
    <mergeCell ref="AZ44:BB44"/>
    <mergeCell ref="CA42:CC50"/>
    <mergeCell ref="CG42:CI50"/>
    <mergeCell ref="BR43:BT51"/>
    <mergeCell ref="D46:F59"/>
    <mergeCell ref="BR34:BT42"/>
    <mergeCell ref="AZ45:BB45"/>
    <mergeCell ref="B39:L40"/>
    <mergeCell ref="D45:F45"/>
    <mergeCell ref="J45:L45"/>
    <mergeCell ref="BF11:BH11"/>
    <mergeCell ref="D12:F12"/>
    <mergeCell ref="J12:L12"/>
    <mergeCell ref="P12:R12"/>
    <mergeCell ref="V12:X12"/>
    <mergeCell ref="AB12:AD12"/>
    <mergeCell ref="AH12:AJ12"/>
    <mergeCell ref="AN12:AP12"/>
    <mergeCell ref="AT12:AV12"/>
    <mergeCell ref="AZ12:BB12"/>
    <mergeCell ref="BF12:BH12"/>
    <mergeCell ref="B2:N2"/>
    <mergeCell ref="D11:F11"/>
    <mergeCell ref="J11:L11"/>
    <mergeCell ref="P11:R11"/>
    <mergeCell ref="AB11:AD11"/>
    <mergeCell ref="B7:L8"/>
  </mergeCells>
  <phoneticPr fontId="24"/>
  <pageMargins left="0.39370078740157499" right="0.39370078740157499" top="0.59055118110236204" bottom="0.39370078740157499" header="0.196850393700787" footer="0.196850393700787"/>
  <pageSetup paperSize="9" scale="57" orientation="landscape"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471BC7-E367-4006-895B-0F4B24CC2CB3}">
  <sheetPr>
    <pageSetUpPr fitToPage="1"/>
  </sheetPr>
  <dimension ref="B1:N49"/>
  <sheetViews>
    <sheetView showGridLines="0" zoomScale="80" zoomScaleNormal="80" workbookViewId="0">
      <selection activeCell="D45" sqref="D45"/>
    </sheetView>
  </sheetViews>
  <sheetFormatPr defaultColWidth="14.1640625" defaultRowHeight="13.5" customHeight="1"/>
  <cols>
    <col min="1" max="1" width="1.83203125" style="157" customWidth="1"/>
    <col min="2" max="2" width="3.83203125" style="157" customWidth="1"/>
    <col min="3" max="3" width="30.1640625" style="157" customWidth="1"/>
    <col min="4" max="4" width="17.1640625" style="157" customWidth="1"/>
    <col min="5" max="8" width="15.33203125" style="157" customWidth="1"/>
    <col min="9" max="9" width="19.33203125" style="157" customWidth="1"/>
    <col min="10" max="14" width="15.33203125" style="157" customWidth="1"/>
    <col min="15" max="16384" width="14.1640625" style="157"/>
  </cols>
  <sheetData>
    <row r="1" spans="2:14" ht="7.5" customHeight="1"/>
    <row r="2" spans="2:14" ht="30" customHeight="1">
      <c r="B2" s="685" t="s">
        <v>638</v>
      </c>
      <c r="C2" s="686"/>
    </row>
    <row r="3" spans="2:14" ht="7.5" customHeight="1">
      <c r="B3" s="506"/>
      <c r="C3" s="506"/>
    </row>
    <row r="4" spans="2:14" ht="30" customHeight="1">
      <c r="B4" s="505" t="s">
        <v>637</v>
      </c>
    </row>
    <row r="5" spans="2:14" ht="13.5" customHeight="1">
      <c r="C5" s="157" t="s">
        <v>636</v>
      </c>
    </row>
    <row r="6" spans="2:14" ht="13.5" customHeight="1">
      <c r="C6" s="157" t="s">
        <v>635</v>
      </c>
    </row>
    <row r="7" spans="2:14" ht="13.5" customHeight="1">
      <c r="C7" s="157" t="s">
        <v>634</v>
      </c>
    </row>
    <row r="8" spans="2:14" ht="13.5" customHeight="1">
      <c r="C8" s="157" t="s">
        <v>633</v>
      </c>
    </row>
    <row r="10" spans="2:14" ht="27" customHeight="1">
      <c r="B10" s="504"/>
      <c r="C10" s="503"/>
      <c r="D10" s="687" t="s">
        <v>632</v>
      </c>
      <c r="E10" s="687"/>
      <c r="F10" s="687"/>
      <c r="G10" s="687"/>
      <c r="H10" s="687"/>
      <c r="J10" s="687" t="s">
        <v>631</v>
      </c>
      <c r="K10" s="687"/>
      <c r="L10" s="687"/>
      <c r="M10" s="687"/>
      <c r="N10" s="687"/>
    </row>
    <row r="11" spans="2:14" ht="27" customHeight="1">
      <c r="B11" s="502"/>
      <c r="C11" s="501"/>
      <c r="D11" s="500" t="s">
        <v>632</v>
      </c>
      <c r="E11" s="500" t="s">
        <v>574</v>
      </c>
      <c r="F11" s="500" t="s">
        <v>630</v>
      </c>
      <c r="G11" s="500" t="s">
        <v>576</v>
      </c>
      <c r="H11" s="500" t="s">
        <v>575</v>
      </c>
      <c r="J11" s="500" t="s">
        <v>631</v>
      </c>
      <c r="K11" s="500" t="s">
        <v>574</v>
      </c>
      <c r="L11" s="500" t="s">
        <v>630</v>
      </c>
      <c r="M11" s="500" t="s">
        <v>576</v>
      </c>
      <c r="N11" s="500" t="s">
        <v>575</v>
      </c>
    </row>
    <row r="12" spans="2:14" ht="13.5" customHeight="1">
      <c r="B12" s="499" t="s">
        <v>61</v>
      </c>
      <c r="C12" s="498" t="s">
        <v>345</v>
      </c>
      <c r="D12" s="497">
        <v>22311143</v>
      </c>
      <c r="E12" s="497">
        <v>5735453</v>
      </c>
      <c r="F12" s="497">
        <v>880168</v>
      </c>
      <c r="G12" s="496">
        <f t="shared" ref="G12:G48" si="0">IFERROR(E12/$D12,0)</f>
        <v>0.25706674911276395</v>
      </c>
      <c r="H12" s="496">
        <f t="shared" ref="H12:H48" si="1">IFERROR(F12/$D12,0)</f>
        <v>3.9449704571388383E-2</v>
      </c>
      <c r="J12" s="497">
        <v>7402060</v>
      </c>
      <c r="K12" s="497">
        <v>3321820</v>
      </c>
      <c r="L12" s="497">
        <v>258409</v>
      </c>
      <c r="M12" s="496">
        <f t="shared" ref="M12:M48" si="2">IFERROR(K12/$J12,0)</f>
        <v>0.44876966682247915</v>
      </c>
      <c r="N12" s="496">
        <f t="shared" ref="N12:N48" si="3">IFERROR(L12/$J12,0)</f>
        <v>3.4910416829909509E-2</v>
      </c>
    </row>
    <row r="13" spans="2:14" ht="13.5" customHeight="1">
      <c r="B13" s="495" t="s">
        <v>62</v>
      </c>
      <c r="C13" s="494" t="s">
        <v>0</v>
      </c>
      <c r="D13" s="493">
        <v>23204892</v>
      </c>
      <c r="E13" s="493">
        <v>522764</v>
      </c>
      <c r="F13" s="493">
        <v>1540876</v>
      </c>
      <c r="G13" s="492">
        <f t="shared" si="0"/>
        <v>2.2528180695691236E-2</v>
      </c>
      <c r="H13" s="492">
        <f t="shared" si="1"/>
        <v>6.6403067077407646E-2</v>
      </c>
      <c r="J13" s="493">
        <v>-5669</v>
      </c>
      <c r="K13" s="493">
        <v>431</v>
      </c>
      <c r="L13" s="493">
        <v>20</v>
      </c>
      <c r="M13" s="492">
        <f t="shared" si="2"/>
        <v>-7.6027518080790266E-2</v>
      </c>
      <c r="N13" s="492">
        <f t="shared" si="3"/>
        <v>-3.5279590756747223E-3</v>
      </c>
    </row>
    <row r="14" spans="2:14" ht="13.5" customHeight="1">
      <c r="B14" s="495" t="s">
        <v>42</v>
      </c>
      <c r="C14" s="494" t="s">
        <v>1</v>
      </c>
      <c r="D14" s="493">
        <v>71517510</v>
      </c>
      <c r="E14" s="493">
        <v>23069758</v>
      </c>
      <c r="F14" s="493">
        <v>2300814</v>
      </c>
      <c r="G14" s="492">
        <f t="shared" si="0"/>
        <v>0.32257496101304423</v>
      </c>
      <c r="H14" s="492">
        <f t="shared" si="1"/>
        <v>3.2171338179978581E-2</v>
      </c>
      <c r="J14" s="493">
        <v>46864873</v>
      </c>
      <c r="K14" s="493">
        <v>17855552</v>
      </c>
      <c r="L14" s="493">
        <v>1218928</v>
      </c>
      <c r="M14" s="492">
        <f t="shared" si="2"/>
        <v>0.38100075508579739</v>
      </c>
      <c r="N14" s="492">
        <f t="shared" si="3"/>
        <v>2.6009416477027474E-2</v>
      </c>
    </row>
    <row r="15" spans="2:14" ht="13.5" customHeight="1">
      <c r="B15" s="495" t="s">
        <v>43</v>
      </c>
      <c r="C15" s="494" t="s">
        <v>2</v>
      </c>
      <c r="D15" s="493">
        <v>16306872</v>
      </c>
      <c r="E15" s="493">
        <v>7166041</v>
      </c>
      <c r="F15" s="493">
        <v>400310</v>
      </c>
      <c r="G15" s="492">
        <f t="shared" si="0"/>
        <v>0.43944914757410253</v>
      </c>
      <c r="H15" s="492">
        <f t="shared" si="1"/>
        <v>2.4548546158944525E-2</v>
      </c>
      <c r="J15" s="493">
        <v>10469220</v>
      </c>
      <c r="K15" s="493">
        <v>5854426</v>
      </c>
      <c r="L15" s="493">
        <v>220216</v>
      </c>
      <c r="M15" s="492">
        <f t="shared" si="2"/>
        <v>0.55920364649897514</v>
      </c>
      <c r="N15" s="492">
        <f t="shared" si="3"/>
        <v>2.1034613848978242E-2</v>
      </c>
    </row>
    <row r="16" spans="2:14" ht="13.5" customHeight="1">
      <c r="B16" s="495" t="s">
        <v>44</v>
      </c>
      <c r="C16" s="494" t="s">
        <v>3</v>
      </c>
      <c r="D16" s="493">
        <v>20494125</v>
      </c>
      <c r="E16" s="493">
        <v>4785314</v>
      </c>
      <c r="F16" s="493">
        <v>1188740</v>
      </c>
      <c r="G16" s="492">
        <f t="shared" si="0"/>
        <v>0.23349686800485506</v>
      </c>
      <c r="H16" s="492">
        <f t="shared" si="1"/>
        <v>5.8003940153580597E-2</v>
      </c>
      <c r="J16" s="493">
        <v>1096938</v>
      </c>
      <c r="K16" s="493">
        <v>713286</v>
      </c>
      <c r="L16" s="493">
        <v>39029</v>
      </c>
      <c r="M16" s="492">
        <f t="shared" si="2"/>
        <v>0.65025188296877312</v>
      </c>
      <c r="N16" s="492">
        <f t="shared" si="3"/>
        <v>3.5579950735593079E-2</v>
      </c>
    </row>
    <row r="17" spans="2:14" ht="13.5" customHeight="1">
      <c r="B17" s="495" t="s">
        <v>45</v>
      </c>
      <c r="C17" s="494" t="s">
        <v>4</v>
      </c>
      <c r="D17" s="493">
        <v>46240422</v>
      </c>
      <c r="E17" s="493">
        <v>9261724</v>
      </c>
      <c r="F17" s="493">
        <v>1245678</v>
      </c>
      <c r="G17" s="492">
        <f t="shared" si="0"/>
        <v>0.20029497135644653</v>
      </c>
      <c r="H17" s="492">
        <f t="shared" si="1"/>
        <v>2.6939157259421205E-2</v>
      </c>
      <c r="J17" s="493">
        <v>5824148</v>
      </c>
      <c r="K17" s="493">
        <v>3217707</v>
      </c>
      <c r="L17" s="493">
        <v>66745</v>
      </c>
      <c r="M17" s="492">
        <f t="shared" si="2"/>
        <v>0.55247686013473563</v>
      </c>
      <c r="N17" s="492">
        <f t="shared" si="3"/>
        <v>1.1460045314782523E-2</v>
      </c>
    </row>
    <row r="18" spans="2:14" ht="13.5" customHeight="1">
      <c r="B18" s="495" t="s">
        <v>46</v>
      </c>
      <c r="C18" s="494" t="s">
        <v>5</v>
      </c>
      <c r="D18" s="493">
        <v>25799957</v>
      </c>
      <c r="E18" s="493">
        <v>5066181</v>
      </c>
      <c r="F18" s="493">
        <v>547462</v>
      </c>
      <c r="G18" s="492">
        <f t="shared" si="0"/>
        <v>0.19636393192438267</v>
      </c>
      <c r="H18" s="492">
        <f t="shared" si="1"/>
        <v>2.1219492730162302E-2</v>
      </c>
      <c r="J18" s="493">
        <v>7802035</v>
      </c>
      <c r="K18" s="493">
        <v>2594982</v>
      </c>
      <c r="L18" s="493">
        <v>120264</v>
      </c>
      <c r="M18" s="492">
        <f t="shared" si="2"/>
        <v>0.33260322467151199</v>
      </c>
      <c r="N18" s="492">
        <f t="shared" si="3"/>
        <v>1.5414439950602632E-2</v>
      </c>
    </row>
    <row r="19" spans="2:14" ht="13.5" customHeight="1">
      <c r="B19" s="495" t="s">
        <v>47</v>
      </c>
      <c r="C19" s="494" t="s">
        <v>71</v>
      </c>
      <c r="D19" s="493">
        <v>20253328</v>
      </c>
      <c r="E19" s="493">
        <v>3686551</v>
      </c>
      <c r="F19" s="493">
        <v>615789</v>
      </c>
      <c r="G19" s="492">
        <f t="shared" si="0"/>
        <v>0.18202198670756728</v>
      </c>
      <c r="H19" s="492">
        <f t="shared" si="1"/>
        <v>3.0404336512004349E-2</v>
      </c>
      <c r="J19" s="493">
        <v>2051800</v>
      </c>
      <c r="K19" s="493">
        <v>1076375</v>
      </c>
      <c r="L19" s="493">
        <v>78432</v>
      </c>
      <c r="M19" s="492">
        <f t="shared" si="2"/>
        <v>0.5246003509113949</v>
      </c>
      <c r="N19" s="492">
        <f t="shared" si="3"/>
        <v>3.8225947948143095E-2</v>
      </c>
    </row>
    <row r="20" spans="2:14" ht="13.5" customHeight="1">
      <c r="B20" s="495" t="s">
        <v>48</v>
      </c>
      <c r="C20" s="494" t="s">
        <v>6</v>
      </c>
      <c r="D20" s="493">
        <v>9120858</v>
      </c>
      <c r="E20" s="493">
        <v>1590716</v>
      </c>
      <c r="F20" s="493">
        <v>479349</v>
      </c>
      <c r="G20" s="492">
        <f t="shared" si="0"/>
        <v>0.17440420627094513</v>
      </c>
      <c r="H20" s="492">
        <f t="shared" si="1"/>
        <v>5.2555253025537728E-2</v>
      </c>
      <c r="J20" s="493">
        <v>327085</v>
      </c>
      <c r="K20" s="493">
        <v>183527</v>
      </c>
      <c r="L20" s="493">
        <v>8090</v>
      </c>
      <c r="M20" s="492">
        <f t="shared" si="2"/>
        <v>0.56109879694880538</v>
      </c>
      <c r="N20" s="492">
        <f t="shared" si="3"/>
        <v>2.4733631930537934E-2</v>
      </c>
    </row>
    <row r="21" spans="2:14" ht="13.5" customHeight="1">
      <c r="B21" s="495" t="s">
        <v>49</v>
      </c>
      <c r="C21" s="494" t="s">
        <v>7</v>
      </c>
      <c r="D21" s="493">
        <v>31066763</v>
      </c>
      <c r="E21" s="493">
        <v>1837641</v>
      </c>
      <c r="F21" s="493">
        <v>841231</v>
      </c>
      <c r="G21" s="492">
        <f t="shared" si="0"/>
        <v>5.915135091480242E-2</v>
      </c>
      <c r="H21" s="492">
        <f t="shared" si="1"/>
        <v>2.707816710740028E-2</v>
      </c>
      <c r="J21" s="493">
        <v>-34565</v>
      </c>
      <c r="K21" s="493">
        <v>24</v>
      </c>
      <c r="L21" s="493">
        <v>1</v>
      </c>
      <c r="M21" s="492">
        <f t="shared" si="2"/>
        <v>-6.9434398958484011E-4</v>
      </c>
      <c r="N21" s="492">
        <f t="shared" si="3"/>
        <v>-2.8930999566035007E-5</v>
      </c>
    </row>
    <row r="22" spans="2:14" ht="13.5" customHeight="1">
      <c r="B22" s="495" t="s">
        <v>50</v>
      </c>
      <c r="C22" s="494" t="s">
        <v>8</v>
      </c>
      <c r="D22" s="493">
        <v>14339281</v>
      </c>
      <c r="E22" s="493">
        <v>1457178</v>
      </c>
      <c r="F22" s="493">
        <v>421742</v>
      </c>
      <c r="G22" s="492">
        <f t="shared" si="0"/>
        <v>0.10162141323543349</v>
      </c>
      <c r="H22" s="492">
        <f t="shared" si="1"/>
        <v>2.9411655995861995E-2</v>
      </c>
      <c r="J22" s="493">
        <v>424222</v>
      </c>
      <c r="K22" s="493">
        <v>248260</v>
      </c>
      <c r="L22" s="493">
        <v>7005</v>
      </c>
      <c r="M22" s="492">
        <f t="shared" si="2"/>
        <v>0.58521245951412237</v>
      </c>
      <c r="N22" s="492">
        <f t="shared" si="3"/>
        <v>1.651258067709831E-2</v>
      </c>
    </row>
    <row r="23" spans="2:14" ht="13.5" customHeight="1">
      <c r="B23" s="495" t="s">
        <v>51</v>
      </c>
      <c r="C23" s="494" t="s">
        <v>9</v>
      </c>
      <c r="D23" s="493">
        <v>15766998</v>
      </c>
      <c r="E23" s="493">
        <v>2094105</v>
      </c>
      <c r="F23" s="493">
        <v>691088</v>
      </c>
      <c r="G23" s="492">
        <f t="shared" si="0"/>
        <v>0.13281570784749258</v>
      </c>
      <c r="H23" s="492">
        <f t="shared" si="1"/>
        <v>4.3831298767209842E-2</v>
      </c>
      <c r="J23" s="493">
        <v>622212</v>
      </c>
      <c r="K23" s="493">
        <v>330860</v>
      </c>
      <c r="L23" s="493">
        <v>11937</v>
      </c>
      <c r="M23" s="492">
        <f t="shared" si="2"/>
        <v>0.53174802157464018</v>
      </c>
      <c r="N23" s="492">
        <f t="shared" si="3"/>
        <v>1.9184779464234056E-2</v>
      </c>
    </row>
    <row r="24" spans="2:14" ht="13.5" customHeight="1">
      <c r="B24" s="495" t="s">
        <v>52</v>
      </c>
      <c r="C24" s="494" t="s">
        <v>64</v>
      </c>
      <c r="D24" s="493">
        <v>13572230</v>
      </c>
      <c r="E24" s="493">
        <v>1395896</v>
      </c>
      <c r="F24" s="493">
        <v>179084</v>
      </c>
      <c r="G24" s="492">
        <f t="shared" si="0"/>
        <v>0.1028494212078634</v>
      </c>
      <c r="H24" s="492">
        <f t="shared" si="1"/>
        <v>1.3194883965273208E-2</v>
      </c>
      <c r="J24" s="493">
        <v>27111</v>
      </c>
      <c r="K24" s="493">
        <v>13600</v>
      </c>
      <c r="L24" s="493">
        <v>220</v>
      </c>
      <c r="M24" s="492">
        <f t="shared" si="2"/>
        <v>0.50164140016967285</v>
      </c>
      <c r="N24" s="492">
        <f t="shared" si="3"/>
        <v>8.1147873556858836E-3</v>
      </c>
    </row>
    <row r="25" spans="2:14" ht="13.5" customHeight="1">
      <c r="B25" s="495" t="s">
        <v>53</v>
      </c>
      <c r="C25" s="494" t="s">
        <v>65</v>
      </c>
      <c r="D25" s="493">
        <v>21631618</v>
      </c>
      <c r="E25" s="493">
        <v>2648839</v>
      </c>
      <c r="F25" s="493">
        <v>251687</v>
      </c>
      <c r="G25" s="492">
        <f t="shared" si="0"/>
        <v>0.12245219012281004</v>
      </c>
      <c r="H25" s="492">
        <f t="shared" si="1"/>
        <v>1.1635144444581075E-2</v>
      </c>
      <c r="J25" s="493">
        <v>26168</v>
      </c>
      <c r="K25" s="493">
        <v>18213</v>
      </c>
      <c r="L25" s="493">
        <v>150</v>
      </c>
      <c r="M25" s="492">
        <f t="shared" si="2"/>
        <v>0.69600275145215529</v>
      </c>
      <c r="N25" s="492">
        <f t="shared" si="3"/>
        <v>5.7321919902170587E-3</v>
      </c>
    </row>
    <row r="26" spans="2:14" ht="13.5" customHeight="1">
      <c r="B26" s="495" t="s">
        <v>54</v>
      </c>
      <c r="C26" s="494" t="s">
        <v>66</v>
      </c>
      <c r="D26" s="493">
        <v>11120597</v>
      </c>
      <c r="E26" s="493">
        <v>1954066</v>
      </c>
      <c r="F26" s="493">
        <v>154137</v>
      </c>
      <c r="G26" s="492">
        <f t="shared" si="0"/>
        <v>0.17571592604245978</v>
      </c>
      <c r="H26" s="492">
        <f t="shared" si="1"/>
        <v>1.3860496878000344E-2</v>
      </c>
      <c r="J26" s="493">
        <v>349631</v>
      </c>
      <c r="K26" s="493">
        <v>246802</v>
      </c>
      <c r="L26" s="493">
        <v>1713</v>
      </c>
      <c r="M26" s="492">
        <f t="shared" si="2"/>
        <v>0.70589278410667244</v>
      </c>
      <c r="N26" s="492">
        <f t="shared" si="3"/>
        <v>4.8994511356258456E-3</v>
      </c>
    </row>
    <row r="27" spans="2:14" ht="13.5" customHeight="1">
      <c r="B27" s="495" t="s">
        <v>55</v>
      </c>
      <c r="C27" s="494" t="s">
        <v>11</v>
      </c>
      <c r="D27" s="493">
        <v>19011546</v>
      </c>
      <c r="E27" s="493">
        <v>1120479</v>
      </c>
      <c r="F27" s="493">
        <v>180831</v>
      </c>
      <c r="G27" s="492">
        <f t="shared" si="0"/>
        <v>5.8936764006462181E-2</v>
      </c>
      <c r="H27" s="492">
        <f t="shared" si="1"/>
        <v>9.511640978592693E-3</v>
      </c>
      <c r="J27" s="493">
        <v>216002</v>
      </c>
      <c r="K27" s="493">
        <v>56910</v>
      </c>
      <c r="L27" s="493">
        <v>2416</v>
      </c>
      <c r="M27" s="492">
        <f t="shared" si="2"/>
        <v>0.26346978268719734</v>
      </c>
      <c r="N27" s="492">
        <f t="shared" si="3"/>
        <v>1.1185081619614633E-2</v>
      </c>
    </row>
    <row r="28" spans="2:14" ht="13.5" customHeight="1">
      <c r="B28" s="495" t="s">
        <v>56</v>
      </c>
      <c r="C28" s="494" t="s">
        <v>10</v>
      </c>
      <c r="D28" s="493">
        <v>25427889</v>
      </c>
      <c r="E28" s="493">
        <v>4410384</v>
      </c>
      <c r="F28" s="493">
        <v>231756</v>
      </c>
      <c r="G28" s="492">
        <f t="shared" si="0"/>
        <v>0.17344672221905641</v>
      </c>
      <c r="H28" s="492">
        <f t="shared" si="1"/>
        <v>9.1142445996991728E-3</v>
      </c>
      <c r="J28" s="493">
        <v>5309256</v>
      </c>
      <c r="K28" s="493">
        <v>2136470</v>
      </c>
      <c r="L28" s="493">
        <v>35740</v>
      </c>
      <c r="M28" s="492">
        <f t="shared" si="2"/>
        <v>0.40240478138556512</v>
      </c>
      <c r="N28" s="492">
        <f t="shared" si="3"/>
        <v>6.7316399887291179E-3</v>
      </c>
    </row>
    <row r="29" spans="2:14" ht="13.5" customHeight="1">
      <c r="B29" s="495" t="s">
        <v>57</v>
      </c>
      <c r="C29" s="494" t="s">
        <v>72</v>
      </c>
      <c r="D29" s="493">
        <v>14578160</v>
      </c>
      <c r="E29" s="493">
        <v>2593955</v>
      </c>
      <c r="F29" s="493">
        <v>115301</v>
      </c>
      <c r="G29" s="492">
        <f t="shared" si="0"/>
        <v>0.17793432092939027</v>
      </c>
      <c r="H29" s="492">
        <f t="shared" si="1"/>
        <v>7.9091600037316089E-3</v>
      </c>
      <c r="J29" s="493">
        <v>4778198</v>
      </c>
      <c r="K29" s="493">
        <v>1291214</v>
      </c>
      <c r="L29" s="493">
        <v>36349</v>
      </c>
      <c r="M29" s="492">
        <f t="shared" si="2"/>
        <v>0.27023032532347968</v>
      </c>
      <c r="N29" s="492">
        <f t="shared" si="3"/>
        <v>7.6072611474032681E-3</v>
      </c>
    </row>
    <row r="30" spans="2:14" ht="13.5" customHeight="1">
      <c r="B30" s="495" t="s">
        <v>58</v>
      </c>
      <c r="C30" s="494" t="s">
        <v>12</v>
      </c>
      <c r="D30" s="493">
        <v>66806330</v>
      </c>
      <c r="E30" s="493">
        <v>5788348</v>
      </c>
      <c r="F30" s="493">
        <v>1051807</v>
      </c>
      <c r="G30" s="492">
        <f t="shared" si="0"/>
        <v>8.6643705768600074E-2</v>
      </c>
      <c r="H30" s="492">
        <f t="shared" si="1"/>
        <v>1.5744121851926307E-2</v>
      </c>
      <c r="J30" s="493">
        <v>8951463</v>
      </c>
      <c r="K30" s="493">
        <v>2911850</v>
      </c>
      <c r="L30" s="493">
        <v>140004</v>
      </c>
      <c r="M30" s="492">
        <f t="shared" si="2"/>
        <v>0.32529319509000931</v>
      </c>
      <c r="N30" s="492">
        <f t="shared" si="3"/>
        <v>1.5640348398915351E-2</v>
      </c>
    </row>
    <row r="31" spans="2:14" ht="13.5" customHeight="1">
      <c r="B31" s="495" t="s">
        <v>59</v>
      </c>
      <c r="C31" s="494" t="s">
        <v>13</v>
      </c>
      <c r="D31" s="493">
        <v>20629001</v>
      </c>
      <c r="E31" s="493">
        <v>6525089</v>
      </c>
      <c r="F31" s="493">
        <v>735829</v>
      </c>
      <c r="G31" s="492">
        <f t="shared" si="0"/>
        <v>0.31630659187034799</v>
      </c>
      <c r="H31" s="492">
        <f t="shared" si="1"/>
        <v>3.5669638098325747E-2</v>
      </c>
      <c r="J31" s="493">
        <v>6944572</v>
      </c>
      <c r="K31" s="493">
        <v>3742266</v>
      </c>
      <c r="L31" s="493">
        <v>128265</v>
      </c>
      <c r="M31" s="492">
        <f t="shared" si="2"/>
        <v>0.53887640591817609</v>
      </c>
      <c r="N31" s="492">
        <f t="shared" si="3"/>
        <v>1.8469820746332532E-2</v>
      </c>
    </row>
    <row r="32" spans="2:14" ht="13.5" customHeight="1">
      <c r="B32" s="495" t="s">
        <v>344</v>
      </c>
      <c r="C32" s="494" t="s">
        <v>14</v>
      </c>
      <c r="D32" s="493">
        <v>60836569</v>
      </c>
      <c r="E32" s="493">
        <v>0</v>
      </c>
      <c r="F32" s="493">
        <v>0</v>
      </c>
      <c r="G32" s="492">
        <f t="shared" si="0"/>
        <v>0</v>
      </c>
      <c r="H32" s="492">
        <f t="shared" si="1"/>
        <v>0</v>
      </c>
      <c r="J32" s="493">
        <v>0</v>
      </c>
      <c r="K32" s="493">
        <v>0</v>
      </c>
      <c r="L32" s="493">
        <v>0</v>
      </c>
      <c r="M32" s="492">
        <f t="shared" si="2"/>
        <v>0</v>
      </c>
      <c r="N32" s="492">
        <f t="shared" si="3"/>
        <v>0</v>
      </c>
    </row>
    <row r="33" spans="2:14" ht="13.5" customHeight="1">
      <c r="B33" s="495" t="s">
        <v>343</v>
      </c>
      <c r="C33" s="494" t="s">
        <v>15</v>
      </c>
      <c r="D33" s="493">
        <v>24635462</v>
      </c>
      <c r="E33" s="493">
        <v>0</v>
      </c>
      <c r="F33" s="493">
        <v>0</v>
      </c>
      <c r="G33" s="492">
        <f t="shared" si="0"/>
        <v>0</v>
      </c>
      <c r="H33" s="492">
        <f t="shared" si="1"/>
        <v>0</v>
      </c>
      <c r="J33" s="493">
        <v>6895130</v>
      </c>
      <c r="K33" s="493">
        <v>0</v>
      </c>
      <c r="L33" s="493">
        <v>0</v>
      </c>
      <c r="M33" s="492">
        <f t="shared" si="2"/>
        <v>0</v>
      </c>
      <c r="N33" s="492">
        <f t="shared" si="3"/>
        <v>0</v>
      </c>
    </row>
    <row r="34" spans="2:14" ht="13.5" customHeight="1">
      <c r="B34" s="495" t="s">
        <v>342</v>
      </c>
      <c r="C34" s="494" t="s">
        <v>26</v>
      </c>
      <c r="D34" s="493">
        <v>4547124</v>
      </c>
      <c r="E34" s="493">
        <v>0</v>
      </c>
      <c r="F34" s="493">
        <v>0</v>
      </c>
      <c r="G34" s="492">
        <f t="shared" si="0"/>
        <v>0</v>
      </c>
      <c r="H34" s="492">
        <f t="shared" si="1"/>
        <v>0</v>
      </c>
      <c r="J34" s="493">
        <v>1902465</v>
      </c>
      <c r="K34" s="493">
        <v>0</v>
      </c>
      <c r="L34" s="493">
        <v>0</v>
      </c>
      <c r="M34" s="492">
        <f t="shared" si="2"/>
        <v>0</v>
      </c>
      <c r="N34" s="492">
        <f t="shared" si="3"/>
        <v>0</v>
      </c>
    </row>
    <row r="35" spans="2:14" ht="13.5" customHeight="1">
      <c r="B35" s="495" t="s">
        <v>341</v>
      </c>
      <c r="C35" s="494" t="s">
        <v>27</v>
      </c>
      <c r="D35" s="493">
        <v>4902286</v>
      </c>
      <c r="E35" s="493">
        <v>0</v>
      </c>
      <c r="F35" s="493">
        <v>0</v>
      </c>
      <c r="G35" s="492">
        <f t="shared" si="0"/>
        <v>0</v>
      </c>
      <c r="H35" s="492">
        <f t="shared" si="1"/>
        <v>0</v>
      </c>
      <c r="J35" s="493">
        <v>292863</v>
      </c>
      <c r="K35" s="493">
        <v>0</v>
      </c>
      <c r="L35" s="493">
        <v>0</v>
      </c>
      <c r="M35" s="492">
        <f t="shared" si="2"/>
        <v>0</v>
      </c>
      <c r="N35" s="492">
        <f t="shared" si="3"/>
        <v>0</v>
      </c>
    </row>
    <row r="36" spans="2:14" ht="13.5" customHeight="1">
      <c r="B36" s="495" t="s">
        <v>340</v>
      </c>
      <c r="C36" s="494" t="s">
        <v>16</v>
      </c>
      <c r="D36" s="493">
        <v>549709</v>
      </c>
      <c r="E36" s="493">
        <v>-95118672</v>
      </c>
      <c r="F36" s="493">
        <v>0</v>
      </c>
      <c r="G36" s="492">
        <f t="shared" si="0"/>
        <v>-173.03459102907175</v>
      </c>
      <c r="H36" s="492">
        <f t="shared" si="1"/>
        <v>0</v>
      </c>
      <c r="J36" s="493">
        <v>1102720</v>
      </c>
      <c r="K36" s="493">
        <v>-47051989</v>
      </c>
      <c r="L36" s="493">
        <v>0</v>
      </c>
      <c r="M36" s="492">
        <f t="shared" si="2"/>
        <v>-42.669026588798609</v>
      </c>
      <c r="N36" s="492">
        <f t="shared" si="3"/>
        <v>0</v>
      </c>
    </row>
    <row r="37" spans="2:14" ht="13.5" customHeight="1">
      <c r="B37" s="495" t="s">
        <v>339</v>
      </c>
      <c r="C37" s="494" t="s">
        <v>17</v>
      </c>
      <c r="D37" s="493">
        <v>36847628</v>
      </c>
      <c r="E37" s="493">
        <v>0</v>
      </c>
      <c r="F37" s="493">
        <v>0</v>
      </c>
      <c r="G37" s="492">
        <f t="shared" si="0"/>
        <v>0</v>
      </c>
      <c r="H37" s="492">
        <f t="shared" si="1"/>
        <v>0</v>
      </c>
      <c r="J37" s="493">
        <v>17774586</v>
      </c>
      <c r="K37" s="493">
        <v>0</v>
      </c>
      <c r="L37" s="493">
        <v>0</v>
      </c>
      <c r="M37" s="492">
        <f t="shared" si="2"/>
        <v>0</v>
      </c>
      <c r="N37" s="492">
        <f t="shared" si="3"/>
        <v>0</v>
      </c>
    </row>
    <row r="38" spans="2:14" ht="13.5" customHeight="1">
      <c r="B38" s="495" t="s">
        <v>338</v>
      </c>
      <c r="C38" s="494" t="s">
        <v>18</v>
      </c>
      <c r="D38" s="493">
        <v>80720730</v>
      </c>
      <c r="E38" s="493">
        <v>0</v>
      </c>
      <c r="F38" s="493">
        <v>0</v>
      </c>
      <c r="G38" s="492">
        <f t="shared" si="0"/>
        <v>0</v>
      </c>
      <c r="H38" s="492">
        <f t="shared" si="1"/>
        <v>0</v>
      </c>
      <c r="J38" s="493">
        <v>65914089</v>
      </c>
      <c r="K38" s="493">
        <v>0</v>
      </c>
      <c r="L38" s="493">
        <v>0</v>
      </c>
      <c r="M38" s="492">
        <f t="shared" si="2"/>
        <v>0</v>
      </c>
      <c r="N38" s="492">
        <f t="shared" si="3"/>
        <v>0</v>
      </c>
    </row>
    <row r="39" spans="2:14" ht="13.5" customHeight="1">
      <c r="B39" s="495" t="s">
        <v>337</v>
      </c>
      <c r="C39" s="494" t="s">
        <v>29</v>
      </c>
      <c r="D39" s="493">
        <v>44188081</v>
      </c>
      <c r="E39" s="493">
        <v>0</v>
      </c>
      <c r="F39" s="493">
        <v>-14430703</v>
      </c>
      <c r="G39" s="492">
        <f t="shared" si="0"/>
        <v>0</v>
      </c>
      <c r="H39" s="492">
        <f t="shared" si="1"/>
        <v>-0.32657455751472891</v>
      </c>
      <c r="J39" s="493">
        <v>12595505</v>
      </c>
      <c r="K39" s="493">
        <v>0</v>
      </c>
      <c r="L39" s="493">
        <v>-2459761</v>
      </c>
      <c r="M39" s="492">
        <f t="shared" si="2"/>
        <v>0</v>
      </c>
      <c r="N39" s="492">
        <f t="shared" si="3"/>
        <v>-0.19528879548696143</v>
      </c>
    </row>
    <row r="40" spans="2:14" ht="13.5" customHeight="1">
      <c r="B40" s="495" t="s">
        <v>336</v>
      </c>
      <c r="C40" s="494" t="s">
        <v>19</v>
      </c>
      <c r="D40" s="493">
        <v>54810743</v>
      </c>
      <c r="E40" s="493">
        <v>2289385</v>
      </c>
      <c r="F40" s="493">
        <v>225182</v>
      </c>
      <c r="G40" s="492">
        <f t="shared" si="0"/>
        <v>4.1768910156901172E-2</v>
      </c>
      <c r="H40" s="492">
        <f t="shared" si="1"/>
        <v>4.1083551813920855E-3</v>
      </c>
      <c r="J40" s="493">
        <v>14584091</v>
      </c>
      <c r="K40" s="493">
        <v>1237155</v>
      </c>
      <c r="L40" s="493">
        <v>85395</v>
      </c>
      <c r="M40" s="492">
        <f t="shared" si="2"/>
        <v>8.4829078480105485E-2</v>
      </c>
      <c r="N40" s="492">
        <f t="shared" si="3"/>
        <v>5.8553529321779462E-3</v>
      </c>
    </row>
    <row r="41" spans="2:14" ht="13.5" customHeight="1">
      <c r="B41" s="495" t="s">
        <v>335</v>
      </c>
      <c r="C41" s="494" t="s">
        <v>20</v>
      </c>
      <c r="D41" s="493">
        <v>39739035</v>
      </c>
      <c r="E41" s="493">
        <v>0</v>
      </c>
      <c r="F41" s="493">
        <v>0</v>
      </c>
      <c r="G41" s="492">
        <f t="shared" si="0"/>
        <v>0</v>
      </c>
      <c r="H41" s="492">
        <f t="shared" si="1"/>
        <v>0</v>
      </c>
      <c r="J41" s="493">
        <v>1167743</v>
      </c>
      <c r="K41" s="493">
        <v>0</v>
      </c>
      <c r="L41" s="493">
        <v>0</v>
      </c>
      <c r="M41" s="492">
        <f t="shared" si="2"/>
        <v>0</v>
      </c>
      <c r="N41" s="492">
        <f t="shared" si="3"/>
        <v>0</v>
      </c>
    </row>
    <row r="42" spans="2:14" ht="13.5" customHeight="1">
      <c r="B42" s="495" t="s">
        <v>334</v>
      </c>
      <c r="C42" s="494" t="s">
        <v>21</v>
      </c>
      <c r="D42" s="493">
        <v>45728889</v>
      </c>
      <c r="E42" s="493">
        <v>0</v>
      </c>
      <c r="F42" s="493">
        <v>631</v>
      </c>
      <c r="G42" s="492">
        <f t="shared" si="0"/>
        <v>0</v>
      </c>
      <c r="H42" s="492">
        <f t="shared" si="1"/>
        <v>1.3798717042961616E-5</v>
      </c>
      <c r="J42" s="493">
        <v>9186489</v>
      </c>
      <c r="K42" s="493">
        <v>0</v>
      </c>
      <c r="L42" s="493">
        <v>110</v>
      </c>
      <c r="M42" s="492">
        <f t="shared" si="2"/>
        <v>0</v>
      </c>
      <c r="N42" s="492">
        <f t="shared" si="3"/>
        <v>1.1974106756128485E-5</v>
      </c>
    </row>
    <row r="43" spans="2:14" ht="13.5" customHeight="1">
      <c r="B43" s="495" t="s">
        <v>333</v>
      </c>
      <c r="C43" s="494" t="s">
        <v>28</v>
      </c>
      <c r="D43" s="493">
        <v>67590374</v>
      </c>
      <c r="E43" s="493">
        <v>0</v>
      </c>
      <c r="F43" s="493">
        <v>0</v>
      </c>
      <c r="G43" s="492">
        <f t="shared" si="0"/>
        <v>0</v>
      </c>
      <c r="H43" s="492">
        <f t="shared" si="1"/>
        <v>0</v>
      </c>
      <c r="J43" s="493">
        <v>15688565</v>
      </c>
      <c r="K43" s="493">
        <v>0</v>
      </c>
      <c r="L43" s="493">
        <v>0</v>
      </c>
      <c r="M43" s="492">
        <f t="shared" si="2"/>
        <v>0</v>
      </c>
      <c r="N43" s="492">
        <f t="shared" si="3"/>
        <v>0</v>
      </c>
    </row>
    <row r="44" spans="2:14" ht="13.5" customHeight="1">
      <c r="B44" s="495" t="s">
        <v>332</v>
      </c>
      <c r="C44" s="494" t="s">
        <v>68</v>
      </c>
      <c r="D44" s="493">
        <v>4560137</v>
      </c>
      <c r="E44" s="493">
        <v>0</v>
      </c>
      <c r="F44" s="493">
        <v>0</v>
      </c>
      <c r="G44" s="492">
        <f t="shared" si="0"/>
        <v>0</v>
      </c>
      <c r="H44" s="492">
        <f t="shared" si="1"/>
        <v>0</v>
      </c>
      <c r="J44" s="493">
        <v>3303189</v>
      </c>
      <c r="K44" s="493">
        <v>0</v>
      </c>
      <c r="L44" s="493">
        <v>0</v>
      </c>
      <c r="M44" s="492">
        <f t="shared" si="2"/>
        <v>0</v>
      </c>
      <c r="N44" s="492">
        <f t="shared" si="3"/>
        <v>0</v>
      </c>
    </row>
    <row r="45" spans="2:14" ht="13.5" customHeight="1">
      <c r="B45" s="495" t="s">
        <v>331</v>
      </c>
      <c r="C45" s="494" t="s">
        <v>22</v>
      </c>
      <c r="D45" s="493">
        <v>78571900</v>
      </c>
      <c r="E45" s="493">
        <v>0</v>
      </c>
      <c r="F45" s="493">
        <v>0</v>
      </c>
      <c r="G45" s="492">
        <f t="shared" si="0"/>
        <v>0</v>
      </c>
      <c r="H45" s="492">
        <f t="shared" si="1"/>
        <v>0</v>
      </c>
      <c r="J45" s="493">
        <v>4069005</v>
      </c>
      <c r="K45" s="493">
        <v>0</v>
      </c>
      <c r="L45" s="493">
        <v>0</v>
      </c>
      <c r="M45" s="492">
        <f t="shared" si="2"/>
        <v>0</v>
      </c>
      <c r="N45" s="492">
        <f t="shared" si="3"/>
        <v>0</v>
      </c>
    </row>
    <row r="46" spans="2:14" ht="13.5" customHeight="1">
      <c r="B46" s="495" t="s">
        <v>330</v>
      </c>
      <c r="C46" s="494" t="s">
        <v>23</v>
      </c>
      <c r="D46" s="493">
        <v>56082614</v>
      </c>
      <c r="E46" s="493">
        <v>990</v>
      </c>
      <c r="F46" s="493">
        <v>351</v>
      </c>
      <c r="G46" s="492">
        <f t="shared" si="0"/>
        <v>1.7652529534375841E-5</v>
      </c>
      <c r="H46" s="492">
        <f t="shared" si="1"/>
        <v>6.2586241076423432E-6</v>
      </c>
      <c r="J46" s="493">
        <v>41682589</v>
      </c>
      <c r="K46" s="493">
        <v>0</v>
      </c>
      <c r="L46" s="493">
        <v>0</v>
      </c>
      <c r="M46" s="492">
        <f t="shared" si="2"/>
        <v>0</v>
      </c>
      <c r="N46" s="492">
        <f t="shared" si="3"/>
        <v>0</v>
      </c>
    </row>
    <row r="47" spans="2:14" ht="13.5" customHeight="1">
      <c r="B47" s="495" t="s">
        <v>329</v>
      </c>
      <c r="C47" s="494" t="s">
        <v>24</v>
      </c>
      <c r="D47" s="493">
        <v>1463403</v>
      </c>
      <c r="E47" s="493">
        <v>0</v>
      </c>
      <c r="F47" s="493">
        <v>0</v>
      </c>
      <c r="G47" s="492">
        <f t="shared" si="0"/>
        <v>0</v>
      </c>
      <c r="H47" s="492">
        <f t="shared" si="1"/>
        <v>0</v>
      </c>
      <c r="J47" s="493">
        <v>0</v>
      </c>
      <c r="K47" s="493">
        <v>0</v>
      </c>
      <c r="L47" s="493">
        <v>0</v>
      </c>
      <c r="M47" s="492">
        <f t="shared" si="2"/>
        <v>0</v>
      </c>
      <c r="N47" s="492">
        <f t="shared" si="3"/>
        <v>0</v>
      </c>
    </row>
    <row r="48" spans="2:14" ht="13.5" customHeight="1">
      <c r="B48" s="491" t="s">
        <v>328</v>
      </c>
      <c r="C48" s="490" t="s">
        <v>25</v>
      </c>
      <c r="D48" s="489">
        <v>5012311</v>
      </c>
      <c r="E48" s="489">
        <v>117815</v>
      </c>
      <c r="F48" s="489">
        <v>150860</v>
      </c>
      <c r="G48" s="488">
        <f t="shared" si="0"/>
        <v>2.3505125679551809E-2</v>
      </c>
      <c r="H48" s="488">
        <f t="shared" si="1"/>
        <v>3.0097892967934352E-2</v>
      </c>
      <c r="J48" s="489">
        <v>10625</v>
      </c>
      <c r="K48" s="489">
        <v>259</v>
      </c>
      <c r="L48" s="489">
        <v>323</v>
      </c>
      <c r="M48" s="488">
        <f t="shared" si="2"/>
        <v>2.4376470588235295E-2</v>
      </c>
      <c r="N48" s="488">
        <f t="shared" si="3"/>
        <v>3.04E-2</v>
      </c>
    </row>
    <row r="49" spans="2:14" ht="13.5" customHeight="1">
      <c r="B49" s="487" t="s">
        <v>629</v>
      </c>
      <c r="C49" s="486" t="s">
        <v>30</v>
      </c>
      <c r="D49" s="485">
        <f>SUM(D12:D48)</f>
        <v>1119986515</v>
      </c>
      <c r="E49" s="485">
        <f>SUM(E12:E48)</f>
        <v>0</v>
      </c>
      <c r="F49" s="485">
        <f>SUM(F12:F48)</f>
        <v>0</v>
      </c>
      <c r="G49" s="484"/>
      <c r="H49" s="484"/>
      <c r="J49" s="485">
        <f>SUM(J12:J48)</f>
        <v>305616414</v>
      </c>
      <c r="K49" s="485">
        <f>SUM(K12:K48)</f>
        <v>0</v>
      </c>
      <c r="L49" s="485">
        <f>SUM(L12:L48)</f>
        <v>0</v>
      </c>
      <c r="M49" s="484"/>
      <c r="N49" s="484"/>
    </row>
  </sheetData>
  <sheetProtection algorithmName="SHA-512" hashValue="ygHR1tRgrf3mqqyFJmCIvB5TZzoUstnsTBcTyZkDo9qFALEjKrjePbs+9FqgSR0NKc/fx0IZ2Ns/ioL9Qzfj7Q==" saltValue="2TccbSdvn1KH2lwZC0VWtA==" spinCount="100000" sheet="1" objects="1" scenarios="1"/>
  <mergeCells count="3">
    <mergeCell ref="B2:C2"/>
    <mergeCell ref="D10:H10"/>
    <mergeCell ref="J10:N10"/>
  </mergeCells>
  <phoneticPr fontId="24"/>
  <pageMargins left="0.39370078740157499" right="0.39370078740157499" top="0.59055118110236204" bottom="0.39370078740157499" header="0.196850393700787" footer="0.196850393700787"/>
  <pageSetup paperSize="9" scale="7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21</vt:i4>
      </vt:variant>
      <vt:variant>
        <vt:lpstr>名前付き一覧</vt:lpstr>
      </vt:variant>
      <vt:variant>
        <vt:i4>8</vt:i4>
      </vt:variant>
    </vt:vector>
  </HeadingPairs>
  <TitlesOfParts>
    <vt:vector size="29" baseType="lpstr">
      <vt:lpstr>表紙</vt:lpstr>
      <vt:lpstr>（入力用）総括表</vt:lpstr>
      <vt:lpstr>建設投資→</vt:lpstr>
      <vt:lpstr>留意事項</vt:lpstr>
      <vt:lpstr>用語定義（建設投資）</vt:lpstr>
      <vt:lpstr>入力②</vt:lpstr>
      <vt:lpstr>まとめ</vt:lpstr>
      <vt:lpstr>波及効果計算</vt:lpstr>
      <vt:lpstr>計算結果</vt:lpstr>
      <vt:lpstr>フロー図</vt:lpstr>
      <vt:lpstr>設備投資→</vt:lpstr>
      <vt:lpstr>生産増加→</vt:lpstr>
      <vt:lpstr>留意事項 (2)</vt:lpstr>
      <vt:lpstr>用語定義（設備投資、生産増加）</vt:lpstr>
      <vt:lpstr>入力② (2)</vt:lpstr>
      <vt:lpstr>入力③</vt:lpstr>
      <vt:lpstr>まとめ (2)</vt:lpstr>
      <vt:lpstr>波及効果計算 (2)</vt:lpstr>
      <vt:lpstr>計算結果 (2)</vt:lpstr>
      <vt:lpstr>フロー図 (2)</vt:lpstr>
      <vt:lpstr>（参考）マージン率</vt:lpstr>
      <vt:lpstr>'（入力用）総括表'!Print_Area</vt:lpstr>
      <vt:lpstr>まとめ!Print_Area</vt:lpstr>
      <vt:lpstr>波及効果計算!Print_Area</vt:lpstr>
      <vt:lpstr>'波及効果計算 (2)'!Print_Area</vt:lpstr>
      <vt:lpstr>波及効果計算!Print_Titles</vt:lpstr>
      <vt:lpstr>'波及効果計算 (2)'!Print_Titles</vt:lpstr>
      <vt:lpstr>'用語定義（建設投資）'!Print_Titles</vt:lpstr>
      <vt:lpstr>'用語定義（設備投資、生産増加）'!Print_Titles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Windows ユーザー</cp:lastModifiedBy>
  <cp:lastPrinted>2022-11-28T04:04:04Z</cp:lastPrinted>
  <dcterms:created xsi:type="dcterms:W3CDTF">2022-08-05T00:05:29Z</dcterms:created>
  <dcterms:modified xsi:type="dcterms:W3CDTF">2023-05-09T10:17:17Z</dcterms:modified>
</cp:coreProperties>
</file>